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T:\rvo\IUC\02 Inkoop boven EU\2. RVO NP\2020\EA Geotechnical Survey IJVWFZ 201907086 - 202007099\2 Aanbestedingsdocument\"/>
    </mc:Choice>
  </mc:AlternateContent>
  <xr:revisionPtr revIDLastSave="0" documentId="13_ncr:1_{0B04F962-9868-42DB-8F96-D27F34424B41}" xr6:coauthVersionLast="44" xr6:coauthVersionMax="44" xr10:uidLastSave="{00000000-0000-0000-0000-000000000000}"/>
  <bookViews>
    <workbookView xWindow="-120" yWindow="-120" windowWidth="29040" windowHeight="15840" xr2:uid="{00000000-000D-0000-FFFF-FFFF00000000}"/>
  </bookViews>
  <sheets>
    <sheet name="Section I - Personnel" sheetId="1" r:id="rId1"/>
    <sheet name="Section II - Vessel &amp; Equipment" sheetId="2" r:id="rId2"/>
    <sheet name="Section III - Team Composition" sheetId="3" r:id="rId3"/>
    <sheet name="Section VI - Scoring" sheetId="4" r:id="rId4"/>
  </sheets>
  <definedNames>
    <definedName name="_xlnm.Print_Area" localSheetId="0">'Section I - Personnel'!$B$2:$O$149</definedName>
    <definedName name="_xlnm.Print_Area" localSheetId="1">'Section II - Vessel &amp; Equipment'!$B$2:$T$17</definedName>
    <definedName name="_xlnm.Print_Titles" localSheetId="0">'Section I - Personnel'!$2:$3</definedName>
    <definedName name="_xlnm.Print_Titles" localSheetId="1">'Section II - Vessel &amp; Equipment'!$B:$D</definedName>
    <definedName name="_xlnm.Print_Titles" localSheetId="2">'Section III - Team Composition'!$2:$3</definedName>
    <definedName name="EducationScores">'Section I - Personnel'!$H$16:$H$131</definedName>
    <definedName name="Equipment_Score">'Section II - Vessel &amp; Equipment'!$F$12:$T$12</definedName>
    <definedName name="ExperienceScores">'Section I - Personnel'!$K$16:$K$131</definedName>
    <definedName name="PersGroupWeight">'Section I - Personnel'!$B$6:$D$11</definedName>
    <definedName name="Personnel_Codes">'Section I - Personnel'!$B$16:$B$131</definedName>
    <definedName name="Personnel_Functions">'Section I - Personnel'!$D$16:$D$131</definedName>
    <definedName name="Personnel_Names">'Section I - Personnel'!$C$16:$C$131</definedName>
    <definedName name="Personnel_Scores">'Section I - Personnel'!$E$16:$E$131</definedName>
    <definedName name="PersWeight">'Section I - Personnel'!$P$16:$P$131</definedName>
    <definedName name="Vessel_Code">'Section II - Vessel &amp; Equipment'!$F$3:$T$3</definedName>
    <definedName name="Vessel_Name_Score">'Section II - Vessel &amp; Equipment'!$F$4:$T$4</definedName>
    <definedName name="YearsRoleScores">'Section I - Personnel'!$N$16:$N$131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4" l="1"/>
  <c r="C15" i="4"/>
  <c r="C149" i="1" l="1"/>
  <c r="T12" i="2" l="1"/>
  <c r="T4" i="2"/>
  <c r="V140" i="3" l="1"/>
  <c r="U140" i="3"/>
  <c r="T140" i="3"/>
  <c r="S140" i="3"/>
  <c r="R140" i="3"/>
  <c r="Q140" i="3"/>
  <c r="M140" i="3"/>
  <c r="V139" i="3"/>
  <c r="U139" i="3"/>
  <c r="T139" i="3"/>
  <c r="S139" i="3"/>
  <c r="R139" i="3"/>
  <c r="Q139" i="3"/>
  <c r="V138" i="3"/>
  <c r="U138" i="3"/>
  <c r="T138" i="3"/>
  <c r="S138" i="3"/>
  <c r="R138" i="3"/>
  <c r="Q138" i="3"/>
  <c r="M138" i="3"/>
  <c r="V137" i="3"/>
  <c r="U137" i="3"/>
  <c r="T137" i="3"/>
  <c r="S137" i="3"/>
  <c r="R137" i="3"/>
  <c r="Q137" i="3"/>
  <c r="M137" i="3"/>
  <c r="V136" i="3"/>
  <c r="U136" i="3"/>
  <c r="T136" i="3"/>
  <c r="S136" i="3"/>
  <c r="R136" i="3"/>
  <c r="Q136" i="3"/>
  <c r="V135" i="3"/>
  <c r="U135" i="3"/>
  <c r="T135" i="3"/>
  <c r="S135" i="3"/>
  <c r="R135" i="3"/>
  <c r="Q135" i="3"/>
  <c r="M135" i="3"/>
  <c r="V134" i="3"/>
  <c r="U134" i="3"/>
  <c r="T134" i="3"/>
  <c r="S134" i="3"/>
  <c r="R134" i="3"/>
  <c r="Q134" i="3"/>
  <c r="M134" i="3"/>
  <c r="V133" i="3"/>
  <c r="U133" i="3"/>
  <c r="T133" i="3"/>
  <c r="S133" i="3"/>
  <c r="R133" i="3"/>
  <c r="Q133" i="3"/>
  <c r="V132" i="3"/>
  <c r="U132" i="3"/>
  <c r="T132" i="3"/>
  <c r="S132" i="3"/>
  <c r="R132" i="3"/>
  <c r="Q132" i="3"/>
  <c r="M132" i="3"/>
  <c r="V131" i="3"/>
  <c r="U131" i="3"/>
  <c r="T131" i="3"/>
  <c r="S131" i="3"/>
  <c r="R131" i="3"/>
  <c r="Q131" i="3"/>
  <c r="M131" i="3"/>
  <c r="V130" i="3"/>
  <c r="U130" i="3"/>
  <c r="T130" i="3"/>
  <c r="S130" i="3"/>
  <c r="R130" i="3"/>
  <c r="Q130" i="3"/>
  <c r="V129" i="3"/>
  <c r="U129" i="3"/>
  <c r="T129" i="3"/>
  <c r="S129" i="3"/>
  <c r="R129" i="3"/>
  <c r="Q129" i="3"/>
  <c r="M129" i="3"/>
  <c r="V128" i="3"/>
  <c r="U128" i="3"/>
  <c r="T128" i="3"/>
  <c r="S128" i="3"/>
  <c r="R128" i="3"/>
  <c r="Q128" i="3"/>
  <c r="M128" i="3"/>
  <c r="V127" i="3"/>
  <c r="U127" i="3"/>
  <c r="T127" i="3"/>
  <c r="S127" i="3"/>
  <c r="R127" i="3"/>
  <c r="Q127" i="3"/>
  <c r="V126" i="3"/>
  <c r="U126" i="3"/>
  <c r="T126" i="3"/>
  <c r="S126" i="3"/>
  <c r="R126" i="3"/>
  <c r="Q126" i="3"/>
  <c r="M126" i="3"/>
  <c r="V125" i="3"/>
  <c r="U125" i="3"/>
  <c r="T125" i="3"/>
  <c r="S125" i="3"/>
  <c r="R125" i="3"/>
  <c r="Q125" i="3"/>
  <c r="M125" i="3"/>
  <c r="V124" i="3"/>
  <c r="U124" i="3"/>
  <c r="T124" i="3"/>
  <c r="S124" i="3"/>
  <c r="R124" i="3"/>
  <c r="Q124" i="3"/>
  <c r="V123" i="3"/>
  <c r="U123" i="3"/>
  <c r="T123" i="3"/>
  <c r="S123" i="3"/>
  <c r="R123" i="3"/>
  <c r="Q123" i="3"/>
  <c r="M123" i="3"/>
  <c r="V122" i="3"/>
  <c r="U122" i="3"/>
  <c r="T122" i="3"/>
  <c r="S122" i="3"/>
  <c r="R122" i="3"/>
  <c r="Q122" i="3"/>
  <c r="M122" i="3"/>
  <c r="V121" i="3"/>
  <c r="U121" i="3"/>
  <c r="T121" i="3"/>
  <c r="S121" i="3"/>
  <c r="R121" i="3"/>
  <c r="Q121" i="3"/>
  <c r="V120" i="3"/>
  <c r="U120" i="3"/>
  <c r="T120" i="3"/>
  <c r="S120" i="3"/>
  <c r="R120" i="3"/>
  <c r="Q120" i="3"/>
  <c r="M120" i="3"/>
  <c r="V119" i="3"/>
  <c r="U119" i="3"/>
  <c r="T119" i="3"/>
  <c r="S119" i="3"/>
  <c r="R119" i="3"/>
  <c r="Q119" i="3"/>
  <c r="M119" i="3"/>
  <c r="V118" i="3"/>
  <c r="U118" i="3"/>
  <c r="T118" i="3"/>
  <c r="S118" i="3"/>
  <c r="R118" i="3"/>
  <c r="Q118" i="3"/>
  <c r="V117" i="3"/>
  <c r="U117" i="3"/>
  <c r="T117" i="3"/>
  <c r="S117" i="3"/>
  <c r="R117" i="3"/>
  <c r="Q117" i="3"/>
  <c r="M117" i="3"/>
  <c r="V116" i="3"/>
  <c r="U116" i="3"/>
  <c r="T116" i="3"/>
  <c r="S116" i="3"/>
  <c r="R116" i="3"/>
  <c r="Q116" i="3"/>
  <c r="V115" i="3"/>
  <c r="U115" i="3"/>
  <c r="T115" i="3"/>
  <c r="S115" i="3"/>
  <c r="R115" i="3"/>
  <c r="Q115" i="3"/>
  <c r="V114" i="3"/>
  <c r="U114" i="3"/>
  <c r="T114" i="3"/>
  <c r="S114" i="3"/>
  <c r="R114" i="3"/>
  <c r="Q114" i="3"/>
  <c r="V113" i="3"/>
  <c r="U113" i="3"/>
  <c r="T113" i="3"/>
  <c r="S113" i="3"/>
  <c r="R113" i="3"/>
  <c r="Q113" i="3"/>
  <c r="V112" i="3"/>
  <c r="U112" i="3"/>
  <c r="T112" i="3"/>
  <c r="S112" i="3"/>
  <c r="R112" i="3"/>
  <c r="Q112" i="3"/>
  <c r="V111" i="3"/>
  <c r="U111" i="3"/>
  <c r="T111" i="3"/>
  <c r="S111" i="3"/>
  <c r="R111" i="3"/>
  <c r="Q111" i="3"/>
  <c r="V106" i="3"/>
  <c r="U106" i="3"/>
  <c r="T106" i="3"/>
  <c r="S106" i="3"/>
  <c r="R106" i="3"/>
  <c r="Q106" i="3"/>
  <c r="M106" i="3"/>
  <c r="V105" i="3"/>
  <c r="U105" i="3"/>
  <c r="T105" i="3"/>
  <c r="S105" i="3"/>
  <c r="R105" i="3"/>
  <c r="Q105" i="3"/>
  <c r="V104" i="3"/>
  <c r="U104" i="3"/>
  <c r="T104" i="3"/>
  <c r="S104" i="3"/>
  <c r="R104" i="3"/>
  <c r="Q104" i="3"/>
  <c r="M104" i="3"/>
  <c r="V103" i="3"/>
  <c r="U103" i="3"/>
  <c r="T103" i="3"/>
  <c r="S103" i="3"/>
  <c r="R103" i="3"/>
  <c r="Q103" i="3"/>
  <c r="M103" i="3"/>
  <c r="V102" i="3"/>
  <c r="U102" i="3"/>
  <c r="T102" i="3"/>
  <c r="S102" i="3"/>
  <c r="R102" i="3"/>
  <c r="Q102" i="3"/>
  <c r="V101" i="3"/>
  <c r="U101" i="3"/>
  <c r="T101" i="3"/>
  <c r="S101" i="3"/>
  <c r="R101" i="3"/>
  <c r="Q101" i="3"/>
  <c r="M101" i="3"/>
  <c r="V100" i="3"/>
  <c r="U100" i="3"/>
  <c r="T100" i="3"/>
  <c r="S100" i="3"/>
  <c r="R100" i="3"/>
  <c r="Q100" i="3"/>
  <c r="M100" i="3"/>
  <c r="V99" i="3"/>
  <c r="U99" i="3"/>
  <c r="T99" i="3"/>
  <c r="S99" i="3"/>
  <c r="R99" i="3"/>
  <c r="Q99" i="3"/>
  <c r="V98" i="3"/>
  <c r="U98" i="3"/>
  <c r="T98" i="3"/>
  <c r="S98" i="3"/>
  <c r="R98" i="3"/>
  <c r="Q98" i="3"/>
  <c r="M98" i="3"/>
  <c r="V97" i="3"/>
  <c r="U97" i="3"/>
  <c r="T97" i="3"/>
  <c r="S97" i="3"/>
  <c r="R97" i="3"/>
  <c r="Q97" i="3"/>
  <c r="M97" i="3"/>
  <c r="V96" i="3"/>
  <c r="U96" i="3"/>
  <c r="T96" i="3"/>
  <c r="S96" i="3"/>
  <c r="R96" i="3"/>
  <c r="Q96" i="3"/>
  <c r="V95" i="3"/>
  <c r="U95" i="3"/>
  <c r="T95" i="3"/>
  <c r="S95" i="3"/>
  <c r="R95" i="3"/>
  <c r="Q95" i="3"/>
  <c r="M95" i="3"/>
  <c r="V94" i="3"/>
  <c r="U94" i="3"/>
  <c r="T94" i="3"/>
  <c r="S94" i="3"/>
  <c r="R94" i="3"/>
  <c r="Q94" i="3"/>
  <c r="M94" i="3"/>
  <c r="V93" i="3"/>
  <c r="U93" i="3"/>
  <c r="T93" i="3"/>
  <c r="S93" i="3"/>
  <c r="R93" i="3"/>
  <c r="Q93" i="3"/>
  <c r="V92" i="3"/>
  <c r="U92" i="3"/>
  <c r="T92" i="3"/>
  <c r="S92" i="3"/>
  <c r="R92" i="3"/>
  <c r="Q92" i="3"/>
  <c r="M92" i="3"/>
  <c r="V91" i="3"/>
  <c r="U91" i="3"/>
  <c r="T91" i="3"/>
  <c r="S91" i="3"/>
  <c r="R91" i="3"/>
  <c r="Q91" i="3"/>
  <c r="M91" i="3"/>
  <c r="V90" i="3"/>
  <c r="U90" i="3"/>
  <c r="T90" i="3"/>
  <c r="S90" i="3"/>
  <c r="R90" i="3"/>
  <c r="Q90" i="3"/>
  <c r="V89" i="3"/>
  <c r="U89" i="3"/>
  <c r="T89" i="3"/>
  <c r="S89" i="3"/>
  <c r="R89" i="3"/>
  <c r="Q89" i="3"/>
  <c r="M89" i="3"/>
  <c r="V88" i="3"/>
  <c r="U88" i="3"/>
  <c r="T88" i="3"/>
  <c r="S88" i="3"/>
  <c r="R88" i="3"/>
  <c r="Q88" i="3"/>
  <c r="M88" i="3"/>
  <c r="V87" i="3"/>
  <c r="U87" i="3"/>
  <c r="T87" i="3"/>
  <c r="S87" i="3"/>
  <c r="R87" i="3"/>
  <c r="Q87" i="3"/>
  <c r="V86" i="3"/>
  <c r="U86" i="3"/>
  <c r="T86" i="3"/>
  <c r="S86" i="3"/>
  <c r="R86" i="3"/>
  <c r="Q86" i="3"/>
  <c r="M86" i="3"/>
  <c r="V85" i="3"/>
  <c r="U85" i="3"/>
  <c r="T85" i="3"/>
  <c r="S85" i="3"/>
  <c r="R85" i="3"/>
  <c r="Q85" i="3"/>
  <c r="M85" i="3"/>
  <c r="V84" i="3"/>
  <c r="U84" i="3"/>
  <c r="T84" i="3"/>
  <c r="S84" i="3"/>
  <c r="R84" i="3"/>
  <c r="Q84" i="3"/>
  <c r="V83" i="3"/>
  <c r="U83" i="3"/>
  <c r="T83" i="3"/>
  <c r="S83" i="3"/>
  <c r="R83" i="3"/>
  <c r="Q83" i="3"/>
  <c r="M83" i="3"/>
  <c r="V82" i="3"/>
  <c r="U82" i="3"/>
  <c r="T82" i="3"/>
  <c r="S82" i="3"/>
  <c r="R82" i="3"/>
  <c r="Q82" i="3"/>
  <c r="V81" i="3"/>
  <c r="U81" i="3"/>
  <c r="T81" i="3"/>
  <c r="S81" i="3"/>
  <c r="R81" i="3"/>
  <c r="Q81" i="3"/>
  <c r="V80" i="3"/>
  <c r="U80" i="3"/>
  <c r="T80" i="3"/>
  <c r="S80" i="3"/>
  <c r="R80" i="3"/>
  <c r="Q80" i="3"/>
  <c r="V79" i="3"/>
  <c r="U79" i="3"/>
  <c r="T79" i="3"/>
  <c r="S79" i="3"/>
  <c r="R79" i="3"/>
  <c r="Q79" i="3"/>
  <c r="V78" i="3"/>
  <c r="U78" i="3"/>
  <c r="T78" i="3"/>
  <c r="S78" i="3"/>
  <c r="R78" i="3"/>
  <c r="Q78" i="3"/>
  <c r="V77" i="3"/>
  <c r="U77" i="3"/>
  <c r="T77" i="3"/>
  <c r="S77" i="3"/>
  <c r="R77" i="3"/>
  <c r="Q77" i="3"/>
  <c r="C147" i="1"/>
  <c r="M76" i="3" l="1"/>
  <c r="E12" i="4" s="1"/>
  <c r="M110" i="3"/>
  <c r="E13" i="4" s="1"/>
  <c r="C121" i="1" l="1"/>
  <c r="V9" i="3" l="1"/>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143" i="3"/>
  <c r="V144" i="3"/>
  <c r="V145" i="3"/>
  <c r="V146" i="3"/>
  <c r="V147" i="3"/>
  <c r="V148" i="3"/>
  <c r="V150" i="3"/>
  <c r="V151" i="3"/>
  <c r="V152" i="3"/>
  <c r="V153" i="3"/>
  <c r="V154" i="3"/>
  <c r="V155" i="3"/>
  <c r="V156" i="3"/>
  <c r="V157" i="3"/>
  <c r="V158" i="3"/>
  <c r="V159" i="3"/>
  <c r="V160" i="3"/>
  <c r="V161" i="3"/>
  <c r="V162" i="3"/>
  <c r="V163" i="3"/>
  <c r="V164" i="3"/>
  <c r="V165" i="3"/>
  <c r="V166" i="3"/>
  <c r="V167" i="3"/>
  <c r="V168" i="3"/>
  <c r="V170" i="3"/>
  <c r="V171" i="3"/>
  <c r="V172" i="3"/>
  <c r="R9" i="3"/>
  <c r="S9" i="3"/>
  <c r="T9" i="3"/>
  <c r="U9" i="3"/>
  <c r="R10" i="3"/>
  <c r="T10" i="3"/>
  <c r="U10" i="3"/>
  <c r="R11" i="3"/>
  <c r="T11" i="3"/>
  <c r="U11" i="3"/>
  <c r="R12" i="3"/>
  <c r="S12" i="3"/>
  <c r="U12" i="3"/>
  <c r="R13" i="3"/>
  <c r="S13" i="3"/>
  <c r="T13" i="3"/>
  <c r="U13" i="3"/>
  <c r="R14" i="3"/>
  <c r="S14" i="3"/>
  <c r="T14" i="3"/>
  <c r="U14" i="3"/>
  <c r="R15" i="3"/>
  <c r="S15" i="3"/>
  <c r="T15" i="3"/>
  <c r="U15" i="3"/>
  <c r="R16" i="3"/>
  <c r="S16" i="3"/>
  <c r="T16" i="3"/>
  <c r="U16" i="3"/>
  <c r="R17" i="3"/>
  <c r="S17" i="3"/>
  <c r="T17" i="3"/>
  <c r="U17" i="3"/>
  <c r="R18" i="3"/>
  <c r="S18" i="3"/>
  <c r="T18" i="3"/>
  <c r="U18" i="3"/>
  <c r="R19" i="3"/>
  <c r="S19" i="3"/>
  <c r="T19" i="3"/>
  <c r="U19" i="3"/>
  <c r="R20" i="3"/>
  <c r="S20" i="3"/>
  <c r="T20" i="3"/>
  <c r="U20" i="3"/>
  <c r="R21" i="3"/>
  <c r="S21" i="3"/>
  <c r="T21" i="3"/>
  <c r="U21" i="3"/>
  <c r="R22" i="3"/>
  <c r="S22" i="3"/>
  <c r="T22" i="3"/>
  <c r="U22" i="3"/>
  <c r="R23" i="3"/>
  <c r="S23" i="3"/>
  <c r="T23" i="3"/>
  <c r="U23" i="3"/>
  <c r="R24" i="3"/>
  <c r="S24" i="3"/>
  <c r="T24" i="3"/>
  <c r="U24" i="3"/>
  <c r="R25" i="3"/>
  <c r="S25" i="3"/>
  <c r="T25" i="3"/>
  <c r="U25" i="3"/>
  <c r="R26" i="3"/>
  <c r="S26" i="3"/>
  <c r="T26" i="3"/>
  <c r="U26" i="3"/>
  <c r="R27" i="3"/>
  <c r="S27" i="3"/>
  <c r="T27" i="3"/>
  <c r="U27" i="3"/>
  <c r="R28" i="3"/>
  <c r="S28" i="3"/>
  <c r="T28" i="3"/>
  <c r="U28" i="3"/>
  <c r="R29" i="3"/>
  <c r="S29" i="3"/>
  <c r="T29" i="3"/>
  <c r="U29" i="3"/>
  <c r="R30" i="3"/>
  <c r="S30" i="3"/>
  <c r="T30" i="3"/>
  <c r="U30" i="3"/>
  <c r="R31" i="3"/>
  <c r="S31" i="3"/>
  <c r="T31" i="3"/>
  <c r="U31" i="3"/>
  <c r="R32" i="3"/>
  <c r="S32" i="3"/>
  <c r="T32" i="3"/>
  <c r="U32" i="3"/>
  <c r="R33" i="3"/>
  <c r="S33" i="3"/>
  <c r="T33" i="3"/>
  <c r="U33" i="3"/>
  <c r="R34" i="3"/>
  <c r="S34" i="3"/>
  <c r="T34" i="3"/>
  <c r="U34" i="3"/>
  <c r="R35" i="3"/>
  <c r="S35" i="3"/>
  <c r="T35" i="3"/>
  <c r="U35" i="3"/>
  <c r="R36" i="3"/>
  <c r="S36" i="3"/>
  <c r="T36" i="3"/>
  <c r="U36" i="3"/>
  <c r="R37" i="3"/>
  <c r="S37" i="3"/>
  <c r="T37" i="3"/>
  <c r="U37" i="3"/>
  <c r="R38" i="3"/>
  <c r="S38" i="3"/>
  <c r="T38" i="3"/>
  <c r="U38" i="3"/>
  <c r="S43" i="3"/>
  <c r="T43" i="3"/>
  <c r="U43" i="3"/>
  <c r="R44" i="3"/>
  <c r="T44" i="3"/>
  <c r="U44" i="3"/>
  <c r="R45" i="3"/>
  <c r="T45" i="3"/>
  <c r="U45" i="3"/>
  <c r="R46" i="3"/>
  <c r="S46" i="3"/>
  <c r="U46" i="3"/>
  <c r="R47" i="3"/>
  <c r="S47" i="3"/>
  <c r="T47" i="3"/>
  <c r="U47" i="3"/>
  <c r="R48" i="3"/>
  <c r="S48" i="3"/>
  <c r="T48" i="3"/>
  <c r="U48" i="3"/>
  <c r="R49" i="3"/>
  <c r="S49" i="3"/>
  <c r="T49" i="3"/>
  <c r="U49" i="3"/>
  <c r="R50" i="3"/>
  <c r="S50" i="3"/>
  <c r="T50" i="3"/>
  <c r="U50" i="3"/>
  <c r="R51" i="3"/>
  <c r="S51" i="3"/>
  <c r="T51" i="3"/>
  <c r="U51" i="3"/>
  <c r="R52" i="3"/>
  <c r="S52" i="3"/>
  <c r="T52" i="3"/>
  <c r="U52" i="3"/>
  <c r="R53" i="3"/>
  <c r="S53" i="3"/>
  <c r="T53" i="3"/>
  <c r="U53" i="3"/>
  <c r="R54" i="3"/>
  <c r="S54" i="3"/>
  <c r="T54" i="3"/>
  <c r="U54" i="3"/>
  <c r="R55" i="3"/>
  <c r="S55" i="3"/>
  <c r="T55" i="3"/>
  <c r="U55" i="3"/>
  <c r="R56" i="3"/>
  <c r="S56" i="3"/>
  <c r="T56" i="3"/>
  <c r="U56" i="3"/>
  <c r="R57" i="3"/>
  <c r="S57" i="3"/>
  <c r="T57" i="3"/>
  <c r="U57" i="3"/>
  <c r="R58" i="3"/>
  <c r="S58" i="3"/>
  <c r="T58" i="3"/>
  <c r="U58" i="3"/>
  <c r="R59" i="3"/>
  <c r="S59" i="3"/>
  <c r="T59" i="3"/>
  <c r="U59" i="3"/>
  <c r="R60" i="3"/>
  <c r="S60" i="3"/>
  <c r="T60" i="3"/>
  <c r="U60" i="3"/>
  <c r="R61" i="3"/>
  <c r="S61" i="3"/>
  <c r="T61" i="3"/>
  <c r="U61" i="3"/>
  <c r="R62" i="3"/>
  <c r="S62" i="3"/>
  <c r="T62" i="3"/>
  <c r="U62" i="3"/>
  <c r="R63" i="3"/>
  <c r="S63" i="3"/>
  <c r="T63" i="3"/>
  <c r="U63" i="3"/>
  <c r="R64" i="3"/>
  <c r="S64" i="3"/>
  <c r="T64" i="3"/>
  <c r="U64" i="3"/>
  <c r="R65" i="3"/>
  <c r="S65" i="3"/>
  <c r="T65" i="3"/>
  <c r="U65" i="3"/>
  <c r="R66" i="3"/>
  <c r="S66" i="3"/>
  <c r="T66" i="3"/>
  <c r="U66" i="3"/>
  <c r="R67" i="3"/>
  <c r="S67" i="3"/>
  <c r="T67" i="3"/>
  <c r="U67" i="3"/>
  <c r="R68" i="3"/>
  <c r="S68" i="3"/>
  <c r="T68" i="3"/>
  <c r="U68" i="3"/>
  <c r="R69" i="3"/>
  <c r="S69" i="3"/>
  <c r="T69" i="3"/>
  <c r="U69" i="3"/>
  <c r="R70" i="3"/>
  <c r="S70" i="3"/>
  <c r="T70" i="3"/>
  <c r="U70" i="3"/>
  <c r="R71" i="3"/>
  <c r="S71" i="3"/>
  <c r="T71" i="3"/>
  <c r="U71" i="3"/>
  <c r="R72" i="3"/>
  <c r="S72" i="3"/>
  <c r="T72" i="3"/>
  <c r="U72" i="3"/>
  <c r="R143" i="3"/>
  <c r="S143" i="3"/>
  <c r="T143" i="3"/>
  <c r="U143" i="3"/>
  <c r="R144" i="3"/>
  <c r="S144" i="3"/>
  <c r="T144" i="3"/>
  <c r="U144" i="3"/>
  <c r="R145" i="3"/>
  <c r="S145" i="3"/>
  <c r="T145" i="3"/>
  <c r="U145" i="3"/>
  <c r="R146" i="3"/>
  <c r="T146" i="3"/>
  <c r="U146" i="3"/>
  <c r="R147" i="3"/>
  <c r="S147" i="3"/>
  <c r="U147" i="3"/>
  <c r="R148" i="3"/>
  <c r="S148" i="3"/>
  <c r="T148" i="3"/>
  <c r="R149" i="3"/>
  <c r="S149" i="3"/>
  <c r="T149" i="3"/>
  <c r="U149" i="3"/>
  <c r="R150" i="3"/>
  <c r="S150" i="3"/>
  <c r="T150" i="3"/>
  <c r="U150" i="3"/>
  <c r="R151" i="3"/>
  <c r="S151" i="3"/>
  <c r="T151" i="3"/>
  <c r="U151" i="3"/>
  <c r="R152" i="3"/>
  <c r="S152" i="3"/>
  <c r="T152" i="3"/>
  <c r="U152" i="3"/>
  <c r="R153" i="3"/>
  <c r="S153" i="3"/>
  <c r="T153" i="3"/>
  <c r="U153" i="3"/>
  <c r="R154" i="3"/>
  <c r="S154" i="3"/>
  <c r="T154" i="3"/>
  <c r="U154" i="3"/>
  <c r="R155" i="3"/>
  <c r="S155" i="3"/>
  <c r="T155" i="3"/>
  <c r="U155" i="3"/>
  <c r="R156" i="3"/>
  <c r="S156" i="3"/>
  <c r="T156" i="3"/>
  <c r="U156" i="3"/>
  <c r="R157" i="3"/>
  <c r="S157" i="3"/>
  <c r="T157" i="3"/>
  <c r="U157" i="3"/>
  <c r="R158" i="3"/>
  <c r="S158" i="3"/>
  <c r="T158" i="3"/>
  <c r="U158" i="3"/>
  <c r="R159" i="3"/>
  <c r="S159" i="3"/>
  <c r="T159" i="3"/>
  <c r="U159" i="3"/>
  <c r="R160" i="3"/>
  <c r="S160" i="3"/>
  <c r="T160" i="3"/>
  <c r="U160" i="3"/>
  <c r="R161" i="3"/>
  <c r="S161" i="3"/>
  <c r="T161" i="3"/>
  <c r="U161" i="3"/>
  <c r="R162" i="3"/>
  <c r="S162" i="3"/>
  <c r="T162" i="3"/>
  <c r="U162" i="3"/>
  <c r="R163" i="3"/>
  <c r="S163" i="3"/>
  <c r="T163" i="3"/>
  <c r="U163" i="3"/>
  <c r="R164" i="3"/>
  <c r="S164" i="3"/>
  <c r="T164" i="3"/>
  <c r="U164" i="3"/>
  <c r="R165" i="3"/>
  <c r="S165" i="3"/>
  <c r="T165" i="3"/>
  <c r="U165" i="3"/>
  <c r="R166" i="3"/>
  <c r="S166" i="3"/>
  <c r="T166" i="3"/>
  <c r="U166" i="3"/>
  <c r="R167" i="3"/>
  <c r="S167" i="3"/>
  <c r="T167" i="3"/>
  <c r="U167" i="3"/>
  <c r="R168" i="3"/>
  <c r="S168" i="3"/>
  <c r="T168" i="3"/>
  <c r="U168" i="3"/>
  <c r="R169" i="3"/>
  <c r="S169" i="3"/>
  <c r="T169" i="3"/>
  <c r="U169" i="3"/>
  <c r="R170" i="3"/>
  <c r="S170" i="3"/>
  <c r="T170" i="3"/>
  <c r="U170" i="3"/>
  <c r="R171" i="3"/>
  <c r="S171" i="3"/>
  <c r="T171" i="3"/>
  <c r="U171" i="3"/>
  <c r="R172" i="3"/>
  <c r="S172" i="3"/>
  <c r="T172" i="3"/>
  <c r="U172" i="3"/>
  <c r="Q10" i="3"/>
  <c r="Q11" i="3"/>
  <c r="Q12" i="3"/>
  <c r="Q13" i="3"/>
  <c r="Q14" i="3"/>
  <c r="Q15" i="3"/>
  <c r="Q16" i="3"/>
  <c r="Q17" i="3"/>
  <c r="Q18" i="3"/>
  <c r="Q19" i="3"/>
  <c r="Q20" i="3"/>
  <c r="Q21" i="3"/>
  <c r="Q22" i="3"/>
  <c r="Q23" i="3"/>
  <c r="Q24" i="3"/>
  <c r="Q25" i="3"/>
  <c r="Q26" i="3"/>
  <c r="Q27" i="3"/>
  <c r="Q28" i="3"/>
  <c r="Q29" i="3"/>
  <c r="Q30" i="3"/>
  <c r="Q31" i="3"/>
  <c r="Q32" i="3"/>
  <c r="Q33" i="3"/>
  <c r="Q35" i="3"/>
  <c r="Q36" i="3"/>
  <c r="Q37"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Q171" i="3"/>
  <c r="Q172" i="3"/>
  <c r="AC3" i="3"/>
  <c r="AC148" i="3" s="1"/>
  <c r="V4" i="3"/>
  <c r="AC4" i="3" s="1"/>
  <c r="AJ4" i="3" s="1"/>
  <c r="V6" i="3"/>
  <c r="AC6" i="3" s="1"/>
  <c r="AJ6" i="3" s="1"/>
  <c r="U6" i="3"/>
  <c r="AB6" i="3" s="1"/>
  <c r="AI6" i="3" s="1"/>
  <c r="T6" i="3"/>
  <c r="AA6" i="3" s="1"/>
  <c r="AH6" i="3" s="1"/>
  <c r="S6" i="3"/>
  <c r="Z6" i="3" s="1"/>
  <c r="AG6" i="3" s="1"/>
  <c r="R6" i="3"/>
  <c r="Y6" i="3" s="1"/>
  <c r="AF6" i="3" s="1"/>
  <c r="Q6" i="3"/>
  <c r="X6" i="3" s="1"/>
  <c r="AE6" i="3" s="1"/>
  <c r="U4" i="3"/>
  <c r="AB4" i="3" s="1"/>
  <c r="AI4" i="3" s="1"/>
  <c r="T4" i="3"/>
  <c r="AA4" i="3" s="1"/>
  <c r="AH4" i="3" s="1"/>
  <c r="S4" i="3"/>
  <c r="Z4" i="3" s="1"/>
  <c r="AG4" i="3" s="1"/>
  <c r="R4" i="3"/>
  <c r="Y4" i="3" s="1"/>
  <c r="AF4" i="3" s="1"/>
  <c r="Q4" i="3"/>
  <c r="X4" i="3" s="1"/>
  <c r="AE4" i="3" s="1"/>
  <c r="AB3" i="3"/>
  <c r="AA3" i="3"/>
  <c r="Z3" i="3"/>
  <c r="Y3" i="3"/>
  <c r="Y21" i="3" s="1"/>
  <c r="X3" i="3"/>
  <c r="X50" i="3" s="1"/>
  <c r="B149" i="1"/>
  <c r="O122" i="1"/>
  <c r="X154" i="3" l="1"/>
  <c r="X72" i="3"/>
  <c r="Y57" i="3"/>
  <c r="X25" i="3"/>
  <c r="AA27" i="3"/>
  <c r="AA140" i="3"/>
  <c r="AA134" i="3"/>
  <c r="AA128" i="3"/>
  <c r="AA122" i="3"/>
  <c r="AA116" i="3"/>
  <c r="AA115" i="3"/>
  <c r="AA114" i="3"/>
  <c r="AA113" i="3"/>
  <c r="AA139" i="3"/>
  <c r="AA138" i="3"/>
  <c r="AA133" i="3"/>
  <c r="AA132" i="3"/>
  <c r="AA127" i="3"/>
  <c r="AA126" i="3"/>
  <c r="AA137" i="3"/>
  <c r="AA131" i="3"/>
  <c r="AA125" i="3"/>
  <c r="AA119" i="3"/>
  <c r="AA135" i="3"/>
  <c r="AA123" i="3"/>
  <c r="AA120" i="3"/>
  <c r="AA117" i="3"/>
  <c r="AA136" i="3"/>
  <c r="AA124" i="3"/>
  <c r="AA112" i="3"/>
  <c r="AA111" i="3"/>
  <c r="AA129" i="3"/>
  <c r="AA121" i="3"/>
  <c r="AA118" i="3"/>
  <c r="AA130" i="3"/>
  <c r="AA171" i="3"/>
  <c r="AB139" i="3"/>
  <c r="AB138" i="3"/>
  <c r="AB133" i="3"/>
  <c r="AB132" i="3"/>
  <c r="AB127" i="3"/>
  <c r="AB126" i="3"/>
  <c r="AB121" i="3"/>
  <c r="AB120" i="3"/>
  <c r="AB137" i="3"/>
  <c r="AB131" i="3"/>
  <c r="AB125" i="3"/>
  <c r="AB136" i="3"/>
  <c r="AB135" i="3"/>
  <c r="AB130" i="3"/>
  <c r="AB129" i="3"/>
  <c r="AB124" i="3"/>
  <c r="AB123" i="3"/>
  <c r="AB118" i="3"/>
  <c r="AB117" i="3"/>
  <c r="AB115" i="3"/>
  <c r="AB112" i="3"/>
  <c r="AB111" i="3"/>
  <c r="AB134" i="3"/>
  <c r="AB140" i="3"/>
  <c r="AB128" i="3"/>
  <c r="AB119" i="3"/>
  <c r="AB116" i="3"/>
  <c r="AB114" i="3"/>
  <c r="AB113" i="3"/>
  <c r="AB122" i="3"/>
  <c r="Y170" i="3"/>
  <c r="Y166" i="3"/>
  <c r="X158" i="3"/>
  <c r="Y153" i="3"/>
  <c r="Y66" i="3"/>
  <c r="AA167" i="3"/>
  <c r="AA163" i="3"/>
  <c r="X21" i="3"/>
  <c r="X139" i="3"/>
  <c r="X138" i="3"/>
  <c r="X133" i="3"/>
  <c r="X132" i="3"/>
  <c r="X127" i="3"/>
  <c r="X126" i="3"/>
  <c r="X121" i="3"/>
  <c r="X120" i="3"/>
  <c r="X137" i="3"/>
  <c r="X131" i="3"/>
  <c r="X125" i="3"/>
  <c r="X136" i="3"/>
  <c r="X135" i="3"/>
  <c r="X130" i="3"/>
  <c r="X129" i="3"/>
  <c r="X124" i="3"/>
  <c r="X123" i="3"/>
  <c r="X118" i="3"/>
  <c r="X117" i="3"/>
  <c r="X134" i="3"/>
  <c r="X122" i="3"/>
  <c r="X119" i="3"/>
  <c r="X116" i="3"/>
  <c r="X114" i="3"/>
  <c r="X112" i="3"/>
  <c r="X111" i="3"/>
  <c r="X113" i="3"/>
  <c r="X140" i="3"/>
  <c r="X128" i="3"/>
  <c r="X115" i="3"/>
  <c r="Y48" i="3"/>
  <c r="Y137" i="3"/>
  <c r="Y131" i="3"/>
  <c r="Y125" i="3"/>
  <c r="Y119" i="3"/>
  <c r="Y136" i="3"/>
  <c r="Y135" i="3"/>
  <c r="Y130" i="3"/>
  <c r="Y129" i="3"/>
  <c r="Y124" i="3"/>
  <c r="Y123" i="3"/>
  <c r="Y140" i="3"/>
  <c r="Y134" i="3"/>
  <c r="Y128" i="3"/>
  <c r="Y122" i="3"/>
  <c r="Y116" i="3"/>
  <c r="Y115" i="3"/>
  <c r="Y114" i="3"/>
  <c r="Y133" i="3"/>
  <c r="Y113" i="3"/>
  <c r="Y138" i="3"/>
  <c r="Y126" i="3"/>
  <c r="Y120" i="3"/>
  <c r="Y117" i="3"/>
  <c r="Y139" i="3"/>
  <c r="Y127" i="3"/>
  <c r="Y132" i="3"/>
  <c r="Y121" i="3"/>
  <c r="Y118" i="3"/>
  <c r="Y112" i="3"/>
  <c r="Y111" i="3"/>
  <c r="AJ3" i="3"/>
  <c r="AJ38" i="3" s="1"/>
  <c r="AA169" i="3"/>
  <c r="AA165" i="3"/>
  <c r="Y156" i="3"/>
  <c r="Y65" i="3"/>
  <c r="X37" i="3"/>
  <c r="Y17" i="3"/>
  <c r="Z14" i="3"/>
  <c r="Z136" i="3"/>
  <c r="Z135" i="3"/>
  <c r="Z130" i="3"/>
  <c r="Z129" i="3"/>
  <c r="Z124" i="3"/>
  <c r="Z123" i="3"/>
  <c r="Z118" i="3"/>
  <c r="Z117" i="3"/>
  <c r="Z140" i="3"/>
  <c r="Z134" i="3"/>
  <c r="Z128" i="3"/>
  <c r="Z122" i="3"/>
  <c r="Z139" i="3"/>
  <c r="Z138" i="3"/>
  <c r="Z133" i="3"/>
  <c r="Z132" i="3"/>
  <c r="Z127" i="3"/>
  <c r="Z126" i="3"/>
  <c r="Z121" i="3"/>
  <c r="Z120" i="3"/>
  <c r="Z137" i="3"/>
  <c r="Z125" i="3"/>
  <c r="Z115" i="3"/>
  <c r="Z112" i="3"/>
  <c r="Z111" i="3"/>
  <c r="Z131" i="3"/>
  <c r="Z119" i="3"/>
  <c r="Z116" i="3"/>
  <c r="Z113" i="3"/>
  <c r="Z114" i="3"/>
  <c r="AC32" i="3"/>
  <c r="AC137" i="3"/>
  <c r="AC131" i="3"/>
  <c r="AC125" i="3"/>
  <c r="AC119" i="3"/>
  <c r="AC136" i="3"/>
  <c r="AC135" i="3"/>
  <c r="AC130" i="3"/>
  <c r="AC129" i="3"/>
  <c r="AC124" i="3"/>
  <c r="AC123" i="3"/>
  <c r="AC140" i="3"/>
  <c r="AC134" i="3"/>
  <c r="AC128" i="3"/>
  <c r="AC122" i="3"/>
  <c r="AC116" i="3"/>
  <c r="AC115" i="3"/>
  <c r="AC114" i="3"/>
  <c r="AC138" i="3"/>
  <c r="AC126" i="3"/>
  <c r="AC133" i="3"/>
  <c r="AC139" i="3"/>
  <c r="AC127" i="3"/>
  <c r="AC121" i="3"/>
  <c r="AC118" i="3"/>
  <c r="AC113" i="3"/>
  <c r="AC132" i="3"/>
  <c r="AC120" i="3"/>
  <c r="AC117" i="3"/>
  <c r="AC111" i="3"/>
  <c r="AC112" i="3"/>
  <c r="Y172" i="3"/>
  <c r="Y168" i="3"/>
  <c r="Y164" i="3"/>
  <c r="X156" i="3"/>
  <c r="AC144" i="3"/>
  <c r="Y62" i="3"/>
  <c r="Y28" i="3"/>
  <c r="X17" i="3"/>
  <c r="AA157" i="3"/>
  <c r="AC143" i="3"/>
  <c r="AA48" i="3"/>
  <c r="AJ34" i="3"/>
  <c r="AB71" i="3"/>
  <c r="AB105" i="3"/>
  <c r="AB104" i="3"/>
  <c r="AB99" i="3"/>
  <c r="AB98" i="3"/>
  <c r="AB93" i="3"/>
  <c r="AB92" i="3"/>
  <c r="AB87" i="3"/>
  <c r="AB86" i="3"/>
  <c r="AB103" i="3"/>
  <c r="AB97" i="3"/>
  <c r="AB91" i="3"/>
  <c r="AB85" i="3"/>
  <c r="AB102" i="3"/>
  <c r="AB101" i="3"/>
  <c r="AB96" i="3"/>
  <c r="AB95" i="3"/>
  <c r="AB90" i="3"/>
  <c r="AB89" i="3"/>
  <c r="AB84" i="3"/>
  <c r="AB83" i="3"/>
  <c r="AB81" i="3"/>
  <c r="AB78" i="3"/>
  <c r="AB77" i="3"/>
  <c r="AB106" i="3"/>
  <c r="AB94" i="3"/>
  <c r="AB82" i="3"/>
  <c r="AB80" i="3"/>
  <c r="AB79" i="3"/>
  <c r="AB100" i="3"/>
  <c r="AB88" i="3"/>
  <c r="X172" i="3"/>
  <c r="X170" i="3"/>
  <c r="X168" i="3"/>
  <c r="X166" i="3"/>
  <c r="X164" i="3"/>
  <c r="Y159" i="3"/>
  <c r="Z157" i="3"/>
  <c r="Z155" i="3"/>
  <c r="AJ151" i="3"/>
  <c r="Z148" i="3"/>
  <c r="Z72" i="3"/>
  <c r="AC69" i="3"/>
  <c r="AC63" i="3"/>
  <c r="Z55" i="3"/>
  <c r="AA43" i="3"/>
  <c r="Z56" i="3"/>
  <c r="Z102" i="3"/>
  <c r="Z101" i="3"/>
  <c r="Z96" i="3"/>
  <c r="Z95" i="3"/>
  <c r="Z90" i="3"/>
  <c r="Z89" i="3"/>
  <c r="Z84" i="3"/>
  <c r="Z83" i="3"/>
  <c r="Z106" i="3"/>
  <c r="Z100" i="3"/>
  <c r="Z94" i="3"/>
  <c r="Z88" i="3"/>
  <c r="Z105" i="3"/>
  <c r="Z104" i="3"/>
  <c r="Z99" i="3"/>
  <c r="Z98" i="3"/>
  <c r="Z93" i="3"/>
  <c r="Z92" i="3"/>
  <c r="Z87" i="3"/>
  <c r="Z86" i="3"/>
  <c r="Z82" i="3"/>
  <c r="Z80" i="3"/>
  <c r="Z103" i="3"/>
  <c r="Z91" i="3"/>
  <c r="Z81" i="3"/>
  <c r="Z78" i="3"/>
  <c r="Z77" i="3"/>
  <c r="Z97" i="3"/>
  <c r="Z85" i="3"/>
  <c r="Z79" i="3"/>
  <c r="AJ105" i="3"/>
  <c r="Z62" i="3"/>
  <c r="Z30" i="3"/>
  <c r="AA31" i="3"/>
  <c r="AA106" i="3"/>
  <c r="AA100" i="3"/>
  <c r="AA94" i="3"/>
  <c r="AA88" i="3"/>
  <c r="AA82" i="3"/>
  <c r="AA81" i="3"/>
  <c r="AA80" i="3"/>
  <c r="AA79" i="3"/>
  <c r="AA105" i="3"/>
  <c r="AA104" i="3"/>
  <c r="AA99" i="3"/>
  <c r="AA98" i="3"/>
  <c r="AA93" i="3"/>
  <c r="AA92" i="3"/>
  <c r="AA87" i="3"/>
  <c r="AA86" i="3"/>
  <c r="AA103" i="3"/>
  <c r="AA97" i="3"/>
  <c r="AA91" i="3"/>
  <c r="AA85" i="3"/>
  <c r="AA101" i="3"/>
  <c r="AA89" i="3"/>
  <c r="AA83" i="3"/>
  <c r="AA102" i="3"/>
  <c r="AA90" i="3"/>
  <c r="AA78" i="3"/>
  <c r="AA77" i="3"/>
  <c r="AA95" i="3"/>
  <c r="AA96" i="3"/>
  <c r="AA84" i="3"/>
  <c r="AC103" i="3"/>
  <c r="AC97" i="3"/>
  <c r="AC91" i="3"/>
  <c r="AC85" i="3"/>
  <c r="AC102" i="3"/>
  <c r="AC101" i="3"/>
  <c r="AC96" i="3"/>
  <c r="AC95" i="3"/>
  <c r="AC90" i="3"/>
  <c r="AC89" i="3"/>
  <c r="AC84" i="3"/>
  <c r="AC106" i="3"/>
  <c r="AC100" i="3"/>
  <c r="AC94" i="3"/>
  <c r="AC88" i="3"/>
  <c r="AC82" i="3"/>
  <c r="AC81" i="3"/>
  <c r="AC80" i="3"/>
  <c r="AC104" i="3"/>
  <c r="AC92" i="3"/>
  <c r="AC105" i="3"/>
  <c r="AC93" i="3"/>
  <c r="AC79" i="3"/>
  <c r="AC98" i="3"/>
  <c r="AC86" i="3"/>
  <c r="AC99" i="3"/>
  <c r="AC87" i="3"/>
  <c r="AC83" i="3"/>
  <c r="AC78" i="3"/>
  <c r="AC77" i="3"/>
  <c r="AA148" i="3"/>
  <c r="AC55" i="3"/>
  <c r="AC43" i="3"/>
  <c r="X13" i="3"/>
  <c r="X105" i="3"/>
  <c r="X104" i="3"/>
  <c r="X99" i="3"/>
  <c r="X98" i="3"/>
  <c r="X93" i="3"/>
  <c r="X92" i="3"/>
  <c r="X87" i="3"/>
  <c r="X86" i="3"/>
  <c r="X103" i="3"/>
  <c r="X97" i="3"/>
  <c r="X91" i="3"/>
  <c r="X85" i="3"/>
  <c r="X102" i="3"/>
  <c r="X101" i="3"/>
  <c r="X96" i="3"/>
  <c r="X95" i="3"/>
  <c r="X90" i="3"/>
  <c r="X89" i="3"/>
  <c r="X84" i="3"/>
  <c r="X83" i="3"/>
  <c r="X100" i="3"/>
  <c r="X88" i="3"/>
  <c r="X82" i="3"/>
  <c r="X80" i="3"/>
  <c r="X78" i="3"/>
  <c r="X77" i="3"/>
  <c r="X79" i="3"/>
  <c r="X106" i="3"/>
  <c r="X94" i="3"/>
  <c r="X81" i="3"/>
  <c r="Y26" i="3"/>
  <c r="Y103" i="3"/>
  <c r="Y97" i="3"/>
  <c r="Y91" i="3"/>
  <c r="Y85" i="3"/>
  <c r="Y102" i="3"/>
  <c r="Y101" i="3"/>
  <c r="Y96" i="3"/>
  <c r="Y95" i="3"/>
  <c r="Y90" i="3"/>
  <c r="Y89" i="3"/>
  <c r="Y84" i="3"/>
  <c r="Y106" i="3"/>
  <c r="Y100" i="3"/>
  <c r="Y94" i="3"/>
  <c r="Y88" i="3"/>
  <c r="Y82" i="3"/>
  <c r="Y81" i="3"/>
  <c r="Y80" i="3"/>
  <c r="Y99" i="3"/>
  <c r="Y87" i="3"/>
  <c r="Y79" i="3"/>
  <c r="Y104" i="3"/>
  <c r="Y92" i="3"/>
  <c r="Y83" i="3"/>
  <c r="Y105" i="3"/>
  <c r="Y93" i="3"/>
  <c r="Y98" i="3"/>
  <c r="Y86" i="3"/>
  <c r="Y77" i="3"/>
  <c r="Y78" i="3"/>
  <c r="AC171" i="3"/>
  <c r="AC167" i="3"/>
  <c r="AC165" i="3"/>
  <c r="AC163" i="3"/>
  <c r="Y158" i="3"/>
  <c r="Y157" i="3"/>
  <c r="Y155" i="3"/>
  <c r="AA149" i="3"/>
  <c r="Y72" i="3"/>
  <c r="Z69" i="3"/>
  <c r="AA62" i="3"/>
  <c r="Z57" i="3"/>
  <c r="Y50" i="3"/>
  <c r="X48" i="3"/>
  <c r="Z43" i="3"/>
  <c r="AC30" i="3"/>
  <c r="Y27" i="3"/>
  <c r="Z18" i="3"/>
  <c r="Y13" i="3"/>
  <c r="AB163" i="3"/>
  <c r="AC12" i="3"/>
  <c r="AC44" i="3"/>
  <c r="AC45" i="3"/>
  <c r="AC36" i="3"/>
  <c r="AC13" i="3"/>
  <c r="AC17" i="3"/>
  <c r="AC21" i="3"/>
  <c r="AC27" i="3"/>
  <c r="AC28" i="3"/>
  <c r="AC48" i="3"/>
  <c r="AC56" i="3"/>
  <c r="AC64" i="3"/>
  <c r="AC145" i="3"/>
  <c r="AC10" i="3"/>
  <c r="AC25" i="3"/>
  <c r="AC26" i="3"/>
  <c r="AC38" i="3"/>
  <c r="AC47" i="3"/>
  <c r="AC49" i="3"/>
  <c r="AC57" i="3"/>
  <c r="AC65" i="3"/>
  <c r="AC72" i="3"/>
  <c r="AC37" i="3"/>
  <c r="AC46" i="3"/>
  <c r="AC50" i="3"/>
  <c r="AC58" i="3"/>
  <c r="AC66" i="3"/>
  <c r="AC146" i="3"/>
  <c r="AC16" i="3"/>
  <c r="AC20" i="3"/>
  <c r="AC24" i="3"/>
  <c r="AC35" i="3"/>
  <c r="AC51" i="3"/>
  <c r="AC59" i="3"/>
  <c r="AC15" i="3"/>
  <c r="AC19" i="3"/>
  <c r="AC23" i="3"/>
  <c r="Z171" i="3"/>
  <c r="Z169" i="3"/>
  <c r="Z167" i="3"/>
  <c r="Z165" i="3"/>
  <c r="Z163" i="3"/>
  <c r="Z162" i="3"/>
  <c r="AB161" i="3"/>
  <c r="AC151" i="3"/>
  <c r="Z149" i="3"/>
  <c r="Y148" i="3"/>
  <c r="AB145" i="3"/>
  <c r="AA144" i="3"/>
  <c r="AA70" i="3"/>
  <c r="X66" i="3"/>
  <c r="Z63" i="3"/>
  <c r="AC60" i="3"/>
  <c r="Y55" i="3"/>
  <c r="AB53" i="3"/>
  <c r="AC34" i="3"/>
  <c r="Z32" i="3"/>
  <c r="AC29" i="3"/>
  <c r="X27" i="3"/>
  <c r="AB147" i="3"/>
  <c r="AJ143" i="3"/>
  <c r="AE3" i="3"/>
  <c r="X10" i="3"/>
  <c r="X36" i="3"/>
  <c r="X46" i="3"/>
  <c r="X11" i="3"/>
  <c r="X14" i="3"/>
  <c r="X16" i="3"/>
  <c r="X18" i="3"/>
  <c r="X20" i="3"/>
  <c r="X22" i="3"/>
  <c r="X24" i="3"/>
  <c r="X26" i="3"/>
  <c r="X28" i="3"/>
  <c r="X30" i="3"/>
  <c r="X32" i="3"/>
  <c r="X47" i="3"/>
  <c r="X49" i="3"/>
  <c r="X51" i="3"/>
  <c r="X53" i="3"/>
  <c r="X55" i="3"/>
  <c r="X57" i="3"/>
  <c r="X59" i="3"/>
  <c r="X61" i="3"/>
  <c r="X63" i="3"/>
  <c r="X65" i="3"/>
  <c r="X67" i="3"/>
  <c r="X69" i="3"/>
  <c r="X71" i="3"/>
  <c r="X35" i="3"/>
  <c r="X52" i="3"/>
  <c r="X60" i="3"/>
  <c r="X68" i="3"/>
  <c r="X147" i="3"/>
  <c r="X12" i="3"/>
  <c r="X45" i="3"/>
  <c r="X15" i="3"/>
  <c r="X19" i="3"/>
  <c r="X23" i="3"/>
  <c r="X33" i="3"/>
  <c r="X54" i="3"/>
  <c r="X62" i="3"/>
  <c r="X70" i="3"/>
  <c r="X148" i="3"/>
  <c r="X151" i="3"/>
  <c r="X153" i="3"/>
  <c r="X155" i="3"/>
  <c r="X157" i="3"/>
  <c r="X159" i="3"/>
  <c r="X161" i="3"/>
  <c r="X163" i="3"/>
  <c r="X31" i="3"/>
  <c r="X44" i="3"/>
  <c r="X29" i="3"/>
  <c r="AC172" i="3"/>
  <c r="Y171" i="3"/>
  <c r="AC170" i="3"/>
  <c r="Y169" i="3"/>
  <c r="AC168" i="3"/>
  <c r="Y167" i="3"/>
  <c r="AC166" i="3"/>
  <c r="Y165" i="3"/>
  <c r="AC164" i="3"/>
  <c r="Y163" i="3"/>
  <c r="Y162" i="3"/>
  <c r="AA161" i="3"/>
  <c r="AC160" i="3"/>
  <c r="AC159" i="3"/>
  <c r="AC153" i="3"/>
  <c r="AB151" i="3"/>
  <c r="AC150" i="3"/>
  <c r="Y149" i="3"/>
  <c r="AA145" i="3"/>
  <c r="Z144" i="3"/>
  <c r="AC71" i="3"/>
  <c r="Z70" i="3"/>
  <c r="AC67" i="3"/>
  <c r="AA64" i="3"/>
  <c r="Y63" i="3"/>
  <c r="Y58" i="3"/>
  <c r="AA56" i="3"/>
  <c r="Z49" i="3"/>
  <c r="Z47" i="3"/>
  <c r="Z38" i="3"/>
  <c r="AA29" i="3"/>
  <c r="Z26" i="3"/>
  <c r="AB171" i="3"/>
  <c r="AB169" i="3"/>
  <c r="AB167" i="3"/>
  <c r="AB165" i="3"/>
  <c r="AC162" i="3"/>
  <c r="AB63" i="3"/>
  <c r="AB172" i="3"/>
  <c r="X171" i="3"/>
  <c r="AB170" i="3"/>
  <c r="X169" i="3"/>
  <c r="AB168" i="3"/>
  <c r="X167" i="3"/>
  <c r="AB166" i="3"/>
  <c r="X165" i="3"/>
  <c r="AB164" i="3"/>
  <c r="X162" i="3"/>
  <c r="Z161" i="3"/>
  <c r="Z160" i="3"/>
  <c r="AB159" i="3"/>
  <c r="AC155" i="3"/>
  <c r="AB153" i="3"/>
  <c r="AC152" i="3"/>
  <c r="AA151" i="3"/>
  <c r="Y150" i="3"/>
  <c r="X149" i="3"/>
  <c r="Z145" i="3"/>
  <c r="Y70" i="3"/>
  <c r="Z64" i="3"/>
  <c r="AC61" i="3"/>
  <c r="X58" i="3"/>
  <c r="AC54" i="3"/>
  <c r="Y49" i="3"/>
  <c r="Y47" i="3"/>
  <c r="AC31" i="3"/>
  <c r="Y29" i="3"/>
  <c r="AC22" i="3"/>
  <c r="AI3" i="3"/>
  <c r="AB35" i="3"/>
  <c r="AB37" i="3"/>
  <c r="AB13" i="3"/>
  <c r="AB15" i="3"/>
  <c r="AB17" i="3"/>
  <c r="AB19" i="3"/>
  <c r="AB21" i="3"/>
  <c r="AB23" i="3"/>
  <c r="AB25" i="3"/>
  <c r="AB27" i="3"/>
  <c r="AB29" i="3"/>
  <c r="AB31" i="3"/>
  <c r="AB33" i="3"/>
  <c r="AB48" i="3"/>
  <c r="AB50" i="3"/>
  <c r="AB52" i="3"/>
  <c r="AB54" i="3"/>
  <c r="AB56" i="3"/>
  <c r="AB58" i="3"/>
  <c r="AB60" i="3"/>
  <c r="AB62" i="3"/>
  <c r="AB64" i="3"/>
  <c r="AB66" i="3"/>
  <c r="AB68" i="3"/>
  <c r="AB70" i="3"/>
  <c r="AB11" i="3"/>
  <c r="AB34" i="3"/>
  <c r="AB43" i="3"/>
  <c r="AB10" i="3"/>
  <c r="AB26" i="3"/>
  <c r="AB38" i="3"/>
  <c r="AB47" i="3"/>
  <c r="AB49" i="3"/>
  <c r="AB57" i="3"/>
  <c r="AB65" i="3"/>
  <c r="AB72" i="3"/>
  <c r="AB149" i="3"/>
  <c r="AB46" i="3"/>
  <c r="AB146" i="3"/>
  <c r="AB16" i="3"/>
  <c r="AB20" i="3"/>
  <c r="AB24" i="3"/>
  <c r="AB36" i="3"/>
  <c r="AB51" i="3"/>
  <c r="AB59" i="3"/>
  <c r="AB67" i="3"/>
  <c r="AB150" i="3"/>
  <c r="AB152" i="3"/>
  <c r="AB154" i="3"/>
  <c r="AB156" i="3"/>
  <c r="AB158" i="3"/>
  <c r="AB160" i="3"/>
  <c r="AB162" i="3"/>
  <c r="AB12" i="3"/>
  <c r="AB45" i="3"/>
  <c r="AB143" i="3"/>
  <c r="AB69" i="3"/>
  <c r="AB55" i="3"/>
  <c r="AB144" i="3"/>
  <c r="AC53" i="3"/>
  <c r="AB32" i="3"/>
  <c r="Y9" i="3"/>
  <c r="Y38" i="3"/>
  <c r="Y10" i="3"/>
  <c r="Y34" i="3"/>
  <c r="Y12" i="3"/>
  <c r="Y35" i="3"/>
  <c r="Y37" i="3"/>
  <c r="Y44" i="3"/>
  <c r="Y16" i="3"/>
  <c r="Y20" i="3"/>
  <c r="Y24" i="3"/>
  <c r="Y36" i="3"/>
  <c r="Y46" i="3"/>
  <c r="Y51" i="3"/>
  <c r="Y59" i="3"/>
  <c r="Y67" i="3"/>
  <c r="Y143" i="3"/>
  <c r="Y52" i="3"/>
  <c r="Y60" i="3"/>
  <c r="Y68" i="3"/>
  <c r="Y147" i="3"/>
  <c r="Y45" i="3"/>
  <c r="Y53" i="3"/>
  <c r="Y61" i="3"/>
  <c r="Y69" i="3"/>
  <c r="Y144" i="3"/>
  <c r="Y15" i="3"/>
  <c r="Y19" i="3"/>
  <c r="Y23" i="3"/>
  <c r="Y32" i="3"/>
  <c r="Y33" i="3"/>
  <c r="Y54" i="3"/>
  <c r="Y11" i="3"/>
  <c r="Y14" i="3"/>
  <c r="Y18" i="3"/>
  <c r="Y22" i="3"/>
  <c r="Y30" i="3"/>
  <c r="AG3" i="3"/>
  <c r="Z13" i="3"/>
  <c r="Z15" i="3"/>
  <c r="Z17" i="3"/>
  <c r="Z19" i="3"/>
  <c r="Z21" i="3"/>
  <c r="Z23" i="3"/>
  <c r="Z25" i="3"/>
  <c r="Z27" i="3"/>
  <c r="Z29" i="3"/>
  <c r="Z31" i="3"/>
  <c r="Z33" i="3"/>
  <c r="Z48" i="3"/>
  <c r="Z36" i="3"/>
  <c r="Z46" i="3"/>
  <c r="Z37" i="3"/>
  <c r="Z50" i="3"/>
  <c r="Z58" i="3"/>
  <c r="Z66" i="3"/>
  <c r="Z150" i="3"/>
  <c r="Z152" i="3"/>
  <c r="Z154" i="3"/>
  <c r="Z156" i="3"/>
  <c r="Z16" i="3"/>
  <c r="Z20" i="3"/>
  <c r="Z24" i="3"/>
  <c r="Z35" i="3"/>
  <c r="Z51" i="3"/>
  <c r="Z59" i="3"/>
  <c r="Z67" i="3"/>
  <c r="Z143" i="3"/>
  <c r="Z12" i="3"/>
  <c r="Z34" i="3"/>
  <c r="Z52" i="3"/>
  <c r="Z60" i="3"/>
  <c r="Z68" i="3"/>
  <c r="Z147" i="3"/>
  <c r="Z53" i="3"/>
  <c r="AA172" i="3"/>
  <c r="AA170" i="3"/>
  <c r="AA168" i="3"/>
  <c r="AA166" i="3"/>
  <c r="AA164" i="3"/>
  <c r="Y161" i="3"/>
  <c r="Y160" i="3"/>
  <c r="AA159" i="3"/>
  <c r="AC158" i="3"/>
  <c r="AC157" i="3"/>
  <c r="AB155" i="3"/>
  <c r="AC154" i="3"/>
  <c r="AA153" i="3"/>
  <c r="Y152" i="3"/>
  <c r="Z151" i="3"/>
  <c r="X150" i="3"/>
  <c r="Y146" i="3"/>
  <c r="Y145" i="3"/>
  <c r="Z71" i="3"/>
  <c r="AC68" i="3"/>
  <c r="Y64" i="3"/>
  <c r="AB61" i="3"/>
  <c r="Y56" i="3"/>
  <c r="AA54" i="3"/>
  <c r="AB44" i="3"/>
  <c r="AC33" i="3"/>
  <c r="AB28" i="3"/>
  <c r="AB22" i="3"/>
  <c r="AC18" i="3"/>
  <c r="AC11" i="3"/>
  <c r="AB14" i="3"/>
  <c r="AB30" i="3"/>
  <c r="AC161" i="3"/>
  <c r="AC70" i="3"/>
  <c r="AH3" i="3"/>
  <c r="AA45" i="3"/>
  <c r="AA13" i="3"/>
  <c r="AA15" i="3"/>
  <c r="AA17" i="3"/>
  <c r="AA19" i="3"/>
  <c r="AA21" i="3"/>
  <c r="AA23" i="3"/>
  <c r="AA10" i="3"/>
  <c r="AA38" i="3"/>
  <c r="AA14" i="3"/>
  <c r="AA16" i="3"/>
  <c r="AA18" i="3"/>
  <c r="AA20" i="3"/>
  <c r="AA22" i="3"/>
  <c r="AA24" i="3"/>
  <c r="AA26" i="3"/>
  <c r="AA28" i="3"/>
  <c r="AA30" i="3"/>
  <c r="AA32" i="3"/>
  <c r="AA47" i="3"/>
  <c r="AA49" i="3"/>
  <c r="AA51" i="3"/>
  <c r="AA53" i="3"/>
  <c r="AA55" i="3"/>
  <c r="AA57" i="3"/>
  <c r="AA59" i="3"/>
  <c r="AA61" i="3"/>
  <c r="AA63" i="3"/>
  <c r="AA65" i="3"/>
  <c r="AA67" i="3"/>
  <c r="AA69" i="3"/>
  <c r="AA71" i="3"/>
  <c r="AA25" i="3"/>
  <c r="AA146" i="3"/>
  <c r="AA36" i="3"/>
  <c r="AA37" i="3"/>
  <c r="AA50" i="3"/>
  <c r="AA58" i="3"/>
  <c r="AA66" i="3"/>
  <c r="AA150" i="3"/>
  <c r="AA152" i="3"/>
  <c r="AA154" i="3"/>
  <c r="AA156" i="3"/>
  <c r="AA158" i="3"/>
  <c r="AA160" i="3"/>
  <c r="AA162" i="3"/>
  <c r="AA35" i="3"/>
  <c r="AA143" i="3"/>
  <c r="AA34" i="3"/>
  <c r="AA52" i="3"/>
  <c r="AA60" i="3"/>
  <c r="AC9" i="3"/>
  <c r="Z172" i="3"/>
  <c r="Z170" i="3"/>
  <c r="Z168" i="3"/>
  <c r="Z166" i="3"/>
  <c r="Z164" i="3"/>
  <c r="X160" i="3"/>
  <c r="Z159" i="3"/>
  <c r="Z158" i="3"/>
  <c r="AB157" i="3"/>
  <c r="AC156" i="3"/>
  <c r="AA155" i="3"/>
  <c r="Y154" i="3"/>
  <c r="Z153" i="3"/>
  <c r="X152" i="3"/>
  <c r="Y151" i="3"/>
  <c r="AC147" i="3"/>
  <c r="X146" i="3"/>
  <c r="AA72" i="3"/>
  <c r="Y71" i="3"/>
  <c r="AA68" i="3"/>
  <c r="Z65" i="3"/>
  <c r="X64" i="3"/>
  <c r="AC62" i="3"/>
  <c r="Z61" i="3"/>
  <c r="X56" i="3"/>
  <c r="Z54" i="3"/>
  <c r="AC52" i="3"/>
  <c r="AA44" i="3"/>
  <c r="AA33" i="3"/>
  <c r="Y31" i="3"/>
  <c r="Z28" i="3"/>
  <c r="Y25" i="3"/>
  <c r="Z22" i="3"/>
  <c r="AB18" i="3"/>
  <c r="AC14" i="3"/>
  <c r="AA11" i="3"/>
  <c r="AF3" i="3"/>
  <c r="Z9" i="3"/>
  <c r="AA9" i="3"/>
  <c r="AB9" i="3"/>
  <c r="O101" i="1"/>
  <c r="O80" i="1"/>
  <c r="O59" i="1"/>
  <c r="O38" i="1"/>
  <c r="AJ21" i="3" l="1"/>
  <c r="AJ33" i="3"/>
  <c r="AJ13" i="3"/>
  <c r="AJ62" i="3"/>
  <c r="AJ67" i="3"/>
  <c r="AJ9" i="3"/>
  <c r="AJ100" i="3"/>
  <c r="AJ167" i="3"/>
  <c r="AJ59" i="3"/>
  <c r="AJ90" i="3"/>
  <c r="AJ51" i="3"/>
  <c r="AJ77" i="3"/>
  <c r="AJ81" i="3"/>
  <c r="AJ54" i="3"/>
  <c r="AJ32" i="3"/>
  <c r="AJ95" i="3"/>
  <c r="AJ165" i="3"/>
  <c r="AJ162" i="3"/>
  <c r="AJ24" i="3"/>
  <c r="AJ103" i="3"/>
  <c r="AJ48" i="3"/>
  <c r="AJ154" i="3"/>
  <c r="AJ16" i="3"/>
  <c r="AJ93" i="3"/>
  <c r="AJ161" i="3"/>
  <c r="AG139" i="3"/>
  <c r="AG138" i="3"/>
  <c r="AG133" i="3"/>
  <c r="AG132" i="3"/>
  <c r="AG127" i="3"/>
  <c r="AG126" i="3"/>
  <c r="AG121" i="3"/>
  <c r="AG120" i="3"/>
  <c r="AG137" i="3"/>
  <c r="AG131" i="3"/>
  <c r="AG125" i="3"/>
  <c r="AG136" i="3"/>
  <c r="AG135" i="3"/>
  <c r="AG130" i="3"/>
  <c r="AG129" i="3"/>
  <c r="AG124" i="3"/>
  <c r="AG123" i="3"/>
  <c r="AG118" i="3"/>
  <c r="AG117" i="3"/>
  <c r="AG140" i="3"/>
  <c r="AG128" i="3"/>
  <c r="AG119" i="3"/>
  <c r="AG116" i="3"/>
  <c r="AG114" i="3"/>
  <c r="AG112" i="3"/>
  <c r="AG111" i="3"/>
  <c r="AG134" i="3"/>
  <c r="AG122" i="3"/>
  <c r="AG115" i="3"/>
  <c r="AG113" i="3"/>
  <c r="AJ56" i="3"/>
  <c r="AJ155" i="3"/>
  <c r="AJ171" i="3"/>
  <c r="AJ35" i="3"/>
  <c r="AJ50" i="3"/>
  <c r="AJ29" i="3"/>
  <c r="AJ160" i="3"/>
  <c r="AJ152" i="3"/>
  <c r="AJ68" i="3"/>
  <c r="AJ11" i="3"/>
  <c r="AJ65" i="3"/>
  <c r="AJ57" i="3"/>
  <c r="AJ49" i="3"/>
  <c r="AJ30" i="3"/>
  <c r="AJ22" i="3"/>
  <c r="AJ14" i="3"/>
  <c r="AJ19" i="3"/>
  <c r="AJ10" i="3"/>
  <c r="AJ70" i="3"/>
  <c r="AJ102" i="3"/>
  <c r="AJ84" i="3"/>
  <c r="AJ85" i="3"/>
  <c r="AJ86" i="3"/>
  <c r="AJ98" i="3"/>
  <c r="AJ78" i="3"/>
  <c r="AJ82" i="3"/>
  <c r="AJ106" i="3"/>
  <c r="AH137" i="3"/>
  <c r="AH131" i="3"/>
  <c r="AH125" i="3"/>
  <c r="AH119" i="3"/>
  <c r="AH136" i="3"/>
  <c r="AH135" i="3"/>
  <c r="AH130" i="3"/>
  <c r="AH129" i="3"/>
  <c r="AH124" i="3"/>
  <c r="AH123" i="3"/>
  <c r="AH140" i="3"/>
  <c r="AH134" i="3"/>
  <c r="AH128" i="3"/>
  <c r="AH122" i="3"/>
  <c r="AH116" i="3"/>
  <c r="AH115" i="3"/>
  <c r="AH114" i="3"/>
  <c r="AH139" i="3"/>
  <c r="AH127" i="3"/>
  <c r="AH126" i="3"/>
  <c r="AH132" i="3"/>
  <c r="AH120" i="3"/>
  <c r="AH117" i="3"/>
  <c r="AH133" i="3"/>
  <c r="AH113" i="3"/>
  <c r="AH138" i="3"/>
  <c r="AH121" i="3"/>
  <c r="AH118" i="3"/>
  <c r="AH111" i="3"/>
  <c r="AH112" i="3"/>
  <c r="AJ148" i="3"/>
  <c r="AJ146" i="3"/>
  <c r="AJ153" i="3"/>
  <c r="AI136" i="3"/>
  <c r="AI135" i="3"/>
  <c r="AI130" i="3"/>
  <c r="AI129" i="3"/>
  <c r="AI124" i="3"/>
  <c r="AI123" i="3"/>
  <c r="AI118" i="3"/>
  <c r="AI117" i="3"/>
  <c r="AI140" i="3"/>
  <c r="AI134" i="3"/>
  <c r="AI128" i="3"/>
  <c r="AI122" i="3"/>
  <c r="AI139" i="3"/>
  <c r="AI138" i="3"/>
  <c r="AI133" i="3"/>
  <c r="AI132" i="3"/>
  <c r="AI127" i="3"/>
  <c r="AI126" i="3"/>
  <c r="AI121" i="3"/>
  <c r="AI120" i="3"/>
  <c r="AI131" i="3"/>
  <c r="AI115" i="3"/>
  <c r="AI113" i="3"/>
  <c r="AI112" i="3"/>
  <c r="AI111" i="3"/>
  <c r="AI137" i="3"/>
  <c r="AI125" i="3"/>
  <c r="AI119" i="3"/>
  <c r="AI116" i="3"/>
  <c r="AI114" i="3"/>
  <c r="AJ37" i="3"/>
  <c r="AJ66" i="3"/>
  <c r="AJ157" i="3"/>
  <c r="AJ36" i="3"/>
  <c r="AE136" i="3"/>
  <c r="AE135" i="3"/>
  <c r="AE130" i="3"/>
  <c r="AE129" i="3"/>
  <c r="AE124" i="3"/>
  <c r="AE123" i="3"/>
  <c r="AE118" i="3"/>
  <c r="AE117" i="3"/>
  <c r="AE140" i="3"/>
  <c r="AE134" i="3"/>
  <c r="AE128" i="3"/>
  <c r="AE122" i="3"/>
  <c r="AE139" i="3"/>
  <c r="AE138" i="3"/>
  <c r="AE133" i="3"/>
  <c r="AE132" i="3"/>
  <c r="AE127" i="3"/>
  <c r="AE126" i="3"/>
  <c r="AE121" i="3"/>
  <c r="AE120" i="3"/>
  <c r="AE137" i="3"/>
  <c r="AE125" i="3"/>
  <c r="AE113" i="3"/>
  <c r="AE119" i="3"/>
  <c r="AE116" i="3"/>
  <c r="AE114" i="3"/>
  <c r="AE131" i="3"/>
  <c r="AE112" i="3"/>
  <c r="AE111" i="3"/>
  <c r="AE115" i="3"/>
  <c r="AJ43" i="3"/>
  <c r="AJ158" i="3"/>
  <c r="AJ150" i="3"/>
  <c r="AJ60" i="3"/>
  <c r="AJ71" i="3"/>
  <c r="AJ63" i="3"/>
  <c r="AJ55" i="3"/>
  <c r="AJ47" i="3"/>
  <c r="AJ28" i="3"/>
  <c r="AJ20" i="3"/>
  <c r="AJ12" i="3"/>
  <c r="AJ17" i="3"/>
  <c r="AJ145" i="3"/>
  <c r="AJ45" i="3"/>
  <c r="AJ89" i="3"/>
  <c r="AJ96" i="3"/>
  <c r="AJ91" i="3"/>
  <c r="AJ87" i="3"/>
  <c r="AJ99" i="3"/>
  <c r="AJ79" i="3"/>
  <c r="AJ88" i="3"/>
  <c r="AJ58" i="3"/>
  <c r="AJ140" i="3"/>
  <c r="AJ134" i="3"/>
  <c r="AJ128" i="3"/>
  <c r="AJ122" i="3"/>
  <c r="AJ116" i="3"/>
  <c r="AJ115" i="3"/>
  <c r="AJ114" i="3"/>
  <c r="AJ113" i="3"/>
  <c r="AJ112" i="3"/>
  <c r="AJ139" i="3"/>
  <c r="AJ138" i="3"/>
  <c r="AJ133" i="3"/>
  <c r="AJ132" i="3"/>
  <c r="AJ127" i="3"/>
  <c r="AJ126" i="3"/>
  <c r="AJ137" i="3"/>
  <c r="AJ131" i="3"/>
  <c r="AJ125" i="3"/>
  <c r="AJ119" i="3"/>
  <c r="AJ129" i="3"/>
  <c r="AJ120" i="3"/>
  <c r="AJ117" i="3"/>
  <c r="AJ136" i="3"/>
  <c r="AJ130" i="3"/>
  <c r="AJ111" i="3"/>
  <c r="AJ135" i="3"/>
  <c r="AJ123" i="3"/>
  <c r="AJ121" i="3"/>
  <c r="AJ118" i="3"/>
  <c r="AJ124" i="3"/>
  <c r="AJ166" i="3"/>
  <c r="AJ170" i="3"/>
  <c r="AF140" i="3"/>
  <c r="AF134" i="3"/>
  <c r="AF128" i="3"/>
  <c r="AF122" i="3"/>
  <c r="AF116" i="3"/>
  <c r="AF115" i="3"/>
  <c r="AF114" i="3"/>
  <c r="AF113" i="3"/>
  <c r="AF139" i="3"/>
  <c r="AF138" i="3"/>
  <c r="AF133" i="3"/>
  <c r="AF132" i="3"/>
  <c r="AF127" i="3"/>
  <c r="AF126" i="3"/>
  <c r="AF137" i="3"/>
  <c r="AF131" i="3"/>
  <c r="AF125" i="3"/>
  <c r="AF119" i="3"/>
  <c r="AF136" i="3"/>
  <c r="AF124" i="3"/>
  <c r="AF121" i="3"/>
  <c r="AF118" i="3"/>
  <c r="AF135" i="3"/>
  <c r="AF129" i="3"/>
  <c r="AF112" i="3"/>
  <c r="AF111" i="3"/>
  <c r="AF130" i="3"/>
  <c r="AF120" i="3"/>
  <c r="AF117" i="3"/>
  <c r="AF123" i="3"/>
  <c r="AJ144" i="3"/>
  <c r="AJ72" i="3"/>
  <c r="AJ25" i="3"/>
  <c r="AJ46" i="3"/>
  <c r="AJ164" i="3"/>
  <c r="AJ168" i="3"/>
  <c r="AJ172" i="3"/>
  <c r="AJ163" i="3"/>
  <c r="AJ64" i="3"/>
  <c r="AJ27" i="3"/>
  <c r="AJ31" i="3"/>
  <c r="AJ156" i="3"/>
  <c r="AJ147" i="3"/>
  <c r="AJ52" i="3"/>
  <c r="AJ69" i="3"/>
  <c r="AJ61" i="3"/>
  <c r="AJ53" i="3"/>
  <c r="AJ44" i="3"/>
  <c r="AJ26" i="3"/>
  <c r="AJ18" i="3"/>
  <c r="AJ23" i="3"/>
  <c r="AJ15" i="3"/>
  <c r="AJ159" i="3"/>
  <c r="AJ101" i="3"/>
  <c r="AJ83" i="3"/>
  <c r="AJ97" i="3"/>
  <c r="AJ92" i="3"/>
  <c r="AJ104" i="3"/>
  <c r="AJ80" i="3"/>
  <c r="AJ94" i="3"/>
  <c r="AH103" i="3"/>
  <c r="AH97" i="3"/>
  <c r="AH91" i="3"/>
  <c r="AH85" i="3"/>
  <c r="AH102" i="3"/>
  <c r="AH101" i="3"/>
  <c r="AH96" i="3"/>
  <c r="AH95" i="3"/>
  <c r="AH90" i="3"/>
  <c r="AH89" i="3"/>
  <c r="AH84" i="3"/>
  <c r="AH106" i="3"/>
  <c r="AH100" i="3"/>
  <c r="AH94" i="3"/>
  <c r="AH88" i="3"/>
  <c r="AH82" i="3"/>
  <c r="AH81" i="3"/>
  <c r="AH80" i="3"/>
  <c r="AH105" i="3"/>
  <c r="AH93" i="3"/>
  <c r="AH98" i="3"/>
  <c r="AH86" i="3"/>
  <c r="AH83" i="3"/>
  <c r="AH99" i="3"/>
  <c r="AH87" i="3"/>
  <c r="AH79" i="3"/>
  <c r="AH104" i="3"/>
  <c r="AH92" i="3"/>
  <c r="AH77" i="3"/>
  <c r="AH78" i="3"/>
  <c r="AG105" i="3"/>
  <c r="AG104" i="3"/>
  <c r="AG99" i="3"/>
  <c r="AG98" i="3"/>
  <c r="AG93" i="3"/>
  <c r="AG92" i="3"/>
  <c r="AG87" i="3"/>
  <c r="AG86" i="3"/>
  <c r="AG103" i="3"/>
  <c r="AG97" i="3"/>
  <c r="AG91" i="3"/>
  <c r="AG85" i="3"/>
  <c r="AG102" i="3"/>
  <c r="AG101" i="3"/>
  <c r="AG96" i="3"/>
  <c r="AG95" i="3"/>
  <c r="AG90" i="3"/>
  <c r="AG89" i="3"/>
  <c r="AG84" i="3"/>
  <c r="AG83" i="3"/>
  <c r="AG106" i="3"/>
  <c r="AG94" i="3"/>
  <c r="AG82" i="3"/>
  <c r="AG80" i="3"/>
  <c r="AG78" i="3"/>
  <c r="AG77" i="3"/>
  <c r="AG100" i="3"/>
  <c r="AG88" i="3"/>
  <c r="AG81" i="3"/>
  <c r="AG79" i="3"/>
  <c r="AI102" i="3"/>
  <c r="AI101" i="3"/>
  <c r="AI96" i="3"/>
  <c r="AI95" i="3"/>
  <c r="AI90" i="3"/>
  <c r="AI89" i="3"/>
  <c r="AI84" i="3"/>
  <c r="AI83" i="3"/>
  <c r="AI106" i="3"/>
  <c r="AI100" i="3"/>
  <c r="AI94" i="3"/>
  <c r="AI88" i="3"/>
  <c r="AI105" i="3"/>
  <c r="AI104" i="3"/>
  <c r="AI99" i="3"/>
  <c r="AI98" i="3"/>
  <c r="AI93" i="3"/>
  <c r="AI92" i="3"/>
  <c r="AI87" i="3"/>
  <c r="AI86" i="3"/>
  <c r="AI97" i="3"/>
  <c r="AI85" i="3"/>
  <c r="AI81" i="3"/>
  <c r="AI79" i="3"/>
  <c r="AI78" i="3"/>
  <c r="AI77" i="3"/>
  <c r="AI103" i="3"/>
  <c r="AI91" i="3"/>
  <c r="AI82" i="3"/>
  <c r="AI80" i="3"/>
  <c r="AE102" i="3"/>
  <c r="AE101" i="3"/>
  <c r="AE96" i="3"/>
  <c r="AE95" i="3"/>
  <c r="AE90" i="3"/>
  <c r="AE89" i="3"/>
  <c r="AE84" i="3"/>
  <c r="AE83" i="3"/>
  <c r="AE106" i="3"/>
  <c r="AE100" i="3"/>
  <c r="AE94" i="3"/>
  <c r="AE88" i="3"/>
  <c r="AE105" i="3"/>
  <c r="AE104" i="3"/>
  <c r="AE99" i="3"/>
  <c r="AE98" i="3"/>
  <c r="AE93" i="3"/>
  <c r="AE92" i="3"/>
  <c r="AE87" i="3"/>
  <c r="AE86" i="3"/>
  <c r="AE103" i="3"/>
  <c r="AE91" i="3"/>
  <c r="AE79" i="3"/>
  <c r="AE82" i="3"/>
  <c r="AE80" i="3"/>
  <c r="AE97" i="3"/>
  <c r="AE85" i="3"/>
  <c r="AE78" i="3"/>
  <c r="AE77" i="3"/>
  <c r="AE81" i="3"/>
  <c r="AF106" i="3"/>
  <c r="AF100" i="3"/>
  <c r="AF94" i="3"/>
  <c r="AF88" i="3"/>
  <c r="AF82" i="3"/>
  <c r="AF81" i="3"/>
  <c r="AF80" i="3"/>
  <c r="AF79" i="3"/>
  <c r="AF105" i="3"/>
  <c r="AF104" i="3"/>
  <c r="AF99" i="3"/>
  <c r="AF98" i="3"/>
  <c r="AF93" i="3"/>
  <c r="AF92" i="3"/>
  <c r="AF87" i="3"/>
  <c r="AF86" i="3"/>
  <c r="AF103" i="3"/>
  <c r="AF97" i="3"/>
  <c r="AF91" i="3"/>
  <c r="AF85" i="3"/>
  <c r="AF102" i="3"/>
  <c r="AF90" i="3"/>
  <c r="AF95" i="3"/>
  <c r="AF78" i="3"/>
  <c r="AF77" i="3"/>
  <c r="AF96" i="3"/>
  <c r="AF84" i="3"/>
  <c r="AF83" i="3"/>
  <c r="AF101" i="3"/>
  <c r="AF89" i="3"/>
  <c r="AG9" i="3"/>
  <c r="AG34" i="3"/>
  <c r="AG36" i="3"/>
  <c r="AG43" i="3"/>
  <c r="AG14" i="3"/>
  <c r="AG16" i="3"/>
  <c r="AG18" i="3"/>
  <c r="AG20" i="3"/>
  <c r="AG22" i="3"/>
  <c r="AG24" i="3"/>
  <c r="AG26" i="3"/>
  <c r="AG28" i="3"/>
  <c r="AG30" i="3"/>
  <c r="AG32" i="3"/>
  <c r="AG47" i="3"/>
  <c r="AG49" i="3"/>
  <c r="AG51" i="3"/>
  <c r="AG53" i="3"/>
  <c r="AG55" i="3"/>
  <c r="AG57" i="3"/>
  <c r="AG59" i="3"/>
  <c r="AG61" i="3"/>
  <c r="AG63" i="3"/>
  <c r="AG65" i="3"/>
  <c r="AG67" i="3"/>
  <c r="AG69" i="3"/>
  <c r="AG71" i="3"/>
  <c r="AG31" i="3"/>
  <c r="AG54" i="3"/>
  <c r="AG62" i="3"/>
  <c r="AG70" i="3"/>
  <c r="AG144" i="3"/>
  <c r="AG29" i="3"/>
  <c r="AG148" i="3"/>
  <c r="AG13" i="3"/>
  <c r="AG17" i="3"/>
  <c r="AG21" i="3"/>
  <c r="AG27" i="3"/>
  <c r="AG38" i="3"/>
  <c r="AG48" i="3"/>
  <c r="AG56" i="3"/>
  <c r="AG64" i="3"/>
  <c r="AG145" i="3"/>
  <c r="AG151" i="3"/>
  <c r="AG153" i="3"/>
  <c r="AG155" i="3"/>
  <c r="AG157" i="3"/>
  <c r="AG159" i="3"/>
  <c r="AG161" i="3"/>
  <c r="AG25" i="3"/>
  <c r="AG12" i="3"/>
  <c r="AG37" i="3"/>
  <c r="AG46" i="3"/>
  <c r="AG50" i="3"/>
  <c r="AG162" i="3"/>
  <c r="AG35" i="3"/>
  <c r="AG143" i="3"/>
  <c r="AG60" i="3"/>
  <c r="AG164" i="3"/>
  <c r="AG166" i="3"/>
  <c r="AG168" i="3"/>
  <c r="AG66" i="3"/>
  <c r="AG15" i="3"/>
  <c r="AG52" i="3"/>
  <c r="AG72" i="3"/>
  <c r="AG163" i="3"/>
  <c r="AG165" i="3"/>
  <c r="AG167" i="3"/>
  <c r="AG169" i="3"/>
  <c r="AG171" i="3"/>
  <c r="AG152" i="3"/>
  <c r="AG149" i="3"/>
  <c r="AG160" i="3"/>
  <c r="AG170" i="3"/>
  <c r="AG172" i="3"/>
  <c r="AG19" i="3"/>
  <c r="AG33" i="3"/>
  <c r="AG68" i="3"/>
  <c r="AG147" i="3"/>
  <c r="AG156" i="3"/>
  <c r="AG150" i="3"/>
  <c r="AG23" i="3"/>
  <c r="AG58" i="3"/>
  <c r="AG154" i="3"/>
  <c r="AG158" i="3"/>
  <c r="AI9" i="3"/>
  <c r="AI10" i="3"/>
  <c r="AI13" i="3"/>
  <c r="AI15" i="3"/>
  <c r="AI17" i="3"/>
  <c r="AI19" i="3"/>
  <c r="AI21" i="3"/>
  <c r="AI23" i="3"/>
  <c r="AI25" i="3"/>
  <c r="AI27" i="3"/>
  <c r="AI29" i="3"/>
  <c r="AI31" i="3"/>
  <c r="AI33" i="3"/>
  <c r="AI38" i="3"/>
  <c r="AI46" i="3"/>
  <c r="AI11" i="3"/>
  <c r="AI34" i="3"/>
  <c r="AI36" i="3"/>
  <c r="AI43" i="3"/>
  <c r="AI44" i="3"/>
  <c r="AI52" i="3"/>
  <c r="AI60" i="3"/>
  <c r="AI68" i="3"/>
  <c r="AI143" i="3"/>
  <c r="AI147" i="3"/>
  <c r="AI150" i="3"/>
  <c r="AI152" i="3"/>
  <c r="AI154" i="3"/>
  <c r="AI156" i="3"/>
  <c r="AI14" i="3"/>
  <c r="AI18" i="3"/>
  <c r="AI22" i="3"/>
  <c r="AI32" i="3"/>
  <c r="AI53" i="3"/>
  <c r="AI61" i="3"/>
  <c r="AI69" i="3"/>
  <c r="AI30" i="3"/>
  <c r="AI54" i="3"/>
  <c r="AI62" i="3"/>
  <c r="AI70" i="3"/>
  <c r="AI144" i="3"/>
  <c r="AI28" i="3"/>
  <c r="AI55" i="3"/>
  <c r="AI26" i="3"/>
  <c r="AI48" i="3"/>
  <c r="AI149" i="3"/>
  <c r="AI160" i="3"/>
  <c r="AI161" i="3"/>
  <c r="AI164" i="3"/>
  <c r="AI166" i="3"/>
  <c r="AI168" i="3"/>
  <c r="AI170" i="3"/>
  <c r="AI172" i="3"/>
  <c r="AI20" i="3"/>
  <c r="AI151" i="3"/>
  <c r="AI37" i="3"/>
  <c r="AI57" i="3"/>
  <c r="AI66" i="3"/>
  <c r="AI49" i="3"/>
  <c r="AI153" i="3"/>
  <c r="AI35" i="3"/>
  <c r="AI50" i="3"/>
  <c r="AI162" i="3"/>
  <c r="AI64" i="3"/>
  <c r="AI146" i="3"/>
  <c r="AI24" i="3"/>
  <c r="AI45" i="3"/>
  <c r="AI58" i="3"/>
  <c r="AI12" i="3"/>
  <c r="AI59" i="3"/>
  <c r="AI65" i="3"/>
  <c r="AI145" i="3"/>
  <c r="AI159" i="3"/>
  <c r="AI51" i="3"/>
  <c r="AI63" i="3"/>
  <c r="AI67" i="3"/>
  <c r="AI16" i="3"/>
  <c r="AI47" i="3"/>
  <c r="AI56" i="3"/>
  <c r="AI71" i="3"/>
  <c r="AI72" i="3"/>
  <c r="AI155" i="3"/>
  <c r="AI157" i="3"/>
  <c r="AI163" i="3"/>
  <c r="AI165" i="3"/>
  <c r="AI167" i="3"/>
  <c r="AI169" i="3"/>
  <c r="AI171" i="3"/>
  <c r="AI158" i="3"/>
  <c r="AH9" i="3"/>
  <c r="AH11" i="3"/>
  <c r="AH35" i="3"/>
  <c r="AH37" i="3"/>
  <c r="AH45" i="3"/>
  <c r="AH14" i="3"/>
  <c r="AH18" i="3"/>
  <c r="AH22" i="3"/>
  <c r="AH32" i="3"/>
  <c r="AH33" i="3"/>
  <c r="AH53" i="3"/>
  <c r="AH61" i="3"/>
  <c r="AH69" i="3"/>
  <c r="AH30" i="3"/>
  <c r="AH31" i="3"/>
  <c r="AH43" i="3"/>
  <c r="AH54" i="3"/>
  <c r="AH62" i="3"/>
  <c r="AH70" i="3"/>
  <c r="AH144" i="3"/>
  <c r="AH28" i="3"/>
  <c r="AH29" i="3"/>
  <c r="AH55" i="3"/>
  <c r="AH63" i="3"/>
  <c r="AH71" i="3"/>
  <c r="AH148" i="3"/>
  <c r="AH10" i="3"/>
  <c r="AH13" i="3"/>
  <c r="AH17" i="3"/>
  <c r="AH21" i="3"/>
  <c r="AH26" i="3"/>
  <c r="AH27" i="3"/>
  <c r="AH38" i="3"/>
  <c r="AH47" i="3"/>
  <c r="AH48" i="3"/>
  <c r="AH56" i="3"/>
  <c r="AH16" i="3"/>
  <c r="AH20" i="3"/>
  <c r="AH24" i="3"/>
  <c r="AH25" i="3"/>
  <c r="AH57" i="3"/>
  <c r="AH66" i="3"/>
  <c r="AH154" i="3"/>
  <c r="AH158" i="3"/>
  <c r="AH50" i="3"/>
  <c r="AH162" i="3"/>
  <c r="AH58" i="3"/>
  <c r="AH145" i="3"/>
  <c r="AH151" i="3"/>
  <c r="AH51" i="3"/>
  <c r="AH67" i="3"/>
  <c r="AH60" i="3"/>
  <c r="AH164" i="3"/>
  <c r="AH168" i="3"/>
  <c r="AH172" i="3"/>
  <c r="AH59" i="3"/>
  <c r="AH65" i="3"/>
  <c r="AH143" i="3"/>
  <c r="AH23" i="3"/>
  <c r="AH36" i="3"/>
  <c r="AH159" i="3"/>
  <c r="AH152" i="3"/>
  <c r="AH160" i="3"/>
  <c r="AH15" i="3"/>
  <c r="AH44" i="3"/>
  <c r="AH52" i="3"/>
  <c r="AH72" i="3"/>
  <c r="AH155" i="3"/>
  <c r="AH157" i="3"/>
  <c r="AH163" i="3"/>
  <c r="AH165" i="3"/>
  <c r="AH167" i="3"/>
  <c r="AH169" i="3"/>
  <c r="AH171" i="3"/>
  <c r="AH34" i="3"/>
  <c r="AH149" i="3"/>
  <c r="AH150" i="3"/>
  <c r="AH161" i="3"/>
  <c r="AH166" i="3"/>
  <c r="AH170" i="3"/>
  <c r="AH19" i="3"/>
  <c r="AH49" i="3"/>
  <c r="AH64" i="3"/>
  <c r="AH68" i="3"/>
  <c r="AH146" i="3"/>
  <c r="AH153" i="3"/>
  <c r="AH156" i="3"/>
  <c r="AF9" i="3"/>
  <c r="AF11" i="3"/>
  <c r="AF14" i="3"/>
  <c r="AF16" i="3"/>
  <c r="AF18" i="3"/>
  <c r="AF20" i="3"/>
  <c r="AF22" i="3"/>
  <c r="AF24" i="3"/>
  <c r="AF12" i="3"/>
  <c r="AF44" i="3"/>
  <c r="AF13" i="3"/>
  <c r="AF15" i="3"/>
  <c r="AF17" i="3"/>
  <c r="AF19" i="3"/>
  <c r="AF21" i="3"/>
  <c r="AF23" i="3"/>
  <c r="AF25" i="3"/>
  <c r="AF27" i="3"/>
  <c r="AF29" i="3"/>
  <c r="AF31" i="3"/>
  <c r="AF33" i="3"/>
  <c r="AF38" i="3"/>
  <c r="AF48" i="3"/>
  <c r="AF50" i="3"/>
  <c r="AF52" i="3"/>
  <c r="AF54" i="3"/>
  <c r="AF56" i="3"/>
  <c r="AF58" i="3"/>
  <c r="AF60" i="3"/>
  <c r="AF62" i="3"/>
  <c r="AF64" i="3"/>
  <c r="AF66" i="3"/>
  <c r="AF68" i="3"/>
  <c r="AF70" i="3"/>
  <c r="AF30" i="3"/>
  <c r="AF148" i="3"/>
  <c r="AF28" i="3"/>
  <c r="AF55" i="3"/>
  <c r="AF63" i="3"/>
  <c r="AF71" i="3"/>
  <c r="AF145" i="3"/>
  <c r="AF151" i="3"/>
  <c r="AF153" i="3"/>
  <c r="AF155" i="3"/>
  <c r="AF157" i="3"/>
  <c r="AF159" i="3"/>
  <c r="AF161" i="3"/>
  <c r="AF10" i="3"/>
  <c r="AF26" i="3"/>
  <c r="AF47" i="3"/>
  <c r="AF149" i="3"/>
  <c r="AF37" i="3"/>
  <c r="AF46" i="3"/>
  <c r="AF49" i="3"/>
  <c r="AF57" i="3"/>
  <c r="AF35" i="3"/>
  <c r="AF143" i="3"/>
  <c r="AF67" i="3"/>
  <c r="AF150" i="3"/>
  <c r="AF59" i="3"/>
  <c r="AF65" i="3"/>
  <c r="AF69" i="3"/>
  <c r="AF72" i="3"/>
  <c r="AF163" i="3"/>
  <c r="AF165" i="3"/>
  <c r="AF167" i="3"/>
  <c r="AF169" i="3"/>
  <c r="AF171" i="3"/>
  <c r="AF34" i="3"/>
  <c r="AF166" i="3"/>
  <c r="AF170" i="3"/>
  <c r="AF144" i="3"/>
  <c r="AF147" i="3"/>
  <c r="AF156" i="3"/>
  <c r="AF45" i="3"/>
  <c r="AF51" i="3"/>
  <c r="AF160" i="3"/>
  <c r="AF164" i="3"/>
  <c r="AF168" i="3"/>
  <c r="AF172" i="3"/>
  <c r="AF32" i="3"/>
  <c r="AF162" i="3"/>
  <c r="AF146" i="3"/>
  <c r="AF154" i="3"/>
  <c r="AF158" i="3"/>
  <c r="AF53" i="3"/>
  <c r="AF36" i="3"/>
  <c r="AF61" i="3"/>
  <c r="AF152" i="3"/>
  <c r="AE14" i="3"/>
  <c r="AE16" i="3"/>
  <c r="AE18" i="3"/>
  <c r="AE20" i="3"/>
  <c r="AE22" i="3"/>
  <c r="AE24" i="3"/>
  <c r="AE26" i="3"/>
  <c r="AE28" i="3"/>
  <c r="AE30" i="3"/>
  <c r="AE32" i="3"/>
  <c r="AE47" i="3"/>
  <c r="AE12" i="3"/>
  <c r="AE35" i="3"/>
  <c r="AE37" i="3"/>
  <c r="AE10" i="3"/>
  <c r="AE46" i="3"/>
  <c r="AE29" i="3"/>
  <c r="AE55" i="3"/>
  <c r="AE63" i="3"/>
  <c r="AE71" i="3"/>
  <c r="AE151" i="3"/>
  <c r="AE153" i="3"/>
  <c r="AE155" i="3"/>
  <c r="AE13" i="3"/>
  <c r="AE17" i="3"/>
  <c r="AE21" i="3"/>
  <c r="AE27" i="3"/>
  <c r="AE48" i="3"/>
  <c r="AE56" i="3"/>
  <c r="AE64" i="3"/>
  <c r="AE149" i="3"/>
  <c r="AE25" i="3"/>
  <c r="AE49" i="3"/>
  <c r="AE57" i="3"/>
  <c r="AE65" i="3"/>
  <c r="AE72" i="3"/>
  <c r="AE36" i="3"/>
  <c r="AE50" i="3"/>
  <c r="AE58" i="3"/>
  <c r="AE59" i="3"/>
  <c r="AE69" i="3"/>
  <c r="AE148" i="3"/>
  <c r="AE163" i="3"/>
  <c r="AE165" i="3"/>
  <c r="AE167" i="3"/>
  <c r="AE169" i="3"/>
  <c r="AE171" i="3"/>
  <c r="AE60" i="3"/>
  <c r="AE162" i="3"/>
  <c r="AE15" i="3"/>
  <c r="AE52" i="3"/>
  <c r="AE62" i="3"/>
  <c r="AE147" i="3"/>
  <c r="AE156" i="3"/>
  <c r="AE53" i="3"/>
  <c r="AE66" i="3"/>
  <c r="AE70" i="3"/>
  <c r="AE161" i="3"/>
  <c r="AE11" i="3"/>
  <c r="AE19" i="3"/>
  <c r="AE33" i="3"/>
  <c r="AE44" i="3"/>
  <c r="AE68" i="3"/>
  <c r="AE146" i="3"/>
  <c r="AE154" i="3"/>
  <c r="AE157" i="3"/>
  <c r="AE158" i="3"/>
  <c r="AE23" i="3"/>
  <c r="AE31" i="3"/>
  <c r="AE54" i="3"/>
  <c r="AE61" i="3"/>
  <c r="AE152" i="3"/>
  <c r="AE45" i="3"/>
  <c r="AE51" i="3"/>
  <c r="AE67" i="3"/>
  <c r="AE150" i="3"/>
  <c r="AE159" i="3"/>
  <c r="AE160" i="3"/>
  <c r="AE164" i="3"/>
  <c r="AE166" i="3"/>
  <c r="AE168" i="3"/>
  <c r="AE170" i="3"/>
  <c r="AE172" i="3"/>
  <c r="L5" i="3" l="1"/>
  <c r="AE2" i="3" s="1"/>
  <c r="K5" i="3"/>
  <c r="X2" i="3" s="1"/>
  <c r="J5" i="3"/>
  <c r="Q2" i="3" s="1"/>
  <c r="E4" i="4" l="1"/>
  <c r="D4" i="4"/>
  <c r="C4" i="4"/>
  <c r="N13" i="1" l="1"/>
  <c r="K13" i="1"/>
  <c r="H13" i="1"/>
  <c r="C100" i="1"/>
  <c r="B100" i="1"/>
  <c r="C79" i="1"/>
  <c r="B79" i="1"/>
  <c r="N100" i="1"/>
  <c r="K100" i="1"/>
  <c r="H100" i="1"/>
  <c r="I39" i="3"/>
  <c r="I73" i="3" s="1"/>
  <c r="I107" i="3" s="1"/>
  <c r="I141" i="3"/>
  <c r="B180" i="3"/>
  <c r="B179" i="3"/>
  <c r="B178" i="3"/>
  <c r="N43" i="3"/>
  <c r="N42" i="3"/>
  <c r="N40" i="3"/>
  <c r="N74" i="3" s="1"/>
  <c r="N108" i="3" s="1"/>
  <c r="B175" i="3"/>
  <c r="H12" i="2"/>
  <c r="K3" i="2"/>
  <c r="H4" i="2"/>
  <c r="M49" i="3"/>
  <c r="M51" i="3"/>
  <c r="M52" i="3"/>
  <c r="M54" i="3"/>
  <c r="M55" i="3"/>
  <c r="M57" i="3"/>
  <c r="M58" i="3"/>
  <c r="M60" i="3"/>
  <c r="M61" i="3"/>
  <c r="M63" i="3"/>
  <c r="M64" i="3"/>
  <c r="M66" i="3"/>
  <c r="M67" i="3"/>
  <c r="M69" i="3"/>
  <c r="M70" i="3"/>
  <c r="M72" i="3"/>
  <c r="L39" i="3"/>
  <c r="K39" i="3"/>
  <c r="J39" i="3"/>
  <c r="M16" i="3"/>
  <c r="M17" i="3"/>
  <c r="M38" i="3"/>
  <c r="M172" i="3"/>
  <c r="M142" i="3" s="1"/>
  <c r="B148" i="1"/>
  <c r="B121" i="1"/>
  <c r="B58" i="1"/>
  <c r="B37" i="1"/>
  <c r="P45" i="1" s="1"/>
  <c r="B16" i="1"/>
  <c r="C58" i="1"/>
  <c r="C37" i="1"/>
  <c r="C16" i="1"/>
  <c r="N121" i="1"/>
  <c r="K121" i="1"/>
  <c r="H121" i="1"/>
  <c r="B147" i="1"/>
  <c r="L4" i="2"/>
  <c r="L12" i="2"/>
  <c r="K12" i="2"/>
  <c r="O12" i="2" s="1"/>
  <c r="S12" i="2" s="1"/>
  <c r="P12" i="2"/>
  <c r="P4" i="2"/>
  <c r="B144" i="1"/>
  <c r="B116" i="1" l="1"/>
  <c r="P114" i="1"/>
  <c r="P115" i="1"/>
  <c r="P116" i="1"/>
  <c r="P111" i="1"/>
  <c r="B111" i="1"/>
  <c r="B119" i="1"/>
  <c r="P117" i="1"/>
  <c r="P119" i="1"/>
  <c r="B112" i="1"/>
  <c r="B120" i="1"/>
  <c r="P118" i="1"/>
  <c r="B115" i="1"/>
  <c r="P113" i="1"/>
  <c r="B110" i="1"/>
  <c r="B117" i="1"/>
  <c r="B118" i="1"/>
  <c r="B113" i="1"/>
  <c r="P120" i="1"/>
  <c r="P112" i="1"/>
  <c r="B114" i="1"/>
  <c r="P76" i="1"/>
  <c r="P77" i="1"/>
  <c r="P78" i="1"/>
  <c r="P73" i="1"/>
  <c r="P71" i="1"/>
  <c r="P72" i="1"/>
  <c r="P75" i="1"/>
  <c r="P69" i="1"/>
  <c r="P70" i="1"/>
  <c r="P74" i="1"/>
  <c r="N143" i="3"/>
  <c r="N77" i="3"/>
  <c r="N111" i="3" s="1"/>
  <c r="P126" i="1"/>
  <c r="B131" i="1"/>
  <c r="P133" i="1"/>
  <c r="B139" i="1"/>
  <c r="P141" i="1"/>
  <c r="P139" i="1"/>
  <c r="B135" i="1"/>
  <c r="B138" i="1"/>
  <c r="B133" i="1"/>
  <c r="P138" i="1"/>
  <c r="B134" i="1"/>
  <c r="P136" i="1"/>
  <c r="P131" i="1"/>
  <c r="B137" i="1"/>
  <c r="P134" i="1"/>
  <c r="B140" i="1"/>
  <c r="P137" i="1"/>
  <c r="P132" i="1"/>
  <c r="P140" i="1"/>
  <c r="P135" i="1"/>
  <c r="B141" i="1"/>
  <c r="B136" i="1"/>
  <c r="B132" i="1"/>
  <c r="P30" i="1"/>
  <c r="P33" i="1"/>
  <c r="P35" i="1"/>
  <c r="P34" i="1"/>
  <c r="P27" i="1"/>
  <c r="P29" i="1"/>
  <c r="P31" i="1"/>
  <c r="P32" i="1"/>
  <c r="P28" i="1"/>
  <c r="P36" i="1"/>
  <c r="P91" i="1"/>
  <c r="P99" i="1"/>
  <c r="P92" i="1"/>
  <c r="P93" i="1"/>
  <c r="P94" i="1"/>
  <c r="P95" i="1"/>
  <c r="P96" i="1"/>
  <c r="P90" i="1"/>
  <c r="P98" i="1"/>
  <c r="P97" i="1"/>
  <c r="P53" i="1"/>
  <c r="P55" i="1"/>
  <c r="P54" i="1"/>
  <c r="P48" i="1"/>
  <c r="P56" i="1"/>
  <c r="P49" i="1"/>
  <c r="P57" i="1"/>
  <c r="P52" i="1"/>
  <c r="P50" i="1"/>
  <c r="P51" i="1"/>
  <c r="N142" i="3"/>
  <c r="N76" i="3"/>
  <c r="N110" i="3" s="1"/>
  <c r="M8" i="3"/>
  <c r="E10" i="4" s="1"/>
  <c r="M42" i="3"/>
  <c r="E11" i="4" s="1"/>
  <c r="L141" i="3"/>
  <c r="L73" i="3"/>
  <c r="L107" i="3" s="1"/>
  <c r="K141" i="3"/>
  <c r="K73" i="3"/>
  <c r="K107" i="3" s="1"/>
  <c r="J141" i="3"/>
  <c r="J73" i="3"/>
  <c r="J107" i="3" s="1"/>
  <c r="B89" i="1"/>
  <c r="B93" i="1"/>
  <c r="B97" i="1"/>
  <c r="B90" i="1"/>
  <c r="B94" i="1"/>
  <c r="B98" i="1"/>
  <c r="B96" i="1"/>
  <c r="B91" i="1"/>
  <c r="B95" i="1"/>
  <c r="B99" i="1"/>
  <c r="B92" i="1"/>
  <c r="B49" i="1"/>
  <c r="B53" i="1"/>
  <c r="B57" i="1"/>
  <c r="B52" i="1"/>
  <c r="B50" i="1"/>
  <c r="B54" i="1"/>
  <c r="B48" i="1"/>
  <c r="B47" i="1"/>
  <c r="B51" i="1"/>
  <c r="B55" i="1"/>
  <c r="B56" i="1"/>
  <c r="B31" i="1"/>
  <c r="B35" i="1"/>
  <c r="B34" i="1"/>
  <c r="B28" i="1"/>
  <c r="B32" i="1"/>
  <c r="B36" i="1"/>
  <c r="B30" i="1"/>
  <c r="B29" i="1"/>
  <c r="B33" i="1"/>
  <c r="B27" i="1"/>
  <c r="B26" i="1"/>
  <c r="P68" i="1"/>
  <c r="B69" i="1"/>
  <c r="B73" i="1"/>
  <c r="B77" i="1"/>
  <c r="B68" i="1"/>
  <c r="B72" i="1"/>
  <c r="B70" i="1"/>
  <c r="B74" i="1"/>
  <c r="B78" i="1"/>
  <c r="B71" i="1"/>
  <c r="B75" i="1"/>
  <c r="B76" i="1"/>
  <c r="P67" i="1"/>
  <c r="P61" i="1"/>
  <c r="P64" i="1"/>
  <c r="P63" i="1"/>
  <c r="O3" i="2"/>
  <c r="S3" i="2" s="1"/>
  <c r="C13" i="4" s="1"/>
  <c r="B25" i="1"/>
  <c r="B21" i="1"/>
  <c r="B17" i="1"/>
  <c r="B24" i="1"/>
  <c r="B20" i="1"/>
  <c r="B23" i="1"/>
  <c r="B19" i="1"/>
  <c r="B22" i="1"/>
  <c r="B18" i="1"/>
  <c r="P123" i="1"/>
  <c r="B128" i="1"/>
  <c r="B124" i="1"/>
  <c r="B127" i="1"/>
  <c r="B123" i="1"/>
  <c r="B130" i="1"/>
  <c r="B126" i="1"/>
  <c r="B122" i="1"/>
  <c r="B129" i="1"/>
  <c r="B125" i="1"/>
  <c r="P105" i="1"/>
  <c r="B109" i="1"/>
  <c r="B105" i="1"/>
  <c r="B101" i="1"/>
  <c r="B108" i="1"/>
  <c r="B104" i="1"/>
  <c r="B107" i="1"/>
  <c r="B103" i="1"/>
  <c r="B106" i="1"/>
  <c r="B102" i="1"/>
  <c r="P24" i="1"/>
  <c r="B43" i="1"/>
  <c r="B39" i="1"/>
  <c r="B46" i="1"/>
  <c r="B42" i="1"/>
  <c r="B45" i="1"/>
  <c r="B41" i="1"/>
  <c r="B38" i="1"/>
  <c r="B44" i="1"/>
  <c r="B40" i="1"/>
  <c r="P20" i="1"/>
  <c r="P59" i="1"/>
  <c r="B67" i="1"/>
  <c r="B63" i="1"/>
  <c r="B66" i="1"/>
  <c r="B62" i="1"/>
  <c r="B59" i="1"/>
  <c r="B65" i="1"/>
  <c r="B61" i="1"/>
  <c r="B64" i="1"/>
  <c r="B60" i="1"/>
  <c r="P62" i="1"/>
  <c r="P89" i="1"/>
  <c r="B86" i="1"/>
  <c r="B82" i="1"/>
  <c r="B85" i="1"/>
  <c r="B81" i="1"/>
  <c r="B88" i="1"/>
  <c r="B84" i="1"/>
  <c r="B80" i="1"/>
  <c r="B87" i="1"/>
  <c r="B83" i="1"/>
  <c r="P23" i="1"/>
  <c r="P26" i="1"/>
  <c r="P22" i="1"/>
  <c r="P81" i="1"/>
  <c r="P104" i="1"/>
  <c r="P66" i="1"/>
  <c r="P25" i="1"/>
  <c r="P21" i="1"/>
  <c r="P65" i="1"/>
  <c r="P130" i="1"/>
  <c r="P17" i="1"/>
  <c r="P107" i="1"/>
  <c r="P125" i="1"/>
  <c r="P122" i="1"/>
  <c r="P128" i="1"/>
  <c r="P124" i="1"/>
  <c r="P129" i="1"/>
  <c r="P127" i="1"/>
  <c r="P101" i="1"/>
  <c r="P103" i="1"/>
  <c r="P108" i="1"/>
  <c r="P84" i="1"/>
  <c r="P38" i="1"/>
  <c r="P40" i="1"/>
  <c r="P44" i="1"/>
  <c r="P39" i="1"/>
  <c r="P43" i="1"/>
  <c r="P47" i="1"/>
  <c r="P42" i="1"/>
  <c r="P46" i="1"/>
  <c r="P41" i="1"/>
  <c r="P60" i="1"/>
  <c r="P19" i="1"/>
  <c r="P82" i="1"/>
  <c r="P86" i="1"/>
  <c r="P80" i="1"/>
  <c r="P83" i="1"/>
  <c r="P87" i="1"/>
  <c r="P88" i="1"/>
  <c r="P18" i="1"/>
  <c r="P85" i="1"/>
  <c r="P110" i="1"/>
  <c r="P106" i="1"/>
  <c r="P102" i="1"/>
  <c r="P109" i="1"/>
  <c r="E14" i="4"/>
  <c r="P13" i="1"/>
  <c r="E24" i="1" s="1"/>
  <c r="E15" i="4" l="1"/>
  <c r="E17" i="4" s="1"/>
  <c r="E9" i="3"/>
  <c r="E32" i="1"/>
  <c r="J132" i="3"/>
  <c r="E135" i="1"/>
  <c r="E140" i="1"/>
  <c r="E91" i="3"/>
  <c r="E121" i="3"/>
  <c r="K131" i="3"/>
  <c r="I123" i="3"/>
  <c r="K100" i="3"/>
  <c r="I92" i="3"/>
  <c r="I87" i="3"/>
  <c r="L130" i="3"/>
  <c r="D97" i="3"/>
  <c r="E85" i="3"/>
  <c r="J91" i="3"/>
  <c r="K81" i="3"/>
  <c r="E89" i="3"/>
  <c r="E141" i="1"/>
  <c r="E137" i="1"/>
  <c r="D93" i="3"/>
  <c r="K117" i="3"/>
  <c r="E84" i="3"/>
  <c r="J94" i="3"/>
  <c r="K104" i="3"/>
  <c r="K120" i="3"/>
  <c r="E131" i="3"/>
  <c r="E98" i="3"/>
  <c r="E138" i="3"/>
  <c r="E133" i="3"/>
  <c r="E79" i="3"/>
  <c r="I88" i="3"/>
  <c r="J98" i="3"/>
  <c r="E114" i="3"/>
  <c r="K124" i="3"/>
  <c r="E135" i="3"/>
  <c r="I96" i="3"/>
  <c r="J131" i="3"/>
  <c r="K86" i="3"/>
  <c r="E97" i="3"/>
  <c r="I114" i="3"/>
  <c r="E125" i="3"/>
  <c r="L136" i="3"/>
  <c r="J113" i="3"/>
  <c r="L94" i="3"/>
  <c r="J81" i="3"/>
  <c r="K93" i="3"/>
  <c r="E104" i="3"/>
  <c r="E120" i="3"/>
  <c r="I130" i="3"/>
  <c r="K140" i="3"/>
  <c r="K83" i="3"/>
  <c r="E94" i="3"/>
  <c r="L105" i="3"/>
  <c r="D117" i="3"/>
  <c r="L128" i="3"/>
  <c r="E139" i="3"/>
  <c r="D133" i="3"/>
  <c r="I126" i="3"/>
  <c r="E80" i="3"/>
  <c r="K90" i="3"/>
  <c r="E101" i="3"/>
  <c r="L114" i="3"/>
  <c r="L123" i="3"/>
  <c r="I134" i="3"/>
  <c r="J139" i="3"/>
  <c r="I121" i="3"/>
  <c r="I95" i="3"/>
  <c r="I90" i="3"/>
  <c r="D115" i="3"/>
  <c r="C11" i="4"/>
  <c r="I82" i="3"/>
  <c r="I131" i="3"/>
  <c r="I133" i="3"/>
  <c r="I112" i="3"/>
  <c r="K128" i="3"/>
  <c r="J137" i="3"/>
  <c r="D11" i="4"/>
  <c r="E132" i="1"/>
  <c r="E134" i="1"/>
  <c r="L104" i="3"/>
  <c r="J136" i="3"/>
  <c r="L85" i="3"/>
  <c r="E96" i="3"/>
  <c r="J106" i="3"/>
  <c r="J122" i="3"/>
  <c r="K132" i="3"/>
  <c r="J101" i="3"/>
  <c r="D135" i="3"/>
  <c r="L80" i="3"/>
  <c r="L89" i="3"/>
  <c r="I100" i="3"/>
  <c r="L115" i="3"/>
  <c r="D125" i="3"/>
  <c r="K136" i="3"/>
  <c r="D100" i="3"/>
  <c r="D83" i="3"/>
  <c r="J88" i="3"/>
  <c r="K98" i="3"/>
  <c r="I116" i="3"/>
  <c r="K126" i="3"/>
  <c r="E137" i="3"/>
  <c r="L120" i="3"/>
  <c r="E100" i="3"/>
  <c r="J83" i="3"/>
  <c r="D94" i="3"/>
  <c r="K105" i="3"/>
  <c r="K121" i="3"/>
  <c r="E132" i="3"/>
  <c r="K122" i="3"/>
  <c r="J85" i="3"/>
  <c r="K95" i="3"/>
  <c r="E106" i="3"/>
  <c r="J118" i="3"/>
  <c r="D129" i="3"/>
  <c r="L140" i="3"/>
  <c r="I136" i="3"/>
  <c r="K129" i="3"/>
  <c r="L81" i="3"/>
  <c r="D91" i="3"/>
  <c r="K102" i="3"/>
  <c r="E115" i="3"/>
  <c r="D124" i="3"/>
  <c r="L135" i="3"/>
  <c r="L118" i="3"/>
  <c r="D85" i="3"/>
  <c r="K134" i="3"/>
  <c r="J133" i="3"/>
  <c r="J116" i="3"/>
  <c r="J102" i="3"/>
  <c r="K97" i="3"/>
  <c r="E119" i="3"/>
  <c r="L78" i="3"/>
  <c r="L92" i="3"/>
  <c r="L124" i="3"/>
  <c r="E92" i="3"/>
  <c r="L93" i="3"/>
  <c r="J129" i="3"/>
  <c r="E113" i="3"/>
  <c r="E133" i="1"/>
  <c r="E136" i="1"/>
  <c r="K139" i="3"/>
  <c r="D86" i="3"/>
  <c r="L97" i="3"/>
  <c r="J111" i="3"/>
  <c r="E124" i="3"/>
  <c r="J134" i="3"/>
  <c r="D105" i="3"/>
  <c r="K78" i="3"/>
  <c r="I138" i="3"/>
  <c r="E81" i="3"/>
  <c r="D90" i="3"/>
  <c r="L101" i="3"/>
  <c r="E116" i="3"/>
  <c r="J126" i="3"/>
  <c r="D137" i="3"/>
  <c r="I103" i="3"/>
  <c r="I86" i="3"/>
  <c r="J77" i="3"/>
  <c r="E90" i="3"/>
  <c r="J100" i="3"/>
  <c r="E118" i="3"/>
  <c r="J128" i="3"/>
  <c r="K138" i="3"/>
  <c r="L132" i="3"/>
  <c r="L111" i="3"/>
  <c r="I85" i="3"/>
  <c r="J95" i="3"/>
  <c r="D106" i="3"/>
  <c r="D122" i="3"/>
  <c r="K133" i="3"/>
  <c r="K82" i="3"/>
  <c r="E87" i="3"/>
  <c r="J97" i="3"/>
  <c r="E111" i="3"/>
  <c r="I120" i="3"/>
  <c r="J130" i="3"/>
  <c r="I84" i="3"/>
  <c r="D79" i="3"/>
  <c r="D78" i="3"/>
  <c r="E82" i="3"/>
  <c r="J92" i="3"/>
  <c r="D103" i="3"/>
  <c r="L116" i="3"/>
  <c r="K125" i="3"/>
  <c r="D136" i="3"/>
  <c r="I80" i="3"/>
  <c r="D128" i="3"/>
  <c r="E112" i="3"/>
  <c r="L84" i="3"/>
  <c r="K99" i="3"/>
  <c r="D127" i="3"/>
  <c r="K135" i="3"/>
  <c r="J119" i="3"/>
  <c r="J120" i="3"/>
  <c r="K92" i="3"/>
  <c r="J124" i="3"/>
  <c r="E123" i="3"/>
  <c r="L96" i="3"/>
  <c r="J79" i="3"/>
  <c r="D139" i="3"/>
  <c r="E127" i="3"/>
  <c r="I99" i="3"/>
  <c r="E139" i="1"/>
  <c r="J80" i="3"/>
  <c r="K80" i="3"/>
  <c r="J87" i="3"/>
  <c r="D98" i="3"/>
  <c r="I113" i="3"/>
  <c r="L125" i="3"/>
  <c r="E136" i="3"/>
  <c r="K111" i="3"/>
  <c r="K89" i="3"/>
  <c r="L139" i="3"/>
  <c r="L82" i="3"/>
  <c r="K91" i="3"/>
  <c r="D102" i="3"/>
  <c r="L117" i="3"/>
  <c r="I128" i="3"/>
  <c r="J138" i="3"/>
  <c r="D121" i="3"/>
  <c r="J96" i="3"/>
  <c r="I79" i="3"/>
  <c r="L91" i="3"/>
  <c r="E102" i="3"/>
  <c r="L119" i="3"/>
  <c r="E130" i="3"/>
  <c r="J140" i="3"/>
  <c r="E77" i="3"/>
  <c r="K115" i="3"/>
  <c r="L86" i="3"/>
  <c r="I97" i="3"/>
  <c r="D111" i="3"/>
  <c r="J123" i="3"/>
  <c r="D134" i="3"/>
  <c r="J103" i="3"/>
  <c r="L88" i="3"/>
  <c r="E99" i="3"/>
  <c r="K112" i="3"/>
  <c r="L121" i="3"/>
  <c r="I132" i="3"/>
  <c r="D88" i="3"/>
  <c r="D95" i="3"/>
  <c r="D80" i="3"/>
  <c r="L83" i="3"/>
  <c r="I94" i="3"/>
  <c r="J104" i="3"/>
  <c r="E117" i="3"/>
  <c r="I127" i="3"/>
  <c r="K137" i="3"/>
  <c r="E105" i="3"/>
  <c r="I129" i="3"/>
  <c r="K96" i="3"/>
  <c r="D114" i="3"/>
  <c r="L87" i="3"/>
  <c r="L138" i="3"/>
  <c r="J125" i="3"/>
  <c r="E78" i="3"/>
  <c r="D131" i="3"/>
  <c r="K113" i="3"/>
  <c r="J82" i="3"/>
  <c r="L113" i="3"/>
  <c r="E128" i="3"/>
  <c r="I135" i="3"/>
  <c r="I102" i="3"/>
  <c r="I104" i="3"/>
  <c r="L122" i="3"/>
  <c r="I122" i="3"/>
  <c r="E131" i="1"/>
  <c r="E88" i="3"/>
  <c r="I89" i="3"/>
  <c r="J99" i="3"/>
  <c r="I115" i="3"/>
  <c r="D126" i="3"/>
  <c r="L137" i="3"/>
  <c r="J115" i="3"/>
  <c r="I98" i="3"/>
  <c r="E140" i="3"/>
  <c r="E83" i="3"/>
  <c r="I93" i="3"/>
  <c r="K103" i="3"/>
  <c r="D118" i="3"/>
  <c r="L129" i="3"/>
  <c r="I140" i="3"/>
  <c r="I124" i="3"/>
  <c r="L99" i="3"/>
  <c r="I81" i="3"/>
  <c r="D92" i="3"/>
  <c r="L103" i="3"/>
  <c r="D120" i="3"/>
  <c r="L131" i="3"/>
  <c r="K87" i="3"/>
  <c r="D81" i="3"/>
  <c r="D123" i="3"/>
  <c r="D87" i="3"/>
  <c r="L98" i="3"/>
  <c r="J112" i="3"/>
  <c r="I125" i="3"/>
  <c r="J135" i="3"/>
  <c r="L127" i="3"/>
  <c r="D89" i="3"/>
  <c r="L100" i="3"/>
  <c r="D113" i="3"/>
  <c r="E122" i="3"/>
  <c r="L133" i="3"/>
  <c r="K94" i="3"/>
  <c r="D112" i="3"/>
  <c r="D82" i="3"/>
  <c r="D84" i="3"/>
  <c r="L95" i="3"/>
  <c r="I106" i="3"/>
  <c r="K118" i="3"/>
  <c r="E129" i="3"/>
  <c r="I139" i="3"/>
  <c r="L102" i="3"/>
  <c r="I77" i="3"/>
  <c r="J89" i="3"/>
  <c r="J105" i="3"/>
  <c r="K77" i="3"/>
  <c r="K79" i="3"/>
  <c r="E126" i="3"/>
  <c r="L112" i="3"/>
  <c r="D77" i="3"/>
  <c r="E103" i="3"/>
  <c r="J86" i="3"/>
  <c r="D140" i="3"/>
  <c r="K106" i="3"/>
  <c r="I118" i="3"/>
  <c r="K116" i="3"/>
  <c r="L79" i="3"/>
  <c r="D10" i="4"/>
  <c r="E138" i="1"/>
  <c r="J78" i="3"/>
  <c r="E93" i="3"/>
  <c r="I78" i="3"/>
  <c r="L90" i="3"/>
  <c r="I101" i="3"/>
  <c r="I117" i="3"/>
  <c r="J127" i="3"/>
  <c r="D138" i="3"/>
  <c r="J117" i="3"/>
  <c r="K101" i="3"/>
  <c r="K84" i="3"/>
  <c r="E95" i="3"/>
  <c r="I105" i="3"/>
  <c r="K119" i="3"/>
  <c r="D130" i="3"/>
  <c r="E86" i="3"/>
  <c r="K127" i="3"/>
  <c r="L106" i="3"/>
  <c r="I83" i="3"/>
  <c r="J93" i="3"/>
  <c r="D104" i="3"/>
  <c r="J121" i="3"/>
  <c r="D132" i="3"/>
  <c r="I91" i="3"/>
  <c r="J84" i="3"/>
  <c r="L134" i="3"/>
  <c r="K88" i="3"/>
  <c r="D99" i="3"/>
  <c r="J114" i="3"/>
  <c r="L126" i="3"/>
  <c r="I137" i="3"/>
  <c r="L77" i="3"/>
  <c r="J90" i="3"/>
  <c r="D101" i="3"/>
  <c r="K114" i="3"/>
  <c r="K123" i="3"/>
  <c r="E134" i="3"/>
  <c r="I119" i="3"/>
  <c r="D116" i="3"/>
  <c r="K85" i="3"/>
  <c r="D96" i="3"/>
  <c r="I111" i="3"/>
  <c r="D119" i="3"/>
  <c r="K130" i="3"/>
  <c r="C10" i="4"/>
  <c r="D74" i="3"/>
  <c r="B12" i="4" s="1"/>
  <c r="D12" i="4"/>
  <c r="C12" i="4"/>
  <c r="D40" i="3"/>
  <c r="B11" i="4" s="1"/>
  <c r="D108" i="3"/>
  <c r="B13" i="4" s="1"/>
  <c r="D13" i="4"/>
  <c r="E120" i="1"/>
  <c r="E112" i="1"/>
  <c r="E115" i="1"/>
  <c r="E118" i="1"/>
  <c r="E119" i="1"/>
  <c r="E111" i="1"/>
  <c r="E116" i="1"/>
  <c r="E117" i="1"/>
  <c r="E110" i="1"/>
  <c r="E114" i="1"/>
  <c r="E113" i="1"/>
  <c r="E95" i="1"/>
  <c r="E92" i="1"/>
  <c r="E98" i="1"/>
  <c r="E97" i="1"/>
  <c r="E99" i="1"/>
  <c r="E94" i="1"/>
  <c r="E91" i="1"/>
  <c r="E93" i="1"/>
  <c r="E90" i="1"/>
  <c r="E96" i="1"/>
  <c r="E89" i="1"/>
  <c r="E76" i="1"/>
  <c r="E75" i="1"/>
  <c r="E78" i="1"/>
  <c r="E73" i="1"/>
  <c r="E72" i="1"/>
  <c r="E77" i="1"/>
  <c r="E70" i="1"/>
  <c r="E74" i="1"/>
  <c r="E71" i="1"/>
  <c r="E69" i="1"/>
  <c r="E68" i="1"/>
  <c r="E55" i="1"/>
  <c r="E47" i="1"/>
  <c r="E50" i="1"/>
  <c r="E56" i="1"/>
  <c r="E51" i="1"/>
  <c r="E53" i="1"/>
  <c r="E48" i="1"/>
  <c r="E54" i="1"/>
  <c r="E57" i="1"/>
  <c r="E52" i="1"/>
  <c r="E49" i="1"/>
  <c r="E29" i="1"/>
  <c r="E31" i="1"/>
  <c r="E34" i="1"/>
  <c r="E36" i="1"/>
  <c r="E28" i="1"/>
  <c r="I169" i="3"/>
  <c r="E33" i="1"/>
  <c r="E35" i="1"/>
  <c r="E30" i="1"/>
  <c r="I162" i="3"/>
  <c r="E27" i="1"/>
  <c r="K9" i="3"/>
  <c r="X9" i="3" s="1"/>
  <c r="L28" i="3"/>
  <c r="J154" i="3"/>
  <c r="J9" i="3"/>
  <c r="Q9" i="3" s="1"/>
  <c r="K17" i="3"/>
  <c r="J59" i="3"/>
  <c r="K70" i="3"/>
  <c r="D143" i="3"/>
  <c r="E56" i="3"/>
  <c r="L9" i="3"/>
  <c r="AE9" i="3" s="1"/>
  <c r="E24" i="3"/>
  <c r="K144" i="3"/>
  <c r="X144" i="3" s="1"/>
  <c r="J70" i="3"/>
  <c r="I171" i="3"/>
  <c r="E30" i="3"/>
  <c r="D32" i="3"/>
  <c r="J171" i="3"/>
  <c r="I32" i="3"/>
  <c r="I44" i="3"/>
  <c r="J163" i="3"/>
  <c r="I58" i="3"/>
  <c r="L38" i="3"/>
  <c r="AE38" i="3" s="1"/>
  <c r="D67" i="3"/>
  <c r="J165" i="3"/>
  <c r="D43" i="3"/>
  <c r="K11" i="3"/>
  <c r="Z11" i="3" s="1"/>
  <c r="L145" i="3"/>
  <c r="AE145" i="3" s="1"/>
  <c r="E36" i="3"/>
  <c r="D29" i="3"/>
  <c r="E35" i="3"/>
  <c r="D31" i="3"/>
  <c r="E26" i="3"/>
  <c r="K152" i="3"/>
  <c r="K37" i="3"/>
  <c r="I145" i="3"/>
  <c r="I143" i="3"/>
  <c r="L31" i="3"/>
  <c r="I63" i="3"/>
  <c r="I21" i="3"/>
  <c r="L45" i="3"/>
  <c r="AG45" i="3" s="1"/>
  <c r="L48" i="3"/>
  <c r="L34" i="3"/>
  <c r="AE34" i="3" s="1"/>
  <c r="E53" i="3"/>
  <c r="E11" i="3"/>
  <c r="J143" i="3"/>
  <c r="Q143" i="3" s="1"/>
  <c r="E32" i="3"/>
  <c r="D21" i="3"/>
  <c r="E31" i="3"/>
  <c r="D27" i="3"/>
  <c r="E22" i="3"/>
  <c r="L47" i="3"/>
  <c r="K43" i="3"/>
  <c r="I47" i="3"/>
  <c r="J43" i="3"/>
  <c r="L153" i="3"/>
  <c r="L149" i="3"/>
  <c r="AJ149" i="3" s="1"/>
  <c r="K30" i="3"/>
  <c r="I160" i="3"/>
  <c r="L164" i="3"/>
  <c r="L24" i="3"/>
  <c r="I153" i="3"/>
  <c r="I10" i="3"/>
  <c r="K52" i="3"/>
  <c r="K59" i="3"/>
  <c r="I15" i="3"/>
  <c r="K27" i="3"/>
  <c r="D9" i="3"/>
  <c r="I151" i="3"/>
  <c r="D145" i="3"/>
  <c r="E28" i="3"/>
  <c r="D36" i="3"/>
  <c r="E27" i="3"/>
  <c r="D23" i="3"/>
  <c r="E18" i="3"/>
  <c r="D19" i="3"/>
  <c r="K23" i="3"/>
  <c r="K143" i="3"/>
  <c r="X143" i="3" s="1"/>
  <c r="D157" i="3"/>
  <c r="L69" i="3"/>
  <c r="I35" i="3"/>
  <c r="E57" i="3"/>
  <c r="D38" i="3"/>
  <c r="E149" i="3"/>
  <c r="K14" i="3"/>
  <c r="E145" i="3"/>
  <c r="E20" i="3"/>
  <c r="D28" i="3"/>
  <c r="E19" i="3"/>
  <c r="D22" i="3"/>
  <c r="D18" i="3"/>
  <c r="J61" i="3"/>
  <c r="J16" i="3"/>
  <c r="L62" i="3"/>
  <c r="K10" i="3"/>
  <c r="Z10" i="3" s="1"/>
  <c r="D165" i="3"/>
  <c r="L21" i="3"/>
  <c r="L143" i="3"/>
  <c r="AE143" i="3" s="1"/>
  <c r="K145" i="3"/>
  <c r="X145" i="3" s="1"/>
  <c r="I45" i="3"/>
  <c r="D56" i="3"/>
  <c r="I144" i="3"/>
  <c r="E37" i="3"/>
  <c r="D30" i="3"/>
  <c r="D24" i="3"/>
  <c r="D26" i="3"/>
  <c r="E21" i="3"/>
  <c r="E23" i="3"/>
  <c r="D34" i="3"/>
  <c r="J69" i="3"/>
  <c r="J12" i="3"/>
  <c r="T12" i="3" s="1"/>
  <c r="J15" i="3"/>
  <c r="J144" i="3"/>
  <c r="Q144" i="3" s="1"/>
  <c r="I30" i="3"/>
  <c r="K58" i="3"/>
  <c r="I12" i="3"/>
  <c r="J52" i="3"/>
  <c r="I29" i="3"/>
  <c r="D51" i="3"/>
  <c r="K28" i="3"/>
  <c r="J145" i="3"/>
  <c r="Q145" i="3" s="1"/>
  <c r="J156" i="3"/>
  <c r="D15" i="3"/>
  <c r="E144" i="3"/>
  <c r="D37" i="3"/>
  <c r="E29" i="3"/>
  <c r="D20" i="3"/>
  <c r="E25" i="3"/>
  <c r="E34" i="3"/>
  <c r="L44" i="3"/>
  <c r="AG44" i="3" s="1"/>
  <c r="D59" i="3"/>
  <c r="K36" i="3"/>
  <c r="K154" i="3"/>
  <c r="L166" i="3"/>
  <c r="E45" i="3"/>
  <c r="E143" i="3"/>
  <c r="L144" i="3"/>
  <c r="AE144" i="3" s="1"/>
  <c r="D25" i="3"/>
  <c r="D33" i="3"/>
  <c r="E33" i="3"/>
  <c r="D35" i="3"/>
  <c r="D6" i="3"/>
  <c r="B10" i="4" s="1"/>
  <c r="I9" i="3"/>
  <c r="E54" i="3"/>
  <c r="E71" i="3"/>
  <c r="I31" i="3"/>
  <c r="D16" i="3"/>
  <c r="D150" i="3"/>
  <c r="J26" i="3"/>
  <c r="J65" i="3"/>
  <c r="E63" i="3"/>
  <c r="J36" i="3"/>
  <c r="D58" i="3"/>
  <c r="E160" i="3"/>
  <c r="E48" i="3"/>
  <c r="L58" i="3"/>
  <c r="D60" i="3"/>
  <c r="I38" i="3"/>
  <c r="D49" i="3"/>
  <c r="E153" i="3"/>
  <c r="L23" i="3"/>
  <c r="K61" i="3"/>
  <c r="E65" i="3"/>
  <c r="D146" i="3"/>
  <c r="I170" i="3"/>
  <c r="K160" i="3"/>
  <c r="L71" i="3"/>
  <c r="K50" i="3"/>
  <c r="L35" i="3"/>
  <c r="K21" i="3"/>
  <c r="I18" i="3"/>
  <c r="I62" i="3"/>
  <c r="I164" i="3"/>
  <c r="K167" i="3"/>
  <c r="J146" i="3"/>
  <c r="S146" i="3" s="1"/>
  <c r="L54" i="3"/>
  <c r="K33" i="3"/>
  <c r="K19" i="3"/>
  <c r="I24" i="3"/>
  <c r="I59" i="3"/>
  <c r="I165" i="3"/>
  <c r="D163" i="3"/>
  <c r="D57" i="3"/>
  <c r="I25" i="3"/>
  <c r="L13" i="3"/>
  <c r="J27" i="3"/>
  <c r="L53" i="3"/>
  <c r="J161" i="3"/>
  <c r="K55" i="3"/>
  <c r="K157" i="3"/>
  <c r="K148" i="3"/>
  <c r="AB148" i="3" s="1"/>
  <c r="AB8" i="3" s="1"/>
  <c r="I26" i="3"/>
  <c r="J48" i="3"/>
  <c r="E59" i="3"/>
  <c r="I166" i="3"/>
  <c r="K69" i="3"/>
  <c r="E152" i="3"/>
  <c r="I36" i="3"/>
  <c r="I148" i="3"/>
  <c r="L156" i="3"/>
  <c r="K65" i="3"/>
  <c r="K26" i="3"/>
  <c r="I149" i="3"/>
  <c r="D155" i="3"/>
  <c r="D171" i="3"/>
  <c r="D65" i="3"/>
  <c r="K20" i="3"/>
  <c r="L33" i="3"/>
  <c r="J47" i="3"/>
  <c r="J63" i="3"/>
  <c r="K150" i="3"/>
  <c r="L171" i="3"/>
  <c r="J66" i="3"/>
  <c r="L146" i="3"/>
  <c r="AG146" i="3" s="1"/>
  <c r="J168" i="3"/>
  <c r="K31" i="3"/>
  <c r="D54" i="3"/>
  <c r="L66" i="3"/>
  <c r="K29" i="3"/>
  <c r="E38" i="3"/>
  <c r="E162" i="3"/>
  <c r="D45" i="3"/>
  <c r="K168" i="3"/>
  <c r="L157" i="3"/>
  <c r="J147" i="3"/>
  <c r="T147" i="3" s="1"/>
  <c r="K66" i="3"/>
  <c r="L55" i="3"/>
  <c r="J45" i="3"/>
  <c r="S45" i="3" s="1"/>
  <c r="J34" i="3"/>
  <c r="Q34" i="3" s="1"/>
  <c r="L26" i="3"/>
  <c r="L19" i="3"/>
  <c r="L12" i="3"/>
  <c r="AH12" i="3" s="1"/>
  <c r="I23" i="3"/>
  <c r="I50" i="3"/>
  <c r="I66" i="3"/>
  <c r="I152" i="3"/>
  <c r="I168" i="3"/>
  <c r="L172" i="3"/>
  <c r="J162" i="3"/>
  <c r="K151" i="3"/>
  <c r="L70" i="3"/>
  <c r="J60" i="3"/>
  <c r="K49" i="3"/>
  <c r="J37" i="3"/>
  <c r="J30" i="3"/>
  <c r="L22" i="3"/>
  <c r="L15" i="3"/>
  <c r="I14" i="3"/>
  <c r="I33" i="3"/>
  <c r="I51" i="3"/>
  <c r="I67" i="3"/>
  <c r="I157" i="3"/>
  <c r="D151" i="3"/>
  <c r="D159" i="3"/>
  <c r="D167" i="3"/>
  <c r="D53" i="3"/>
  <c r="D61" i="3"/>
  <c r="D69" i="3"/>
  <c r="I17" i="3"/>
  <c r="J11" i="3"/>
  <c r="S11" i="3" s="1"/>
  <c r="K16" i="3"/>
  <c r="J23" i="3"/>
  <c r="J31" i="3"/>
  <c r="L37" i="3"/>
  <c r="K48" i="3"/>
  <c r="K56" i="3"/>
  <c r="K64" i="3"/>
  <c r="L155" i="3"/>
  <c r="K166" i="3"/>
  <c r="J50" i="3"/>
  <c r="L60" i="3"/>
  <c r="K71" i="3"/>
  <c r="L150" i="3"/>
  <c r="K161" i="3"/>
  <c r="J172" i="3"/>
  <c r="J57" i="3"/>
  <c r="L20" i="3"/>
  <c r="I60" i="3"/>
  <c r="D160" i="3"/>
  <c r="E69" i="3"/>
  <c r="E49" i="3"/>
  <c r="E70" i="3"/>
  <c r="I22" i="3"/>
  <c r="J158" i="3"/>
  <c r="K45" i="3"/>
  <c r="Z45" i="3" s="1"/>
  <c r="J13" i="3"/>
  <c r="I69" i="3"/>
  <c r="E165" i="3"/>
  <c r="I46" i="3"/>
  <c r="D46" i="3"/>
  <c r="J167" i="3"/>
  <c r="J49" i="3"/>
  <c r="K15" i="3"/>
  <c r="I64" i="3"/>
  <c r="D162" i="3"/>
  <c r="K171" i="3"/>
  <c r="L32" i="3"/>
  <c r="E155" i="3"/>
  <c r="E10" i="3"/>
  <c r="E72" i="3"/>
  <c r="E64" i="3"/>
  <c r="E170" i="3"/>
  <c r="E154" i="3"/>
  <c r="E47" i="3"/>
  <c r="E15" i="3"/>
  <c r="I172" i="3"/>
  <c r="E156" i="3"/>
  <c r="E164" i="3"/>
  <c r="E50" i="3"/>
  <c r="E58" i="3"/>
  <c r="E66" i="3"/>
  <c r="E148" i="3"/>
  <c r="E46" i="3"/>
  <c r="E14" i="3"/>
  <c r="E68" i="3"/>
  <c r="E167" i="3"/>
  <c r="I167" i="3"/>
  <c r="I57" i="3"/>
  <c r="K18" i="3"/>
  <c r="L43" i="3"/>
  <c r="J150" i="3"/>
  <c r="D11" i="3"/>
  <c r="D48" i="3"/>
  <c r="D68" i="3"/>
  <c r="D52" i="3"/>
  <c r="D158" i="3"/>
  <c r="I158" i="3"/>
  <c r="I56" i="3"/>
  <c r="I20" i="3"/>
  <c r="L18" i="3"/>
  <c r="J33" i="3"/>
  <c r="K54" i="3"/>
  <c r="J151" i="3"/>
  <c r="K172" i="3"/>
  <c r="D17" i="3"/>
  <c r="D148" i="3"/>
  <c r="D70" i="3"/>
  <c r="E55" i="3"/>
  <c r="E161" i="3"/>
  <c r="I163" i="3"/>
  <c r="I61" i="3"/>
  <c r="I27" i="3"/>
  <c r="L16" i="3"/>
  <c r="L30" i="3"/>
  <c r="L50" i="3"/>
  <c r="J72" i="3"/>
  <c r="K163" i="3"/>
  <c r="E163" i="3"/>
  <c r="L14" i="3"/>
  <c r="J64" i="3"/>
  <c r="D44" i="3"/>
  <c r="D149" i="3"/>
  <c r="D66" i="3"/>
  <c r="D50" i="3"/>
  <c r="D156" i="3"/>
  <c r="I154" i="3"/>
  <c r="I52" i="3"/>
  <c r="J10" i="3"/>
  <c r="S10" i="3" s="1"/>
  <c r="J24" i="3"/>
  <c r="K38" i="3"/>
  <c r="X38" i="3" s="1"/>
  <c r="K62" i="3"/>
  <c r="J159" i="3"/>
  <c r="L170" i="3"/>
  <c r="K165" i="3"/>
  <c r="J160" i="3"/>
  <c r="L154" i="3"/>
  <c r="K149" i="3"/>
  <c r="AC149" i="3" s="1"/>
  <c r="L68" i="3"/>
  <c r="K63" i="3"/>
  <c r="J58" i="3"/>
  <c r="L52" i="3"/>
  <c r="K47" i="3"/>
  <c r="J169" i="3"/>
  <c r="V169" i="3" s="1"/>
  <c r="L163" i="3"/>
  <c r="K158" i="3"/>
  <c r="J153" i="3"/>
  <c r="L147" i="3"/>
  <c r="AH147" i="3" s="1"/>
  <c r="K72" i="3"/>
  <c r="J67" i="3"/>
  <c r="L61" i="3"/>
  <c r="D147" i="3"/>
  <c r="D10" i="3"/>
  <c r="D72" i="3"/>
  <c r="E150" i="3"/>
  <c r="E158" i="3"/>
  <c r="E166" i="3"/>
  <c r="E52" i="3"/>
  <c r="E60" i="3"/>
  <c r="E146" i="3"/>
  <c r="E44" i="3"/>
  <c r="E12" i="3"/>
  <c r="E61" i="3"/>
  <c r="E159" i="3"/>
  <c r="I159" i="3"/>
  <c r="J22" i="3"/>
  <c r="K53" i="3"/>
  <c r="L160" i="3"/>
  <c r="E13" i="3"/>
  <c r="E147" i="3"/>
  <c r="D64" i="3"/>
  <c r="D170" i="3"/>
  <c r="D154" i="3"/>
  <c r="I150" i="3"/>
  <c r="I48" i="3"/>
  <c r="I11" i="3"/>
  <c r="K22" i="3"/>
  <c r="L36" i="3"/>
  <c r="L59" i="3"/>
  <c r="K156" i="3"/>
  <c r="E43" i="3"/>
  <c r="E67" i="3"/>
  <c r="E51" i="3"/>
  <c r="E157" i="3"/>
  <c r="I155" i="3"/>
  <c r="I53" i="3"/>
  <c r="I16" i="3"/>
  <c r="J20" i="3"/>
  <c r="K34" i="3"/>
  <c r="X34" i="3" s="1"/>
  <c r="J56" i="3"/>
  <c r="K147" i="3"/>
  <c r="AA147" i="3" s="1"/>
  <c r="L168" i="3"/>
  <c r="E151" i="3"/>
  <c r="K25" i="3"/>
  <c r="K155" i="3"/>
  <c r="D12" i="3"/>
  <c r="D47" i="3"/>
  <c r="D62" i="3"/>
  <c r="D168" i="3"/>
  <c r="D152" i="3"/>
  <c r="I146" i="3"/>
  <c r="I34" i="3"/>
  <c r="K13" i="3"/>
  <c r="L27" i="3"/>
  <c r="K46" i="3"/>
  <c r="AA46" i="3" s="1"/>
  <c r="L67" i="3"/>
  <c r="K164" i="3"/>
  <c r="K169" i="3"/>
  <c r="AC169" i="3" s="1"/>
  <c r="J164" i="3"/>
  <c r="L158" i="3"/>
  <c r="K153" i="3"/>
  <c r="J148" i="3"/>
  <c r="U148" i="3" s="1"/>
  <c r="U8" i="3" s="1"/>
  <c r="L72" i="3"/>
  <c r="K67" i="3"/>
  <c r="J62" i="3"/>
  <c r="L56" i="3"/>
  <c r="K51" i="3"/>
  <c r="J46" i="3"/>
  <c r="T46" i="3" s="1"/>
  <c r="L167" i="3"/>
  <c r="K162" i="3"/>
  <c r="J157" i="3"/>
  <c r="L151" i="3"/>
  <c r="K146" i="3"/>
  <c r="Z146" i="3" s="1"/>
  <c r="J71" i="3"/>
  <c r="L65" i="3"/>
  <c r="K60" i="3"/>
  <c r="J55" i="3"/>
  <c r="L49" i="3"/>
  <c r="K44" i="3"/>
  <c r="Z44" i="3" s="1"/>
  <c r="J35" i="3"/>
  <c r="L29" i="3"/>
  <c r="K24" i="3"/>
  <c r="J19" i="3"/>
  <c r="L165" i="3"/>
  <c r="J155" i="3"/>
  <c r="L63" i="3"/>
  <c r="J53" i="3"/>
  <c r="J32" i="3"/>
  <c r="J25" i="3"/>
  <c r="J18" i="3"/>
  <c r="L10" i="3"/>
  <c r="AG10" i="3" s="1"/>
  <c r="I28" i="3"/>
  <c r="I54" i="3"/>
  <c r="I70" i="3"/>
  <c r="I156" i="3"/>
  <c r="J170" i="3"/>
  <c r="K159" i="3"/>
  <c r="L148" i="3"/>
  <c r="AI148" i="3" s="1"/>
  <c r="AI8" i="3" s="1"/>
  <c r="J68" i="3"/>
  <c r="K57" i="3"/>
  <c r="L46" i="3"/>
  <c r="AH46" i="3" s="1"/>
  <c r="K35" i="3"/>
  <c r="J28" i="3"/>
  <c r="J21" i="3"/>
  <c r="J14" i="3"/>
  <c r="I19" i="3"/>
  <c r="I37" i="3"/>
  <c r="I55" i="3"/>
  <c r="I71" i="3"/>
  <c r="I161" i="3"/>
  <c r="D153" i="3"/>
  <c r="D161" i="3"/>
  <c r="D169" i="3"/>
  <c r="D55" i="3"/>
  <c r="D63" i="3"/>
  <c r="D71" i="3"/>
  <c r="I13" i="3"/>
  <c r="K12" i="3"/>
  <c r="AA12" i="3" s="1"/>
  <c r="L17" i="3"/>
  <c r="L25" i="3"/>
  <c r="K32" i="3"/>
  <c r="J51" i="3"/>
  <c r="L57" i="3"/>
  <c r="K68" i="3"/>
  <c r="J149" i="3"/>
  <c r="V149" i="3" s="1"/>
  <c r="L159" i="3"/>
  <c r="K170" i="3"/>
  <c r="J54" i="3"/>
  <c r="L64" i="3"/>
  <c r="J152" i="3"/>
  <c r="L162" i="3"/>
  <c r="L169" i="3"/>
  <c r="AJ169" i="3" s="1"/>
  <c r="L51" i="3"/>
  <c r="J17" i="3"/>
  <c r="I68" i="3"/>
  <c r="D164" i="3"/>
  <c r="E17" i="3"/>
  <c r="I49" i="3"/>
  <c r="L152" i="3"/>
  <c r="J38" i="3"/>
  <c r="Q38" i="3" s="1"/>
  <c r="I147" i="3"/>
  <c r="E169" i="3"/>
  <c r="D14" i="3"/>
  <c r="L161" i="3"/>
  <c r="J44" i="3"/>
  <c r="S44" i="3" s="1"/>
  <c r="L11" i="3"/>
  <c r="AG11" i="3" s="1"/>
  <c r="I72" i="3"/>
  <c r="D166" i="3"/>
  <c r="D172" i="3"/>
  <c r="J166" i="3"/>
  <c r="J29" i="3"/>
  <c r="I65" i="3"/>
  <c r="E171" i="3"/>
  <c r="E16" i="3"/>
  <c r="E172" i="3"/>
  <c r="E62" i="3"/>
  <c r="E168" i="3"/>
  <c r="I43" i="3"/>
  <c r="D144" i="3"/>
  <c r="D13" i="3"/>
  <c r="E45" i="1"/>
  <c r="E17" i="1"/>
  <c r="E127" i="1"/>
  <c r="E67" i="1"/>
  <c r="E87" i="1"/>
  <c r="E109" i="1"/>
  <c r="E18" i="1"/>
  <c r="E59" i="1"/>
  <c r="E125" i="1"/>
  <c r="E80" i="1"/>
  <c r="E22" i="1"/>
  <c r="E60" i="1"/>
  <c r="E130" i="1"/>
  <c r="E25" i="1"/>
  <c r="E44" i="1"/>
  <c r="E39" i="1"/>
  <c r="E108" i="1"/>
  <c r="E82" i="1"/>
  <c r="E66" i="1"/>
  <c r="E84" i="1"/>
  <c r="E101" i="1"/>
  <c r="E41" i="1"/>
  <c r="E40" i="1"/>
  <c r="E83" i="1"/>
  <c r="E122" i="1"/>
  <c r="E107" i="1"/>
  <c r="E62" i="1"/>
  <c r="E85" i="1"/>
  <c r="E81" i="1"/>
  <c r="E102" i="1"/>
  <c r="E124" i="1"/>
  <c r="E65" i="1"/>
  <c r="E46" i="1"/>
  <c r="E38" i="1"/>
  <c r="E19" i="1"/>
  <c r="E106" i="1"/>
  <c r="E128" i="1"/>
  <c r="E61" i="1"/>
  <c r="E42" i="1"/>
  <c r="E23" i="1"/>
  <c r="E103" i="1"/>
  <c r="E20" i="1"/>
  <c r="E105" i="1"/>
  <c r="E123" i="1"/>
  <c r="E64" i="1"/>
  <c r="E26" i="1"/>
  <c r="E126" i="1"/>
  <c r="E63" i="1"/>
  <c r="E21" i="1"/>
  <c r="E104" i="1"/>
  <c r="E86" i="1"/>
  <c r="E129" i="1"/>
  <c r="E43" i="1"/>
  <c r="E88" i="1"/>
  <c r="C17" i="4" l="1"/>
  <c r="D17" i="4"/>
  <c r="V8" i="3"/>
  <c r="AC8" i="3"/>
  <c r="AJ8" i="3"/>
  <c r="Y43" i="3"/>
  <c r="Y8" i="3" s="1"/>
  <c r="X43" i="3"/>
  <c r="X8" i="3" s="1"/>
  <c r="AF43" i="3"/>
  <c r="AF8" i="3" s="1"/>
  <c r="AE43" i="3"/>
  <c r="AE8" i="3" s="1"/>
  <c r="R43" i="3"/>
  <c r="R8" i="3" s="1"/>
  <c r="Q43" i="3"/>
  <c r="Q8" i="3" s="1"/>
  <c r="AH8" i="3"/>
  <c r="T8" i="3"/>
  <c r="Z8" i="3"/>
  <c r="AA8" i="3"/>
  <c r="AG8" i="3"/>
  <c r="S8" i="3"/>
  <c r="C5" i="4" l="1"/>
  <c r="C7" i="4" s="1"/>
  <c r="E5" i="4"/>
  <c r="E7" i="4" s="1"/>
  <c r="D5" i="4"/>
  <c r="D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tc={43A1ADFA-58F8-4C77-A5C5-F3FA91E6A1FC}</author>
  </authors>
  <commentList>
    <comment ref="B4" authorId="0" shapeId="0" xr:uid="{43A1ADFA-58F8-4C77-A5C5-F3FA91E6A1FC}">
      <text>
        <t>[Opmerkingenthread]
U kunt deze opmerkingenthread lezen in uw versie van Excel. Eventuele wijzigingen aan de thread gaan echter verloren als het bestand wordt geopend in een nieuwere versie van Excel. Meer informatie: https://go.microsoft.com/fwlink/?linkid=870924
Opmerking:
    Should we add a Section for the Vibrocoring and testing?</t>
      </text>
    </comment>
  </commentList>
</comments>
</file>

<file path=xl/sharedStrings.xml><?xml version="1.0" encoding="utf-8"?>
<sst xmlns="http://schemas.openxmlformats.org/spreadsheetml/2006/main" count="414" uniqueCount="239">
  <si>
    <t>Name</t>
  </si>
  <si>
    <t>Period / years where this applies.</t>
  </si>
  <si>
    <t>EQF level</t>
  </si>
  <si>
    <t>Description</t>
  </si>
  <si>
    <t>Names of the projects</t>
  </si>
  <si>
    <t>…</t>
  </si>
  <si>
    <t>To be populated during assessment proposals</t>
  </si>
  <si>
    <t xml:space="preserve">Preferences with respect to Equipment </t>
  </si>
  <si>
    <t>A</t>
  </si>
  <si>
    <t>B</t>
  </si>
  <si>
    <t>C</t>
  </si>
  <si>
    <t>D</t>
  </si>
  <si>
    <t>Task</t>
  </si>
  <si>
    <t>No. of
projects</t>
  </si>
  <si>
    <t>No. of 
years</t>
  </si>
  <si>
    <t>Total</t>
  </si>
  <si>
    <t>Team composition</t>
  </si>
  <si>
    <t>Vessel 1.</t>
  </si>
  <si>
    <t>Vessel 2.</t>
  </si>
  <si>
    <t>e.g. Project Manager</t>
  </si>
  <si>
    <t>Motivation for team inclusion in team</t>
  </si>
  <si>
    <t>Function</t>
  </si>
  <si>
    <t>Name of vessel D</t>
  </si>
  <si>
    <t xml:space="preserve"> </t>
  </si>
  <si>
    <t>NOTES</t>
  </si>
  <si>
    <t>I</t>
  </si>
  <si>
    <t>II</t>
  </si>
  <si>
    <t>III</t>
  </si>
  <si>
    <t>IV</t>
  </si>
  <si>
    <t>Criteria on which basis the vessel will be assessed</t>
  </si>
  <si>
    <t>Notes</t>
  </si>
  <si>
    <t>II.</t>
  </si>
  <si>
    <t>I.</t>
  </si>
  <si>
    <t>III.</t>
  </si>
  <si>
    <t>IV.</t>
  </si>
  <si>
    <t>Name person II.3</t>
  </si>
  <si>
    <t>Name person II.4</t>
  </si>
  <si>
    <t>Name person II.5</t>
  </si>
  <si>
    <t>Name person II.6</t>
  </si>
  <si>
    <t>Name person II.7</t>
  </si>
  <si>
    <t>Name person II.8</t>
  </si>
  <si>
    <t>Name person II.9</t>
  </si>
  <si>
    <t>Name person II.10</t>
  </si>
  <si>
    <t>Name person III.7</t>
  </si>
  <si>
    <t>Name person III.8</t>
  </si>
  <si>
    <t>Name person III.9</t>
  </si>
  <si>
    <t>Name person III.10</t>
  </si>
  <si>
    <t>Name person I.4</t>
  </si>
  <si>
    <t>Name person I.5</t>
  </si>
  <si>
    <t>Onshore Team</t>
  </si>
  <si>
    <t>-</t>
  </si>
  <si>
    <t>Survey Vessel</t>
  </si>
  <si>
    <t>Survey Equipment</t>
  </si>
  <si>
    <t>Project Manager Onshore</t>
  </si>
  <si>
    <t>Project Manager Offshore / Party Chief</t>
  </si>
  <si>
    <t>Name person I.6</t>
  </si>
  <si>
    <t>Name person I.7</t>
  </si>
  <si>
    <t>Name person I.8</t>
  </si>
  <si>
    <t>Name person I.9</t>
  </si>
  <si>
    <t>Name person I.10</t>
  </si>
  <si>
    <t>Name person IV.7</t>
  </si>
  <si>
    <t>Name person IV.8</t>
  </si>
  <si>
    <t>Name person IV.9</t>
  </si>
  <si>
    <t>Name person IV.10</t>
  </si>
  <si>
    <t>Criteria on which basis the equipment will be assessed</t>
  </si>
  <si>
    <t>Motivation of the Tenderer regarding the specific quality of the vessel</t>
  </si>
  <si>
    <t>List of all of the equipment to be operated form the vessel and motivation of the tenderer regarding the quality of the equipment</t>
  </si>
  <si>
    <t>Motivation of the Tenderer regarding the specific quality of the equipment</t>
  </si>
  <si>
    <t>Number of similar offshore geotechnical soil investigations executed</t>
  </si>
  <si>
    <t>Experience</t>
  </si>
  <si>
    <t>Similar Role</t>
  </si>
  <si>
    <t>Assessment</t>
  </si>
  <si>
    <t>Team Assessment</t>
  </si>
  <si>
    <t>V.</t>
  </si>
  <si>
    <t>Lead Engineer, Onshore</t>
  </si>
  <si>
    <t>Name person III.3</t>
  </si>
  <si>
    <t>Name person III.4</t>
  </si>
  <si>
    <t>Name person III.5</t>
  </si>
  <si>
    <t>Name person III.6</t>
  </si>
  <si>
    <t>Role Weighting</t>
  </si>
  <si>
    <t>Average Assessment</t>
  </si>
  <si>
    <t>Maximum Points</t>
  </si>
  <si>
    <t>VI.</t>
  </si>
  <si>
    <t xml:space="preserve">Onshore laboratory facilities for carrying out the laboratory test within the scope of the agreement are available, suitable and effective.
</t>
  </si>
  <si>
    <t>Name of vessel C</t>
  </si>
  <si>
    <t>Name of vessel B</t>
  </si>
  <si>
    <t>Name of vessel A</t>
  </si>
  <si>
    <t>Score</t>
  </si>
  <si>
    <t>Vessel</t>
  </si>
  <si>
    <t>Equipment</t>
  </si>
  <si>
    <t>Team Composition</t>
  </si>
  <si>
    <t>Summary Scoring for Personnel, Equipment, and Team</t>
  </si>
  <si>
    <t>Average Assessment of Proposed Personnel</t>
  </si>
  <si>
    <t>Maximum Points Available</t>
  </si>
  <si>
    <t>Assessment of Onshore Team</t>
  </si>
  <si>
    <t xml:space="preserve">Overall level of education and training of the key personnel </t>
  </si>
  <si>
    <t>Number of years active in the role for which he/she is proposed for this survey</t>
  </si>
  <si>
    <t>Weighting factor</t>
  </si>
  <si>
    <t>Weighting
factor</t>
  </si>
  <si>
    <t>Lead Geotechnical Engineer, Offshore</t>
  </si>
  <si>
    <t>Assessment for the Pool of Personnel</t>
  </si>
  <si>
    <t>Name person V.1</t>
  </si>
  <si>
    <t>Name person V.2</t>
  </si>
  <si>
    <t>Name person V.3</t>
  </si>
  <si>
    <t>Name person V.4</t>
  </si>
  <si>
    <t>Name person V.5</t>
  </si>
  <si>
    <t>Name person V.6</t>
  </si>
  <si>
    <t>Name person V.7</t>
  </si>
  <si>
    <t>Name person V.8</t>
  </si>
  <si>
    <t>Name person V.9</t>
  </si>
  <si>
    <t>Name person V.10</t>
  </si>
  <si>
    <t>Name person VI.1</t>
  </si>
  <si>
    <t>Name person VI.2</t>
  </si>
  <si>
    <t>Name person VI.3</t>
  </si>
  <si>
    <t>Name person VI.4</t>
  </si>
  <si>
    <t>Name person VI.5</t>
  </si>
  <si>
    <t>Name person VI.6</t>
  </si>
  <si>
    <t>Name person VI.7</t>
  </si>
  <si>
    <t>Name person VI.8</t>
  </si>
  <si>
    <t>Name person VI.9</t>
  </si>
  <si>
    <t>Name person VI.10</t>
  </si>
  <si>
    <t>Yellow cells with blue text are to be completed by the TENDERER and shall be used as input for the assessment and scoring of the CLIENT.</t>
  </si>
  <si>
    <t xml:space="preserve">The availability of the proposed vessel(s) is guaranteed by TENDERER.
</t>
  </si>
  <si>
    <t>Yellow cells with blue text are to be completed by the TENDERER and shall be used as input for the assessment and scoring of CLIENT.</t>
  </si>
  <si>
    <t>Role</t>
  </si>
  <si>
    <t>Weighting</t>
  </si>
  <si>
    <t>Average</t>
  </si>
  <si>
    <t>Name person I.1</t>
  </si>
  <si>
    <t>Name person I.2</t>
  </si>
  <si>
    <t>Name person I.3</t>
  </si>
  <si>
    <t>Name person II.1</t>
  </si>
  <si>
    <t>e.g. Party Chief</t>
  </si>
  <si>
    <t>Name person II.2</t>
  </si>
  <si>
    <t>Name person III.1</t>
  </si>
  <si>
    <t>Name person III.2</t>
  </si>
  <si>
    <t>e.g. Lead drill-tower operator</t>
  </si>
  <si>
    <t>Name person IV.1</t>
  </si>
  <si>
    <t>e.g. Offshore Lead Engineer</t>
  </si>
  <si>
    <t>Name person IV.2</t>
  </si>
  <si>
    <t>Name person IV.3</t>
  </si>
  <si>
    <t>Name person IV.4</t>
  </si>
  <si>
    <t>Name person IV.5</t>
  </si>
  <si>
    <t>Name person IV.6</t>
  </si>
  <si>
    <t>e.g. Lead Engineer</t>
  </si>
  <si>
    <t>List of all of the equipment to be operated from the vessel and motivation of the tenderer regarding the quality of the equipment</t>
  </si>
  <si>
    <t>Description by TENDERER</t>
  </si>
  <si>
    <t>Assessment by CLIENT</t>
  </si>
  <si>
    <t>This column is used by CLIENT for Assessment purposes and scoring, scores will be based upon motivation given by TENDERER.</t>
  </si>
  <si>
    <t>e.g. seabed CPT operator</t>
  </si>
  <si>
    <t>Campaign (Seabed or downhole)</t>
  </si>
  <si>
    <t>Name person I.11</t>
  </si>
  <si>
    <t>Name person I.12</t>
  </si>
  <si>
    <t>Name person I.13</t>
  </si>
  <si>
    <t>Name person I.14</t>
  </si>
  <si>
    <t>Name person I.15</t>
  </si>
  <si>
    <t>Name person I.16</t>
  </si>
  <si>
    <t>Name person I.17</t>
  </si>
  <si>
    <t>Name person I.18</t>
  </si>
  <si>
    <t>Name person I.19</t>
  </si>
  <si>
    <t>Name person I.20</t>
  </si>
  <si>
    <t>Name person II.11</t>
  </si>
  <si>
    <t>Name person II.12</t>
  </si>
  <si>
    <t>Name person II.13</t>
  </si>
  <si>
    <t>Name person II.14</t>
  </si>
  <si>
    <t>Name person II.15</t>
  </si>
  <si>
    <t>Name person II.16</t>
  </si>
  <si>
    <t>Name person II.17</t>
  </si>
  <si>
    <t>Name person II.18</t>
  </si>
  <si>
    <t>Name person II.19</t>
  </si>
  <si>
    <t>Name person II.20</t>
  </si>
  <si>
    <t>Name person III.11</t>
  </si>
  <si>
    <t>Name person III.12</t>
  </si>
  <si>
    <t>Name person III.13</t>
  </si>
  <si>
    <t>Name person III.14</t>
  </si>
  <si>
    <t>Name person III.15</t>
  </si>
  <si>
    <t>Name person III.16</t>
  </si>
  <si>
    <t>Name person III.17</t>
  </si>
  <si>
    <t>Name person III.18</t>
  </si>
  <si>
    <t>Name person III.19</t>
  </si>
  <si>
    <t>Name person III.20</t>
  </si>
  <si>
    <t>Name person IV.11</t>
  </si>
  <si>
    <t>Name person IV.12</t>
  </si>
  <si>
    <t>Name person IV.13</t>
  </si>
  <si>
    <t>Name person IV.14</t>
  </si>
  <si>
    <t>Name person IV.15</t>
  </si>
  <si>
    <t>Name person IV.16</t>
  </si>
  <si>
    <t>Name person IV.17</t>
  </si>
  <si>
    <t>Name person IV.18</t>
  </si>
  <si>
    <t>Name person IV.19</t>
  </si>
  <si>
    <t>Name person IV.20</t>
  </si>
  <si>
    <t>Name person V.11</t>
  </si>
  <si>
    <t>Name person V.12</t>
  </si>
  <si>
    <t>Name person V.13</t>
  </si>
  <si>
    <t>Name person V.14</t>
  </si>
  <si>
    <t>Name person V.15</t>
  </si>
  <si>
    <t>Name person V.16</t>
  </si>
  <si>
    <t>Name person V.17</t>
  </si>
  <si>
    <t>Name person V.18</t>
  </si>
  <si>
    <t>Name person V.19</t>
  </si>
  <si>
    <t>Name person V.20</t>
  </si>
  <si>
    <t>Name person VI.11</t>
  </si>
  <si>
    <t>Name person VI.12</t>
  </si>
  <si>
    <t>Name person VI.13</t>
  </si>
  <si>
    <t>Name person VI.14</t>
  </si>
  <si>
    <t>Name person VI.15</t>
  </si>
  <si>
    <t>Name person VI.16</t>
  </si>
  <si>
    <t>Name person VI.17</t>
  </si>
  <si>
    <t>Name person VI.18</t>
  </si>
  <si>
    <t>Name person VI.19</t>
  </si>
  <si>
    <t>Name person VI.20</t>
  </si>
  <si>
    <t>Vessel 3.</t>
  </si>
  <si>
    <t>Vessel 4.</t>
  </si>
  <si>
    <r>
      <t xml:space="preserve">TENDERER shall specify for each person in the total pool of personnel that is proposed for the execution of the Work and relevant for the specific role:
(1) the overall level of education and training of the key personnel (EQF level is as described in https://ec.europa.eu/ploteus/en/content/descriptors-page; for the Netherlands this corresponds to the following degrees: http://www.nlqf.nl/nlqf-niveaus);
(2) the number of surveys* to which the key personnel has contributed; and
(3) The number of years that the person is active in the role for which he/she is proposed for this survey.
Employees may be proposed for multiple roles. The CLIENT will assign a score of 0%-100% for each of the criteria (1)(2)(3) for each key personnel member proposed in the total pool of personnel based on the information provided in this sheet; the scores will be based on its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sz val="12"/>
        <color theme="1"/>
        <rFont val="Calibri"/>
        <family val="2"/>
        <scheme val="minor"/>
      </rPr>
      <t xml:space="preserve">Ensure that all information provided in this Annex 3a - Section I is supported by the information in the CVs provided. </t>
    </r>
  </si>
  <si>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3a - Section I</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</si>
  <si>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t>
    </r>
    <r>
      <rPr>
        <b/>
        <sz val="11"/>
        <color theme="1"/>
        <rFont val="Calibri"/>
        <family val="2"/>
        <scheme val="minor"/>
      </rPr>
      <t>Annex 3a - Section III</t>
    </r>
    <r>
      <rPr>
        <sz val="11"/>
        <color theme="1"/>
        <rFont val="Calibri"/>
        <family val="2"/>
        <scheme val="minor"/>
      </rPr>
      <t xml:space="preserve">. This motivation shall elaborate on:
- All required roles and knowledge are covered;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3a - Section III to verify possible changes in awarded points for the changes that are made by TENDERER.</t>
    </r>
  </si>
  <si>
    <r>
      <t xml:space="preserve">TENDERER shall use this </t>
    </r>
    <r>
      <rPr>
        <b/>
        <sz val="11"/>
        <color theme="1"/>
        <rFont val="Calibri"/>
        <family val="2"/>
        <scheme val="minor"/>
      </rPr>
      <t>Annex 3a - Section III</t>
    </r>
    <r>
      <rPr>
        <sz val="11"/>
        <color theme="1"/>
        <rFont val="Calibri"/>
        <family val="2"/>
        <scheme val="minor"/>
      </rPr>
      <t xml:space="preserve"> to specify which team members will be working in the onshore team and the vessels that shall be used for the execution of the survey.
</t>
    </r>
    <r>
      <rPr>
        <b/>
        <sz val="11"/>
        <color theme="1"/>
        <rFont val="Calibri"/>
        <family val="2"/>
        <scheme val="minor"/>
      </rPr>
      <t>All team members, taking account of rotations, shall be specified here.</t>
    </r>
  </si>
  <si>
    <r>
      <t xml:space="preserve">TENDERER can select the vessel(s) by choosing A; B; C; D; from the dropdown menu in the yellow coloured cell to indicate the designated vessel(s) for the survey. The name of the vessel is then automatically shown in the coloured cell next to the dropdown menu. 
TENDERER may propose only </t>
    </r>
    <r>
      <rPr>
        <sz val="11"/>
        <color rgb="FFFF0000"/>
        <rFont val="Calibri"/>
        <family val="2"/>
        <scheme val="minor"/>
      </rPr>
      <t>two vessels</t>
    </r>
    <r>
      <rPr>
        <sz val="11"/>
        <color theme="1"/>
        <rFont val="Calibri"/>
        <family val="2"/>
        <scheme val="minor"/>
      </rPr>
      <t xml:space="preserve"> to carry out all surveys. In this case, TENDERER shall leave </t>
    </r>
    <r>
      <rPr>
        <sz val="11"/>
        <color rgb="FFFF0000"/>
        <rFont val="Calibri"/>
        <family val="2"/>
        <scheme val="minor"/>
      </rPr>
      <t xml:space="preserve">Vessels 3 and 4 </t>
    </r>
    <r>
      <rPr>
        <sz val="11"/>
        <color theme="1"/>
        <rFont val="Calibri"/>
        <family val="2"/>
        <scheme val="minor"/>
      </rPr>
      <t>empty.</t>
    </r>
  </si>
  <si>
    <r>
      <t xml:space="preserve">Proposed Vessels
</t>
    </r>
    <r>
      <rPr>
        <sz val="10"/>
        <color theme="0"/>
        <rFont val="Calibri"/>
        <family val="2"/>
        <scheme val="minor"/>
      </rPr>
      <t>TENDERER shall explain in the yellow cells the specific quality of this proposed vessel regarding the criteria (I-IV).</t>
    </r>
  </si>
  <si>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(I-IV)</t>
    </r>
  </si>
  <si>
    <t>Scores for the criteria (I-IV) shall be averaged and shown in Annex 3a Section III as "Equipment Score"</t>
  </si>
  <si>
    <t>Scores for the criteria (I-IV) shall be averaged and shown in Annex 3a Section III as "Vessel(s) Score"</t>
  </si>
  <si>
    <t>Vessels and teams planned for the execution of the Geotechnical Survey work (Lot 1)</t>
  </si>
  <si>
    <t xml:space="preserve">Vessel (equipment) are suitable (DP2, including positioning and navigation equipment)
</t>
  </si>
  <si>
    <t>The vessel(s) and equipment have been thoroughly thought through to achieve the survey objectives in an efficient manner. The vessel(s) and equipment configuration are optimised for efficient data acquisition and are described in adequate detail to demonstrate this along with vessel track record</t>
  </si>
  <si>
    <t>Vessel(s) are already mobilised and ready to use (working and tested) equipment are preferred);</t>
  </si>
  <si>
    <t>V</t>
  </si>
  <si>
    <t>Vessel(s) are stable to ensure good data quality acquisition within workable limits. Documentation regarding vessel motion characteristics (response amplitude operators or transfer functions) and DP capabilities (DP capability plots) is supplied as part of the PEP and supports the motivation for selecting the vessel;</t>
  </si>
  <si>
    <t xml:space="preserve">The proposed survey equipment (e.g. seabed PCPT unit, vibrocorer, in situ thermal conductivity) for carrying out the survey within the scope of the agreement is suitable and effective, also considering the wind farm site characteristics and anticipated operational characteristics
</t>
  </si>
  <si>
    <t xml:space="preserve">The penetration depth is expected to reach the specified depth
</t>
  </si>
  <si>
    <t>Spare equipment (e.g. seabed PCPT unit, cones, rods) is available for CONTRACTOR in case of breakdowns.</t>
  </si>
  <si>
    <t>Lead Geophysicist for SCPT/P-S/Density Logging</t>
  </si>
  <si>
    <r>
      <t xml:space="preserve">Preference - Qualifications Personnel </t>
    </r>
    <r>
      <rPr>
        <b/>
        <sz val="10"/>
        <color rgb="FFFFFF00"/>
        <rFont val="Calibri"/>
        <family val="2"/>
        <scheme val="minor"/>
      </rPr>
      <t>(5.2.2)</t>
    </r>
  </si>
  <si>
    <r>
      <t xml:space="preserve">Preference - Vessel, Equipment, and Team </t>
    </r>
    <r>
      <rPr>
        <b/>
        <sz val="10"/>
        <color rgb="FFFFFF00"/>
        <rFont val="Calibri"/>
        <family val="2"/>
        <scheme val="minor"/>
      </rPr>
      <t>(5.2.3)</t>
    </r>
  </si>
  <si>
    <r>
      <t>Total pool of personnel to be employed for the Geotechnical survey works</t>
    </r>
    <r>
      <rPr>
        <b/>
        <sz val="11"/>
        <color rgb="FFFFFF00"/>
        <rFont val="Calibri"/>
        <family val="2"/>
        <scheme val="minor"/>
      </rPr>
      <t xml:space="preserve"> - Preference: 5.2.2</t>
    </r>
  </si>
  <si>
    <t>Level of Education</t>
  </si>
  <si>
    <r>
      <t xml:space="preserve">Light blue cells shall be used by the CLIENT when assessing TENDERERS' proposals and applying scores as explained in </t>
    </r>
    <r>
      <rPr>
        <i/>
        <sz val="11"/>
        <color rgb="FFFFFF00"/>
        <rFont val="Calibri"/>
        <family val="2"/>
        <scheme val="minor"/>
      </rPr>
      <t xml:space="preserve">Section 5.2.2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</si>
  <si>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Light blue cells shall be used by the CLIENT when assessing TENDERER proposals and applying scores as explained in </t>
    </r>
    <r>
      <rPr>
        <i/>
        <sz val="11"/>
        <color rgb="FFFFFF00"/>
        <rFont val="Calibri"/>
        <family val="2"/>
        <scheme val="minor"/>
      </rPr>
      <t xml:space="preserve">Section 5.2.2 and 5.2.3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</si>
  <si>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For the vessels that will be employed and the onshore team, TENDERER must select the different team members that will be active on (one of) the vessel(s) and the onshore team by selecting the code (I.1-20 / II.1-20 / III.1-20 / IV.1-20 / V.1-20 / VI.1-20) from the drop down menu in the yellow cells under team composition (column C). These are the team members as specified in </t>
    </r>
    <r>
      <rPr>
        <b/>
        <sz val="11"/>
        <color theme="1"/>
        <rFont val="Calibri"/>
        <family val="2"/>
        <scheme val="minor"/>
      </rPr>
      <t>Annex 3a - Section I</t>
    </r>
    <r>
      <rPr>
        <sz val="11"/>
        <color theme="1"/>
        <rFont val="Calibri"/>
        <family val="2"/>
        <scheme val="minor"/>
      </rPr>
      <t xml:space="preserve">. For each team member, TENDERER shall specify the task that that person will execute and the motivation for including this specific person in the team. See explanation in </t>
    </r>
    <r>
      <rPr>
        <b/>
        <sz val="11"/>
        <color theme="1"/>
        <rFont val="Calibri"/>
        <family val="2"/>
        <scheme val="minor"/>
      </rPr>
      <t xml:space="preserve">Tender document - </t>
    </r>
    <r>
      <rPr>
        <b/>
        <sz val="11"/>
        <color rgb="FFFFFF00"/>
        <rFont val="Calibri"/>
        <family val="2"/>
        <scheme val="minor"/>
      </rPr>
      <t>section 5.2.2 (Award criteria relating to qualifications personnel) and 5.2.3 (Award criteria relating to Equipment)</t>
    </r>
    <r>
      <rPr>
        <sz val="11"/>
        <color theme="1"/>
        <rFont val="Calibri"/>
        <family val="2"/>
        <scheme val="minor"/>
      </rPr>
      <t xml:space="preserve">
</t>
    </r>
    <r>
      <rPr>
        <b/>
        <sz val="11"/>
        <color theme="1"/>
        <rFont val="Calibri"/>
        <family val="2"/>
        <scheme val="minor"/>
      </rPr>
      <t xml:space="preserve">Please note that only the designated team members (taking into account rotations) that will actually execute the survey must be selected by TENDERER;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3a - Section III to verify possible changes in awarded points for the changes that are made by TENDERER.</t>
    </r>
  </si>
  <si>
    <t>Operators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</si>
</sst>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sz val="11"/>
      <color rgb="FF0000FF"/>
      <name val="Calibri"/>
      <family val="2"/>
      <scheme val="minor"/>
    </font>
    <font>
      <i/>
      <sz val="11"/>
      <color rgb="FF0000FF"/>
      <name val="Calibri"/>
      <family val="2"/>
      <scheme val="minor"/>
    </font>
    <font>
      <b/>
      <i/>
      <sz val="11"/>
      <color rgb="FF00B050"/>
      <name val="Calibri"/>
      <family val="2"/>
      <scheme val="minor"/>
    </font>
    <font>
      <i/>
      <sz val="11"/>
      <color theme="0"/>
      <name val="Calibri"/>
      <family val="2"/>
      <scheme val="minor"/>
    </font>
    <font>
      <sz val="11"/>
      <color rgb="FFFF0000"/>
      <name val="Calibri"/>
      <family val="2"/>
      <scheme val="minor"/>
    </font>
    <font>
      <sz val="10"/>
      <color rgb="FFFF0000"/>
      <name val="Calibri"/>
      <family val="2"/>
      <scheme val="minor"/>
    </font>
    <font>
      <b/>
      <sz val="11"/>
      <color rgb="FFFFFF00"/>
      <name val="Calibri"/>
      <family val="2"/>
      <scheme val="minor"/>
    </font>
    <font>
      <b/>
      <sz val="10"/>
      <color rgb="FFFFFF00"/>
      <name val="Calibri"/>
      <family val="2"/>
      <scheme val="minor"/>
    </font>
    <font>
      <sz val="8"/>
      <name val="Calibri"/>
      <family val="2"/>
      <scheme val="minor"/>
    </font>
    <font>
      <i/>
      <sz val="11"/>
      <color rgb="FFFFFF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00FF"/>
        <bgColor indexed="64"/>
      </patternFill>
    </fill>
    <fill>
      <patternFill patternType="solid">
        <fgColor rgb="FF00B050"/>
        <bgColor indexed="64"/>
      </patternFill>
    </fill>
    <fill>
      <patternFill patternType="solid">
        <fgColor rgb="FFFF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indexed="64"/>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s>
  <cellStyleXfs count="3">
    <xf numFmtId="0" fontId="0" fillId="0" borderId="0"/>
    <xf numFmtId="9" fontId="4" fillId="0" borderId="0" applyFont="0" applyFill="0" applyBorder="0" applyAlignment="0" applyProtection="0"/>
    <xf numFmtId="0" fontId="4" fillId="0" borderId="0"/>
  </cellStyleXfs>
  <cellXfs count="293">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applyAlignment="1"/>
    <xf numFmtId="0" fontId="5" fillId="3" borderId="10" xfId="0" applyFont="1" applyFill="1" applyBorder="1" applyAlignment="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Font="1" applyAlignment="1">
      <alignment vertical="top"/>
    </xf>
    <xf numFmtId="0" fontId="0" fillId="0" borderId="0" xfId="0" applyFont="1" applyAlignment="1">
      <alignment horizontal="center" vertical="center"/>
    </xf>
    <xf numFmtId="0" fontId="7" fillId="5" borderId="4" xfId="2" applyFont="1" applyFill="1" applyBorder="1" applyAlignment="1">
      <alignment horizontal="left" vertical="center"/>
    </xf>
    <xf numFmtId="0" fontId="6" fillId="0" borderId="11" xfId="0" applyFont="1" applyBorder="1" applyAlignment="1"/>
    <xf numFmtId="0" fontId="0" fillId="0" borderId="0" xfId="0"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0" fillId="0" borderId="0" xfId="0" applyFont="1" applyAlignment="1">
      <alignment vertical="top" wrapText="1"/>
    </xf>
    <xf numFmtId="0" fontId="1" fillId="5" borderId="9" xfId="0" applyFont="1" applyFill="1" applyBorder="1" applyAlignment="1">
      <alignment horizontal="left" vertical="top"/>
    </xf>
    <xf numFmtId="0" fontId="0" fillId="5" borderId="10" xfId="0" applyFont="1" applyFill="1" applyBorder="1" applyAlignment="1">
      <alignment horizontal="left" vertical="top" wrapText="1"/>
    </xf>
    <xf numFmtId="0" fontId="0" fillId="5" borderId="27" xfId="0" applyFont="1" applyFill="1" applyBorder="1" applyAlignment="1">
      <alignment horizontal="left" vertical="top" wrapText="1"/>
    </xf>
    <xf numFmtId="0" fontId="0" fillId="0" borderId="11" xfId="0" applyFont="1" applyBorder="1" applyAlignment="1">
      <alignment horizontal="left" vertical="top" wrapText="1"/>
    </xf>
    <xf numFmtId="0" fontId="19" fillId="3" borderId="10" xfId="0" applyFont="1" applyFill="1" applyBorder="1" applyAlignment="1">
      <alignment horizontal="left" vertical="center" wrapText="1"/>
    </xf>
    <xf numFmtId="0" fontId="19" fillId="3" borderId="13"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9" fillId="3" borderId="10" xfId="0" applyFont="1" applyFill="1" applyBorder="1" applyAlignment="1">
      <alignment vertical="center" wrapText="1"/>
    </xf>
    <xf numFmtId="0" fontId="14" fillId="3" borderId="13" xfId="0" applyFont="1" applyFill="1" applyBorder="1" applyAlignment="1">
      <alignment vertical="center" wrapText="1"/>
    </xf>
    <xf numFmtId="0" fontId="19" fillId="3" borderId="3" xfId="0" applyFont="1" applyFill="1" applyBorder="1" applyAlignment="1">
      <alignment horizontal="left" vertical="top"/>
    </xf>
    <xf numFmtId="0" fontId="20" fillId="5" borderId="15" xfId="2" applyFont="1" applyFill="1" applyBorder="1" applyAlignment="1">
      <alignment horizontal="left" vertical="top"/>
    </xf>
    <xf numFmtId="0" fontId="3" fillId="5" borderId="17" xfId="0" applyFont="1" applyFill="1" applyBorder="1" applyAlignment="1">
      <alignment horizontal="center" vertical="top"/>
    </xf>
    <xf numFmtId="0" fontId="20" fillId="5" borderId="17" xfId="2" applyFont="1" applyFill="1" applyBorder="1" applyAlignment="1">
      <alignment horizontal="left" vertical="top"/>
    </xf>
    <xf numFmtId="9" fontId="7" fillId="5" borderId="17" xfId="2" applyNumberFormat="1" applyFont="1" applyFill="1" applyBorder="1" applyAlignment="1">
      <alignment horizontal="left" vertical="top"/>
    </xf>
    <xf numFmtId="0" fontId="7" fillId="5" borderId="16" xfId="2" applyFont="1" applyFill="1" applyBorder="1" applyAlignment="1">
      <alignment horizontal="left" vertical="top"/>
    </xf>
    <xf numFmtId="0" fontId="7" fillId="5" borderId="15" xfId="2" applyFont="1" applyFill="1" applyBorder="1" applyAlignment="1">
      <alignment horizontal="left" vertical="top"/>
    </xf>
    <xf numFmtId="9" fontId="7" fillId="5" borderId="16" xfId="2" applyNumberFormat="1" applyFont="1" applyFill="1" applyBorder="1" applyAlignment="1">
      <alignment horizontal="center" vertical="top"/>
    </xf>
    <xf numFmtId="0" fontId="0" fillId="0" borderId="18" xfId="0" applyFont="1" applyBorder="1" applyAlignment="1">
      <alignment horizontal="center" vertical="top"/>
    </xf>
    <xf numFmtId="0" fontId="10" fillId="11" borderId="19" xfId="0" applyFont="1" applyFill="1" applyBorder="1" applyAlignment="1">
      <alignment horizontal="left" vertical="top" wrapText="1"/>
    </xf>
    <xf numFmtId="9" fontId="9" fillId="2" borderId="20" xfId="0" applyNumberFormat="1" applyFont="1" applyFill="1" applyBorder="1" applyAlignment="1">
      <alignment horizontal="center" vertical="top"/>
    </xf>
    <xf numFmtId="0" fontId="0" fillId="0" borderId="21" xfId="0" applyFont="1" applyBorder="1" applyAlignment="1">
      <alignment horizontal="center" vertical="top"/>
    </xf>
    <xf numFmtId="0" fontId="10" fillId="11" borderId="22" xfId="0" applyFont="1" applyFill="1" applyBorder="1" applyAlignment="1">
      <alignment horizontal="left" vertical="top" wrapText="1"/>
    </xf>
    <xf numFmtId="9" fontId="9" fillId="2" borderId="23" xfId="0" applyNumberFormat="1" applyFont="1" applyFill="1" applyBorder="1" applyAlignment="1">
      <alignment horizontal="center" vertical="top"/>
    </xf>
    <xf numFmtId="0" fontId="0" fillId="0" borderId="24" xfId="0" applyFont="1" applyBorder="1" applyAlignment="1">
      <alignment horizontal="center" vertical="top"/>
    </xf>
    <xf numFmtId="0" fontId="10" fillId="11" borderId="25" xfId="0" applyFont="1" applyFill="1" applyBorder="1" applyAlignment="1">
      <alignment horizontal="left" vertical="top" wrapText="1"/>
    </xf>
    <xf numFmtId="9" fontId="9" fillId="2" borderId="26" xfId="0" applyNumberFormat="1" applyFont="1" applyFill="1" applyBorder="1" applyAlignment="1">
      <alignment horizontal="center" vertical="top"/>
    </xf>
    <xf numFmtId="0" fontId="9" fillId="2"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4" xfId="0" applyFont="1" applyFill="1" applyBorder="1" applyAlignment="1">
      <alignment horizontal="left" vertical="top" wrapText="1"/>
    </xf>
    <xf numFmtId="0" fontId="9" fillId="10" borderId="1" xfId="0" applyFont="1" applyFill="1" applyBorder="1" applyAlignment="1" applyProtection="1">
      <alignment horizontal="left" vertical="top" wrapText="1"/>
      <protection locked="0"/>
    </xf>
    <xf numFmtId="0" fontId="21" fillId="10" borderId="1" xfId="0" applyFont="1" applyFill="1" applyBorder="1" applyAlignment="1" applyProtection="1">
      <alignment vertical="top"/>
      <protection locked="0"/>
    </xf>
    <xf numFmtId="0" fontId="6" fillId="5" borderId="4" xfId="2" applyFont="1" applyFill="1" applyBorder="1" applyAlignment="1">
      <alignment horizontal="right" vertical="center"/>
    </xf>
    <xf numFmtId="0" fontId="0" fillId="0" borderId="11" xfId="0" applyBorder="1"/>
    <xf numFmtId="0" fontId="0" fillId="0" borderId="0" xfId="0" applyFont="1" applyAlignment="1">
      <alignment horizontal="left" vertical="top" wrapText="1"/>
    </xf>
    <xf numFmtId="0" fontId="19" fillId="3" borderId="10" xfId="0" applyFont="1" applyFill="1" applyBorder="1" applyAlignment="1">
      <alignment horizontal="center" vertical="center" wrapText="1"/>
    </xf>
    <xf numFmtId="0" fontId="0" fillId="0" borderId="0" xfId="0" applyAlignment="1">
      <alignment horizontal="center"/>
    </xf>
    <xf numFmtId="0" fontId="0" fillId="0" borderId="0" xfId="0" applyFont="1" applyBorder="1" applyAlignment="1">
      <alignment horizontal="left" vertical="top" wrapText="1"/>
    </xf>
    <xf numFmtId="0" fontId="0" fillId="0" borderId="0" xfId="0" applyFont="1" applyBorder="1" applyAlignment="1">
      <alignment vertical="top"/>
    </xf>
    <xf numFmtId="0" fontId="0" fillId="0" borderId="12" xfId="0" applyFill="1" applyBorder="1" applyAlignment="1">
      <alignment horizontal="center"/>
    </xf>
    <xf numFmtId="0" fontId="0" fillId="0" borderId="12" xfId="0" applyBorder="1" applyAlignment="1">
      <alignment horizontal="center"/>
    </xf>
    <xf numFmtId="0" fontId="0" fillId="12" borderId="12" xfId="0" applyFill="1" applyBorder="1" applyAlignment="1">
      <alignment horizontal="center"/>
    </xf>
    <xf numFmtId="0" fontId="5" fillId="3" borderId="27" xfId="0" applyFont="1" applyFill="1" applyBorder="1" applyAlignment="1"/>
    <xf numFmtId="0" fontId="0" fillId="12" borderId="12" xfId="0" applyFill="1" applyBorder="1" applyAlignment="1">
      <alignment horizontal="right"/>
    </xf>
    <xf numFmtId="0" fontId="6" fillId="0" borderId="28" xfId="0" applyFont="1" applyBorder="1" applyAlignment="1">
      <alignment vertical="top"/>
    </xf>
    <xf numFmtId="0" fontId="17" fillId="10" borderId="28" xfId="0" applyFont="1" applyFill="1" applyBorder="1" applyAlignment="1" applyProtection="1">
      <alignment vertical="top"/>
      <protection locked="0"/>
    </xf>
    <xf numFmtId="0" fontId="17" fillId="10" borderId="28" xfId="0" applyFont="1" applyFill="1" applyBorder="1" applyAlignment="1" applyProtection="1">
      <alignment vertical="top" wrapText="1"/>
      <protection locked="0"/>
    </xf>
    <xf numFmtId="9" fontId="18" fillId="11" borderId="28" xfId="0" applyNumberFormat="1" applyFont="1" applyFill="1" applyBorder="1" applyAlignment="1">
      <alignment horizontal="center" vertical="center" wrapText="1"/>
    </xf>
    <xf numFmtId="0" fontId="17" fillId="10" borderId="28" xfId="0" applyFont="1" applyFill="1" applyBorder="1" applyAlignment="1" applyProtection="1">
      <alignment horizontal="center" vertical="top" wrapText="1"/>
      <protection locked="0"/>
    </xf>
    <xf numFmtId="0" fontId="6" fillId="0" borderId="29" xfId="0" applyFont="1" applyBorder="1" applyAlignment="1">
      <alignment vertical="top" wrapText="1"/>
    </xf>
    <xf numFmtId="0" fontId="17" fillId="10" borderId="29" xfId="0" applyFont="1" applyFill="1" applyBorder="1" applyAlignment="1" applyProtection="1">
      <alignment vertical="top"/>
      <protection locked="0"/>
    </xf>
    <xf numFmtId="0" fontId="17" fillId="10" borderId="29" xfId="0" applyFont="1" applyFill="1" applyBorder="1" applyAlignment="1" applyProtection="1">
      <alignment vertical="top" wrapText="1"/>
      <protection locked="0"/>
    </xf>
    <xf numFmtId="9" fontId="18" fillId="11" borderId="29" xfId="0" applyNumberFormat="1" applyFont="1" applyFill="1" applyBorder="1" applyAlignment="1">
      <alignment horizontal="center" vertical="center" wrapText="1"/>
    </xf>
    <xf numFmtId="0" fontId="17" fillId="10" borderId="29" xfId="0" applyFont="1" applyFill="1" applyBorder="1" applyAlignment="1" applyProtection="1">
      <alignment horizontal="center" vertical="top" wrapText="1"/>
      <protection locked="0"/>
    </xf>
    <xf numFmtId="0" fontId="6" fillId="0" borderId="30" xfId="0" applyFont="1" applyBorder="1" applyAlignment="1">
      <alignment vertical="top" wrapText="1"/>
    </xf>
    <xf numFmtId="0" fontId="17" fillId="10" borderId="31" xfId="0" applyFont="1" applyFill="1" applyBorder="1" applyAlignment="1" applyProtection="1">
      <alignment vertical="top"/>
      <protection locked="0"/>
    </xf>
    <xf numFmtId="0" fontId="17" fillId="10" borderId="31" xfId="0" applyFont="1" applyFill="1" applyBorder="1" applyAlignment="1" applyProtection="1">
      <alignment vertical="top" wrapText="1"/>
      <protection locked="0"/>
    </xf>
    <xf numFmtId="9" fontId="18" fillId="11" borderId="31" xfId="0" applyNumberFormat="1" applyFont="1" applyFill="1" applyBorder="1" applyAlignment="1">
      <alignment horizontal="center" vertical="center" wrapText="1"/>
    </xf>
    <xf numFmtId="0" fontId="17" fillId="10" borderId="31" xfId="0" applyFont="1" applyFill="1" applyBorder="1" applyAlignment="1" applyProtection="1">
      <alignment horizontal="center" vertical="top" wrapText="1"/>
      <protection locked="0"/>
    </xf>
    <xf numFmtId="0" fontId="6" fillId="0" borderId="28" xfId="0" applyFont="1" applyBorder="1" applyAlignment="1">
      <alignment vertical="top" wrapText="1"/>
    </xf>
    <xf numFmtId="0" fontId="6" fillId="0" borderId="29" xfId="0" applyFont="1" applyBorder="1" applyAlignment="1">
      <alignment vertical="top"/>
    </xf>
    <xf numFmtId="0" fontId="6" fillId="0" borderId="31" xfId="0" applyFont="1" applyBorder="1" applyAlignment="1">
      <alignment vertical="top"/>
    </xf>
    <xf numFmtId="0" fontId="19" fillId="3" borderId="27" xfId="0" applyFont="1" applyFill="1" applyBorder="1" applyAlignment="1">
      <alignment horizontal="center" vertical="center" wrapText="1"/>
    </xf>
    <xf numFmtId="0" fontId="14" fillId="3" borderId="14" xfId="0" applyFont="1" applyFill="1" applyBorder="1" applyAlignment="1">
      <alignment horizontal="center" vertical="center" wrapText="1"/>
    </xf>
    <xf numFmtId="9" fontId="7" fillId="5" borderId="5" xfId="2" applyNumberFormat="1" applyFont="1" applyFill="1" applyBorder="1" applyAlignment="1">
      <alignment horizontal="center" vertical="center"/>
    </xf>
    <xf numFmtId="0" fontId="24" fillId="3" borderId="9" xfId="0" applyFont="1" applyFill="1" applyBorder="1" applyAlignment="1" applyProtection="1">
      <alignment vertical="top"/>
    </xf>
    <xf numFmtId="0" fontId="24" fillId="3" borderId="10" xfId="0" applyFont="1" applyFill="1" applyBorder="1" applyAlignment="1" applyProtection="1">
      <alignment vertical="top"/>
    </xf>
    <xf numFmtId="0" fontId="0" fillId="12" borderId="12" xfId="0" applyFill="1" applyBorder="1" applyAlignment="1">
      <alignment horizontal="center" vertical="center"/>
    </xf>
    <xf numFmtId="0" fontId="0" fillId="0" borderId="12" xfId="0" applyBorder="1"/>
    <xf numFmtId="0" fontId="0" fillId="0" borderId="11" xfId="0" applyFont="1" applyBorder="1" applyAlignment="1"/>
    <xf numFmtId="0" fontId="0" fillId="3" borderId="11" xfId="0" applyFont="1" applyFill="1" applyBorder="1" applyAlignment="1"/>
    <xf numFmtId="0" fontId="0" fillId="3" borderId="0" xfId="0" applyFont="1" applyFill="1" applyBorder="1" applyAlignment="1">
      <alignment horizontal="center"/>
    </xf>
    <xf numFmtId="9" fontId="7" fillId="3" borderId="0" xfId="1" applyFont="1" applyFill="1" applyBorder="1" applyAlignment="1">
      <alignment horizontal="center"/>
    </xf>
    <xf numFmtId="0" fontId="23" fillId="3" borderId="0" xfId="0" applyFont="1" applyFill="1" applyBorder="1" applyAlignment="1">
      <alignment horizontal="center"/>
    </xf>
    <xf numFmtId="0" fontId="6" fillId="3" borderId="0" xfId="0" applyFont="1" applyFill="1" applyBorder="1" applyAlignment="1"/>
    <xf numFmtId="0" fontId="0" fillId="3" borderId="0" xfId="0" applyFont="1" applyFill="1" applyBorder="1" applyAlignment="1">
      <alignment vertical="top"/>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2" borderId="1" xfId="0" applyFont="1" applyFill="1" applyBorder="1" applyAlignment="1">
      <alignment horizontal="center" vertical="center"/>
    </xf>
    <xf numFmtId="0" fontId="0" fillId="12" borderId="12" xfId="0" applyFont="1" applyFill="1" applyBorder="1" applyAlignment="1">
      <alignment horizontal="center" vertical="top" wrapText="1"/>
    </xf>
    <xf numFmtId="0" fontId="0" fillId="0" borderId="0" xfId="0" applyBorder="1" applyAlignment="1">
      <alignment horizontal="right"/>
    </xf>
    <xf numFmtId="0" fontId="0" fillId="3" borderId="9" xfId="0" applyFont="1" applyFill="1" applyBorder="1" applyAlignment="1"/>
    <xf numFmtId="0" fontId="0" fillId="3" borderId="10" xfId="0" applyFont="1" applyFill="1" applyBorder="1" applyAlignment="1">
      <alignment horizontal="center"/>
    </xf>
    <xf numFmtId="9" fontId="7" fillId="3" borderId="10" xfId="1" applyFont="1" applyFill="1" applyBorder="1" applyAlignment="1">
      <alignment horizontal="center"/>
    </xf>
    <xf numFmtId="0" fontId="6" fillId="0" borderId="0" xfId="0" applyFont="1" applyAlignment="1" applyProtection="1">
      <alignment vertical="top"/>
    </xf>
    <xf numFmtId="0" fontId="8" fillId="0" borderId="0" xfId="0" applyFont="1" applyAlignment="1" applyProtection="1">
      <alignmen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 fillId="3" borderId="1" xfId="2" applyFont="1" applyFill="1" applyBorder="1" applyAlignment="1" applyProtection="1">
      <alignment horizontal="left" vertical="top"/>
    </xf>
    <xf numFmtId="0" fontId="14" fillId="3" borderId="6" xfId="2" applyFont="1" applyFill="1" applyBorder="1" applyAlignment="1" applyProtection="1">
      <alignment horizontal="center" vertical="top" wrapText="1"/>
    </xf>
    <xf numFmtId="0" fontId="11" fillId="0" borderId="8" xfId="2" applyFont="1" applyFill="1" applyBorder="1" applyAlignment="1" applyProtection="1">
      <alignment horizontal="left" vertical="top"/>
    </xf>
    <xf numFmtId="0" fontId="11" fillId="3" borderId="3" xfId="2" applyFont="1" applyFill="1" applyBorder="1" applyAlignment="1" applyProtection="1">
      <alignment vertical="top" wrapText="1"/>
    </xf>
    <xf numFmtId="0" fontId="11" fillId="3" borderId="4" xfId="2" applyFont="1" applyFill="1" applyBorder="1" applyAlignment="1" applyProtection="1">
      <alignment vertical="top" wrapText="1"/>
    </xf>
    <xf numFmtId="9" fontId="11" fillId="3" borderId="5" xfId="2" applyNumberFormat="1" applyFont="1" applyFill="1" applyBorder="1" applyAlignment="1" applyProtection="1">
      <alignment horizontal="center" vertical="top"/>
    </xf>
    <xf numFmtId="0" fontId="16" fillId="0" borderId="0" xfId="0" applyFont="1" applyAlignment="1" applyProtection="1">
      <alignment vertical="top"/>
    </xf>
    <xf numFmtId="0" fontId="15" fillId="4" borderId="1" xfId="2" applyFont="1" applyFill="1" applyBorder="1" applyAlignment="1" applyProtection="1">
      <alignment horizontal="left" vertical="top"/>
    </xf>
    <xf numFmtId="0" fontId="15" fillId="4" borderId="1" xfId="2" applyFont="1" applyFill="1" applyBorder="1" applyAlignment="1" applyProtection="1">
      <alignment horizontal="left" vertical="top" wrapText="1"/>
    </xf>
    <xf numFmtId="9" fontId="15" fillId="4" borderId="3" xfId="2" applyNumberFormat="1" applyFont="1" applyFill="1" applyBorder="1" applyAlignment="1" applyProtection="1">
      <alignment horizontal="center" vertical="top" wrapText="1"/>
    </xf>
    <xf numFmtId="0" fontId="15" fillId="0" borderId="8" xfId="2" applyFont="1" applyFill="1" applyBorder="1" applyAlignment="1" applyProtection="1">
      <alignment horizontal="left" vertical="top" wrapText="1"/>
    </xf>
    <xf numFmtId="0" fontId="15" fillId="6" borderId="1" xfId="2" applyFont="1" applyFill="1" applyBorder="1" applyAlignment="1" applyProtection="1">
      <alignment horizontal="center" vertical="center" wrapText="1"/>
    </xf>
    <xf numFmtId="0" fontId="14" fillId="4" borderId="1" xfId="2" applyFont="1" applyFill="1" applyBorder="1" applyAlignment="1" applyProtection="1">
      <alignment horizontal="left" vertical="top" wrapText="1"/>
    </xf>
    <xf numFmtId="0" fontId="15" fillId="4" borderId="1" xfId="2" applyFont="1" applyFill="1" applyBorder="1" applyAlignment="1" applyProtection="1">
      <alignment horizontal="center" vertical="top" wrapText="1"/>
    </xf>
    <xf numFmtId="0" fontId="15" fillId="7" borderId="1" xfId="2" applyFont="1" applyFill="1" applyBorder="1" applyAlignment="1" applyProtection="1">
      <alignment horizontal="center" vertical="top" wrapText="1"/>
    </xf>
    <xf numFmtId="0" fontId="15" fillId="8" borderId="1" xfId="2" applyFont="1" applyFill="1" applyBorder="1" applyAlignment="1" applyProtection="1">
      <alignment horizontal="center" vertical="top" wrapText="1"/>
    </xf>
    <xf numFmtId="0" fontId="15" fillId="9" borderId="1" xfId="2" applyFont="1" applyFill="1" applyBorder="1" applyAlignment="1" applyProtection="1">
      <alignment horizontal="center" vertical="top" wrapText="1"/>
    </xf>
    <xf numFmtId="0" fontId="16" fillId="5" borderId="1" xfId="2" applyFont="1" applyFill="1" applyBorder="1" applyAlignment="1" applyProtection="1">
      <alignment horizontal="left" vertical="top"/>
    </xf>
    <xf numFmtId="0" fontId="16" fillId="5" borderId="1" xfId="2" applyFont="1" applyFill="1" applyBorder="1" applyAlignment="1" applyProtection="1">
      <alignment horizontal="left" vertical="top" wrapText="1"/>
    </xf>
    <xf numFmtId="0" fontId="6" fillId="5" borderId="3" xfId="2" applyFont="1" applyFill="1" applyBorder="1" applyAlignment="1" applyProtection="1">
      <alignment horizontal="center" vertical="top" wrapText="1"/>
    </xf>
    <xf numFmtId="0" fontId="14" fillId="0" borderId="8" xfId="2" applyFont="1" applyFill="1" applyBorder="1" applyAlignment="1" applyProtection="1">
      <alignment horizontal="left" vertical="top" wrapText="1"/>
    </xf>
    <xf numFmtId="0" fontId="9" fillId="2" borderId="7" xfId="0" applyFont="1" applyFill="1" applyBorder="1" applyAlignment="1" applyProtection="1">
      <alignment vertical="top"/>
    </xf>
    <xf numFmtId="9" fontId="10" fillId="5" borderId="7" xfId="0" applyNumberFormat="1" applyFont="1" applyFill="1" applyBorder="1" applyAlignment="1" applyProtection="1">
      <alignment vertical="top"/>
    </xf>
    <xf numFmtId="0" fontId="6" fillId="0" borderId="1" xfId="0" applyFont="1" applyBorder="1" applyAlignment="1" applyProtection="1">
      <alignment horizontal="center" vertical="top"/>
    </xf>
    <xf numFmtId="0" fontId="6" fillId="0" borderId="1" xfId="0" applyFont="1" applyBorder="1" applyAlignment="1" applyProtection="1">
      <alignment horizontal="left" vertical="top" wrapText="1"/>
    </xf>
    <xf numFmtId="9" fontId="9" fillId="2" borderId="3" xfId="0" applyNumberFormat="1" applyFont="1" applyFill="1" applyBorder="1" applyAlignment="1" applyProtection="1">
      <alignment horizontal="center" vertical="top" wrapText="1"/>
    </xf>
    <xf numFmtId="0" fontId="14" fillId="0" borderId="8" xfId="0" applyFont="1" applyFill="1" applyBorder="1" applyAlignment="1" applyProtection="1">
      <alignment horizontal="left" vertical="top" wrapText="1"/>
    </xf>
    <xf numFmtId="0" fontId="9" fillId="2" borderId="1" xfId="0" applyFont="1" applyFill="1" applyBorder="1" applyAlignment="1" applyProtection="1">
      <alignment horizontal="left" vertical="top"/>
    </xf>
    <xf numFmtId="9" fontId="9" fillId="2" borderId="1" xfId="0" applyNumberFormat="1" applyFont="1" applyFill="1" applyBorder="1" applyAlignment="1" applyProtection="1">
      <alignment horizontal="center" vertical="top"/>
    </xf>
    <xf numFmtId="0" fontId="13" fillId="0" borderId="8" xfId="2" applyFont="1" applyFill="1" applyBorder="1" applyAlignment="1" applyProtection="1">
      <alignment horizontal="left" vertical="top" wrapText="1"/>
    </xf>
    <xf numFmtId="0" fontId="13" fillId="4" borderId="1" xfId="2" applyFont="1" applyFill="1" applyBorder="1" applyAlignment="1" applyProtection="1">
      <alignment horizontal="left" vertical="top" wrapText="1"/>
    </xf>
    <xf numFmtId="0" fontId="11" fillId="4" borderId="1" xfId="2" applyFont="1" applyFill="1" applyBorder="1" applyAlignment="1" applyProtection="1">
      <alignment horizontal="left" vertical="top" wrapText="1"/>
    </xf>
    <xf numFmtId="0" fontId="13" fillId="4" borderId="1" xfId="2" applyFont="1" applyFill="1" applyBorder="1" applyAlignment="1" applyProtection="1">
      <alignment horizontal="center" vertical="top" wrapText="1"/>
    </xf>
    <xf numFmtId="0" fontId="6" fillId="5" borderId="1" xfId="2" applyFont="1" applyFill="1" applyBorder="1" applyAlignment="1" applyProtection="1">
      <alignment horizontal="left" vertical="top" wrapText="1"/>
    </xf>
    <xf numFmtId="0" fontId="14" fillId="0" borderId="0" xfId="0" applyFont="1" applyAlignment="1" applyProtection="1">
      <alignment vertical="top"/>
    </xf>
    <xf numFmtId="0" fontId="6" fillId="0" borderId="1" xfId="0" applyFont="1" applyBorder="1" applyAlignment="1" applyProtection="1">
      <alignment vertical="top" wrapText="1"/>
    </xf>
    <xf numFmtId="0" fontId="6" fillId="0" borderId="0" xfId="0" applyFont="1" applyAlignment="1" applyProtection="1">
      <alignment vertical="top" wrapText="1"/>
    </xf>
    <xf numFmtId="0" fontId="6" fillId="0" borderId="0" xfId="0" applyFont="1" applyAlignment="1" applyProtection="1">
      <alignment horizontal="center" vertical="top" wrapText="1"/>
    </xf>
    <xf numFmtId="0" fontId="9" fillId="10" borderId="19" xfId="0" applyFont="1" applyFill="1" applyBorder="1" applyAlignment="1" applyProtection="1">
      <alignment horizontal="center" vertical="top"/>
      <protection locked="0"/>
    </xf>
    <xf numFmtId="0" fontId="9" fillId="10" borderId="22" xfId="0" applyFont="1" applyFill="1" applyBorder="1" applyAlignment="1" applyProtection="1">
      <alignment horizontal="center" vertical="top"/>
      <protection locked="0"/>
    </xf>
    <xf numFmtId="0" fontId="9" fillId="10" borderId="25" xfId="0" applyFont="1" applyFill="1" applyBorder="1" applyAlignment="1" applyProtection="1">
      <alignment horizontal="center" vertical="top"/>
      <protection locked="0"/>
    </xf>
    <xf numFmtId="9" fontId="9" fillId="10" borderId="19" xfId="1" applyFont="1" applyFill="1" applyBorder="1" applyAlignment="1" applyProtection="1">
      <alignment horizontal="left" vertical="top" wrapText="1"/>
      <protection locked="0"/>
    </xf>
    <xf numFmtId="0" fontId="9" fillId="10" borderId="20" xfId="0" applyFont="1" applyFill="1" applyBorder="1" applyAlignment="1" applyProtection="1">
      <alignment horizontal="left" vertical="top" wrapText="1"/>
      <protection locked="0"/>
    </xf>
    <xf numFmtId="9" fontId="9" fillId="10" borderId="22" xfId="1" applyFont="1" applyFill="1" applyBorder="1" applyAlignment="1" applyProtection="1">
      <alignment horizontal="left" vertical="top" wrapText="1"/>
      <protection locked="0"/>
    </xf>
    <xf numFmtId="0" fontId="9" fillId="10" borderId="23" xfId="0" applyFont="1" applyFill="1" applyBorder="1" applyAlignment="1" applyProtection="1">
      <alignment horizontal="left" vertical="top" wrapText="1"/>
      <protection locked="0"/>
    </xf>
    <xf numFmtId="9" fontId="9" fillId="10" borderId="25" xfId="1" applyFont="1" applyFill="1" applyBorder="1" applyAlignment="1" applyProtection="1">
      <alignment horizontal="left" vertical="top" wrapText="1"/>
      <protection locked="0"/>
    </xf>
    <xf numFmtId="0" fontId="9" fillId="10" borderId="26" xfId="0" applyFont="1" applyFill="1" applyBorder="1" applyAlignment="1" applyProtection="1">
      <alignment horizontal="left" vertical="top" wrapText="1"/>
      <protection locked="0"/>
    </xf>
    <xf numFmtId="0" fontId="0" fillId="0" borderId="0" xfId="0" applyBorder="1" applyAlignment="1">
      <alignment horizontal="center"/>
    </xf>
    <xf numFmtId="9" fontId="19" fillId="3" borderId="5" xfId="0" applyNumberFormat="1" applyFont="1" applyFill="1" applyBorder="1" applyAlignment="1">
      <alignment horizontal="center" vertical="top" wrapText="1"/>
    </xf>
    <xf numFmtId="0" fontId="23" fillId="10" borderId="0" xfId="0" applyFont="1" applyFill="1" applyBorder="1" applyAlignment="1" applyProtection="1">
      <alignment horizontal="center" vertical="center"/>
      <protection locked="0"/>
    </xf>
    <xf numFmtId="9" fontId="6" fillId="11" borderId="2" xfId="1" applyFont="1" applyFill="1" applyBorder="1" applyAlignment="1">
      <alignment horizontal="center" vertical="center"/>
    </xf>
    <xf numFmtId="0" fontId="0" fillId="0" borderId="0" xfId="0" applyAlignment="1">
      <alignment vertical="center"/>
    </xf>
    <xf numFmtId="1" fontId="22" fillId="2" borderId="0" xfId="1" applyNumberFormat="1" applyFont="1" applyFill="1" applyBorder="1" applyAlignment="1">
      <alignment horizontal="center" vertical="center"/>
    </xf>
    <xf numFmtId="1" fontId="22" fillId="2" borderId="12" xfId="1" applyNumberFormat="1" applyFont="1" applyFill="1" applyBorder="1" applyAlignment="1">
      <alignment horizontal="center" vertical="center"/>
    </xf>
    <xf numFmtId="9" fontId="6" fillId="11" borderId="7" xfId="1" applyFont="1" applyFill="1" applyBorder="1" applyAlignment="1">
      <alignment horizontal="center" vertical="center"/>
    </xf>
    <xf numFmtId="9" fontId="6" fillId="11" borderId="8" xfId="1" applyFont="1" applyFill="1" applyBorder="1" applyAlignment="1">
      <alignment horizontal="center" vertical="center"/>
    </xf>
    <xf numFmtId="0" fontId="17" fillId="10" borderId="32" xfId="0" applyFont="1" applyFill="1" applyBorder="1" applyAlignment="1" applyProtection="1">
      <alignment vertical="top" wrapText="1"/>
      <protection locked="0"/>
    </xf>
    <xf numFmtId="0" fontId="17" fillId="10" borderId="32" xfId="0" applyFont="1" applyFill="1" applyBorder="1" applyAlignment="1" applyProtection="1">
      <alignment horizontal="center" vertical="top" wrapText="1"/>
      <protection locked="0"/>
    </xf>
    <xf numFmtId="0" fontId="0" fillId="0" borderId="11" xfId="0" applyFont="1" applyBorder="1" applyAlignment="1">
      <alignment horizontal="left" vertical="center" wrapText="1"/>
    </xf>
    <xf numFmtId="0" fontId="0" fillId="0" borderId="6" xfId="0" applyFont="1" applyBorder="1" applyAlignment="1">
      <alignment horizontal="left" vertical="center" wrapText="1"/>
    </xf>
    <xf numFmtId="0" fontId="0" fillId="0" borderId="0" xfId="0" applyFont="1" applyBorder="1" applyAlignment="1">
      <alignment horizontal="left" vertical="center" wrapText="1"/>
    </xf>
    <xf numFmtId="9" fontId="25" fillId="2" borderId="12" xfId="0" applyNumberFormat="1" applyFont="1" applyFill="1" applyBorder="1" applyAlignment="1">
      <alignment horizontal="center" vertical="center" wrapText="1"/>
    </xf>
    <xf numFmtId="9" fontId="25" fillId="2" borderId="14" xfId="0" applyNumberFormat="1" applyFont="1" applyFill="1" applyBorder="1" applyAlignment="1">
      <alignment horizontal="center" vertical="center" wrapText="1"/>
    </xf>
    <xf numFmtId="0" fontId="14" fillId="0" borderId="8" xfId="0" applyFont="1" applyFill="1" applyBorder="1" applyAlignment="1" applyProtection="1">
      <alignment horizontal="right" vertical="top" wrapText="1"/>
    </xf>
    <xf numFmtId="0" fontId="6" fillId="0" borderId="0" xfId="0" quotePrefix="1" applyFont="1" applyAlignment="1" applyProtection="1">
      <alignment vertical="top" wrapText="1"/>
    </xf>
    <xf numFmtId="0" fontId="0" fillId="0" borderId="12" xfId="0" applyFont="1" applyBorder="1" applyAlignment="1">
      <alignment horizontal="left" vertical="top" wrapText="1"/>
    </xf>
    <xf numFmtId="0" fontId="0" fillId="0" borderId="14" xfId="0" applyFont="1" applyBorder="1" applyAlignment="1">
      <alignment horizontal="left" vertical="top" wrapText="1"/>
    </xf>
    <xf numFmtId="0" fontId="1" fillId="0" borderId="0" xfId="0" applyFont="1" applyBorder="1"/>
    <xf numFmtId="0" fontId="1" fillId="0" borderId="0" xfId="0" applyFont="1" applyBorder="1" applyAlignment="1">
      <alignment vertical="top"/>
    </xf>
    <xf numFmtId="0" fontId="1" fillId="0" borderId="0" xfId="0" applyFont="1" applyBorder="1" applyAlignment="1">
      <alignment horizontal="center"/>
    </xf>
    <xf numFmtId="164" fontId="1" fillId="0" borderId="0" xfId="0" applyNumberFormat="1" applyFont="1" applyBorder="1" applyAlignment="1">
      <alignment horizontal="left"/>
    </xf>
    <xf numFmtId="0" fontId="1" fillId="5" borderId="11" xfId="0" applyFont="1" applyFill="1" applyBorder="1" applyAlignment="1">
      <alignment horizontal="left" vertical="top"/>
    </xf>
    <xf numFmtId="0" fontId="0" fillId="5" borderId="0" xfId="0" applyFont="1" applyFill="1" applyBorder="1" applyAlignment="1">
      <alignment horizontal="left" vertical="top" wrapText="1"/>
    </xf>
    <xf numFmtId="0" fontId="0" fillId="5" borderId="12" xfId="0" applyFont="1" applyFill="1" applyBorder="1" applyAlignment="1">
      <alignment horizontal="center" vertical="top"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9" fontId="25" fillId="2" borderId="27" xfId="0" applyNumberFormat="1" applyFont="1" applyFill="1" applyBorder="1" applyAlignment="1">
      <alignment horizontal="center" vertical="center" wrapText="1"/>
    </xf>
    <xf numFmtId="9" fontId="6" fillId="0" borderId="0" xfId="1" applyFont="1" applyAlignment="1">
      <alignment horizontal="center" vertical="center"/>
    </xf>
    <xf numFmtId="9" fontId="0" fillId="0" borderId="0" xfId="1" applyFont="1" applyAlignment="1">
      <alignment horizontal="center" vertical="center"/>
    </xf>
    <xf numFmtId="0" fontId="9" fillId="10" borderId="34" xfId="0" applyFont="1" applyFill="1" applyBorder="1" applyAlignment="1" applyProtection="1">
      <alignment horizontal="center" vertical="top"/>
      <protection locked="0"/>
    </xf>
    <xf numFmtId="9" fontId="9" fillId="10" borderId="34" xfId="1" applyFont="1" applyFill="1" applyBorder="1" applyAlignment="1" applyProtection="1">
      <alignment horizontal="left" vertical="top" wrapText="1"/>
      <protection locked="0"/>
    </xf>
    <xf numFmtId="0" fontId="9" fillId="10" borderId="35" xfId="0" applyFont="1" applyFill="1" applyBorder="1" applyAlignment="1" applyProtection="1">
      <alignment horizontal="left" vertical="top" wrapText="1"/>
      <protection locked="0"/>
    </xf>
    <xf numFmtId="0" fontId="9" fillId="2" borderId="33" xfId="0" applyFont="1" applyFill="1" applyBorder="1" applyAlignment="1">
      <alignment horizontal="left" vertical="top" wrapText="1"/>
    </xf>
    <xf numFmtId="9" fontId="9" fillId="2" borderId="35" xfId="0" applyNumberFormat="1" applyFont="1" applyFill="1" applyBorder="1" applyAlignment="1">
      <alignment horizontal="center" vertical="top"/>
    </xf>
    <xf numFmtId="0" fontId="0" fillId="0" borderId="0" xfId="1" applyNumberFormat="1" applyFont="1" applyAlignment="1">
      <alignment horizontal="center" vertical="center"/>
    </xf>
    <xf numFmtId="9" fontId="2" fillId="0" borderId="0" xfId="1" applyFont="1" applyAlignment="1">
      <alignment horizontal="center" vertical="center"/>
    </xf>
    <xf numFmtId="9" fontId="9" fillId="2" borderId="28" xfId="0" applyNumberFormat="1" applyFont="1" applyFill="1" applyBorder="1" applyAlignment="1">
      <alignment horizontal="center" vertical="center"/>
    </xf>
    <xf numFmtId="9" fontId="9" fillId="2" borderId="29" xfId="0" applyNumberFormat="1" applyFont="1" applyFill="1" applyBorder="1" applyAlignment="1">
      <alignment horizontal="center" vertical="center"/>
    </xf>
    <xf numFmtId="9" fontId="9" fillId="2" borderId="31" xfId="0" applyNumberFormat="1" applyFont="1" applyFill="1" applyBorder="1" applyAlignment="1">
      <alignment horizontal="center" vertical="center"/>
    </xf>
    <xf numFmtId="9" fontId="9" fillId="2" borderId="32" xfId="0" applyNumberFormat="1" applyFont="1" applyFill="1" applyBorder="1" applyAlignment="1">
      <alignment horizontal="center" vertical="center"/>
    </xf>
    <xf numFmtId="0" fontId="7" fillId="5" borderId="4" xfId="2" applyFont="1" applyFill="1" applyBorder="1" applyAlignment="1">
      <alignment horizontal="left" vertical="top"/>
    </xf>
    <xf numFmtId="0" fontId="19" fillId="3" borderId="0" xfId="0" applyFont="1" applyFill="1" applyBorder="1" applyAlignment="1">
      <alignment horizontal="center" vertical="center" wrapText="1"/>
    </xf>
    <xf numFmtId="9" fontId="10" fillId="2" borderId="36" xfId="0" applyNumberFormat="1" applyFont="1" applyFill="1" applyBorder="1" applyAlignment="1">
      <alignment horizontal="center" vertical="center" wrapText="1"/>
    </xf>
    <xf numFmtId="9" fontId="10" fillId="2" borderId="40" xfId="0" applyNumberFormat="1" applyFont="1" applyFill="1" applyBorder="1" applyAlignment="1">
      <alignment horizontal="center" vertical="center" wrapText="1"/>
    </xf>
    <xf numFmtId="9" fontId="10" fillId="2" borderId="41" xfId="0" applyNumberFormat="1" applyFont="1" applyFill="1" applyBorder="1" applyAlignment="1">
      <alignment horizontal="center" vertical="center" wrapText="1"/>
    </xf>
    <xf numFmtId="9" fontId="10" fillId="2" borderId="42" xfId="0" applyNumberFormat="1" applyFont="1" applyFill="1" applyBorder="1" applyAlignment="1">
      <alignment horizontal="center" vertical="center" wrapText="1"/>
    </xf>
    <xf numFmtId="9" fontId="10" fillId="2" borderId="37" xfId="0" applyNumberFormat="1" applyFont="1" applyFill="1" applyBorder="1" applyAlignment="1">
      <alignment horizontal="center" vertical="center" wrapText="1"/>
    </xf>
    <xf numFmtId="9" fontId="10" fillId="2" borderId="43" xfId="0" applyNumberFormat="1" applyFont="1" applyFill="1" applyBorder="1" applyAlignment="1">
      <alignment horizontal="center" vertical="center" wrapText="1"/>
    </xf>
    <xf numFmtId="9" fontId="10" fillId="2" borderId="44" xfId="0" applyNumberFormat="1" applyFont="1" applyFill="1" applyBorder="1" applyAlignment="1">
      <alignment horizontal="center" vertical="center" wrapText="1"/>
    </xf>
    <xf numFmtId="9" fontId="10" fillId="2" borderId="39" xfId="0" applyNumberFormat="1" applyFont="1" applyFill="1" applyBorder="1" applyAlignment="1">
      <alignment horizontal="center" vertical="center" wrapText="1"/>
    </xf>
    <xf numFmtId="9" fontId="10" fillId="2" borderId="45" xfId="0" applyNumberFormat="1" applyFont="1" applyFill="1" applyBorder="1" applyAlignment="1">
      <alignment horizontal="center" vertical="center" wrapText="1"/>
    </xf>
    <xf numFmtId="9" fontId="10" fillId="2" borderId="36" xfId="1" applyFont="1" applyFill="1" applyBorder="1" applyAlignment="1">
      <alignment horizontal="center" vertical="center" wrapText="1"/>
    </xf>
    <xf numFmtId="9" fontId="10" fillId="2" borderId="37" xfId="1" applyFont="1" applyFill="1" applyBorder="1" applyAlignment="1">
      <alignment horizontal="center" vertical="center" wrapText="1"/>
    </xf>
    <xf numFmtId="9" fontId="10" fillId="2" borderId="38" xfId="1" applyFont="1" applyFill="1" applyBorder="1" applyAlignment="1">
      <alignment horizontal="center" vertical="center" wrapText="1"/>
    </xf>
    <xf numFmtId="9" fontId="10" fillId="2" borderId="39" xfId="1" applyFont="1" applyFill="1" applyBorder="1" applyAlignment="1">
      <alignment horizontal="center" vertical="center" wrapText="1"/>
    </xf>
    <xf numFmtId="9" fontId="6" fillId="11" borderId="2" xfId="1" applyNumberFormat="1" applyFont="1" applyFill="1" applyBorder="1" applyAlignment="1">
      <alignment horizontal="center" vertical="center"/>
    </xf>
    <xf numFmtId="1" fontId="25" fillId="2" borderId="0" xfId="0" applyNumberFormat="1" applyFont="1" applyFill="1" applyBorder="1" applyAlignment="1">
      <alignment horizontal="center" vertical="center" wrapText="1"/>
    </xf>
    <xf numFmtId="1" fontId="25" fillId="2" borderId="0" xfId="0" applyNumberFormat="1" applyFont="1" applyFill="1" applyBorder="1" applyAlignment="1">
      <alignment horizontal="center" vertical="center"/>
    </xf>
    <xf numFmtId="0" fontId="0" fillId="0" borderId="0" xfId="0" applyAlignment="1">
      <alignment horizontal="center" vertical="center"/>
    </xf>
    <xf numFmtId="0" fontId="19" fillId="3" borderId="6" xfId="2" applyFont="1" applyFill="1" applyBorder="1" applyAlignment="1">
      <alignment horizontal="left" vertical="center"/>
    </xf>
    <xf numFmtId="0" fontId="19" fillId="3" borderId="13" xfId="2" applyFont="1" applyFill="1" applyBorder="1" applyAlignment="1">
      <alignment horizontal="center" vertical="center"/>
    </xf>
    <xf numFmtId="9" fontId="19" fillId="3" borderId="14" xfId="2" applyNumberFormat="1" applyFont="1" applyFill="1" applyBorder="1" applyAlignment="1">
      <alignment horizontal="center" vertical="center"/>
    </xf>
    <xf numFmtId="0" fontId="19" fillId="3" borderId="3" xfId="2" applyFont="1" applyFill="1" applyBorder="1" applyAlignment="1">
      <alignment horizontal="left" vertical="center" wrapText="1"/>
    </xf>
    <xf numFmtId="0" fontId="19" fillId="3" borderId="4" xfId="2" applyFont="1" applyFill="1" applyBorder="1" applyAlignment="1">
      <alignment horizontal="center" vertical="center" wrapText="1"/>
    </xf>
    <xf numFmtId="9" fontId="19" fillId="3" borderId="5" xfId="2" applyNumberFormat="1" applyFont="1" applyFill="1" applyBorder="1" applyAlignment="1">
      <alignment horizontal="center" vertical="center" wrapText="1"/>
    </xf>
    <xf numFmtId="0" fontId="28" fillId="0" borderId="0" xfId="0" applyFont="1" applyAlignment="1">
      <alignment vertical="top"/>
    </xf>
    <xf numFmtId="0" fontId="0" fillId="12" borderId="8" xfId="0" applyFill="1" applyBorder="1" applyAlignment="1">
      <alignment horizontal="center" vertical="center"/>
    </xf>
    <xf numFmtId="0" fontId="0" fillId="12" borderId="6" xfId="0" applyFont="1" applyFill="1" applyBorder="1" applyAlignment="1">
      <alignment horizontal="center" vertical="center"/>
    </xf>
    <xf numFmtId="0" fontId="0" fillId="13" borderId="12" xfId="0" applyFill="1" applyBorder="1" applyAlignment="1">
      <alignment horizontal="center"/>
    </xf>
    <xf numFmtId="0" fontId="0" fillId="13" borderId="8" xfId="0" applyFill="1" applyBorder="1" applyAlignment="1">
      <alignment vertical="center"/>
    </xf>
    <xf numFmtId="0" fontId="0" fillId="13" borderId="2" xfId="0" applyFill="1" applyBorder="1" applyAlignment="1">
      <alignment vertical="center"/>
    </xf>
    <xf numFmtId="9" fontId="0" fillId="0" borderId="0" xfId="1" applyFont="1"/>
    <xf numFmtId="9" fontId="0" fillId="0" borderId="0" xfId="0" applyNumberFormat="1" applyFont="1" applyAlignment="1">
      <alignment vertical="top"/>
    </xf>
    <xf numFmtId="9" fontId="0" fillId="0" borderId="0" xfId="1" applyFont="1" applyAlignment="1">
      <alignment vertical="top"/>
    </xf>
    <xf numFmtId="0" fontId="6" fillId="13" borderId="11" xfId="0" applyFont="1" applyFill="1" applyBorder="1" applyAlignment="1"/>
    <xf numFmtId="0" fontId="30" fillId="2" borderId="7" xfId="0" applyFont="1" applyFill="1" applyBorder="1" applyAlignment="1" applyProtection="1">
      <alignment vertical="top"/>
    </xf>
    <xf numFmtId="0" fontId="30" fillId="0" borderId="8" xfId="2" applyFont="1" applyFill="1" applyBorder="1" applyAlignment="1" applyProtection="1">
      <alignment horizontal="left" vertical="top" wrapText="1"/>
    </xf>
    <xf numFmtId="0" fontId="0" fillId="0" borderId="12" xfId="0" applyFont="1" applyBorder="1" applyAlignment="1">
      <alignment horizontal="left" vertical="top" wrapText="1"/>
    </xf>
    <xf numFmtId="9" fontId="10" fillId="11" borderId="8" xfId="1" applyFont="1" applyFill="1" applyBorder="1" applyAlignment="1">
      <alignment horizontal="center" vertical="center"/>
    </xf>
    <xf numFmtId="0" fontId="10" fillId="0" borderId="1" xfId="0" applyFont="1" applyBorder="1" applyAlignment="1" applyProtection="1">
      <alignment vertical="top" wrapText="1"/>
    </xf>
    <xf numFmtId="0" fontId="3" fillId="0" borderId="13" xfId="0" applyFont="1" applyBorder="1" applyAlignment="1">
      <alignment horizontal="left" vertical="center" wrapText="1"/>
    </xf>
    <xf numFmtId="0" fontId="0" fillId="12" borderId="11" xfId="0" applyFont="1" applyFill="1" applyBorder="1" applyAlignment="1">
      <alignment horizontal="center" vertical="center"/>
    </xf>
    <xf numFmtId="0" fontId="6" fillId="0" borderId="1" xfId="0" applyFont="1" applyFill="1" applyBorder="1" applyAlignment="1" applyProtection="1">
      <alignment vertical="top" wrapText="1"/>
    </xf>
    <xf numFmtId="0" fontId="0" fillId="13" borderId="0" xfId="0" applyFill="1" applyAlignment="1">
      <alignment vertical="center"/>
    </xf>
    <xf numFmtId="0" fontId="0" fillId="13" borderId="11" xfId="0" applyFill="1" applyBorder="1" applyAlignment="1">
      <alignment vertical="center"/>
    </xf>
    <xf numFmtId="0" fontId="0" fillId="13" borderId="0" xfId="0" applyFill="1" applyBorder="1" applyAlignment="1">
      <alignment vertical="center"/>
    </xf>
    <xf numFmtId="0" fontId="0" fillId="13" borderId="12" xfId="0" applyFill="1" applyBorder="1" applyAlignment="1">
      <alignment vertical="center"/>
    </xf>
    <xf numFmtId="0" fontId="0" fillId="13" borderId="0" xfId="0" applyFill="1" applyAlignment="1">
      <alignment horizontal="center" vertical="center"/>
    </xf>
    <xf numFmtId="0" fontId="7" fillId="13" borderId="11" xfId="0" applyFont="1" applyFill="1" applyBorder="1" applyAlignment="1">
      <alignment horizontal="left" vertical="center"/>
    </xf>
    <xf numFmtId="0" fontId="7" fillId="13" borderId="11" xfId="0" applyFont="1" applyFill="1" applyBorder="1" applyAlignment="1">
      <alignment vertical="center"/>
    </xf>
    <xf numFmtId="0" fontId="7" fillId="13" borderId="6" xfId="0" applyFont="1" applyFill="1" applyBorder="1" applyAlignment="1">
      <alignment vertical="center"/>
    </xf>
    <xf numFmtId="164" fontId="7" fillId="13" borderId="13" xfId="1" applyNumberFormat="1" applyFont="1" applyFill="1" applyBorder="1" applyAlignment="1">
      <alignment horizontal="center" vertical="center"/>
    </xf>
    <xf numFmtId="164" fontId="7" fillId="13" borderId="14" xfId="1" applyNumberFormat="1" applyFont="1" applyFill="1" applyBorder="1" applyAlignment="1">
      <alignment horizontal="center" vertical="center"/>
    </xf>
    <xf numFmtId="0" fontId="7" fillId="13" borderId="9" xfId="0" applyFont="1" applyFill="1" applyBorder="1" applyAlignment="1">
      <alignment horizontal="left" vertical="center"/>
    </xf>
    <xf numFmtId="0" fontId="7" fillId="13" borderId="6" xfId="0" applyFont="1" applyFill="1" applyBorder="1" applyAlignment="1">
      <alignment horizontal="left" vertical="center"/>
    </xf>
    <xf numFmtId="0" fontId="0" fillId="12" borderId="0" xfId="0" applyFont="1" applyFill="1" applyBorder="1" applyAlignment="1">
      <alignment horizontal="center" vertical="center"/>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19" fillId="3" borderId="9"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26" fillId="2" borderId="0"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10" borderId="0" xfId="0" applyFont="1" applyFill="1" applyBorder="1" applyAlignment="1">
      <alignment horizontal="left" vertical="top" wrapText="1"/>
    </xf>
    <xf numFmtId="0" fontId="26" fillId="10" borderId="12" xfId="0" applyFont="1" applyFill="1" applyBorder="1" applyAlignment="1">
      <alignment horizontal="left" vertical="top" wrapText="1"/>
    </xf>
    <xf numFmtId="0" fontId="24" fillId="3" borderId="9" xfId="0" applyFont="1" applyFill="1" applyBorder="1" applyAlignment="1" applyProtection="1">
      <alignment horizontal="left" vertical="top"/>
    </xf>
    <xf numFmtId="0" fontId="24" fillId="3" borderId="10" xfId="0" applyFont="1" applyFill="1" applyBorder="1" applyAlignment="1" applyProtection="1">
      <alignment horizontal="left" vertical="top"/>
    </xf>
    <xf numFmtId="0" fontId="24" fillId="3" borderId="27" xfId="0" applyFont="1" applyFill="1" applyBorder="1" applyAlignment="1" applyProtection="1">
      <alignment horizontal="left" vertical="top"/>
    </xf>
    <xf numFmtId="0" fontId="0" fillId="12" borderId="11" xfId="0" applyFont="1" applyFill="1" applyBorder="1" applyAlignment="1">
      <alignment horizontal="center" vertical="center"/>
    </xf>
    <xf numFmtId="0" fontId="16" fillId="5" borderId="3" xfId="2" applyFont="1" applyFill="1" applyBorder="1" applyAlignment="1" applyProtection="1">
      <alignment horizontal="center" vertical="top"/>
    </xf>
    <xf numFmtId="0" fontId="16" fillId="5" borderId="4" xfId="2" applyFont="1" applyFill="1" applyBorder="1" applyAlignment="1" applyProtection="1">
      <alignment horizontal="center" vertical="top"/>
    </xf>
    <xf numFmtId="0" fontId="16" fillId="5" borderId="5" xfId="2" applyFont="1" applyFill="1" applyBorder="1" applyAlignment="1" applyProtection="1">
      <alignment horizontal="center" vertical="top"/>
    </xf>
    <xf numFmtId="0" fontId="19" fillId="3" borderId="0"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0" xfId="0" applyFont="1" applyFill="1" applyBorder="1" applyAlignment="1">
      <alignment horizontal="center" wrapText="1"/>
    </xf>
    <xf numFmtId="0" fontId="19" fillId="3" borderId="0" xfId="0" applyFont="1" applyFill="1" applyBorder="1" applyAlignment="1">
      <alignment horizontal="center" wrapText="1"/>
    </xf>
    <xf numFmtId="0" fontId="19" fillId="3" borderId="13" xfId="0" applyFont="1" applyFill="1" applyBorder="1" applyAlignment="1">
      <alignment horizontal="center" wrapText="1"/>
    </xf>
    <xf numFmtId="0" fontId="0" fillId="12" borderId="7" xfId="0" applyFont="1" applyFill="1" applyBorder="1" applyAlignment="1">
      <alignment horizontal="center" vertical="center"/>
    </xf>
    <xf numFmtId="0" fontId="0" fillId="12" borderId="8" xfId="0" applyFont="1" applyFill="1" applyBorder="1" applyAlignment="1">
      <alignment horizontal="center" vertical="center"/>
    </xf>
    <xf numFmtId="0" fontId="0" fillId="12" borderId="2" xfId="0" applyFont="1" applyFill="1" applyBorder="1" applyAlignment="1">
      <alignment horizontal="center" vertical="center"/>
    </xf>
    <xf numFmtId="0" fontId="19" fillId="3" borderId="10" xfId="0" applyFont="1" applyFill="1" applyBorder="1" applyAlignment="1">
      <alignment horizontal="center" vertical="top" wrapText="1"/>
    </xf>
    <xf numFmtId="0" fontId="19" fillId="3" borderId="0" xfId="0" applyFont="1" applyFill="1" applyBorder="1" applyAlignment="1">
      <alignment horizontal="center" vertical="top" wrapText="1"/>
    </xf>
    <xf numFmtId="0" fontId="19" fillId="3" borderId="13" xfId="0" applyFont="1" applyFill="1" applyBorder="1" applyAlignment="1">
      <alignment horizontal="center" vertical="top" wrapText="1"/>
    </xf>
    <xf numFmtId="0" fontId="6" fillId="3" borderId="10" xfId="0" applyFont="1" applyFill="1" applyBorder="1" applyAlignment="1">
      <alignment horizontal="center"/>
    </xf>
    <xf numFmtId="0" fontId="6" fillId="3" borderId="0" xfId="0" applyFont="1" applyFill="1" applyBorder="1" applyAlignment="1">
      <alignment horizontal="center"/>
    </xf>
    <xf numFmtId="0" fontId="6" fillId="3" borderId="13" xfId="0" applyFont="1" applyFill="1" applyBorder="1" applyAlignment="1">
      <alignment horizont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0" xfId="0" applyFont="1" applyBorder="1" applyAlignment="1">
      <alignment horizontal="left" vertical="top" wrapText="1"/>
    </xf>
    <xf numFmtId="0" fontId="0" fillId="0" borderId="27" xfId="0" applyFont="1" applyBorder="1" applyAlignment="1">
      <alignment horizontal="left" vertical="top" wrapText="1"/>
    </xf>
    <xf numFmtId="0" fontId="26" fillId="2" borderId="13" xfId="0" applyFont="1" applyFill="1" applyBorder="1" applyAlignment="1">
      <alignment horizontal="left" vertical="top" wrapText="1"/>
    </xf>
    <xf numFmtId="0" fontId="26" fillId="2" borderId="14" xfId="0" applyFont="1" applyFill="1" applyBorder="1" applyAlignment="1">
      <alignment horizontal="left" vertical="top" wrapText="1"/>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27" xfId="0" applyFont="1" applyFill="1" applyBorder="1" applyAlignment="1">
      <alignment horizontal="left" vertical="center"/>
    </xf>
  </cellXfs>
  <cellStyles count="3">
    <cellStyle name="Normal 2" xfId="2" xr:uid="{00000000-0005-0000-0000-000000000000}"/>
    <cellStyle name="Procent" xfId="1" builtinId="5"/>
    <cellStyle name="Standaard" xfId="0" builtinId="0"/>
  </cellStyles>
  <dxfs count="78">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0000FF"/>
      <color rgb="FFFFFF99"/>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person displayName="Stefan.Segers" id="{80D9BE16-8981-4FD0-8024-BA4EF1C3038F}" userId="Stefan.Segers"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8-05T08:07:23.07" personId="{80D9BE16-8981-4FD0-8024-BA4EF1C3038F}" id="{43A1ADFA-58F8-4C77-A5C5-F3FA91E6A1FC}">
    <text>Should we add a Section for the Vibrocoring and testing?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9"/>
  <sheetViews>
    <sheetView showGridLines="0" tabSelected="1" zoomScaleNormal="100" zoomScaleSheetLayoutView="70" zoomScalePageLayoutView="55" workbookViewId="0">
      <selection activeCell="L17" sqref="L17"/>
    </sheetView>
  </sheetViews>
  <sheetFormatPr defaultColWidth="0" defaultRowHeight="15" zeroHeight="1" outlineLevelRow="1" outlineLevelCol="1" x14ac:dyDescent="0.25"/>
  <cols>
    <col min="1" max="1" width="4.28515625" style="7" customWidth="1"/>
    <col min="2" max="2" width="6.28515625" style="7" customWidth="1"/>
    <col min="3" max="3" width="40.7109375" style="7" customWidth="1"/>
    <col min="4" max="4" width="18.28515625" style="7" customWidth="1"/>
    <col min="5" max="5" width="12.7109375" style="7" hidden="1" customWidth="1" outlineLevel="1"/>
    <col min="6" max="6" width="9.7109375" style="7" customWidth="1" collapsed="1"/>
    <col min="7" max="7" width="32.28515625" style="7" customWidth="1"/>
    <col min="8" max="8" width="12.7109375" style="7" hidden="1" customWidth="1" outlineLevel="1"/>
    <col min="9" max="9" width="9.7109375" style="7" customWidth="1" collapsed="1"/>
    <col min="10" max="10" width="32.28515625" style="7" customWidth="1"/>
    <col min="11" max="11" width="12.7109375" style="7" hidden="1" customWidth="1" outlineLevel="1"/>
    <col min="12" max="12" width="9.7109375" style="7" customWidth="1" collapsed="1"/>
    <col min="13" max="13" width="23.28515625" style="7" customWidth="1"/>
    <col min="14" max="14" width="12.7109375" style="7" hidden="1" customWidth="1" outlineLevel="1"/>
    <col min="15" max="15" width="6" style="50" customWidth="1" collapsed="1"/>
    <col min="16" max="16" width="9.28515625" style="183" hidden="1" customWidth="1"/>
    <col min="17" max="16384" width="9.28515625" style="7" hidden="1"/>
  </cols>
  <sheetData>
    <row r="1" spans="2:16" ht="16.149999999999999" customHeight="1" x14ac:dyDescent="0.25"/>
    <row r="2" spans="2:16" ht="17.649999999999999" customHeight="1" x14ac:dyDescent="0.25">
      <c r="B2" s="3" t="s">
        <v>233</v>
      </c>
      <c r="C2" s="4"/>
      <c r="D2" s="4"/>
      <c r="E2" s="4"/>
      <c r="F2" s="4"/>
      <c r="G2" s="4"/>
      <c r="H2" s="4"/>
      <c r="I2" s="4"/>
      <c r="J2" s="4"/>
      <c r="K2" s="4"/>
      <c r="L2" s="4"/>
      <c r="M2" s="4"/>
      <c r="N2" s="4"/>
      <c r="O2" s="56"/>
    </row>
    <row r="3" spans="2:16" ht="17.25" customHeight="1" x14ac:dyDescent="0.25">
      <c r="B3" s="47"/>
      <c r="C3" s="11"/>
      <c r="D3" s="11"/>
      <c r="E3" s="11"/>
      <c r="F3" s="11"/>
      <c r="G3" s="11"/>
      <c r="H3" s="11"/>
      <c r="I3" s="11"/>
      <c r="J3" s="11"/>
      <c r="K3" s="11"/>
      <c r="L3" s="11"/>
      <c r="M3" s="11"/>
      <c r="N3" s="11"/>
      <c r="O3" s="57" t="s">
        <v>30</v>
      </c>
    </row>
    <row r="4" spans="2:16" x14ac:dyDescent="0.25">
      <c r="B4" s="15" t="s">
        <v>100</v>
      </c>
      <c r="C4" s="16"/>
      <c r="D4" s="17"/>
      <c r="E4" s="52"/>
      <c r="F4" s="52"/>
      <c r="L4" s="11"/>
      <c r="M4" s="11"/>
      <c r="N4" s="11"/>
      <c r="O4" s="55">
        <v>1</v>
      </c>
    </row>
    <row r="5" spans="2:16" x14ac:dyDescent="0.25">
      <c r="B5" s="176"/>
      <c r="C5" s="177"/>
      <c r="D5" s="178" t="s">
        <v>97</v>
      </c>
      <c r="E5" s="52"/>
      <c r="F5" s="11"/>
      <c r="L5" s="11"/>
      <c r="M5" s="11"/>
      <c r="N5" s="11"/>
      <c r="O5" s="53"/>
    </row>
    <row r="6" spans="2:16" x14ac:dyDescent="0.25">
      <c r="B6" s="179" t="s">
        <v>32</v>
      </c>
      <c r="C6" s="180" t="s">
        <v>53</v>
      </c>
      <c r="D6" s="181">
        <v>0.2</v>
      </c>
      <c r="E6" s="250">
        <v>2</v>
      </c>
      <c r="F6" s="52"/>
      <c r="L6" s="11"/>
      <c r="M6" s="11"/>
      <c r="N6" s="52"/>
      <c r="O6" s="54"/>
    </row>
    <row r="7" spans="2:16" x14ac:dyDescent="0.25">
      <c r="B7" s="163" t="s">
        <v>31</v>
      </c>
      <c r="C7" s="165" t="s">
        <v>54</v>
      </c>
      <c r="D7" s="166">
        <v>0.15</v>
      </c>
      <c r="E7" s="250"/>
      <c r="F7" s="11"/>
      <c r="L7" s="11"/>
      <c r="M7" s="11"/>
      <c r="N7" s="11"/>
      <c r="O7" s="54"/>
    </row>
    <row r="8" spans="2:16" x14ac:dyDescent="0.25">
      <c r="B8" s="163" t="s">
        <v>33</v>
      </c>
      <c r="C8" s="165" t="s">
        <v>238</v>
      </c>
      <c r="D8" s="166">
        <v>0.2</v>
      </c>
      <c r="E8" s="250"/>
      <c r="F8" s="11"/>
      <c r="L8" s="11"/>
      <c r="M8" s="11"/>
      <c r="N8" s="11"/>
      <c r="O8" s="54"/>
    </row>
    <row r="9" spans="2:16" x14ac:dyDescent="0.25">
      <c r="B9" s="163" t="s">
        <v>34</v>
      </c>
      <c r="C9" s="165" t="s">
        <v>99</v>
      </c>
      <c r="D9" s="166">
        <v>0.15</v>
      </c>
      <c r="E9" s="250"/>
      <c r="F9" s="11"/>
      <c r="L9" s="11"/>
      <c r="M9" s="11"/>
      <c r="N9" s="11"/>
      <c r="O9" s="54"/>
    </row>
    <row r="10" spans="2:16" x14ac:dyDescent="0.25">
      <c r="B10" s="163" t="s">
        <v>73</v>
      </c>
      <c r="C10" s="165" t="s">
        <v>74</v>
      </c>
      <c r="D10" s="166">
        <v>0.2</v>
      </c>
      <c r="E10" s="250"/>
      <c r="F10" s="11"/>
      <c r="L10" s="11"/>
      <c r="M10" s="11"/>
      <c r="N10" s="11"/>
      <c r="O10" s="54"/>
    </row>
    <row r="11" spans="2:16" ht="30" x14ac:dyDescent="0.25">
      <c r="B11" s="164" t="s">
        <v>82</v>
      </c>
      <c r="C11" s="235" t="s">
        <v>230</v>
      </c>
      <c r="D11" s="167">
        <v>0.1</v>
      </c>
      <c r="E11" s="250"/>
      <c r="F11" s="11"/>
      <c r="G11" s="172"/>
      <c r="H11" s="173"/>
      <c r="I11" s="174"/>
      <c r="J11" s="175"/>
      <c r="K11" s="11"/>
      <c r="L11" s="11"/>
      <c r="M11" s="11"/>
      <c r="N11" s="11"/>
      <c r="O11" s="54"/>
    </row>
    <row r="12" spans="2:16" x14ac:dyDescent="0.25">
      <c r="B12" s="18"/>
      <c r="C12" s="51"/>
      <c r="D12" s="51"/>
      <c r="E12" s="51"/>
      <c r="F12" s="51"/>
      <c r="G12" s="51"/>
      <c r="H12" s="51"/>
      <c r="I12" s="51"/>
      <c r="J12" s="51"/>
      <c r="K12" s="51"/>
      <c r="L12" s="51"/>
      <c r="M12" s="51"/>
      <c r="N12" s="51"/>
      <c r="O12" s="54"/>
    </row>
    <row r="13" spans="2:16" ht="15.6" hidden="1" customHeight="1" x14ac:dyDescent="0.25">
      <c r="B13" s="18"/>
      <c r="C13" s="51"/>
      <c r="D13" s="51"/>
      <c r="E13" s="51"/>
      <c r="F13" s="51"/>
      <c r="G13" s="51"/>
      <c r="H13" s="211">
        <f>'Section VI - Scoring'!C6</f>
        <v>4</v>
      </c>
      <c r="I13" s="51"/>
      <c r="J13" s="51"/>
      <c r="K13" s="211">
        <f>'Section VI - Scoring'!D6</f>
        <v>11</v>
      </c>
      <c r="L13" s="51"/>
      <c r="M13" s="51"/>
      <c r="N13" s="212">
        <f>'Section VI - Scoring'!E6</f>
        <v>5</v>
      </c>
      <c r="O13" s="54"/>
      <c r="P13" s="189">
        <f>SUM(H13,K13,N13)</f>
        <v>20</v>
      </c>
    </row>
    <row r="14" spans="2:16" s="2" customFormat="1" ht="34.9" customHeight="1" x14ac:dyDescent="0.25">
      <c r="B14" s="253"/>
      <c r="C14" s="19" t="s">
        <v>0</v>
      </c>
      <c r="D14" s="22"/>
      <c r="E14" s="49" t="s">
        <v>15</v>
      </c>
      <c r="F14" s="255" t="s">
        <v>95</v>
      </c>
      <c r="G14" s="255"/>
      <c r="H14" s="49" t="s">
        <v>234</v>
      </c>
      <c r="I14" s="255" t="s">
        <v>68</v>
      </c>
      <c r="J14" s="255"/>
      <c r="K14" s="49" t="s">
        <v>69</v>
      </c>
      <c r="L14" s="255" t="s">
        <v>96</v>
      </c>
      <c r="M14" s="255"/>
      <c r="N14" s="76" t="s">
        <v>70</v>
      </c>
      <c r="O14" s="221">
        <v>3</v>
      </c>
      <c r="P14" s="182"/>
    </row>
    <row r="15" spans="2:16" s="2" customFormat="1" ht="25.5" x14ac:dyDescent="0.25">
      <c r="B15" s="254"/>
      <c r="C15" s="20"/>
      <c r="D15" s="23" t="s">
        <v>21</v>
      </c>
      <c r="E15" s="21" t="s">
        <v>71</v>
      </c>
      <c r="F15" s="21" t="s">
        <v>2</v>
      </c>
      <c r="G15" s="21" t="s">
        <v>3</v>
      </c>
      <c r="H15" s="21" t="s">
        <v>71</v>
      </c>
      <c r="I15" s="21" t="s">
        <v>13</v>
      </c>
      <c r="J15" s="21" t="s">
        <v>4</v>
      </c>
      <c r="K15" s="21" t="s">
        <v>71</v>
      </c>
      <c r="L15" s="21" t="s">
        <v>14</v>
      </c>
      <c r="M15" s="21" t="s">
        <v>1</v>
      </c>
      <c r="N15" s="77" t="s">
        <v>71</v>
      </c>
      <c r="O15" s="223"/>
      <c r="P15" s="182"/>
    </row>
    <row r="16" spans="2:16" s="8" customFormat="1" ht="14.65" customHeight="1" x14ac:dyDescent="0.25">
      <c r="B16" s="6" t="str">
        <f>B6</f>
        <v>I.</v>
      </c>
      <c r="C16" s="9" t="str">
        <f>C6</f>
        <v>Project Manager Onshore</v>
      </c>
      <c r="D16" s="5"/>
      <c r="E16" s="13"/>
      <c r="F16" s="5"/>
      <c r="G16" s="46"/>
      <c r="H16" s="13"/>
      <c r="I16" s="46"/>
      <c r="J16" s="46"/>
      <c r="K16" s="13"/>
      <c r="L16" s="46"/>
      <c r="M16" s="46"/>
      <c r="N16" s="78"/>
      <c r="O16" s="223"/>
      <c r="P16" s="183"/>
    </row>
    <row r="17" spans="1:16" s="1" customFormat="1" outlineLevel="1" x14ac:dyDescent="0.25">
      <c r="A17" s="220">
        <v>1</v>
      </c>
      <c r="B17" s="58" t="str">
        <f>$B$16&amp;A17</f>
        <v>I.1</v>
      </c>
      <c r="C17" s="59" t="s">
        <v>127</v>
      </c>
      <c r="D17" s="60" t="s">
        <v>19</v>
      </c>
      <c r="E17" s="61">
        <f t="shared" ref="E17:E36" si="0">($H$13*H17+$K$13*K17+$N$13*N17)/$P$13</f>
        <v>0</v>
      </c>
      <c r="F17" s="62"/>
      <c r="G17" s="60"/>
      <c r="H17" s="191"/>
      <c r="I17" s="62"/>
      <c r="J17" s="60"/>
      <c r="K17" s="191"/>
      <c r="L17" s="62"/>
      <c r="M17" s="60"/>
      <c r="N17" s="191"/>
      <c r="O17" s="221">
        <v>4</v>
      </c>
      <c r="P17" s="190">
        <f t="shared" ref="P17:P36" si="1">VLOOKUP($B$16,PersGroupWeight,3,FALSE)</f>
        <v>0.2</v>
      </c>
    </row>
    <row r="18" spans="1:16" s="1" customFormat="1" outlineLevel="1" x14ac:dyDescent="0.25">
      <c r="A18" s="220">
        <v>2</v>
      </c>
      <c r="B18" s="63" t="str">
        <f t="shared" ref="B18:B25" si="2">$B$16&amp;A18</f>
        <v>I.2</v>
      </c>
      <c r="C18" s="64" t="s">
        <v>128</v>
      </c>
      <c r="D18" s="65" t="s">
        <v>5</v>
      </c>
      <c r="E18" s="66">
        <f t="shared" si="0"/>
        <v>0</v>
      </c>
      <c r="F18" s="67"/>
      <c r="G18" s="65"/>
      <c r="H18" s="192"/>
      <c r="I18" s="67"/>
      <c r="J18" s="65"/>
      <c r="K18" s="192"/>
      <c r="L18" s="67"/>
      <c r="M18" s="65"/>
      <c r="N18" s="192"/>
      <c r="O18" s="224"/>
      <c r="P18" s="190">
        <f t="shared" si="1"/>
        <v>0.2</v>
      </c>
    </row>
    <row r="19" spans="1:16" s="1" customFormat="1" outlineLevel="1" x14ac:dyDescent="0.25">
      <c r="A19" s="220">
        <v>3</v>
      </c>
      <c r="B19" s="68" t="str">
        <f t="shared" si="2"/>
        <v>I.3</v>
      </c>
      <c r="C19" s="64" t="s">
        <v>129</v>
      </c>
      <c r="D19" s="65"/>
      <c r="E19" s="66">
        <f t="shared" si="0"/>
        <v>0</v>
      </c>
      <c r="F19" s="67"/>
      <c r="G19" s="65"/>
      <c r="H19" s="192"/>
      <c r="I19" s="67"/>
      <c r="J19" s="65"/>
      <c r="K19" s="192"/>
      <c r="L19" s="67"/>
      <c r="M19" s="65"/>
      <c r="N19" s="192"/>
      <c r="O19" s="224"/>
      <c r="P19" s="190">
        <f t="shared" si="1"/>
        <v>0.2</v>
      </c>
    </row>
    <row r="20" spans="1:16" s="1" customFormat="1" outlineLevel="1" x14ac:dyDescent="0.25">
      <c r="A20" s="220">
        <v>4</v>
      </c>
      <c r="B20" s="68" t="str">
        <f t="shared" si="2"/>
        <v>I.4</v>
      </c>
      <c r="C20" s="64" t="s">
        <v>47</v>
      </c>
      <c r="D20" s="65"/>
      <c r="E20" s="66">
        <f t="shared" si="0"/>
        <v>0</v>
      </c>
      <c r="F20" s="67"/>
      <c r="G20" s="65"/>
      <c r="H20" s="192"/>
      <c r="I20" s="67"/>
      <c r="J20" s="65"/>
      <c r="K20" s="192"/>
      <c r="L20" s="67"/>
      <c r="M20" s="65"/>
      <c r="N20" s="192"/>
      <c r="O20" s="224"/>
      <c r="P20" s="190">
        <f t="shared" si="1"/>
        <v>0.2</v>
      </c>
    </row>
    <row r="21" spans="1:16" s="1" customFormat="1" outlineLevel="1" x14ac:dyDescent="0.25">
      <c r="A21" s="220">
        <v>5</v>
      </c>
      <c r="B21" s="68" t="str">
        <f t="shared" si="2"/>
        <v>I.5</v>
      </c>
      <c r="C21" s="64" t="s">
        <v>48</v>
      </c>
      <c r="D21" s="65"/>
      <c r="E21" s="66">
        <f t="shared" si="0"/>
        <v>0</v>
      </c>
      <c r="F21" s="67"/>
      <c r="G21" s="65"/>
      <c r="H21" s="192"/>
      <c r="I21" s="67"/>
      <c r="J21" s="65"/>
      <c r="K21" s="192"/>
      <c r="L21" s="67"/>
      <c r="M21" s="65"/>
      <c r="N21" s="192"/>
      <c r="O21" s="224"/>
      <c r="P21" s="190">
        <f t="shared" si="1"/>
        <v>0.2</v>
      </c>
    </row>
    <row r="22" spans="1:16" s="1" customFormat="1" outlineLevel="1" x14ac:dyDescent="0.25">
      <c r="A22" s="220">
        <v>6</v>
      </c>
      <c r="B22" s="68" t="str">
        <f t="shared" si="2"/>
        <v>I.6</v>
      </c>
      <c r="C22" s="64" t="s">
        <v>55</v>
      </c>
      <c r="D22" s="65"/>
      <c r="E22" s="66">
        <f t="shared" si="0"/>
        <v>0</v>
      </c>
      <c r="F22" s="67"/>
      <c r="G22" s="65"/>
      <c r="H22" s="192"/>
      <c r="I22" s="67"/>
      <c r="J22" s="65"/>
      <c r="K22" s="192"/>
      <c r="L22" s="67"/>
      <c r="M22" s="65"/>
      <c r="N22" s="192"/>
      <c r="O22" s="224"/>
      <c r="P22" s="190">
        <f t="shared" si="1"/>
        <v>0.2</v>
      </c>
    </row>
    <row r="23" spans="1:16" s="1" customFormat="1" outlineLevel="1" x14ac:dyDescent="0.25">
      <c r="A23" s="220">
        <v>7</v>
      </c>
      <c r="B23" s="68" t="str">
        <f t="shared" si="2"/>
        <v>I.7</v>
      </c>
      <c r="C23" s="64" t="s">
        <v>56</v>
      </c>
      <c r="D23" s="65"/>
      <c r="E23" s="66">
        <f t="shared" si="0"/>
        <v>0</v>
      </c>
      <c r="F23" s="67"/>
      <c r="G23" s="65"/>
      <c r="H23" s="192"/>
      <c r="I23" s="67"/>
      <c r="J23" s="65"/>
      <c r="K23" s="192"/>
      <c r="L23" s="67"/>
      <c r="M23" s="65"/>
      <c r="N23" s="192"/>
      <c r="O23" s="224"/>
      <c r="P23" s="190">
        <f t="shared" si="1"/>
        <v>0.2</v>
      </c>
    </row>
    <row r="24" spans="1:16" s="1" customFormat="1" outlineLevel="1" x14ac:dyDescent="0.25">
      <c r="A24" s="220">
        <v>8</v>
      </c>
      <c r="B24" s="68" t="str">
        <f t="shared" si="2"/>
        <v>I.8</v>
      </c>
      <c r="C24" s="64" t="s">
        <v>57</v>
      </c>
      <c r="D24" s="65"/>
      <c r="E24" s="66">
        <f t="shared" si="0"/>
        <v>0</v>
      </c>
      <c r="F24" s="67"/>
      <c r="G24" s="65"/>
      <c r="H24" s="192"/>
      <c r="I24" s="67"/>
      <c r="J24" s="65"/>
      <c r="K24" s="192"/>
      <c r="L24" s="67"/>
      <c r="M24" s="65"/>
      <c r="N24" s="192"/>
      <c r="O24" s="224"/>
      <c r="P24" s="190">
        <f t="shared" si="1"/>
        <v>0.2</v>
      </c>
    </row>
    <row r="25" spans="1:16" s="1" customFormat="1" outlineLevel="1" x14ac:dyDescent="0.25">
      <c r="A25" s="220">
        <v>9</v>
      </c>
      <c r="B25" s="68" t="str">
        <f t="shared" si="2"/>
        <v>I.9</v>
      </c>
      <c r="C25" s="64" t="s">
        <v>58</v>
      </c>
      <c r="D25" s="65"/>
      <c r="E25" s="66">
        <f t="shared" si="0"/>
        <v>0</v>
      </c>
      <c r="F25" s="67"/>
      <c r="G25" s="65"/>
      <c r="H25" s="192"/>
      <c r="I25" s="67"/>
      <c r="J25" s="65"/>
      <c r="K25" s="192"/>
      <c r="L25" s="67"/>
      <c r="M25" s="65"/>
      <c r="N25" s="192"/>
      <c r="O25" s="224"/>
      <c r="P25" s="190">
        <f t="shared" si="1"/>
        <v>0.2</v>
      </c>
    </row>
    <row r="26" spans="1:16" s="1" customFormat="1" outlineLevel="1" x14ac:dyDescent="0.25">
      <c r="A26" s="220">
        <v>10</v>
      </c>
      <c r="B26" s="68" t="str">
        <f>$B$16&amp;A26</f>
        <v>I.10</v>
      </c>
      <c r="C26" s="64" t="s">
        <v>59</v>
      </c>
      <c r="D26" s="65"/>
      <c r="E26" s="66">
        <f t="shared" si="0"/>
        <v>0</v>
      </c>
      <c r="F26" s="67"/>
      <c r="G26" s="65"/>
      <c r="H26" s="192"/>
      <c r="I26" s="67"/>
      <c r="J26" s="65"/>
      <c r="K26" s="192"/>
      <c r="L26" s="67"/>
      <c r="M26" s="65"/>
      <c r="N26" s="192"/>
      <c r="O26" s="224"/>
      <c r="P26" s="190">
        <f t="shared" si="1"/>
        <v>0.2</v>
      </c>
    </row>
    <row r="27" spans="1:16" s="1" customFormat="1" outlineLevel="1" x14ac:dyDescent="0.25">
      <c r="A27" s="220">
        <v>11</v>
      </c>
      <c r="B27" s="68" t="str">
        <f>$B$16&amp;A27</f>
        <v>I.11</v>
      </c>
      <c r="C27" s="64" t="s">
        <v>150</v>
      </c>
      <c r="D27" s="65"/>
      <c r="E27" s="66">
        <f t="shared" si="0"/>
        <v>0</v>
      </c>
      <c r="F27" s="67"/>
      <c r="G27" s="65"/>
      <c r="H27" s="192"/>
      <c r="I27" s="67"/>
      <c r="J27" s="65"/>
      <c r="K27" s="192"/>
      <c r="L27" s="67"/>
      <c r="M27" s="65"/>
      <c r="N27" s="192"/>
      <c r="O27" s="224"/>
      <c r="P27" s="190">
        <f t="shared" si="1"/>
        <v>0.2</v>
      </c>
    </row>
    <row r="28" spans="1:16" s="1" customFormat="1" outlineLevel="1" x14ac:dyDescent="0.25">
      <c r="A28" s="220">
        <v>12</v>
      </c>
      <c r="B28" s="68" t="str">
        <f t="shared" ref="B28:B36" si="3">$B$16&amp;A28</f>
        <v>I.12</v>
      </c>
      <c r="C28" s="64" t="s">
        <v>151</v>
      </c>
      <c r="D28" s="65"/>
      <c r="E28" s="66">
        <f t="shared" si="0"/>
        <v>0</v>
      </c>
      <c r="F28" s="67"/>
      <c r="G28" s="65"/>
      <c r="H28" s="192"/>
      <c r="I28" s="67"/>
      <c r="J28" s="65"/>
      <c r="K28" s="192"/>
      <c r="L28" s="67"/>
      <c r="M28" s="65"/>
      <c r="N28" s="192"/>
      <c r="O28" s="224"/>
      <c r="P28" s="190">
        <f t="shared" si="1"/>
        <v>0.2</v>
      </c>
    </row>
    <row r="29" spans="1:16" s="1" customFormat="1" outlineLevel="1" x14ac:dyDescent="0.25">
      <c r="A29" s="220">
        <v>13</v>
      </c>
      <c r="B29" s="68" t="str">
        <f t="shared" si="3"/>
        <v>I.13</v>
      </c>
      <c r="C29" s="64" t="s">
        <v>152</v>
      </c>
      <c r="D29" s="65"/>
      <c r="E29" s="66">
        <f t="shared" si="0"/>
        <v>0</v>
      </c>
      <c r="F29" s="67"/>
      <c r="G29" s="65"/>
      <c r="H29" s="192"/>
      <c r="I29" s="67"/>
      <c r="J29" s="65"/>
      <c r="K29" s="192"/>
      <c r="L29" s="67"/>
      <c r="M29" s="65"/>
      <c r="N29" s="192"/>
      <c r="O29" s="224"/>
      <c r="P29" s="190">
        <f t="shared" si="1"/>
        <v>0.2</v>
      </c>
    </row>
    <row r="30" spans="1:16" s="1" customFormat="1" outlineLevel="1" x14ac:dyDescent="0.25">
      <c r="A30" s="220">
        <v>14</v>
      </c>
      <c r="B30" s="68" t="str">
        <f t="shared" si="3"/>
        <v>I.14</v>
      </c>
      <c r="C30" s="64" t="s">
        <v>153</v>
      </c>
      <c r="D30" s="65"/>
      <c r="E30" s="66">
        <f t="shared" si="0"/>
        <v>0</v>
      </c>
      <c r="F30" s="67"/>
      <c r="G30" s="65"/>
      <c r="H30" s="192"/>
      <c r="I30" s="67"/>
      <c r="J30" s="65"/>
      <c r="K30" s="192"/>
      <c r="L30" s="67"/>
      <c r="M30" s="65"/>
      <c r="N30" s="192"/>
      <c r="O30" s="224"/>
      <c r="P30" s="190">
        <f t="shared" si="1"/>
        <v>0.2</v>
      </c>
    </row>
    <row r="31" spans="1:16" s="1" customFormat="1" outlineLevel="1" x14ac:dyDescent="0.25">
      <c r="A31" s="220">
        <v>15</v>
      </c>
      <c r="B31" s="68" t="str">
        <f t="shared" si="3"/>
        <v>I.15</v>
      </c>
      <c r="C31" s="64" t="s">
        <v>154</v>
      </c>
      <c r="D31" s="65"/>
      <c r="E31" s="66">
        <f t="shared" si="0"/>
        <v>0</v>
      </c>
      <c r="F31" s="67"/>
      <c r="G31" s="65"/>
      <c r="H31" s="192"/>
      <c r="I31" s="67"/>
      <c r="J31" s="65"/>
      <c r="K31" s="192"/>
      <c r="L31" s="67"/>
      <c r="M31" s="65"/>
      <c r="N31" s="192"/>
      <c r="O31" s="224"/>
      <c r="P31" s="190">
        <f t="shared" si="1"/>
        <v>0.2</v>
      </c>
    </row>
    <row r="32" spans="1:16" s="1" customFormat="1" outlineLevel="1" x14ac:dyDescent="0.25">
      <c r="A32" s="220">
        <v>16</v>
      </c>
      <c r="B32" s="68" t="str">
        <f t="shared" si="3"/>
        <v>I.16</v>
      </c>
      <c r="C32" s="64" t="s">
        <v>155</v>
      </c>
      <c r="D32" s="65"/>
      <c r="E32" s="66">
        <f t="shared" si="0"/>
        <v>0</v>
      </c>
      <c r="F32" s="67"/>
      <c r="G32" s="65"/>
      <c r="H32" s="192"/>
      <c r="I32" s="67"/>
      <c r="J32" s="65"/>
      <c r="K32" s="192"/>
      <c r="L32" s="67"/>
      <c r="M32" s="65"/>
      <c r="N32" s="192"/>
      <c r="O32" s="224"/>
      <c r="P32" s="190">
        <f t="shared" si="1"/>
        <v>0.2</v>
      </c>
    </row>
    <row r="33" spans="1:16" s="1" customFormat="1" outlineLevel="1" x14ac:dyDescent="0.25">
      <c r="A33" s="220">
        <v>17</v>
      </c>
      <c r="B33" s="68" t="str">
        <f t="shared" si="3"/>
        <v>I.17</v>
      </c>
      <c r="C33" s="64" t="s">
        <v>156</v>
      </c>
      <c r="D33" s="65"/>
      <c r="E33" s="66">
        <f t="shared" si="0"/>
        <v>0</v>
      </c>
      <c r="F33" s="67"/>
      <c r="G33" s="65"/>
      <c r="H33" s="192"/>
      <c r="I33" s="67"/>
      <c r="J33" s="65"/>
      <c r="K33" s="192"/>
      <c r="L33" s="67"/>
      <c r="M33" s="65"/>
      <c r="N33" s="192"/>
      <c r="O33" s="224"/>
      <c r="P33" s="190">
        <f t="shared" si="1"/>
        <v>0.2</v>
      </c>
    </row>
    <row r="34" spans="1:16" s="1" customFormat="1" outlineLevel="1" x14ac:dyDescent="0.25">
      <c r="A34" s="220">
        <v>18</v>
      </c>
      <c r="B34" s="68" t="str">
        <f t="shared" si="3"/>
        <v>I.18</v>
      </c>
      <c r="C34" s="64" t="s">
        <v>157</v>
      </c>
      <c r="D34" s="65"/>
      <c r="E34" s="66">
        <f t="shared" si="0"/>
        <v>0</v>
      </c>
      <c r="F34" s="67"/>
      <c r="G34" s="65"/>
      <c r="H34" s="192"/>
      <c r="I34" s="67"/>
      <c r="J34" s="65"/>
      <c r="K34" s="192"/>
      <c r="L34" s="67"/>
      <c r="M34" s="65"/>
      <c r="N34" s="192"/>
      <c r="O34" s="224"/>
      <c r="P34" s="190">
        <f t="shared" si="1"/>
        <v>0.2</v>
      </c>
    </row>
    <row r="35" spans="1:16" s="1" customFormat="1" outlineLevel="1" x14ac:dyDescent="0.25">
      <c r="A35" s="220">
        <v>19</v>
      </c>
      <c r="B35" s="68" t="str">
        <f t="shared" si="3"/>
        <v>I.19</v>
      </c>
      <c r="C35" s="64" t="s">
        <v>158</v>
      </c>
      <c r="D35" s="65"/>
      <c r="E35" s="66">
        <f t="shared" si="0"/>
        <v>0</v>
      </c>
      <c r="F35" s="67"/>
      <c r="G35" s="65"/>
      <c r="H35" s="192"/>
      <c r="I35" s="67"/>
      <c r="J35" s="65"/>
      <c r="K35" s="192"/>
      <c r="L35" s="67"/>
      <c r="M35" s="65"/>
      <c r="N35" s="192"/>
      <c r="O35" s="224"/>
      <c r="P35" s="190">
        <f t="shared" si="1"/>
        <v>0.2</v>
      </c>
    </row>
    <row r="36" spans="1:16" s="1" customFormat="1" outlineLevel="1" x14ac:dyDescent="0.25">
      <c r="A36" s="220">
        <v>20</v>
      </c>
      <c r="B36" s="68" t="str">
        <f t="shared" si="3"/>
        <v>I.20</v>
      </c>
      <c r="C36" s="64" t="s">
        <v>159</v>
      </c>
      <c r="D36" s="65"/>
      <c r="E36" s="66">
        <f t="shared" si="0"/>
        <v>0</v>
      </c>
      <c r="F36" s="67"/>
      <c r="G36" s="65"/>
      <c r="H36" s="192"/>
      <c r="I36" s="67"/>
      <c r="J36" s="65"/>
      <c r="K36" s="192"/>
      <c r="L36" s="67"/>
      <c r="M36" s="65"/>
      <c r="N36" s="192"/>
      <c r="O36" s="224"/>
      <c r="P36" s="190">
        <f t="shared" si="1"/>
        <v>0.2</v>
      </c>
    </row>
    <row r="37" spans="1:16" s="8" customFormat="1" x14ac:dyDescent="0.25">
      <c r="B37" s="6" t="str">
        <f>B7</f>
        <v>II.</v>
      </c>
      <c r="C37" s="9" t="str">
        <f>C7</f>
        <v>Project Manager Offshore / Party Chief</v>
      </c>
      <c r="D37" s="5"/>
      <c r="E37" s="13"/>
      <c r="F37" s="5"/>
      <c r="G37" s="46"/>
      <c r="H37" s="13"/>
      <c r="I37" s="46"/>
      <c r="J37" s="46"/>
      <c r="K37" s="13"/>
      <c r="L37" s="46"/>
      <c r="M37" s="46"/>
      <c r="N37" s="78"/>
      <c r="O37" s="224"/>
      <c r="P37" s="183"/>
    </row>
    <row r="38" spans="1:16" s="1" customFormat="1" outlineLevel="1" x14ac:dyDescent="0.25">
      <c r="A38" s="220">
        <v>1</v>
      </c>
      <c r="B38" s="73" t="str">
        <f>$B$37&amp;A38</f>
        <v>II.1</v>
      </c>
      <c r="C38" s="59" t="s">
        <v>130</v>
      </c>
      <c r="D38" s="60" t="s">
        <v>131</v>
      </c>
      <c r="E38" s="61">
        <f t="shared" ref="E38:E57" si="4">($H$13*H38+$K$13*K38+$N$13*N38)/$P$13</f>
        <v>0</v>
      </c>
      <c r="F38" s="62"/>
      <c r="G38" s="60"/>
      <c r="H38" s="191"/>
      <c r="I38" s="62"/>
      <c r="J38" s="60"/>
      <c r="K38" s="191"/>
      <c r="L38" s="62"/>
      <c r="M38" s="60"/>
      <c r="N38" s="191"/>
      <c r="O38" s="221">
        <f>O17</f>
        <v>4</v>
      </c>
      <c r="P38" s="190">
        <f t="shared" ref="P38:P57" si="5">VLOOKUP($B$37,PersGroupWeight,3,FALSE)</f>
        <v>0.15</v>
      </c>
    </row>
    <row r="39" spans="1:16" outlineLevel="1" x14ac:dyDescent="0.25">
      <c r="A39" s="220">
        <v>2</v>
      </c>
      <c r="B39" s="63" t="str">
        <f t="shared" ref="B39:B46" si="6">$B$37&amp;A39</f>
        <v>II.2</v>
      </c>
      <c r="C39" s="64" t="s">
        <v>132</v>
      </c>
      <c r="D39" s="65" t="s">
        <v>5</v>
      </c>
      <c r="E39" s="66">
        <f t="shared" si="4"/>
        <v>0</v>
      </c>
      <c r="F39" s="67"/>
      <c r="G39" s="65"/>
      <c r="H39" s="192"/>
      <c r="I39" s="67"/>
      <c r="J39" s="65"/>
      <c r="K39" s="192"/>
      <c r="L39" s="67"/>
      <c r="M39" s="65"/>
      <c r="N39" s="192"/>
      <c r="O39" s="224"/>
      <c r="P39" s="190">
        <f t="shared" si="5"/>
        <v>0.15</v>
      </c>
    </row>
    <row r="40" spans="1:16" outlineLevel="1" x14ac:dyDescent="0.25">
      <c r="A40" s="220">
        <v>3</v>
      </c>
      <c r="B40" s="63" t="str">
        <f t="shared" si="6"/>
        <v>II.3</v>
      </c>
      <c r="C40" s="64" t="s">
        <v>35</v>
      </c>
      <c r="D40" s="65"/>
      <c r="E40" s="66">
        <f t="shared" si="4"/>
        <v>0</v>
      </c>
      <c r="F40" s="67"/>
      <c r="G40" s="65"/>
      <c r="H40" s="192"/>
      <c r="I40" s="67"/>
      <c r="J40" s="65"/>
      <c r="K40" s="192"/>
      <c r="L40" s="67"/>
      <c r="M40" s="65"/>
      <c r="N40" s="192"/>
      <c r="O40" s="224"/>
      <c r="P40" s="190">
        <f t="shared" si="5"/>
        <v>0.15</v>
      </c>
    </row>
    <row r="41" spans="1:16" outlineLevel="1" x14ac:dyDescent="0.25">
      <c r="A41" s="220">
        <v>4</v>
      </c>
      <c r="B41" s="63" t="str">
        <f t="shared" si="6"/>
        <v>II.4</v>
      </c>
      <c r="C41" s="64" t="s">
        <v>36</v>
      </c>
      <c r="D41" s="65"/>
      <c r="E41" s="66">
        <f t="shared" si="4"/>
        <v>0</v>
      </c>
      <c r="F41" s="67"/>
      <c r="G41" s="65"/>
      <c r="H41" s="192"/>
      <c r="I41" s="67"/>
      <c r="J41" s="65"/>
      <c r="K41" s="192"/>
      <c r="L41" s="67"/>
      <c r="M41" s="65"/>
      <c r="N41" s="192"/>
      <c r="O41" s="224"/>
      <c r="P41" s="190">
        <f t="shared" si="5"/>
        <v>0.15</v>
      </c>
    </row>
    <row r="42" spans="1:16" outlineLevel="1" x14ac:dyDescent="0.25">
      <c r="A42" s="220">
        <v>5</v>
      </c>
      <c r="B42" s="63" t="str">
        <f t="shared" si="6"/>
        <v>II.5</v>
      </c>
      <c r="C42" s="64" t="s">
        <v>37</v>
      </c>
      <c r="D42" s="65"/>
      <c r="E42" s="66">
        <f t="shared" si="4"/>
        <v>0</v>
      </c>
      <c r="F42" s="67"/>
      <c r="G42" s="65"/>
      <c r="H42" s="192"/>
      <c r="I42" s="67"/>
      <c r="J42" s="65"/>
      <c r="K42" s="192"/>
      <c r="L42" s="67"/>
      <c r="M42" s="65"/>
      <c r="N42" s="192"/>
      <c r="O42" s="224"/>
      <c r="P42" s="190">
        <f t="shared" si="5"/>
        <v>0.15</v>
      </c>
    </row>
    <row r="43" spans="1:16" outlineLevel="1" x14ac:dyDescent="0.25">
      <c r="A43" s="220">
        <v>6</v>
      </c>
      <c r="B43" s="63" t="str">
        <f t="shared" si="6"/>
        <v>II.6</v>
      </c>
      <c r="C43" s="64" t="s">
        <v>38</v>
      </c>
      <c r="D43" s="65"/>
      <c r="E43" s="66">
        <f t="shared" si="4"/>
        <v>0</v>
      </c>
      <c r="F43" s="67"/>
      <c r="G43" s="65"/>
      <c r="H43" s="192"/>
      <c r="I43" s="67"/>
      <c r="J43" s="65"/>
      <c r="K43" s="192"/>
      <c r="L43" s="67"/>
      <c r="M43" s="65"/>
      <c r="N43" s="192"/>
      <c r="O43" s="224"/>
      <c r="P43" s="190">
        <f t="shared" si="5"/>
        <v>0.15</v>
      </c>
    </row>
    <row r="44" spans="1:16" outlineLevel="1" x14ac:dyDescent="0.25">
      <c r="A44" s="220">
        <v>7</v>
      </c>
      <c r="B44" s="63" t="str">
        <f t="shared" si="6"/>
        <v>II.7</v>
      </c>
      <c r="C44" s="64" t="s">
        <v>39</v>
      </c>
      <c r="D44" s="65"/>
      <c r="E44" s="66">
        <f t="shared" si="4"/>
        <v>0</v>
      </c>
      <c r="F44" s="67"/>
      <c r="G44" s="65"/>
      <c r="H44" s="192"/>
      <c r="I44" s="67"/>
      <c r="J44" s="65"/>
      <c r="K44" s="192"/>
      <c r="L44" s="67"/>
      <c r="M44" s="65"/>
      <c r="N44" s="192"/>
      <c r="O44" s="224"/>
      <c r="P44" s="190">
        <f t="shared" si="5"/>
        <v>0.15</v>
      </c>
    </row>
    <row r="45" spans="1:16" outlineLevel="1" x14ac:dyDescent="0.25">
      <c r="A45" s="220">
        <v>8</v>
      </c>
      <c r="B45" s="63" t="str">
        <f t="shared" si="6"/>
        <v>II.8</v>
      </c>
      <c r="C45" s="64" t="s">
        <v>40</v>
      </c>
      <c r="D45" s="65"/>
      <c r="E45" s="66">
        <f t="shared" si="4"/>
        <v>0</v>
      </c>
      <c r="F45" s="67"/>
      <c r="G45" s="65"/>
      <c r="H45" s="192"/>
      <c r="I45" s="67"/>
      <c r="J45" s="65"/>
      <c r="K45" s="192"/>
      <c r="L45" s="67"/>
      <c r="M45" s="65"/>
      <c r="N45" s="192"/>
      <c r="O45" s="224"/>
      <c r="P45" s="190">
        <f t="shared" si="5"/>
        <v>0.15</v>
      </c>
    </row>
    <row r="46" spans="1:16" outlineLevel="1" x14ac:dyDescent="0.25">
      <c r="A46" s="220">
        <v>9</v>
      </c>
      <c r="B46" s="63" t="str">
        <f t="shared" si="6"/>
        <v>II.9</v>
      </c>
      <c r="C46" s="64" t="s">
        <v>41</v>
      </c>
      <c r="D46" s="65"/>
      <c r="E46" s="66">
        <f t="shared" si="4"/>
        <v>0</v>
      </c>
      <c r="F46" s="67"/>
      <c r="G46" s="65"/>
      <c r="H46" s="192"/>
      <c r="I46" s="67"/>
      <c r="J46" s="65"/>
      <c r="K46" s="192"/>
      <c r="L46" s="67"/>
      <c r="M46" s="65"/>
      <c r="N46" s="192"/>
      <c r="O46" s="224"/>
      <c r="P46" s="190">
        <f t="shared" si="5"/>
        <v>0.15</v>
      </c>
    </row>
    <row r="47" spans="1:16" outlineLevel="1" x14ac:dyDescent="0.25">
      <c r="A47" s="220">
        <v>10</v>
      </c>
      <c r="B47" s="63" t="str">
        <f t="shared" ref="B47:B57" si="7">$B$37&amp;A47</f>
        <v>II.10</v>
      </c>
      <c r="C47" s="64" t="s">
        <v>42</v>
      </c>
      <c r="D47" s="65"/>
      <c r="E47" s="66">
        <f t="shared" si="4"/>
        <v>0</v>
      </c>
      <c r="F47" s="67"/>
      <c r="G47" s="65"/>
      <c r="H47" s="192"/>
      <c r="I47" s="67"/>
      <c r="J47" s="65"/>
      <c r="K47" s="192"/>
      <c r="L47" s="67"/>
      <c r="M47" s="65"/>
      <c r="N47" s="192"/>
      <c r="O47" s="224"/>
      <c r="P47" s="190">
        <f t="shared" si="5"/>
        <v>0.15</v>
      </c>
    </row>
    <row r="48" spans="1:16" outlineLevel="1" x14ac:dyDescent="0.25">
      <c r="A48" s="220">
        <v>11</v>
      </c>
      <c r="B48" s="63" t="str">
        <f t="shared" si="7"/>
        <v>II.11</v>
      </c>
      <c r="C48" s="64" t="s">
        <v>160</v>
      </c>
      <c r="D48" s="65"/>
      <c r="E48" s="66">
        <f t="shared" si="4"/>
        <v>0</v>
      </c>
      <c r="F48" s="67"/>
      <c r="G48" s="65"/>
      <c r="H48" s="192"/>
      <c r="I48" s="67"/>
      <c r="J48" s="65"/>
      <c r="K48" s="192"/>
      <c r="L48" s="67"/>
      <c r="M48" s="65"/>
      <c r="N48" s="192"/>
      <c r="O48" s="224"/>
      <c r="P48" s="190">
        <f t="shared" si="5"/>
        <v>0.15</v>
      </c>
    </row>
    <row r="49" spans="1:16" outlineLevel="1" x14ac:dyDescent="0.25">
      <c r="A49" s="220">
        <v>12</v>
      </c>
      <c r="B49" s="63" t="str">
        <f t="shared" si="7"/>
        <v>II.12</v>
      </c>
      <c r="C49" s="64" t="s">
        <v>161</v>
      </c>
      <c r="D49" s="65"/>
      <c r="E49" s="66">
        <f t="shared" si="4"/>
        <v>0</v>
      </c>
      <c r="F49" s="67"/>
      <c r="G49" s="65"/>
      <c r="H49" s="192"/>
      <c r="I49" s="67"/>
      <c r="J49" s="65"/>
      <c r="K49" s="192"/>
      <c r="L49" s="67"/>
      <c r="M49" s="65"/>
      <c r="N49" s="192"/>
      <c r="O49" s="224"/>
      <c r="P49" s="190">
        <f t="shared" si="5"/>
        <v>0.15</v>
      </c>
    </row>
    <row r="50" spans="1:16" outlineLevel="1" x14ac:dyDescent="0.25">
      <c r="A50" s="220">
        <v>13</v>
      </c>
      <c r="B50" s="63" t="str">
        <f t="shared" si="7"/>
        <v>II.13</v>
      </c>
      <c r="C50" s="64" t="s">
        <v>162</v>
      </c>
      <c r="D50" s="65"/>
      <c r="E50" s="66">
        <f t="shared" si="4"/>
        <v>0</v>
      </c>
      <c r="F50" s="67"/>
      <c r="G50" s="65"/>
      <c r="H50" s="192"/>
      <c r="I50" s="67"/>
      <c r="J50" s="65"/>
      <c r="K50" s="192"/>
      <c r="L50" s="67"/>
      <c r="M50" s="65"/>
      <c r="N50" s="192"/>
      <c r="O50" s="224"/>
      <c r="P50" s="190">
        <f t="shared" si="5"/>
        <v>0.15</v>
      </c>
    </row>
    <row r="51" spans="1:16" outlineLevel="1" x14ac:dyDescent="0.25">
      <c r="A51" s="220">
        <v>14</v>
      </c>
      <c r="B51" s="63" t="str">
        <f t="shared" si="7"/>
        <v>II.14</v>
      </c>
      <c r="C51" s="64" t="s">
        <v>163</v>
      </c>
      <c r="D51" s="65"/>
      <c r="E51" s="66">
        <f t="shared" si="4"/>
        <v>0</v>
      </c>
      <c r="F51" s="67"/>
      <c r="G51" s="65"/>
      <c r="H51" s="192"/>
      <c r="I51" s="67"/>
      <c r="J51" s="65"/>
      <c r="K51" s="192"/>
      <c r="L51" s="67"/>
      <c r="M51" s="65"/>
      <c r="N51" s="192"/>
      <c r="O51" s="224"/>
      <c r="P51" s="190">
        <f t="shared" si="5"/>
        <v>0.15</v>
      </c>
    </row>
    <row r="52" spans="1:16" outlineLevel="1" x14ac:dyDescent="0.25">
      <c r="A52" s="220">
        <v>15</v>
      </c>
      <c r="B52" s="63" t="str">
        <f t="shared" si="7"/>
        <v>II.15</v>
      </c>
      <c r="C52" s="64" t="s">
        <v>164</v>
      </c>
      <c r="D52" s="65"/>
      <c r="E52" s="66">
        <f t="shared" si="4"/>
        <v>0</v>
      </c>
      <c r="F52" s="67"/>
      <c r="G52" s="65"/>
      <c r="H52" s="192"/>
      <c r="I52" s="67"/>
      <c r="J52" s="65"/>
      <c r="K52" s="192"/>
      <c r="L52" s="67"/>
      <c r="M52" s="65"/>
      <c r="N52" s="192"/>
      <c r="O52" s="224"/>
      <c r="P52" s="190">
        <f t="shared" si="5"/>
        <v>0.15</v>
      </c>
    </row>
    <row r="53" spans="1:16" outlineLevel="1" x14ac:dyDescent="0.25">
      <c r="A53" s="220">
        <v>16</v>
      </c>
      <c r="B53" s="63" t="str">
        <f t="shared" si="7"/>
        <v>II.16</v>
      </c>
      <c r="C53" s="64" t="s">
        <v>165</v>
      </c>
      <c r="D53" s="65"/>
      <c r="E53" s="66">
        <f t="shared" si="4"/>
        <v>0</v>
      </c>
      <c r="F53" s="67"/>
      <c r="G53" s="65"/>
      <c r="H53" s="192"/>
      <c r="I53" s="67"/>
      <c r="J53" s="65"/>
      <c r="K53" s="192"/>
      <c r="L53" s="67"/>
      <c r="M53" s="65"/>
      <c r="N53" s="192"/>
      <c r="O53" s="224"/>
      <c r="P53" s="190">
        <f t="shared" si="5"/>
        <v>0.15</v>
      </c>
    </row>
    <row r="54" spans="1:16" outlineLevel="1" x14ac:dyDescent="0.25">
      <c r="A54" s="220">
        <v>17</v>
      </c>
      <c r="B54" s="63" t="str">
        <f t="shared" si="7"/>
        <v>II.17</v>
      </c>
      <c r="C54" s="64" t="s">
        <v>166</v>
      </c>
      <c r="D54" s="65"/>
      <c r="E54" s="66">
        <f t="shared" si="4"/>
        <v>0</v>
      </c>
      <c r="F54" s="67"/>
      <c r="G54" s="65"/>
      <c r="H54" s="192"/>
      <c r="I54" s="67"/>
      <c r="J54" s="65"/>
      <c r="K54" s="192"/>
      <c r="L54" s="67"/>
      <c r="M54" s="65"/>
      <c r="N54" s="192"/>
      <c r="O54" s="224"/>
      <c r="P54" s="190">
        <f t="shared" si="5"/>
        <v>0.15</v>
      </c>
    </row>
    <row r="55" spans="1:16" outlineLevel="1" x14ac:dyDescent="0.25">
      <c r="A55" s="220">
        <v>18</v>
      </c>
      <c r="B55" s="63" t="str">
        <f t="shared" si="7"/>
        <v>II.18</v>
      </c>
      <c r="C55" s="64" t="s">
        <v>167</v>
      </c>
      <c r="D55" s="65"/>
      <c r="E55" s="66">
        <f t="shared" si="4"/>
        <v>0</v>
      </c>
      <c r="F55" s="67"/>
      <c r="G55" s="65"/>
      <c r="H55" s="192"/>
      <c r="I55" s="67"/>
      <c r="J55" s="65"/>
      <c r="K55" s="192"/>
      <c r="L55" s="67"/>
      <c r="M55" s="65"/>
      <c r="N55" s="192"/>
      <c r="O55" s="224"/>
      <c r="P55" s="190">
        <f t="shared" si="5"/>
        <v>0.15</v>
      </c>
    </row>
    <row r="56" spans="1:16" outlineLevel="1" x14ac:dyDescent="0.25">
      <c r="A56" s="220">
        <v>19</v>
      </c>
      <c r="B56" s="63" t="str">
        <f t="shared" si="7"/>
        <v>II.19</v>
      </c>
      <c r="C56" s="64" t="s">
        <v>168</v>
      </c>
      <c r="D56" s="65"/>
      <c r="E56" s="66">
        <f t="shared" si="4"/>
        <v>0</v>
      </c>
      <c r="F56" s="67"/>
      <c r="G56" s="65"/>
      <c r="H56" s="192"/>
      <c r="I56" s="67"/>
      <c r="J56" s="65"/>
      <c r="K56" s="192"/>
      <c r="L56" s="67"/>
      <c r="M56" s="65"/>
      <c r="N56" s="192"/>
      <c r="O56" s="224"/>
      <c r="P56" s="190">
        <f t="shared" si="5"/>
        <v>0.15</v>
      </c>
    </row>
    <row r="57" spans="1:16" outlineLevel="1" x14ac:dyDescent="0.25">
      <c r="A57" s="220">
        <v>20</v>
      </c>
      <c r="B57" s="63" t="str">
        <f t="shared" si="7"/>
        <v>II.20</v>
      </c>
      <c r="C57" s="64" t="s">
        <v>169</v>
      </c>
      <c r="D57" s="65"/>
      <c r="E57" s="66">
        <f t="shared" si="4"/>
        <v>0</v>
      </c>
      <c r="F57" s="67"/>
      <c r="G57" s="65"/>
      <c r="H57" s="192"/>
      <c r="I57" s="67"/>
      <c r="J57" s="65"/>
      <c r="K57" s="192"/>
      <c r="L57" s="67"/>
      <c r="M57" s="65"/>
      <c r="N57" s="192"/>
      <c r="O57" s="224"/>
      <c r="P57" s="190">
        <f t="shared" si="5"/>
        <v>0.15</v>
      </c>
    </row>
    <row r="58" spans="1:16" s="8" customFormat="1" x14ac:dyDescent="0.25">
      <c r="B58" s="6" t="str">
        <f>B8</f>
        <v>III.</v>
      </c>
      <c r="C58" s="9" t="str">
        <f>C8</f>
        <v>Operators</v>
      </c>
      <c r="D58" s="5"/>
      <c r="E58" s="13"/>
      <c r="F58" s="5"/>
      <c r="G58" s="46"/>
      <c r="H58" s="13"/>
      <c r="I58" s="46"/>
      <c r="J58" s="46"/>
      <c r="K58" s="13"/>
      <c r="L58" s="46"/>
      <c r="M58" s="46"/>
      <c r="N58" s="78"/>
      <c r="O58" s="224"/>
      <c r="P58" s="183"/>
    </row>
    <row r="59" spans="1:16" ht="24" outlineLevel="1" x14ac:dyDescent="0.25">
      <c r="A59" s="220">
        <v>1</v>
      </c>
      <c r="B59" s="58" t="str">
        <f>$B$58&amp;A59</f>
        <v>III.1</v>
      </c>
      <c r="C59" s="59" t="s">
        <v>133</v>
      </c>
      <c r="D59" s="60" t="s">
        <v>135</v>
      </c>
      <c r="E59" s="61">
        <f t="shared" ref="E59:E78" si="8">($H$13*H59+$K$13*K59+$N$13*N59)/$P$13</f>
        <v>0</v>
      </c>
      <c r="F59" s="62"/>
      <c r="G59" s="60"/>
      <c r="H59" s="191"/>
      <c r="I59" s="62"/>
      <c r="J59" s="60"/>
      <c r="K59" s="191"/>
      <c r="L59" s="62"/>
      <c r="M59" s="60"/>
      <c r="N59" s="191"/>
      <c r="O59" s="221">
        <f>O17</f>
        <v>4</v>
      </c>
      <c r="P59" s="190">
        <f t="shared" ref="P59:P78" si="9">VLOOKUP($B$58,PersGroupWeight,3,FALSE)</f>
        <v>0.2</v>
      </c>
    </row>
    <row r="60" spans="1:16" ht="24" outlineLevel="1" x14ac:dyDescent="0.25">
      <c r="A60" s="220">
        <v>2</v>
      </c>
      <c r="B60" s="74" t="str">
        <f t="shared" ref="B60:B67" si="10">$B$58&amp;A60</f>
        <v>III.2</v>
      </c>
      <c r="C60" s="64" t="s">
        <v>134</v>
      </c>
      <c r="D60" s="60" t="s">
        <v>148</v>
      </c>
      <c r="E60" s="66">
        <f t="shared" si="8"/>
        <v>0</v>
      </c>
      <c r="F60" s="67"/>
      <c r="G60" s="65"/>
      <c r="H60" s="192"/>
      <c r="I60" s="67"/>
      <c r="J60" s="65"/>
      <c r="K60" s="192"/>
      <c r="L60" s="67"/>
      <c r="M60" s="65"/>
      <c r="N60" s="192"/>
      <c r="O60" s="224"/>
      <c r="P60" s="190">
        <f t="shared" si="9"/>
        <v>0.2</v>
      </c>
    </row>
    <row r="61" spans="1:16" outlineLevel="1" x14ac:dyDescent="0.25">
      <c r="A61" s="220">
        <v>3</v>
      </c>
      <c r="B61" s="74" t="str">
        <f t="shared" si="10"/>
        <v>III.3</v>
      </c>
      <c r="C61" s="64" t="s">
        <v>75</v>
      </c>
      <c r="D61" s="65" t="s">
        <v>5</v>
      </c>
      <c r="E61" s="66">
        <f t="shared" si="8"/>
        <v>0</v>
      </c>
      <c r="F61" s="67"/>
      <c r="G61" s="65"/>
      <c r="H61" s="192"/>
      <c r="I61" s="67"/>
      <c r="J61" s="65"/>
      <c r="K61" s="192"/>
      <c r="L61" s="67"/>
      <c r="M61" s="65"/>
      <c r="N61" s="192"/>
      <c r="O61" s="224"/>
      <c r="P61" s="190">
        <f t="shared" si="9"/>
        <v>0.2</v>
      </c>
    </row>
    <row r="62" spans="1:16" outlineLevel="1" x14ac:dyDescent="0.25">
      <c r="A62" s="220">
        <v>4</v>
      </c>
      <c r="B62" s="74" t="str">
        <f t="shared" si="10"/>
        <v>III.4</v>
      </c>
      <c r="C62" s="64" t="s">
        <v>76</v>
      </c>
      <c r="D62" s="65"/>
      <c r="E62" s="66">
        <f t="shared" si="8"/>
        <v>0</v>
      </c>
      <c r="F62" s="67"/>
      <c r="G62" s="65"/>
      <c r="H62" s="192"/>
      <c r="I62" s="67"/>
      <c r="J62" s="65"/>
      <c r="K62" s="192"/>
      <c r="L62" s="67"/>
      <c r="M62" s="65"/>
      <c r="N62" s="192"/>
      <c r="O62" s="224"/>
      <c r="P62" s="190">
        <f t="shared" si="9"/>
        <v>0.2</v>
      </c>
    </row>
    <row r="63" spans="1:16" outlineLevel="1" x14ac:dyDescent="0.25">
      <c r="A63" s="220">
        <v>5</v>
      </c>
      <c r="B63" s="74" t="str">
        <f t="shared" si="10"/>
        <v>III.5</v>
      </c>
      <c r="C63" s="64" t="s">
        <v>77</v>
      </c>
      <c r="D63" s="65"/>
      <c r="E63" s="66">
        <f t="shared" si="8"/>
        <v>0</v>
      </c>
      <c r="F63" s="67"/>
      <c r="G63" s="65"/>
      <c r="H63" s="192"/>
      <c r="I63" s="67"/>
      <c r="J63" s="65"/>
      <c r="K63" s="192"/>
      <c r="L63" s="67"/>
      <c r="M63" s="65"/>
      <c r="N63" s="192"/>
      <c r="O63" s="224"/>
      <c r="P63" s="190">
        <f t="shared" si="9"/>
        <v>0.2</v>
      </c>
    </row>
    <row r="64" spans="1:16" outlineLevel="1" x14ac:dyDescent="0.25">
      <c r="A64" s="220">
        <v>6</v>
      </c>
      <c r="B64" s="74" t="str">
        <f t="shared" si="10"/>
        <v>III.6</v>
      </c>
      <c r="C64" s="64" t="s">
        <v>78</v>
      </c>
      <c r="D64" s="65"/>
      <c r="E64" s="66">
        <f t="shared" si="8"/>
        <v>0</v>
      </c>
      <c r="F64" s="67"/>
      <c r="G64" s="65"/>
      <c r="H64" s="192"/>
      <c r="I64" s="67"/>
      <c r="J64" s="65"/>
      <c r="K64" s="192"/>
      <c r="L64" s="67"/>
      <c r="M64" s="65"/>
      <c r="N64" s="192"/>
      <c r="O64" s="224"/>
      <c r="P64" s="190">
        <f t="shared" si="9"/>
        <v>0.2</v>
      </c>
    </row>
    <row r="65" spans="1:16" outlineLevel="1" x14ac:dyDescent="0.25">
      <c r="A65" s="220">
        <v>7</v>
      </c>
      <c r="B65" s="74" t="str">
        <f t="shared" si="10"/>
        <v>III.7</v>
      </c>
      <c r="C65" s="64" t="s">
        <v>43</v>
      </c>
      <c r="D65" s="65"/>
      <c r="E65" s="66">
        <f t="shared" si="8"/>
        <v>0</v>
      </c>
      <c r="F65" s="67"/>
      <c r="G65" s="65"/>
      <c r="H65" s="192"/>
      <c r="I65" s="67"/>
      <c r="J65" s="65"/>
      <c r="K65" s="192"/>
      <c r="L65" s="67"/>
      <c r="M65" s="65"/>
      <c r="N65" s="192"/>
      <c r="O65" s="224"/>
      <c r="P65" s="190">
        <f t="shared" si="9"/>
        <v>0.2</v>
      </c>
    </row>
    <row r="66" spans="1:16" outlineLevel="1" x14ac:dyDescent="0.25">
      <c r="A66" s="220">
        <v>8</v>
      </c>
      <c r="B66" s="74" t="str">
        <f t="shared" si="10"/>
        <v>III.8</v>
      </c>
      <c r="C66" s="64" t="s">
        <v>44</v>
      </c>
      <c r="D66" s="65"/>
      <c r="E66" s="66">
        <f t="shared" si="8"/>
        <v>0</v>
      </c>
      <c r="F66" s="67"/>
      <c r="G66" s="65"/>
      <c r="H66" s="192"/>
      <c r="I66" s="67"/>
      <c r="J66" s="65"/>
      <c r="K66" s="192"/>
      <c r="L66" s="67"/>
      <c r="M66" s="65"/>
      <c r="N66" s="192"/>
      <c r="O66" s="224"/>
      <c r="P66" s="190">
        <f t="shared" si="9"/>
        <v>0.2</v>
      </c>
    </row>
    <row r="67" spans="1:16" outlineLevel="1" x14ac:dyDescent="0.25">
      <c r="A67" s="220">
        <v>9</v>
      </c>
      <c r="B67" s="74" t="str">
        <f t="shared" si="10"/>
        <v>III.9</v>
      </c>
      <c r="C67" s="64" t="s">
        <v>45</v>
      </c>
      <c r="D67" s="65"/>
      <c r="E67" s="66">
        <f t="shared" si="8"/>
        <v>0</v>
      </c>
      <c r="F67" s="67"/>
      <c r="G67" s="65"/>
      <c r="H67" s="192"/>
      <c r="I67" s="67"/>
      <c r="J67" s="65"/>
      <c r="K67" s="192"/>
      <c r="L67" s="67"/>
      <c r="M67" s="65"/>
      <c r="N67" s="192"/>
      <c r="O67" s="224"/>
      <c r="P67" s="190">
        <f t="shared" si="9"/>
        <v>0.2</v>
      </c>
    </row>
    <row r="68" spans="1:16" outlineLevel="1" x14ac:dyDescent="0.25">
      <c r="A68" s="220">
        <v>10</v>
      </c>
      <c r="B68" s="74" t="str">
        <f t="shared" ref="B68:B78" si="11">$B$58&amp;A68</f>
        <v>III.10</v>
      </c>
      <c r="C68" s="64" t="s">
        <v>46</v>
      </c>
      <c r="D68" s="65"/>
      <c r="E68" s="66">
        <f t="shared" si="8"/>
        <v>0</v>
      </c>
      <c r="F68" s="67"/>
      <c r="G68" s="65"/>
      <c r="H68" s="192"/>
      <c r="I68" s="67"/>
      <c r="J68" s="65"/>
      <c r="K68" s="192"/>
      <c r="L68" s="67"/>
      <c r="M68" s="65"/>
      <c r="N68" s="192"/>
      <c r="O68" s="224"/>
      <c r="P68" s="190">
        <f t="shared" si="9"/>
        <v>0.2</v>
      </c>
    </row>
    <row r="69" spans="1:16" outlineLevel="1" x14ac:dyDescent="0.25">
      <c r="A69" s="220">
        <v>11</v>
      </c>
      <c r="B69" s="74" t="str">
        <f t="shared" si="11"/>
        <v>III.11</v>
      </c>
      <c r="C69" s="64" t="s">
        <v>170</v>
      </c>
      <c r="D69" s="65"/>
      <c r="E69" s="66">
        <f t="shared" si="8"/>
        <v>0</v>
      </c>
      <c r="F69" s="67"/>
      <c r="G69" s="65"/>
      <c r="H69" s="192"/>
      <c r="I69" s="67"/>
      <c r="J69" s="65"/>
      <c r="K69" s="192"/>
      <c r="L69" s="67"/>
      <c r="M69" s="65"/>
      <c r="N69" s="192"/>
      <c r="O69" s="224"/>
      <c r="P69" s="190">
        <f t="shared" si="9"/>
        <v>0.2</v>
      </c>
    </row>
    <row r="70" spans="1:16" outlineLevel="1" x14ac:dyDescent="0.25">
      <c r="A70" s="220">
        <v>12</v>
      </c>
      <c r="B70" s="74" t="str">
        <f t="shared" si="11"/>
        <v>III.12</v>
      </c>
      <c r="C70" s="64" t="s">
        <v>171</v>
      </c>
      <c r="D70" s="65"/>
      <c r="E70" s="66">
        <f t="shared" si="8"/>
        <v>0</v>
      </c>
      <c r="F70" s="67"/>
      <c r="G70" s="65"/>
      <c r="H70" s="192"/>
      <c r="I70" s="67"/>
      <c r="J70" s="65"/>
      <c r="K70" s="192"/>
      <c r="L70" s="67"/>
      <c r="M70" s="65"/>
      <c r="N70" s="192"/>
      <c r="O70" s="224"/>
      <c r="P70" s="190">
        <f t="shared" si="9"/>
        <v>0.2</v>
      </c>
    </row>
    <row r="71" spans="1:16" outlineLevel="1" x14ac:dyDescent="0.25">
      <c r="A71" s="220">
        <v>13</v>
      </c>
      <c r="B71" s="74" t="str">
        <f t="shared" si="11"/>
        <v>III.13</v>
      </c>
      <c r="C71" s="64" t="s">
        <v>172</v>
      </c>
      <c r="D71" s="65"/>
      <c r="E71" s="66">
        <f t="shared" si="8"/>
        <v>0</v>
      </c>
      <c r="F71" s="67"/>
      <c r="G71" s="65"/>
      <c r="H71" s="192"/>
      <c r="I71" s="67"/>
      <c r="J71" s="65"/>
      <c r="K71" s="192"/>
      <c r="L71" s="67"/>
      <c r="M71" s="65"/>
      <c r="N71" s="192"/>
      <c r="O71" s="224"/>
      <c r="P71" s="190">
        <f t="shared" si="9"/>
        <v>0.2</v>
      </c>
    </row>
    <row r="72" spans="1:16" outlineLevel="1" x14ac:dyDescent="0.25">
      <c r="A72" s="220">
        <v>14</v>
      </c>
      <c r="B72" s="74" t="str">
        <f t="shared" si="11"/>
        <v>III.14</v>
      </c>
      <c r="C72" s="64" t="s">
        <v>173</v>
      </c>
      <c r="D72" s="65"/>
      <c r="E72" s="66">
        <f t="shared" si="8"/>
        <v>0</v>
      </c>
      <c r="F72" s="67"/>
      <c r="G72" s="65"/>
      <c r="H72" s="192"/>
      <c r="I72" s="67"/>
      <c r="J72" s="65"/>
      <c r="K72" s="192"/>
      <c r="L72" s="67"/>
      <c r="M72" s="65"/>
      <c r="N72" s="192"/>
      <c r="O72" s="224"/>
      <c r="P72" s="190">
        <f t="shared" si="9"/>
        <v>0.2</v>
      </c>
    </row>
    <row r="73" spans="1:16" outlineLevel="1" x14ac:dyDescent="0.25">
      <c r="A73" s="220">
        <v>15</v>
      </c>
      <c r="B73" s="74" t="str">
        <f t="shared" si="11"/>
        <v>III.15</v>
      </c>
      <c r="C73" s="64" t="s">
        <v>174</v>
      </c>
      <c r="D73" s="65"/>
      <c r="E73" s="66">
        <f t="shared" si="8"/>
        <v>0</v>
      </c>
      <c r="F73" s="67"/>
      <c r="G73" s="65"/>
      <c r="H73" s="192"/>
      <c r="I73" s="67"/>
      <c r="J73" s="65"/>
      <c r="K73" s="192"/>
      <c r="L73" s="67"/>
      <c r="M73" s="65"/>
      <c r="N73" s="192"/>
      <c r="O73" s="224"/>
      <c r="P73" s="190">
        <f t="shared" si="9"/>
        <v>0.2</v>
      </c>
    </row>
    <row r="74" spans="1:16" outlineLevel="1" x14ac:dyDescent="0.25">
      <c r="A74" s="220">
        <v>16</v>
      </c>
      <c r="B74" s="74" t="str">
        <f t="shared" si="11"/>
        <v>III.16</v>
      </c>
      <c r="C74" s="64" t="s">
        <v>175</v>
      </c>
      <c r="D74" s="65"/>
      <c r="E74" s="66">
        <f t="shared" si="8"/>
        <v>0</v>
      </c>
      <c r="F74" s="67"/>
      <c r="G74" s="65"/>
      <c r="H74" s="192"/>
      <c r="I74" s="67"/>
      <c r="J74" s="65"/>
      <c r="K74" s="192"/>
      <c r="L74" s="67"/>
      <c r="M74" s="65"/>
      <c r="N74" s="192"/>
      <c r="O74" s="224"/>
      <c r="P74" s="190">
        <f t="shared" si="9"/>
        <v>0.2</v>
      </c>
    </row>
    <row r="75" spans="1:16" outlineLevel="1" x14ac:dyDescent="0.25">
      <c r="A75" s="220">
        <v>17</v>
      </c>
      <c r="B75" s="74" t="str">
        <f t="shared" si="11"/>
        <v>III.17</v>
      </c>
      <c r="C75" s="64" t="s">
        <v>176</v>
      </c>
      <c r="D75" s="65"/>
      <c r="E75" s="66">
        <f t="shared" si="8"/>
        <v>0</v>
      </c>
      <c r="F75" s="67"/>
      <c r="G75" s="65"/>
      <c r="H75" s="192"/>
      <c r="I75" s="67"/>
      <c r="J75" s="65"/>
      <c r="K75" s="192"/>
      <c r="L75" s="67"/>
      <c r="M75" s="65"/>
      <c r="N75" s="192"/>
      <c r="O75" s="224"/>
      <c r="P75" s="190">
        <f t="shared" si="9"/>
        <v>0.2</v>
      </c>
    </row>
    <row r="76" spans="1:16" outlineLevel="1" x14ac:dyDescent="0.25">
      <c r="A76" s="220">
        <v>18</v>
      </c>
      <c r="B76" s="74" t="str">
        <f t="shared" si="11"/>
        <v>III.18</v>
      </c>
      <c r="C76" s="64" t="s">
        <v>177</v>
      </c>
      <c r="D76" s="65"/>
      <c r="E76" s="66">
        <f t="shared" si="8"/>
        <v>0</v>
      </c>
      <c r="F76" s="67"/>
      <c r="G76" s="65"/>
      <c r="H76" s="192"/>
      <c r="I76" s="67"/>
      <c r="J76" s="65"/>
      <c r="K76" s="192"/>
      <c r="L76" s="67"/>
      <c r="M76" s="65"/>
      <c r="N76" s="192"/>
      <c r="O76" s="224"/>
      <c r="P76" s="190">
        <f t="shared" si="9"/>
        <v>0.2</v>
      </c>
    </row>
    <row r="77" spans="1:16" outlineLevel="1" x14ac:dyDescent="0.25">
      <c r="A77" s="220">
        <v>19</v>
      </c>
      <c r="B77" s="74" t="str">
        <f t="shared" si="11"/>
        <v>III.19</v>
      </c>
      <c r="C77" s="64" t="s">
        <v>178</v>
      </c>
      <c r="D77" s="65"/>
      <c r="E77" s="66">
        <f t="shared" si="8"/>
        <v>0</v>
      </c>
      <c r="F77" s="67"/>
      <c r="G77" s="65"/>
      <c r="H77" s="192"/>
      <c r="I77" s="67"/>
      <c r="J77" s="65"/>
      <c r="K77" s="192"/>
      <c r="L77" s="67"/>
      <c r="M77" s="65"/>
      <c r="N77" s="192"/>
      <c r="O77" s="224"/>
      <c r="P77" s="190">
        <f t="shared" si="9"/>
        <v>0.2</v>
      </c>
    </row>
    <row r="78" spans="1:16" outlineLevel="1" x14ac:dyDescent="0.25">
      <c r="A78" s="220">
        <v>20</v>
      </c>
      <c r="B78" s="74" t="str">
        <f t="shared" si="11"/>
        <v>III.20</v>
      </c>
      <c r="C78" s="64" t="s">
        <v>179</v>
      </c>
      <c r="D78" s="65"/>
      <c r="E78" s="66">
        <f t="shared" si="8"/>
        <v>0</v>
      </c>
      <c r="F78" s="67"/>
      <c r="G78" s="65"/>
      <c r="H78" s="192"/>
      <c r="I78" s="67"/>
      <c r="J78" s="65"/>
      <c r="K78" s="192"/>
      <c r="L78" s="67"/>
      <c r="M78" s="65"/>
      <c r="N78" s="192"/>
      <c r="O78" s="224"/>
      <c r="P78" s="190">
        <f t="shared" si="9"/>
        <v>0.2</v>
      </c>
    </row>
    <row r="79" spans="1:16" outlineLevel="1" x14ac:dyDescent="0.25">
      <c r="B79" s="6" t="str">
        <f>B9</f>
        <v>IV.</v>
      </c>
      <c r="C79" s="9" t="str">
        <f>C9</f>
        <v>Lead Geotechnical Engineer, Offshore</v>
      </c>
      <c r="D79" s="5"/>
      <c r="E79" s="13"/>
      <c r="F79" s="5"/>
      <c r="G79" s="46"/>
      <c r="H79" s="13"/>
      <c r="I79" s="46"/>
      <c r="J79" s="46"/>
      <c r="K79" s="13"/>
      <c r="L79" s="46"/>
      <c r="M79" s="46"/>
      <c r="N79" s="78"/>
      <c r="O79" s="224"/>
      <c r="P79" s="190"/>
    </row>
    <row r="80" spans="1:16" ht="24" outlineLevel="1" x14ac:dyDescent="0.25">
      <c r="A80" s="220">
        <v>1</v>
      </c>
      <c r="B80" s="58" t="str">
        <f>$B$79&amp;A80</f>
        <v>IV.1</v>
      </c>
      <c r="C80" s="59" t="s">
        <v>136</v>
      </c>
      <c r="D80" s="60" t="s">
        <v>137</v>
      </c>
      <c r="E80" s="61">
        <f t="shared" ref="E80:E99" si="12">($H$13*H80+$K$13*K80+$N$13*N80)/$P$13</f>
        <v>0</v>
      </c>
      <c r="F80" s="62"/>
      <c r="G80" s="60"/>
      <c r="H80" s="191"/>
      <c r="I80" s="62"/>
      <c r="J80" s="60"/>
      <c r="K80" s="191"/>
      <c r="L80" s="62"/>
      <c r="M80" s="60"/>
      <c r="N80" s="191"/>
      <c r="O80" s="221">
        <f>O17</f>
        <v>4</v>
      </c>
      <c r="P80" s="190">
        <f t="shared" ref="P80:P99" si="13">VLOOKUP($B$79,PersGroupWeight,3,FALSE)</f>
        <v>0.15</v>
      </c>
    </row>
    <row r="81" spans="1:16" outlineLevel="1" x14ac:dyDescent="0.25">
      <c r="A81" s="220">
        <v>2</v>
      </c>
      <c r="B81" s="74" t="str">
        <f t="shared" ref="B81:B88" si="14">$B$79&amp;A81</f>
        <v>IV.2</v>
      </c>
      <c r="C81" s="64" t="s">
        <v>138</v>
      </c>
      <c r="D81" s="65" t="s">
        <v>5</v>
      </c>
      <c r="E81" s="66">
        <f t="shared" si="12"/>
        <v>0</v>
      </c>
      <c r="F81" s="67"/>
      <c r="G81" s="65"/>
      <c r="H81" s="192"/>
      <c r="I81" s="67"/>
      <c r="J81" s="65"/>
      <c r="K81" s="192"/>
      <c r="L81" s="67"/>
      <c r="M81" s="65"/>
      <c r="N81" s="192"/>
      <c r="O81" s="224"/>
      <c r="P81" s="190">
        <f t="shared" si="13"/>
        <v>0.15</v>
      </c>
    </row>
    <row r="82" spans="1:16" outlineLevel="1" x14ac:dyDescent="0.25">
      <c r="A82" s="220">
        <v>3</v>
      </c>
      <c r="B82" s="74" t="str">
        <f t="shared" si="14"/>
        <v>IV.3</v>
      </c>
      <c r="C82" s="64" t="s">
        <v>139</v>
      </c>
      <c r="D82" s="65"/>
      <c r="E82" s="66">
        <f t="shared" si="12"/>
        <v>0</v>
      </c>
      <c r="F82" s="67"/>
      <c r="G82" s="65"/>
      <c r="H82" s="192"/>
      <c r="I82" s="67"/>
      <c r="J82" s="65"/>
      <c r="K82" s="192"/>
      <c r="L82" s="67"/>
      <c r="M82" s="65"/>
      <c r="N82" s="192"/>
      <c r="O82" s="224"/>
      <c r="P82" s="190">
        <f t="shared" si="13"/>
        <v>0.15</v>
      </c>
    </row>
    <row r="83" spans="1:16" outlineLevel="1" x14ac:dyDescent="0.25">
      <c r="A83" s="220">
        <v>4</v>
      </c>
      <c r="B83" s="74" t="str">
        <f t="shared" si="14"/>
        <v>IV.4</v>
      </c>
      <c r="C83" s="64" t="s">
        <v>140</v>
      </c>
      <c r="D83" s="65"/>
      <c r="E83" s="66">
        <f t="shared" si="12"/>
        <v>0</v>
      </c>
      <c r="F83" s="67"/>
      <c r="G83" s="65"/>
      <c r="H83" s="192"/>
      <c r="I83" s="67"/>
      <c r="J83" s="65"/>
      <c r="K83" s="192"/>
      <c r="L83" s="67"/>
      <c r="M83" s="65"/>
      <c r="N83" s="192"/>
      <c r="O83" s="224"/>
      <c r="P83" s="190">
        <f t="shared" si="13"/>
        <v>0.15</v>
      </c>
    </row>
    <row r="84" spans="1:16" outlineLevel="1" x14ac:dyDescent="0.25">
      <c r="A84" s="220">
        <v>5</v>
      </c>
      <c r="B84" s="74" t="str">
        <f t="shared" si="14"/>
        <v>IV.5</v>
      </c>
      <c r="C84" s="64" t="s">
        <v>141</v>
      </c>
      <c r="D84" s="161"/>
      <c r="E84" s="66">
        <f t="shared" si="12"/>
        <v>0</v>
      </c>
      <c r="F84" s="162"/>
      <c r="G84" s="161"/>
      <c r="H84" s="194"/>
      <c r="I84" s="162"/>
      <c r="J84" s="161"/>
      <c r="K84" s="194"/>
      <c r="L84" s="162"/>
      <c r="M84" s="161"/>
      <c r="N84" s="194"/>
      <c r="O84" s="224"/>
      <c r="P84" s="190">
        <f t="shared" si="13"/>
        <v>0.15</v>
      </c>
    </row>
    <row r="85" spans="1:16" outlineLevel="1" x14ac:dyDescent="0.25">
      <c r="A85" s="220">
        <v>6</v>
      </c>
      <c r="B85" s="74" t="str">
        <f t="shared" si="14"/>
        <v>IV.6</v>
      </c>
      <c r="C85" s="64" t="s">
        <v>142</v>
      </c>
      <c r="D85" s="161"/>
      <c r="E85" s="66">
        <f t="shared" si="12"/>
        <v>0</v>
      </c>
      <c r="F85" s="162"/>
      <c r="G85" s="161"/>
      <c r="H85" s="194"/>
      <c r="I85" s="162"/>
      <c r="J85" s="161"/>
      <c r="K85" s="194"/>
      <c r="L85" s="162"/>
      <c r="M85" s="161"/>
      <c r="N85" s="194"/>
      <c r="O85" s="224"/>
      <c r="P85" s="190">
        <f t="shared" si="13"/>
        <v>0.15</v>
      </c>
    </row>
    <row r="86" spans="1:16" outlineLevel="1" x14ac:dyDescent="0.25">
      <c r="A86" s="220">
        <v>7</v>
      </c>
      <c r="B86" s="74" t="str">
        <f t="shared" si="14"/>
        <v>IV.7</v>
      </c>
      <c r="C86" s="64" t="s">
        <v>60</v>
      </c>
      <c r="D86" s="161"/>
      <c r="E86" s="66">
        <f t="shared" si="12"/>
        <v>0</v>
      </c>
      <c r="F86" s="162"/>
      <c r="G86" s="161"/>
      <c r="H86" s="194"/>
      <c r="I86" s="162"/>
      <c r="J86" s="161"/>
      <c r="K86" s="194"/>
      <c r="L86" s="162"/>
      <c r="M86" s="161"/>
      <c r="N86" s="194"/>
      <c r="O86" s="224"/>
      <c r="P86" s="190">
        <f t="shared" si="13"/>
        <v>0.15</v>
      </c>
    </row>
    <row r="87" spans="1:16" outlineLevel="1" x14ac:dyDescent="0.25">
      <c r="A87" s="220">
        <v>8</v>
      </c>
      <c r="B87" s="74" t="str">
        <f t="shared" si="14"/>
        <v>IV.8</v>
      </c>
      <c r="C87" s="64" t="s">
        <v>61</v>
      </c>
      <c r="D87" s="161"/>
      <c r="E87" s="66">
        <f t="shared" si="12"/>
        <v>0</v>
      </c>
      <c r="F87" s="162"/>
      <c r="G87" s="161"/>
      <c r="H87" s="194"/>
      <c r="I87" s="162"/>
      <c r="J87" s="161"/>
      <c r="K87" s="194"/>
      <c r="L87" s="162"/>
      <c r="M87" s="161"/>
      <c r="N87" s="194"/>
      <c r="O87" s="224"/>
      <c r="P87" s="190">
        <f t="shared" si="13"/>
        <v>0.15</v>
      </c>
    </row>
    <row r="88" spans="1:16" outlineLevel="1" x14ac:dyDescent="0.25">
      <c r="A88" s="220">
        <v>9</v>
      </c>
      <c r="B88" s="74" t="str">
        <f t="shared" si="14"/>
        <v>IV.9</v>
      </c>
      <c r="C88" s="64" t="s">
        <v>62</v>
      </c>
      <c r="D88" s="161"/>
      <c r="E88" s="66">
        <f t="shared" si="12"/>
        <v>0</v>
      </c>
      <c r="F88" s="162"/>
      <c r="G88" s="161"/>
      <c r="H88" s="194"/>
      <c r="I88" s="162"/>
      <c r="J88" s="161"/>
      <c r="K88" s="194"/>
      <c r="L88" s="162"/>
      <c r="M88" s="161"/>
      <c r="N88" s="194"/>
      <c r="O88" s="224"/>
      <c r="P88" s="190">
        <f t="shared" si="13"/>
        <v>0.15</v>
      </c>
    </row>
    <row r="89" spans="1:16" outlineLevel="1" x14ac:dyDescent="0.25">
      <c r="A89" s="220">
        <v>10</v>
      </c>
      <c r="B89" s="74" t="str">
        <f t="shared" ref="B89:B99" si="15">$B$79&amp;A89</f>
        <v>IV.10</v>
      </c>
      <c r="C89" s="64" t="s">
        <v>63</v>
      </c>
      <c r="D89" s="161"/>
      <c r="E89" s="66">
        <f t="shared" si="12"/>
        <v>0</v>
      </c>
      <c r="F89" s="162"/>
      <c r="G89" s="161"/>
      <c r="H89" s="194"/>
      <c r="I89" s="162"/>
      <c r="J89" s="161"/>
      <c r="K89" s="194"/>
      <c r="L89" s="162"/>
      <c r="M89" s="161"/>
      <c r="N89" s="194"/>
      <c r="O89" s="224"/>
      <c r="P89" s="190">
        <f t="shared" si="13"/>
        <v>0.15</v>
      </c>
    </row>
    <row r="90" spans="1:16" outlineLevel="1" x14ac:dyDescent="0.25">
      <c r="A90" s="220">
        <v>11</v>
      </c>
      <c r="B90" s="74" t="str">
        <f t="shared" si="15"/>
        <v>IV.11</v>
      </c>
      <c r="C90" s="64" t="s">
        <v>180</v>
      </c>
      <c r="D90" s="161"/>
      <c r="E90" s="66">
        <f t="shared" si="12"/>
        <v>0</v>
      </c>
      <c r="F90" s="162"/>
      <c r="G90" s="161"/>
      <c r="H90" s="194"/>
      <c r="I90" s="162"/>
      <c r="J90" s="161"/>
      <c r="K90" s="194"/>
      <c r="L90" s="162"/>
      <c r="M90" s="161"/>
      <c r="N90" s="194"/>
      <c r="O90" s="224"/>
      <c r="P90" s="190">
        <f t="shared" si="13"/>
        <v>0.15</v>
      </c>
    </row>
    <row r="91" spans="1:16" outlineLevel="1" x14ac:dyDescent="0.25">
      <c r="A91" s="220">
        <v>12</v>
      </c>
      <c r="B91" s="74" t="str">
        <f t="shared" si="15"/>
        <v>IV.12</v>
      </c>
      <c r="C91" s="64" t="s">
        <v>181</v>
      </c>
      <c r="D91" s="161"/>
      <c r="E91" s="66">
        <f t="shared" si="12"/>
        <v>0</v>
      </c>
      <c r="F91" s="162"/>
      <c r="G91" s="161"/>
      <c r="H91" s="194"/>
      <c r="I91" s="162"/>
      <c r="J91" s="161"/>
      <c r="K91" s="194"/>
      <c r="L91" s="162"/>
      <c r="M91" s="161"/>
      <c r="N91" s="194"/>
      <c r="O91" s="224"/>
      <c r="P91" s="190">
        <f t="shared" si="13"/>
        <v>0.15</v>
      </c>
    </row>
    <row r="92" spans="1:16" outlineLevel="1" x14ac:dyDescent="0.25">
      <c r="A92" s="220">
        <v>13</v>
      </c>
      <c r="B92" s="74" t="str">
        <f t="shared" si="15"/>
        <v>IV.13</v>
      </c>
      <c r="C92" s="64" t="s">
        <v>182</v>
      </c>
      <c r="D92" s="161"/>
      <c r="E92" s="66">
        <f t="shared" si="12"/>
        <v>0</v>
      </c>
      <c r="F92" s="162"/>
      <c r="G92" s="161"/>
      <c r="H92" s="194"/>
      <c r="I92" s="162"/>
      <c r="J92" s="161"/>
      <c r="K92" s="194"/>
      <c r="L92" s="162"/>
      <c r="M92" s="161"/>
      <c r="N92" s="194"/>
      <c r="O92" s="224"/>
      <c r="P92" s="190">
        <f t="shared" si="13"/>
        <v>0.15</v>
      </c>
    </row>
    <row r="93" spans="1:16" outlineLevel="1" x14ac:dyDescent="0.25">
      <c r="A93" s="220">
        <v>14</v>
      </c>
      <c r="B93" s="74" t="str">
        <f t="shared" si="15"/>
        <v>IV.14</v>
      </c>
      <c r="C93" s="64" t="s">
        <v>183</v>
      </c>
      <c r="D93" s="161"/>
      <c r="E93" s="66">
        <f t="shared" si="12"/>
        <v>0</v>
      </c>
      <c r="F93" s="162"/>
      <c r="G93" s="161"/>
      <c r="H93" s="194"/>
      <c r="I93" s="162"/>
      <c r="J93" s="161"/>
      <c r="K93" s="194"/>
      <c r="L93" s="162"/>
      <c r="M93" s="161"/>
      <c r="N93" s="194"/>
      <c r="O93" s="224"/>
      <c r="P93" s="190">
        <f t="shared" si="13"/>
        <v>0.15</v>
      </c>
    </row>
    <row r="94" spans="1:16" outlineLevel="1" x14ac:dyDescent="0.25">
      <c r="A94" s="220">
        <v>15</v>
      </c>
      <c r="B94" s="74" t="str">
        <f t="shared" si="15"/>
        <v>IV.15</v>
      </c>
      <c r="C94" s="64" t="s">
        <v>184</v>
      </c>
      <c r="D94" s="161"/>
      <c r="E94" s="66">
        <f t="shared" si="12"/>
        <v>0</v>
      </c>
      <c r="F94" s="162"/>
      <c r="G94" s="161"/>
      <c r="H94" s="194"/>
      <c r="I94" s="162"/>
      <c r="J94" s="161"/>
      <c r="K94" s="194"/>
      <c r="L94" s="162"/>
      <c r="M94" s="161"/>
      <c r="N94" s="194"/>
      <c r="O94" s="224"/>
      <c r="P94" s="190">
        <f t="shared" si="13"/>
        <v>0.15</v>
      </c>
    </row>
    <row r="95" spans="1:16" outlineLevel="1" x14ac:dyDescent="0.25">
      <c r="A95" s="220">
        <v>16</v>
      </c>
      <c r="B95" s="74" t="str">
        <f t="shared" si="15"/>
        <v>IV.16</v>
      </c>
      <c r="C95" s="64" t="s">
        <v>185</v>
      </c>
      <c r="D95" s="161"/>
      <c r="E95" s="66">
        <f t="shared" si="12"/>
        <v>0</v>
      </c>
      <c r="F95" s="162"/>
      <c r="G95" s="161"/>
      <c r="H95" s="194"/>
      <c r="I95" s="162"/>
      <c r="J95" s="161"/>
      <c r="K95" s="194"/>
      <c r="L95" s="162"/>
      <c r="M95" s="161"/>
      <c r="N95" s="194"/>
      <c r="O95" s="224"/>
      <c r="P95" s="190">
        <f t="shared" si="13"/>
        <v>0.15</v>
      </c>
    </row>
    <row r="96" spans="1:16" outlineLevel="1" x14ac:dyDescent="0.25">
      <c r="A96" s="220">
        <v>17</v>
      </c>
      <c r="B96" s="74" t="str">
        <f t="shared" si="15"/>
        <v>IV.17</v>
      </c>
      <c r="C96" s="64" t="s">
        <v>186</v>
      </c>
      <c r="D96" s="161"/>
      <c r="E96" s="66">
        <f t="shared" si="12"/>
        <v>0</v>
      </c>
      <c r="F96" s="162"/>
      <c r="G96" s="161"/>
      <c r="H96" s="194"/>
      <c r="I96" s="162"/>
      <c r="J96" s="161"/>
      <c r="K96" s="194"/>
      <c r="L96" s="162"/>
      <c r="M96" s="161"/>
      <c r="N96" s="194"/>
      <c r="O96" s="224"/>
      <c r="P96" s="190">
        <f t="shared" si="13"/>
        <v>0.15</v>
      </c>
    </row>
    <row r="97" spans="1:16" outlineLevel="1" x14ac:dyDescent="0.25">
      <c r="A97" s="220">
        <v>18</v>
      </c>
      <c r="B97" s="74" t="str">
        <f t="shared" si="15"/>
        <v>IV.18</v>
      </c>
      <c r="C97" s="64" t="s">
        <v>187</v>
      </c>
      <c r="D97" s="161"/>
      <c r="E97" s="66">
        <f t="shared" si="12"/>
        <v>0</v>
      </c>
      <c r="F97" s="162"/>
      <c r="G97" s="161"/>
      <c r="H97" s="194"/>
      <c r="I97" s="162"/>
      <c r="J97" s="161"/>
      <c r="K97" s="194"/>
      <c r="L97" s="162"/>
      <c r="M97" s="161"/>
      <c r="N97" s="194"/>
      <c r="O97" s="224"/>
      <c r="P97" s="190">
        <f t="shared" si="13"/>
        <v>0.15</v>
      </c>
    </row>
    <row r="98" spans="1:16" outlineLevel="1" x14ac:dyDescent="0.25">
      <c r="A98" s="220">
        <v>19</v>
      </c>
      <c r="B98" s="74" t="str">
        <f t="shared" si="15"/>
        <v>IV.19</v>
      </c>
      <c r="C98" s="64" t="s">
        <v>188</v>
      </c>
      <c r="D98" s="161"/>
      <c r="E98" s="66">
        <f t="shared" si="12"/>
        <v>0</v>
      </c>
      <c r="F98" s="162"/>
      <c r="G98" s="161"/>
      <c r="H98" s="194"/>
      <c r="I98" s="162"/>
      <c r="J98" s="161"/>
      <c r="K98" s="194"/>
      <c r="L98" s="162"/>
      <c r="M98" s="161"/>
      <c r="N98" s="194"/>
      <c r="O98" s="224"/>
      <c r="P98" s="190">
        <f t="shared" si="13"/>
        <v>0.15</v>
      </c>
    </row>
    <row r="99" spans="1:16" outlineLevel="1" x14ac:dyDescent="0.25">
      <c r="A99" s="220">
        <v>20</v>
      </c>
      <c r="B99" s="74" t="str">
        <f t="shared" si="15"/>
        <v>IV.20</v>
      </c>
      <c r="C99" s="64" t="s">
        <v>189</v>
      </c>
      <c r="D99" s="161"/>
      <c r="E99" s="66">
        <f t="shared" si="12"/>
        <v>0</v>
      </c>
      <c r="F99" s="162"/>
      <c r="G99" s="161"/>
      <c r="H99" s="194"/>
      <c r="I99" s="162"/>
      <c r="J99" s="161"/>
      <c r="K99" s="194"/>
      <c r="L99" s="162"/>
      <c r="M99" s="161"/>
      <c r="N99" s="194"/>
      <c r="O99" s="224"/>
      <c r="P99" s="190">
        <f t="shared" si="13"/>
        <v>0.15</v>
      </c>
    </row>
    <row r="100" spans="1:16" s="8" customFormat="1" x14ac:dyDescent="0.25">
      <c r="B100" s="6" t="str">
        <f>B10</f>
        <v>V.</v>
      </c>
      <c r="C100" s="9" t="str">
        <f>C10</f>
        <v>Lead Engineer, Onshore</v>
      </c>
      <c r="D100" s="5"/>
      <c r="E100" s="13"/>
      <c r="F100" s="5"/>
      <c r="G100" s="46"/>
      <c r="H100" s="13">
        <f>IFERROR(AVERAGE(H101:H110),0)</f>
        <v>0</v>
      </c>
      <c r="I100" s="46"/>
      <c r="J100" s="46"/>
      <c r="K100" s="13">
        <f>IFERROR(AVERAGE(K101:K110),0)</f>
        <v>0</v>
      </c>
      <c r="L100" s="46"/>
      <c r="M100" s="46"/>
      <c r="N100" s="78">
        <f>IFERROR(AVERAGE(N101:N110),0)</f>
        <v>0</v>
      </c>
      <c r="O100" s="224"/>
      <c r="P100" s="183"/>
    </row>
    <row r="101" spans="1:16" outlineLevel="1" x14ac:dyDescent="0.25">
      <c r="A101" s="220">
        <v>1</v>
      </c>
      <c r="B101" s="58" t="str">
        <f>$B$100&amp;A101</f>
        <v>V.1</v>
      </c>
      <c r="C101" s="59" t="s">
        <v>101</v>
      </c>
      <c r="D101" s="60" t="s">
        <v>143</v>
      </c>
      <c r="E101" s="61">
        <f t="shared" ref="E101:E120" si="16">($H$13*H101+$K$13*K101+$N$13*N101)/$P$13</f>
        <v>0</v>
      </c>
      <c r="F101" s="62"/>
      <c r="G101" s="60"/>
      <c r="H101" s="191"/>
      <c r="I101" s="62"/>
      <c r="J101" s="60"/>
      <c r="K101" s="191"/>
      <c r="L101" s="62"/>
      <c r="M101" s="60"/>
      <c r="N101" s="191"/>
      <c r="O101" s="221">
        <f>O17</f>
        <v>4</v>
      </c>
      <c r="P101" s="190">
        <f t="shared" ref="P101:P120" si="17">VLOOKUP($B$100,PersGroupWeight,3,FALSE)</f>
        <v>0.2</v>
      </c>
    </row>
    <row r="102" spans="1:16" outlineLevel="1" x14ac:dyDescent="0.25">
      <c r="A102" s="220">
        <v>2</v>
      </c>
      <c r="B102" s="74" t="str">
        <f t="shared" ref="B102:B109" si="18">$B$100&amp;A102</f>
        <v>V.2</v>
      </c>
      <c r="C102" s="64" t="s">
        <v>102</v>
      </c>
      <c r="D102" s="65" t="s">
        <v>5</v>
      </c>
      <c r="E102" s="66">
        <f t="shared" si="16"/>
        <v>0</v>
      </c>
      <c r="F102" s="67"/>
      <c r="G102" s="65"/>
      <c r="H102" s="192"/>
      <c r="I102" s="67"/>
      <c r="J102" s="65"/>
      <c r="K102" s="192"/>
      <c r="L102" s="67"/>
      <c r="M102" s="65"/>
      <c r="N102" s="192"/>
      <c r="O102" s="224"/>
      <c r="P102" s="190">
        <f t="shared" si="17"/>
        <v>0.2</v>
      </c>
    </row>
    <row r="103" spans="1:16" outlineLevel="1" x14ac:dyDescent="0.25">
      <c r="A103" s="220">
        <v>3</v>
      </c>
      <c r="B103" s="74" t="str">
        <f t="shared" si="18"/>
        <v>V.3</v>
      </c>
      <c r="C103" s="64" t="s">
        <v>103</v>
      </c>
      <c r="D103" s="65"/>
      <c r="E103" s="66">
        <f t="shared" si="16"/>
        <v>0</v>
      </c>
      <c r="F103" s="67"/>
      <c r="G103" s="65"/>
      <c r="H103" s="192"/>
      <c r="I103" s="67"/>
      <c r="J103" s="65"/>
      <c r="K103" s="192"/>
      <c r="L103" s="67"/>
      <c r="M103" s="65"/>
      <c r="N103" s="192"/>
      <c r="O103" s="224"/>
      <c r="P103" s="190">
        <f t="shared" si="17"/>
        <v>0.2</v>
      </c>
    </row>
    <row r="104" spans="1:16" outlineLevel="1" x14ac:dyDescent="0.25">
      <c r="A104" s="220">
        <v>4</v>
      </c>
      <c r="B104" s="74" t="str">
        <f t="shared" si="18"/>
        <v>V.4</v>
      </c>
      <c r="C104" s="64" t="s">
        <v>104</v>
      </c>
      <c r="D104" s="65"/>
      <c r="E104" s="66">
        <f t="shared" si="16"/>
        <v>0</v>
      </c>
      <c r="F104" s="67"/>
      <c r="G104" s="65"/>
      <c r="H104" s="192"/>
      <c r="I104" s="67"/>
      <c r="J104" s="65"/>
      <c r="K104" s="192"/>
      <c r="L104" s="67"/>
      <c r="M104" s="65"/>
      <c r="N104" s="192"/>
      <c r="O104" s="224"/>
      <c r="P104" s="190">
        <f t="shared" si="17"/>
        <v>0.2</v>
      </c>
    </row>
    <row r="105" spans="1:16" outlineLevel="1" x14ac:dyDescent="0.25">
      <c r="A105" s="220">
        <v>5</v>
      </c>
      <c r="B105" s="74" t="str">
        <f t="shared" si="18"/>
        <v>V.5</v>
      </c>
      <c r="C105" s="64" t="s">
        <v>105</v>
      </c>
      <c r="D105" s="161"/>
      <c r="E105" s="66">
        <f t="shared" si="16"/>
        <v>0</v>
      </c>
      <c r="F105" s="162"/>
      <c r="G105" s="161"/>
      <c r="H105" s="194"/>
      <c r="I105" s="162"/>
      <c r="J105" s="161"/>
      <c r="K105" s="194"/>
      <c r="L105" s="162"/>
      <c r="M105" s="161"/>
      <c r="N105" s="194"/>
      <c r="O105" s="224"/>
      <c r="P105" s="190">
        <f t="shared" si="17"/>
        <v>0.2</v>
      </c>
    </row>
    <row r="106" spans="1:16" outlineLevel="1" x14ac:dyDescent="0.25">
      <c r="A106" s="220">
        <v>6</v>
      </c>
      <c r="B106" s="74" t="str">
        <f t="shared" si="18"/>
        <v>V.6</v>
      </c>
      <c r="C106" s="64" t="s">
        <v>106</v>
      </c>
      <c r="D106" s="161"/>
      <c r="E106" s="66">
        <f t="shared" si="16"/>
        <v>0</v>
      </c>
      <c r="F106" s="162"/>
      <c r="G106" s="161"/>
      <c r="H106" s="194"/>
      <c r="I106" s="162"/>
      <c r="J106" s="161"/>
      <c r="K106" s="194"/>
      <c r="L106" s="162"/>
      <c r="M106" s="161"/>
      <c r="N106" s="194"/>
      <c r="O106" s="224"/>
      <c r="P106" s="190">
        <f t="shared" si="17"/>
        <v>0.2</v>
      </c>
    </row>
    <row r="107" spans="1:16" outlineLevel="1" x14ac:dyDescent="0.25">
      <c r="A107" s="220">
        <v>7</v>
      </c>
      <c r="B107" s="74" t="str">
        <f t="shared" si="18"/>
        <v>V.7</v>
      </c>
      <c r="C107" s="64" t="s">
        <v>107</v>
      </c>
      <c r="D107" s="161"/>
      <c r="E107" s="66">
        <f t="shared" si="16"/>
        <v>0</v>
      </c>
      <c r="F107" s="162"/>
      <c r="G107" s="161"/>
      <c r="H107" s="194"/>
      <c r="I107" s="162"/>
      <c r="J107" s="161"/>
      <c r="K107" s="194"/>
      <c r="L107" s="162"/>
      <c r="M107" s="161"/>
      <c r="N107" s="194"/>
      <c r="O107" s="224"/>
      <c r="P107" s="190">
        <f t="shared" si="17"/>
        <v>0.2</v>
      </c>
    </row>
    <row r="108" spans="1:16" outlineLevel="1" x14ac:dyDescent="0.25">
      <c r="A108" s="220">
        <v>8</v>
      </c>
      <c r="B108" s="74" t="str">
        <f t="shared" si="18"/>
        <v>V.8</v>
      </c>
      <c r="C108" s="64" t="s">
        <v>108</v>
      </c>
      <c r="D108" s="161"/>
      <c r="E108" s="66">
        <f t="shared" si="16"/>
        <v>0</v>
      </c>
      <c r="F108" s="162"/>
      <c r="G108" s="161"/>
      <c r="H108" s="194"/>
      <c r="I108" s="162"/>
      <c r="J108" s="161"/>
      <c r="K108" s="194"/>
      <c r="L108" s="162"/>
      <c r="M108" s="161"/>
      <c r="N108" s="194"/>
      <c r="O108" s="224"/>
      <c r="P108" s="190">
        <f t="shared" si="17"/>
        <v>0.2</v>
      </c>
    </row>
    <row r="109" spans="1:16" outlineLevel="1" x14ac:dyDescent="0.25">
      <c r="A109" s="220">
        <v>9</v>
      </c>
      <c r="B109" s="74" t="str">
        <f t="shared" si="18"/>
        <v>V.9</v>
      </c>
      <c r="C109" s="64" t="s">
        <v>109</v>
      </c>
      <c r="D109" s="161"/>
      <c r="E109" s="66">
        <f t="shared" si="16"/>
        <v>0</v>
      </c>
      <c r="F109" s="162"/>
      <c r="G109" s="161"/>
      <c r="H109" s="194"/>
      <c r="I109" s="162"/>
      <c r="J109" s="161"/>
      <c r="K109" s="194"/>
      <c r="L109" s="162"/>
      <c r="M109" s="161"/>
      <c r="N109" s="194"/>
      <c r="O109" s="224"/>
      <c r="P109" s="190">
        <f t="shared" si="17"/>
        <v>0.2</v>
      </c>
    </row>
    <row r="110" spans="1:16" outlineLevel="1" x14ac:dyDescent="0.25">
      <c r="A110" s="220">
        <v>10</v>
      </c>
      <c r="B110" s="74" t="str">
        <f t="shared" ref="B110" si="19">$B$100&amp;A110</f>
        <v>V.10</v>
      </c>
      <c r="C110" s="64" t="s">
        <v>110</v>
      </c>
      <c r="D110" s="161"/>
      <c r="E110" s="66">
        <f t="shared" si="16"/>
        <v>0</v>
      </c>
      <c r="F110" s="162"/>
      <c r="G110" s="161"/>
      <c r="H110" s="194"/>
      <c r="I110" s="162"/>
      <c r="J110" s="161"/>
      <c r="K110" s="194"/>
      <c r="L110" s="162"/>
      <c r="M110" s="161"/>
      <c r="N110" s="194"/>
      <c r="O110" s="224"/>
      <c r="P110" s="190">
        <f t="shared" si="17"/>
        <v>0.2</v>
      </c>
    </row>
    <row r="111" spans="1:16" outlineLevel="1" x14ac:dyDescent="0.25">
      <c r="A111" s="220">
        <v>11</v>
      </c>
      <c r="B111" s="74" t="str">
        <f t="shared" ref="B111:B120" si="20">$B$100&amp;A111</f>
        <v>V.11</v>
      </c>
      <c r="C111" s="64" t="s">
        <v>190</v>
      </c>
      <c r="D111" s="161"/>
      <c r="E111" s="66">
        <f t="shared" si="16"/>
        <v>0</v>
      </c>
      <c r="F111" s="162"/>
      <c r="G111" s="161"/>
      <c r="H111" s="194"/>
      <c r="I111" s="162"/>
      <c r="J111" s="161"/>
      <c r="K111" s="194"/>
      <c r="L111" s="162"/>
      <c r="M111" s="161"/>
      <c r="N111" s="194"/>
      <c r="O111" s="224"/>
      <c r="P111" s="190">
        <f t="shared" si="17"/>
        <v>0.2</v>
      </c>
    </row>
    <row r="112" spans="1:16" outlineLevel="1" x14ac:dyDescent="0.25">
      <c r="A112" s="220">
        <v>12</v>
      </c>
      <c r="B112" s="74" t="str">
        <f t="shared" si="20"/>
        <v>V.12</v>
      </c>
      <c r="C112" s="64" t="s">
        <v>191</v>
      </c>
      <c r="D112" s="161"/>
      <c r="E112" s="66">
        <f t="shared" si="16"/>
        <v>0</v>
      </c>
      <c r="F112" s="162"/>
      <c r="G112" s="161"/>
      <c r="H112" s="194"/>
      <c r="I112" s="162"/>
      <c r="J112" s="161"/>
      <c r="K112" s="194"/>
      <c r="L112" s="162"/>
      <c r="M112" s="161"/>
      <c r="N112" s="194"/>
      <c r="O112" s="224"/>
      <c r="P112" s="190">
        <f t="shared" si="17"/>
        <v>0.2</v>
      </c>
    </row>
    <row r="113" spans="1:16" outlineLevel="1" x14ac:dyDescent="0.25">
      <c r="A113" s="220">
        <v>13</v>
      </c>
      <c r="B113" s="74" t="str">
        <f t="shared" si="20"/>
        <v>V.13</v>
      </c>
      <c r="C113" s="64" t="s">
        <v>192</v>
      </c>
      <c r="D113" s="161"/>
      <c r="E113" s="66">
        <f t="shared" si="16"/>
        <v>0</v>
      </c>
      <c r="F113" s="162"/>
      <c r="G113" s="161"/>
      <c r="H113" s="194"/>
      <c r="I113" s="162"/>
      <c r="J113" s="161"/>
      <c r="K113" s="194"/>
      <c r="L113" s="162"/>
      <c r="M113" s="161"/>
      <c r="N113" s="194"/>
      <c r="O113" s="224"/>
      <c r="P113" s="190">
        <f t="shared" si="17"/>
        <v>0.2</v>
      </c>
    </row>
    <row r="114" spans="1:16" outlineLevel="1" x14ac:dyDescent="0.25">
      <c r="A114" s="220">
        <v>14</v>
      </c>
      <c r="B114" s="74" t="str">
        <f t="shared" si="20"/>
        <v>V.14</v>
      </c>
      <c r="C114" s="64" t="s">
        <v>193</v>
      </c>
      <c r="D114" s="161"/>
      <c r="E114" s="66">
        <f t="shared" si="16"/>
        <v>0</v>
      </c>
      <c r="F114" s="162"/>
      <c r="G114" s="161"/>
      <c r="H114" s="194"/>
      <c r="I114" s="162"/>
      <c r="J114" s="161"/>
      <c r="K114" s="194"/>
      <c r="L114" s="162"/>
      <c r="M114" s="161"/>
      <c r="N114" s="194"/>
      <c r="O114" s="224"/>
      <c r="P114" s="190">
        <f t="shared" si="17"/>
        <v>0.2</v>
      </c>
    </row>
    <row r="115" spans="1:16" outlineLevel="1" x14ac:dyDescent="0.25">
      <c r="A115" s="220">
        <v>15</v>
      </c>
      <c r="B115" s="74" t="str">
        <f t="shared" si="20"/>
        <v>V.15</v>
      </c>
      <c r="C115" s="64" t="s">
        <v>194</v>
      </c>
      <c r="D115" s="161"/>
      <c r="E115" s="66">
        <f t="shared" si="16"/>
        <v>0</v>
      </c>
      <c r="F115" s="162"/>
      <c r="G115" s="161"/>
      <c r="H115" s="194"/>
      <c r="I115" s="162"/>
      <c r="J115" s="161"/>
      <c r="K115" s="194"/>
      <c r="L115" s="162"/>
      <c r="M115" s="161"/>
      <c r="N115" s="194"/>
      <c r="O115" s="224"/>
      <c r="P115" s="190">
        <f t="shared" si="17"/>
        <v>0.2</v>
      </c>
    </row>
    <row r="116" spans="1:16" outlineLevel="1" x14ac:dyDescent="0.25">
      <c r="A116" s="220">
        <v>16</v>
      </c>
      <c r="B116" s="74" t="str">
        <f t="shared" si="20"/>
        <v>V.16</v>
      </c>
      <c r="C116" s="64" t="s">
        <v>195</v>
      </c>
      <c r="D116" s="161"/>
      <c r="E116" s="66">
        <f t="shared" si="16"/>
        <v>0</v>
      </c>
      <c r="F116" s="162"/>
      <c r="G116" s="161"/>
      <c r="H116" s="194"/>
      <c r="I116" s="162"/>
      <c r="J116" s="161"/>
      <c r="K116" s="194"/>
      <c r="L116" s="162"/>
      <c r="M116" s="161"/>
      <c r="N116" s="194"/>
      <c r="O116" s="224"/>
      <c r="P116" s="190">
        <f t="shared" si="17"/>
        <v>0.2</v>
      </c>
    </row>
    <row r="117" spans="1:16" outlineLevel="1" x14ac:dyDescent="0.25">
      <c r="A117" s="220">
        <v>17</v>
      </c>
      <c r="B117" s="74" t="str">
        <f t="shared" si="20"/>
        <v>V.17</v>
      </c>
      <c r="C117" s="64" t="s">
        <v>196</v>
      </c>
      <c r="D117" s="161"/>
      <c r="E117" s="66">
        <f t="shared" si="16"/>
        <v>0</v>
      </c>
      <c r="F117" s="162"/>
      <c r="G117" s="161"/>
      <c r="H117" s="194"/>
      <c r="I117" s="162"/>
      <c r="J117" s="161"/>
      <c r="K117" s="194"/>
      <c r="L117" s="162"/>
      <c r="M117" s="161"/>
      <c r="N117" s="194"/>
      <c r="O117" s="224"/>
      <c r="P117" s="190">
        <f t="shared" si="17"/>
        <v>0.2</v>
      </c>
    </row>
    <row r="118" spans="1:16" outlineLevel="1" x14ac:dyDescent="0.25">
      <c r="A118" s="220">
        <v>18</v>
      </c>
      <c r="B118" s="74" t="str">
        <f t="shared" si="20"/>
        <v>V.18</v>
      </c>
      <c r="C118" s="64" t="s">
        <v>197</v>
      </c>
      <c r="D118" s="161"/>
      <c r="E118" s="66">
        <f t="shared" si="16"/>
        <v>0</v>
      </c>
      <c r="F118" s="162"/>
      <c r="G118" s="161"/>
      <c r="H118" s="194"/>
      <c r="I118" s="162"/>
      <c r="J118" s="161"/>
      <c r="K118" s="194"/>
      <c r="L118" s="162"/>
      <c r="M118" s="161"/>
      <c r="N118" s="194"/>
      <c r="O118" s="224"/>
      <c r="P118" s="190">
        <f t="shared" si="17"/>
        <v>0.2</v>
      </c>
    </row>
    <row r="119" spans="1:16" outlineLevel="1" x14ac:dyDescent="0.25">
      <c r="A119" s="220">
        <v>19</v>
      </c>
      <c r="B119" s="74" t="str">
        <f t="shared" si="20"/>
        <v>V.19</v>
      </c>
      <c r="C119" s="64" t="s">
        <v>198</v>
      </c>
      <c r="D119" s="161"/>
      <c r="E119" s="66">
        <f t="shared" si="16"/>
        <v>0</v>
      </c>
      <c r="F119" s="162"/>
      <c r="G119" s="161"/>
      <c r="H119" s="194"/>
      <c r="I119" s="162"/>
      <c r="J119" s="161"/>
      <c r="K119" s="194"/>
      <c r="L119" s="162"/>
      <c r="M119" s="161"/>
      <c r="N119" s="194"/>
      <c r="O119" s="224"/>
      <c r="P119" s="190">
        <f t="shared" si="17"/>
        <v>0.2</v>
      </c>
    </row>
    <row r="120" spans="1:16" outlineLevel="1" x14ac:dyDescent="0.25">
      <c r="A120" s="220">
        <v>20</v>
      </c>
      <c r="B120" s="74" t="str">
        <f t="shared" si="20"/>
        <v>V.20</v>
      </c>
      <c r="C120" s="64" t="s">
        <v>199</v>
      </c>
      <c r="D120" s="161"/>
      <c r="E120" s="66">
        <f t="shared" si="16"/>
        <v>0</v>
      </c>
      <c r="F120" s="162"/>
      <c r="G120" s="161"/>
      <c r="H120" s="194"/>
      <c r="I120" s="162"/>
      <c r="J120" s="161"/>
      <c r="K120" s="194"/>
      <c r="L120" s="162"/>
      <c r="M120" s="161"/>
      <c r="N120" s="194"/>
      <c r="O120" s="224"/>
      <c r="P120" s="190">
        <f t="shared" si="17"/>
        <v>0.2</v>
      </c>
    </row>
    <row r="121" spans="1:16" s="8" customFormat="1" x14ac:dyDescent="0.25">
      <c r="B121" s="6" t="str">
        <f>B11</f>
        <v>VI.</v>
      </c>
      <c r="C121" s="9" t="str">
        <f>C11</f>
        <v>Lead Geophysicist for SCPT/P-S/Density Logging</v>
      </c>
      <c r="D121" s="5"/>
      <c r="E121" s="13"/>
      <c r="F121" s="5"/>
      <c r="G121" s="46"/>
      <c r="H121" s="13">
        <f>IFERROR(AVERAGE(H122:H131),0)</f>
        <v>0</v>
      </c>
      <c r="I121" s="46"/>
      <c r="J121" s="46"/>
      <c r="K121" s="13">
        <f>IFERROR(AVERAGE(K122:K131),0)</f>
        <v>0</v>
      </c>
      <c r="L121" s="46"/>
      <c r="M121" s="46"/>
      <c r="N121" s="78">
        <f>IFERROR(AVERAGE(N122:N131),0)</f>
        <v>0</v>
      </c>
      <c r="O121" s="224"/>
      <c r="P121" s="183"/>
    </row>
    <row r="122" spans="1:16" outlineLevel="1" x14ac:dyDescent="0.25">
      <c r="A122" s="220">
        <v>1</v>
      </c>
      <c r="B122" s="58" t="str">
        <f>$B$121&amp;A122</f>
        <v>VI.1</v>
      </c>
      <c r="C122" s="59" t="s">
        <v>111</v>
      </c>
      <c r="D122" s="60"/>
      <c r="E122" s="61">
        <f t="shared" ref="E122:E141" si="21">($H$13*H122+$K$13*K122+$N$13*N122)/$P$13</f>
        <v>0</v>
      </c>
      <c r="F122" s="62"/>
      <c r="G122" s="60"/>
      <c r="H122" s="191"/>
      <c r="I122" s="62"/>
      <c r="J122" s="60"/>
      <c r="K122" s="191"/>
      <c r="L122" s="62"/>
      <c r="M122" s="60"/>
      <c r="N122" s="191"/>
      <c r="O122" s="221">
        <f>O17</f>
        <v>4</v>
      </c>
      <c r="P122" s="190">
        <f t="shared" ref="P122:P141" si="22">VLOOKUP($B$121,PersGroupWeight,3,FALSE)</f>
        <v>0.1</v>
      </c>
    </row>
    <row r="123" spans="1:16" outlineLevel="1" x14ac:dyDescent="0.25">
      <c r="A123" s="220">
        <v>2</v>
      </c>
      <c r="B123" s="74" t="str">
        <f t="shared" ref="B123:B130" si="23">$B$121&amp;A123</f>
        <v>VI.2</v>
      </c>
      <c r="C123" s="64" t="s">
        <v>112</v>
      </c>
      <c r="D123" s="65"/>
      <c r="E123" s="66">
        <f t="shared" si="21"/>
        <v>0</v>
      </c>
      <c r="F123" s="67"/>
      <c r="G123" s="65"/>
      <c r="H123" s="192"/>
      <c r="I123" s="67"/>
      <c r="J123" s="65"/>
      <c r="K123" s="192"/>
      <c r="L123" s="67"/>
      <c r="M123" s="65"/>
      <c r="N123" s="192"/>
      <c r="O123" s="224"/>
      <c r="P123" s="190">
        <f t="shared" si="22"/>
        <v>0.1</v>
      </c>
    </row>
    <row r="124" spans="1:16" outlineLevel="1" x14ac:dyDescent="0.25">
      <c r="A124" s="220">
        <v>3</v>
      </c>
      <c r="B124" s="74" t="str">
        <f t="shared" si="23"/>
        <v>VI.3</v>
      </c>
      <c r="C124" s="64" t="s">
        <v>113</v>
      </c>
      <c r="D124" s="65"/>
      <c r="E124" s="66">
        <f t="shared" si="21"/>
        <v>0</v>
      </c>
      <c r="F124" s="67"/>
      <c r="G124" s="65"/>
      <c r="H124" s="192"/>
      <c r="I124" s="67"/>
      <c r="J124" s="65"/>
      <c r="K124" s="192"/>
      <c r="L124" s="67"/>
      <c r="M124" s="65"/>
      <c r="N124" s="192"/>
      <c r="O124" s="224"/>
      <c r="P124" s="190">
        <f t="shared" si="22"/>
        <v>0.1</v>
      </c>
    </row>
    <row r="125" spans="1:16" outlineLevel="1" x14ac:dyDescent="0.25">
      <c r="A125" s="220">
        <v>4</v>
      </c>
      <c r="B125" s="74" t="str">
        <f t="shared" si="23"/>
        <v>VI.4</v>
      </c>
      <c r="C125" s="64" t="s">
        <v>114</v>
      </c>
      <c r="D125" s="65"/>
      <c r="E125" s="66">
        <f t="shared" si="21"/>
        <v>0</v>
      </c>
      <c r="F125" s="67"/>
      <c r="G125" s="65"/>
      <c r="H125" s="192"/>
      <c r="I125" s="67"/>
      <c r="J125" s="65"/>
      <c r="K125" s="192"/>
      <c r="L125" s="67"/>
      <c r="M125" s="65"/>
      <c r="N125" s="192"/>
      <c r="O125" s="224"/>
      <c r="P125" s="190">
        <f t="shared" si="22"/>
        <v>0.1</v>
      </c>
    </row>
    <row r="126" spans="1:16" outlineLevel="1" x14ac:dyDescent="0.25">
      <c r="A126" s="220">
        <v>5</v>
      </c>
      <c r="B126" s="74" t="str">
        <f t="shared" si="23"/>
        <v>VI.5</v>
      </c>
      <c r="C126" s="64" t="s">
        <v>115</v>
      </c>
      <c r="D126" s="161"/>
      <c r="E126" s="66">
        <f t="shared" si="21"/>
        <v>0</v>
      </c>
      <c r="F126" s="162"/>
      <c r="G126" s="161"/>
      <c r="H126" s="194"/>
      <c r="I126" s="162"/>
      <c r="J126" s="161"/>
      <c r="K126" s="194"/>
      <c r="L126" s="162"/>
      <c r="M126" s="161"/>
      <c r="N126" s="194"/>
      <c r="O126" s="224"/>
      <c r="P126" s="190">
        <f t="shared" si="22"/>
        <v>0.1</v>
      </c>
    </row>
    <row r="127" spans="1:16" outlineLevel="1" x14ac:dyDescent="0.25">
      <c r="A127" s="220">
        <v>6</v>
      </c>
      <c r="B127" s="74" t="str">
        <f t="shared" si="23"/>
        <v>VI.6</v>
      </c>
      <c r="C127" s="64" t="s">
        <v>116</v>
      </c>
      <c r="D127" s="161"/>
      <c r="E127" s="66">
        <f t="shared" si="21"/>
        <v>0</v>
      </c>
      <c r="F127" s="162"/>
      <c r="G127" s="161"/>
      <c r="H127" s="194"/>
      <c r="I127" s="162"/>
      <c r="J127" s="161"/>
      <c r="K127" s="194"/>
      <c r="L127" s="162"/>
      <c r="M127" s="161"/>
      <c r="N127" s="194"/>
      <c r="O127" s="224"/>
      <c r="P127" s="190">
        <f t="shared" si="22"/>
        <v>0.1</v>
      </c>
    </row>
    <row r="128" spans="1:16" outlineLevel="1" x14ac:dyDescent="0.25">
      <c r="A128" s="220">
        <v>7</v>
      </c>
      <c r="B128" s="74" t="str">
        <f t="shared" si="23"/>
        <v>VI.7</v>
      </c>
      <c r="C128" s="64" t="s">
        <v>117</v>
      </c>
      <c r="D128" s="161"/>
      <c r="E128" s="66">
        <f t="shared" si="21"/>
        <v>0</v>
      </c>
      <c r="F128" s="162"/>
      <c r="G128" s="161"/>
      <c r="H128" s="194"/>
      <c r="I128" s="162"/>
      <c r="J128" s="161"/>
      <c r="K128" s="194"/>
      <c r="L128" s="162"/>
      <c r="M128" s="161"/>
      <c r="N128" s="194"/>
      <c r="O128" s="224"/>
      <c r="P128" s="190">
        <f t="shared" si="22"/>
        <v>0.1</v>
      </c>
    </row>
    <row r="129" spans="1:16" outlineLevel="1" x14ac:dyDescent="0.25">
      <c r="A129" s="220">
        <v>8</v>
      </c>
      <c r="B129" s="74" t="str">
        <f t="shared" si="23"/>
        <v>VI.8</v>
      </c>
      <c r="C129" s="64" t="s">
        <v>118</v>
      </c>
      <c r="D129" s="161"/>
      <c r="E129" s="66">
        <f t="shared" si="21"/>
        <v>0</v>
      </c>
      <c r="F129" s="162"/>
      <c r="G129" s="161"/>
      <c r="H129" s="194"/>
      <c r="I129" s="162"/>
      <c r="J129" s="161"/>
      <c r="K129" s="194"/>
      <c r="L129" s="162"/>
      <c r="M129" s="161"/>
      <c r="N129" s="194"/>
      <c r="O129" s="224"/>
      <c r="P129" s="190">
        <f t="shared" si="22"/>
        <v>0.1</v>
      </c>
    </row>
    <row r="130" spans="1:16" outlineLevel="1" x14ac:dyDescent="0.25">
      <c r="A130" s="220">
        <v>9</v>
      </c>
      <c r="B130" s="74" t="str">
        <f t="shared" si="23"/>
        <v>VI.9</v>
      </c>
      <c r="C130" s="64" t="s">
        <v>119</v>
      </c>
      <c r="D130" s="161"/>
      <c r="E130" s="66">
        <f t="shared" si="21"/>
        <v>0</v>
      </c>
      <c r="F130" s="162"/>
      <c r="G130" s="161"/>
      <c r="H130" s="194"/>
      <c r="I130" s="162"/>
      <c r="J130" s="161"/>
      <c r="K130" s="194"/>
      <c r="L130" s="162"/>
      <c r="M130" s="161"/>
      <c r="N130" s="194"/>
      <c r="O130" s="224"/>
      <c r="P130" s="190">
        <f t="shared" si="22"/>
        <v>0.1</v>
      </c>
    </row>
    <row r="131" spans="1:16" outlineLevel="1" x14ac:dyDescent="0.25">
      <c r="A131" s="220">
        <v>10</v>
      </c>
      <c r="B131" s="74" t="str">
        <f t="shared" ref="B131:B141" si="24">$B$121&amp;A131</f>
        <v>VI.10</v>
      </c>
      <c r="C131" s="64" t="s">
        <v>120</v>
      </c>
      <c r="D131" s="161"/>
      <c r="E131" s="66">
        <f t="shared" si="21"/>
        <v>0</v>
      </c>
      <c r="F131" s="162"/>
      <c r="G131" s="161"/>
      <c r="H131" s="194"/>
      <c r="I131" s="162"/>
      <c r="J131" s="161"/>
      <c r="K131" s="194"/>
      <c r="L131" s="162"/>
      <c r="M131" s="161"/>
      <c r="N131" s="194"/>
      <c r="O131" s="224"/>
      <c r="P131" s="190">
        <f t="shared" si="22"/>
        <v>0.1</v>
      </c>
    </row>
    <row r="132" spans="1:16" outlineLevel="1" x14ac:dyDescent="0.25">
      <c r="A132" s="220">
        <v>11</v>
      </c>
      <c r="B132" s="74" t="str">
        <f t="shared" si="24"/>
        <v>VI.11</v>
      </c>
      <c r="C132" s="64" t="s">
        <v>200</v>
      </c>
      <c r="D132" s="161"/>
      <c r="E132" s="66">
        <f t="shared" si="21"/>
        <v>0</v>
      </c>
      <c r="F132" s="162"/>
      <c r="G132" s="161"/>
      <c r="H132" s="194"/>
      <c r="I132" s="162"/>
      <c r="J132" s="161"/>
      <c r="K132" s="194"/>
      <c r="L132" s="162"/>
      <c r="M132" s="161"/>
      <c r="N132" s="194"/>
      <c r="O132" s="224"/>
      <c r="P132" s="190">
        <f t="shared" si="22"/>
        <v>0.1</v>
      </c>
    </row>
    <row r="133" spans="1:16" outlineLevel="1" x14ac:dyDescent="0.25">
      <c r="A133" s="220">
        <v>12</v>
      </c>
      <c r="B133" s="74" t="str">
        <f t="shared" si="24"/>
        <v>VI.12</v>
      </c>
      <c r="C133" s="64" t="s">
        <v>201</v>
      </c>
      <c r="D133" s="161"/>
      <c r="E133" s="66">
        <f t="shared" si="21"/>
        <v>0</v>
      </c>
      <c r="F133" s="162"/>
      <c r="G133" s="161"/>
      <c r="H133" s="194"/>
      <c r="I133" s="162"/>
      <c r="J133" s="161"/>
      <c r="K133" s="194"/>
      <c r="L133" s="162"/>
      <c r="M133" s="161"/>
      <c r="N133" s="194"/>
      <c r="O133" s="224"/>
      <c r="P133" s="190">
        <f t="shared" si="22"/>
        <v>0.1</v>
      </c>
    </row>
    <row r="134" spans="1:16" outlineLevel="1" x14ac:dyDescent="0.25">
      <c r="A134" s="220">
        <v>13</v>
      </c>
      <c r="B134" s="74" t="str">
        <f t="shared" si="24"/>
        <v>VI.13</v>
      </c>
      <c r="C134" s="64" t="s">
        <v>202</v>
      </c>
      <c r="D134" s="161"/>
      <c r="E134" s="66">
        <f t="shared" si="21"/>
        <v>0</v>
      </c>
      <c r="F134" s="162"/>
      <c r="G134" s="161"/>
      <c r="H134" s="194"/>
      <c r="I134" s="162"/>
      <c r="J134" s="161"/>
      <c r="K134" s="194"/>
      <c r="L134" s="162"/>
      <c r="M134" s="161"/>
      <c r="N134" s="194"/>
      <c r="O134" s="224"/>
      <c r="P134" s="190">
        <f t="shared" si="22"/>
        <v>0.1</v>
      </c>
    </row>
    <row r="135" spans="1:16" outlineLevel="1" x14ac:dyDescent="0.25">
      <c r="A135" s="220">
        <v>14</v>
      </c>
      <c r="B135" s="74" t="str">
        <f t="shared" si="24"/>
        <v>VI.14</v>
      </c>
      <c r="C135" s="64" t="s">
        <v>203</v>
      </c>
      <c r="D135" s="161"/>
      <c r="E135" s="66">
        <f t="shared" si="21"/>
        <v>0</v>
      </c>
      <c r="F135" s="162"/>
      <c r="G135" s="161"/>
      <c r="H135" s="194"/>
      <c r="I135" s="162"/>
      <c r="J135" s="161"/>
      <c r="K135" s="194"/>
      <c r="L135" s="162"/>
      <c r="M135" s="161"/>
      <c r="N135" s="194"/>
      <c r="O135" s="224"/>
      <c r="P135" s="190">
        <f t="shared" si="22"/>
        <v>0.1</v>
      </c>
    </row>
    <row r="136" spans="1:16" outlineLevel="1" x14ac:dyDescent="0.25">
      <c r="A136" s="220">
        <v>15</v>
      </c>
      <c r="B136" s="74" t="str">
        <f t="shared" si="24"/>
        <v>VI.15</v>
      </c>
      <c r="C136" s="64" t="s">
        <v>204</v>
      </c>
      <c r="D136" s="161"/>
      <c r="E136" s="66">
        <f t="shared" si="21"/>
        <v>0</v>
      </c>
      <c r="F136" s="162"/>
      <c r="G136" s="161"/>
      <c r="H136" s="194"/>
      <c r="I136" s="162"/>
      <c r="J136" s="161"/>
      <c r="K136" s="194"/>
      <c r="L136" s="162"/>
      <c r="M136" s="161"/>
      <c r="N136" s="194"/>
      <c r="O136" s="224"/>
      <c r="P136" s="190">
        <f t="shared" si="22"/>
        <v>0.1</v>
      </c>
    </row>
    <row r="137" spans="1:16" outlineLevel="1" x14ac:dyDescent="0.25">
      <c r="A137" s="220">
        <v>16</v>
      </c>
      <c r="B137" s="74" t="str">
        <f t="shared" si="24"/>
        <v>VI.16</v>
      </c>
      <c r="C137" s="64" t="s">
        <v>205</v>
      </c>
      <c r="D137" s="161"/>
      <c r="E137" s="66">
        <f t="shared" si="21"/>
        <v>0</v>
      </c>
      <c r="F137" s="162"/>
      <c r="G137" s="161"/>
      <c r="H137" s="194"/>
      <c r="I137" s="162"/>
      <c r="J137" s="161"/>
      <c r="K137" s="194"/>
      <c r="L137" s="162"/>
      <c r="M137" s="161"/>
      <c r="N137" s="194"/>
      <c r="O137" s="224"/>
      <c r="P137" s="190">
        <f t="shared" si="22"/>
        <v>0.1</v>
      </c>
    </row>
    <row r="138" spans="1:16" outlineLevel="1" x14ac:dyDescent="0.25">
      <c r="A138" s="220">
        <v>17</v>
      </c>
      <c r="B138" s="74" t="str">
        <f t="shared" si="24"/>
        <v>VI.17</v>
      </c>
      <c r="C138" s="64" t="s">
        <v>206</v>
      </c>
      <c r="D138" s="161"/>
      <c r="E138" s="66">
        <f t="shared" si="21"/>
        <v>0</v>
      </c>
      <c r="F138" s="162"/>
      <c r="G138" s="161"/>
      <c r="H138" s="194"/>
      <c r="I138" s="162"/>
      <c r="J138" s="161"/>
      <c r="K138" s="194"/>
      <c r="L138" s="162"/>
      <c r="M138" s="161"/>
      <c r="N138" s="194"/>
      <c r="O138" s="224"/>
      <c r="P138" s="190">
        <f t="shared" si="22"/>
        <v>0.1</v>
      </c>
    </row>
    <row r="139" spans="1:16" outlineLevel="1" x14ac:dyDescent="0.25">
      <c r="A139" s="220">
        <v>18</v>
      </c>
      <c r="B139" s="74" t="str">
        <f t="shared" si="24"/>
        <v>VI.18</v>
      </c>
      <c r="C139" s="64" t="s">
        <v>207</v>
      </c>
      <c r="D139" s="161"/>
      <c r="E139" s="66">
        <f t="shared" si="21"/>
        <v>0</v>
      </c>
      <c r="F139" s="162"/>
      <c r="G139" s="161"/>
      <c r="H139" s="194"/>
      <c r="I139" s="162"/>
      <c r="J139" s="161"/>
      <c r="K139" s="194"/>
      <c r="L139" s="162"/>
      <c r="M139" s="161"/>
      <c r="N139" s="194"/>
      <c r="O139" s="224"/>
      <c r="P139" s="190">
        <f t="shared" si="22"/>
        <v>0.1</v>
      </c>
    </row>
    <row r="140" spans="1:16" outlineLevel="1" x14ac:dyDescent="0.25">
      <c r="A140" s="220">
        <v>19</v>
      </c>
      <c r="B140" s="74" t="str">
        <f t="shared" si="24"/>
        <v>VI.19</v>
      </c>
      <c r="C140" s="64" t="s">
        <v>208</v>
      </c>
      <c r="D140" s="161"/>
      <c r="E140" s="66">
        <f t="shared" si="21"/>
        <v>0</v>
      </c>
      <c r="F140" s="162"/>
      <c r="G140" s="161"/>
      <c r="H140" s="194"/>
      <c r="I140" s="162"/>
      <c r="J140" s="161"/>
      <c r="K140" s="194"/>
      <c r="L140" s="162"/>
      <c r="M140" s="161"/>
      <c r="N140" s="194"/>
      <c r="O140" s="224"/>
      <c r="P140" s="190">
        <f t="shared" si="22"/>
        <v>0.1</v>
      </c>
    </row>
    <row r="141" spans="1:16" outlineLevel="1" x14ac:dyDescent="0.25">
      <c r="A141" s="220">
        <v>20</v>
      </c>
      <c r="B141" s="75" t="str">
        <f t="shared" si="24"/>
        <v>VI.20</v>
      </c>
      <c r="C141" s="69" t="s">
        <v>209</v>
      </c>
      <c r="D141" s="70"/>
      <c r="E141" s="71">
        <f t="shared" si="21"/>
        <v>0</v>
      </c>
      <c r="F141" s="72"/>
      <c r="G141" s="70"/>
      <c r="H141" s="193"/>
      <c r="I141" s="72"/>
      <c r="J141" s="70"/>
      <c r="K141" s="193"/>
      <c r="L141" s="72"/>
      <c r="M141" s="70"/>
      <c r="N141" s="193"/>
      <c r="O141" s="225"/>
      <c r="P141" s="190">
        <f t="shared" si="22"/>
        <v>0.1</v>
      </c>
    </row>
    <row r="142" spans="1:16" x14ac:dyDescent="0.25">
      <c r="O142" s="152"/>
    </row>
    <row r="143" spans="1:16" x14ac:dyDescent="0.25">
      <c r="B143" s="262" t="s">
        <v>24</v>
      </c>
      <c r="C143" s="263"/>
      <c r="D143" s="263"/>
      <c r="E143" s="263"/>
      <c r="F143" s="263"/>
      <c r="G143" s="263"/>
      <c r="H143" s="263"/>
      <c r="I143" s="263"/>
      <c r="J143" s="263"/>
      <c r="K143" s="263"/>
      <c r="L143" s="263"/>
      <c r="M143" s="263"/>
      <c r="N143" s="263"/>
      <c r="O143" s="264"/>
    </row>
    <row r="144" spans="1:16" ht="34.5" customHeight="1" x14ac:dyDescent="0.25">
      <c r="B144" s="265">
        <f>O4</f>
        <v>1</v>
      </c>
      <c r="C144" s="256" t="s">
        <v>213</v>
      </c>
      <c r="D144" s="256"/>
      <c r="E144" s="256"/>
      <c r="F144" s="256"/>
      <c r="G144" s="256"/>
      <c r="H144" s="256"/>
      <c r="I144" s="256"/>
      <c r="J144" s="256"/>
      <c r="K144" s="256"/>
      <c r="L144" s="256"/>
      <c r="M144" s="256"/>
      <c r="N144" s="256"/>
      <c r="O144" s="257"/>
    </row>
    <row r="145" spans="2:15" ht="25.5" customHeight="1" x14ac:dyDescent="0.25">
      <c r="B145" s="265"/>
      <c r="C145" s="260" t="s">
        <v>121</v>
      </c>
      <c r="D145" s="260"/>
      <c r="E145" s="260"/>
      <c r="F145" s="260"/>
      <c r="G145" s="260"/>
      <c r="H145" s="260"/>
      <c r="I145" s="260"/>
      <c r="J145" s="260"/>
      <c r="K145" s="260"/>
      <c r="L145" s="260"/>
      <c r="M145" s="260"/>
      <c r="N145" s="260"/>
      <c r="O145" s="261"/>
    </row>
    <row r="146" spans="2:15" ht="33.75" customHeight="1" x14ac:dyDescent="0.25">
      <c r="B146" s="265"/>
      <c r="C146" s="258" t="s">
        <v>235</v>
      </c>
      <c r="D146" s="258"/>
      <c r="E146" s="258"/>
      <c r="F146" s="258"/>
      <c r="G146" s="258"/>
      <c r="H146" s="258"/>
      <c r="I146" s="258"/>
      <c r="J146" s="258"/>
      <c r="K146" s="258"/>
      <c r="L146" s="258"/>
      <c r="M146" s="258"/>
      <c r="N146" s="258"/>
      <c r="O146" s="259"/>
    </row>
    <row r="147" spans="2:15" ht="70.5" customHeight="1" x14ac:dyDescent="0.25">
      <c r="B147" s="236">
        <f>E6</f>
        <v>2</v>
      </c>
      <c r="C147" s="256" t="str">
        <f>"The CLIENT shall apply the specified weighing factors for the different teams ("&amp;C6&amp;" / "&amp;C7&amp;" / "&amp;C8&amp;" / "&amp;C9&amp;" / "&amp;C10&amp;" / "&amp;C11&amp;") to come to an average weighed score for "&amp;H14&amp;", "&amp;K14&amp;", and "&amp;N14&amp;".
Only the scores of personnel selected in Section III will be included in calculating the score for the personnel."</f>
        <v>The CLIENT shall apply the specified weighing factors for the different teams (Project Manager Onshore / Project Manager Offshore / Party Chief / Operators / Lead Geotechnical Engineer, Offshore / Lead Engineer, Onshore / Lead Geophysicist for SCPT/P-S/Density Logging) to come to an average weighed score for Level of Education, Experience, and Similar Role.
Only the scores of personnel selected in Section III will be included in calculating the score for the personnel.</v>
      </c>
      <c r="D147" s="256"/>
      <c r="E147" s="256"/>
      <c r="F147" s="256"/>
      <c r="G147" s="256"/>
      <c r="H147" s="256"/>
      <c r="I147" s="256"/>
      <c r="J147" s="256"/>
      <c r="K147" s="256"/>
      <c r="L147" s="256"/>
      <c r="M147" s="256"/>
      <c r="N147" s="256"/>
      <c r="O147" s="257"/>
    </row>
    <row r="148" spans="2:15" ht="187.5" customHeight="1" x14ac:dyDescent="0.25">
      <c r="B148" s="236">
        <f>O14</f>
        <v>3</v>
      </c>
      <c r="C148" s="256" t="s">
        <v>212</v>
      </c>
      <c r="D148" s="256"/>
      <c r="E148" s="256"/>
      <c r="F148" s="256"/>
      <c r="G148" s="256"/>
      <c r="H148" s="256"/>
      <c r="I148" s="256"/>
      <c r="J148" s="256"/>
      <c r="K148" s="256"/>
      <c r="L148" s="256"/>
      <c r="M148" s="256"/>
      <c r="N148" s="256"/>
      <c r="O148" s="257"/>
    </row>
    <row r="149" spans="2:15" ht="112.5" customHeight="1" x14ac:dyDescent="0.25">
      <c r="B149" s="222">
        <f>O17</f>
        <v>4</v>
      </c>
      <c r="C149" s="251" t="str">
        <f>"Provide the names, description of relevant knowledge and experience for the key project members (both designated team members and back-ups / replacements): 
- "&amp;C6&amp;";
- "&amp;C7&amp;";
- "&amp;C8&amp;";
- "&amp;C9&amp;";
- "&amp;C10&amp;";
- "&amp;C11</f>
        <v>Provide the names, description of relevant knowledge and experience for the key project members (both designated team members and back-ups / replacements): 
- Project Manager Onshore;
- Project Manager Offshore / Party Chief;
- Operators;
- Lead Geotechnical Engineer, Offshore;
- Lead Engineer, Onshore;
- Lead Geophysicist for SCPT/P-S/Density Logging</v>
      </c>
      <c r="D149" s="251"/>
      <c r="E149" s="251"/>
      <c r="F149" s="251"/>
      <c r="G149" s="251"/>
      <c r="H149" s="251"/>
      <c r="I149" s="251"/>
      <c r="J149" s="251"/>
      <c r="K149" s="251"/>
      <c r="L149" s="251"/>
      <c r="M149" s="251"/>
      <c r="N149" s="251"/>
      <c r="O149" s="252"/>
    </row>
    <row r="150" spans="2:15" x14ac:dyDescent="0.25">
      <c r="C150" s="14"/>
    </row>
    <row r="151" spans="2:15" hidden="1" x14ac:dyDescent="0.25"/>
    <row r="152" spans="2:15" hidden="1" x14ac:dyDescent="0.25"/>
    <row r="153" spans="2:15" hidden="1" x14ac:dyDescent="0.25"/>
    <row r="154" spans="2:15" hidden="1" x14ac:dyDescent="0.25"/>
    <row r="155" spans="2:15" hidden="1" x14ac:dyDescent="0.25"/>
    <row r="156" spans="2:15" hidden="1" x14ac:dyDescent="0.25"/>
    <row r="157" spans="2:15" hidden="1" x14ac:dyDescent="0.25"/>
    <row r="158" spans="2:15" hidden="1" x14ac:dyDescent="0.25"/>
    <row r="159" spans="2:15" hidden="1" x14ac:dyDescent="0.25"/>
    <row r="160" spans="2:1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sheetData>
  <sheetProtection formatCells="0" formatColumns="0" formatRows="0" selectLockedCells="1"/>
  <mergeCells count="13">
    <mergeCell ref="E6:E11"/>
    <mergeCell ref="C149:O149"/>
    <mergeCell ref="B14:B15"/>
    <mergeCell ref="F14:G14"/>
    <mergeCell ref="I14:J14"/>
    <mergeCell ref="L14:M14"/>
    <mergeCell ref="C148:O148"/>
    <mergeCell ref="C146:O146"/>
    <mergeCell ref="C147:O147"/>
    <mergeCell ref="C145:O145"/>
    <mergeCell ref="B143:O143"/>
    <mergeCell ref="C144:O144"/>
    <mergeCell ref="B144:B146"/>
  </mergeCells>
  <phoneticPr fontId="33" type="noConversion"/>
  <conditionalFormatting sqref="H17:H36 K17:K36 H38:H57 K38:K57 N38:N57 H59:H78 K59:K78 N59:N78 N17:N36 H122:H141 K122:K141 N122:N141">
    <cfRule type="cellIs" dxfId="77" priority="43" operator="lessThan">
      <formula>0.6</formula>
    </cfRule>
    <cfRule type="cellIs" dxfId="76" priority="44" operator="greaterThanOrEqual">
      <formula>0.6</formula>
    </cfRule>
  </conditionalFormatting>
  <conditionalFormatting sqref="H101:H120 K101:K120 N101:N120">
    <cfRule type="cellIs" dxfId="75" priority="9" operator="lessThan">
      <formula>0.6</formula>
    </cfRule>
    <cfRule type="cellIs" dxfId="74" priority="10" operator="greaterThanOrEqual">
      <formula>0.6</formula>
    </cfRule>
  </conditionalFormatting>
  <conditionalFormatting sqref="H80:H99 K80:K99 N80:N99">
    <cfRule type="cellIs" dxfId="73" priority="1" operator="lessThan">
      <formula>0.6</formula>
    </cfRule>
    <cfRule type="cellIs" dxfId="72" priority="2" operator="greaterThanOrEqual">
      <formula>0.6</formula>
    </cfRule>
  </conditionalFormatting>
  <dataValidations count="1">
    <dataValidation type="list" allowBlank="1" showInputMessage="1" showErrorMessage="1" sqref="K17:K36 N59:N78 N38:N57 H38:H57 H59:H78 H80:H99 H17:H36 K38:K57 K80:K99 H122:H141 N122:N141 N101:N120 K101:K120 H101:H120 N17:N36 N80:N99 K59:K78 K122:K141" xr:uid="{00000000-0002-0000-0000-000000000000}">
      <formula1>"10%,20%,30%,40%,50%,60%,70%,80%,90%,100%"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rowBreaks count="1" manualBreakCount="1">
    <brk id="142" min="1" max="14"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9"/>
  <sheetViews>
    <sheetView zoomScale="90" zoomScaleNormal="90" zoomScalePageLayoutView="70" workbookViewId="0">
      <selection activeCell="F5" sqref="F5"/>
    </sheetView>
  </sheetViews>
  <sheetFormatPr defaultColWidth="0" defaultRowHeight="12.75" zeroHeight="1" outlineLevelCol="1" x14ac:dyDescent="0.25"/>
  <cols>
    <col min="1" max="1" width="2.7109375" style="101" customWidth="1"/>
    <col min="2" max="2" width="4.7109375" style="101" customWidth="1"/>
    <col min="3" max="3" width="78.7109375" style="101" customWidth="1"/>
    <col min="4" max="4" width="10.7109375" style="103" customWidth="1"/>
    <col min="5" max="5" width="3.7109375" style="101" customWidth="1"/>
    <col min="6" max="6" width="83.7109375" style="101" customWidth="1"/>
    <col min="7" max="7" width="72.7109375" style="101" hidden="1" customWidth="1" outlineLevel="1"/>
    <col min="8" max="8" width="12.7109375" style="103" hidden="1" customWidth="1" outlineLevel="1"/>
    <col min="9" max="9" width="3.7109375" style="101" customWidth="1" collapsed="1"/>
    <col min="10" max="10" width="83.7109375" style="101" customWidth="1"/>
    <col min="11" max="11" width="72.7109375" style="101" hidden="1" customWidth="1" outlineLevel="1"/>
    <col min="12" max="12" width="12.7109375" style="103" hidden="1" customWidth="1" outlineLevel="1"/>
    <col min="13" max="13" width="3.7109375" style="101" customWidth="1" collapsed="1"/>
    <col min="14" max="14" width="83.7109375" style="101" customWidth="1"/>
    <col min="15" max="15" width="72.7109375" style="101" hidden="1" customWidth="1" outlineLevel="1"/>
    <col min="16" max="16" width="12.7109375" style="103" hidden="1" customWidth="1" outlineLevel="1"/>
    <col min="17" max="17" width="3.7109375" style="101" customWidth="1" collapsed="1"/>
    <col min="18" max="18" width="83.7109375" style="101" customWidth="1"/>
    <col min="19" max="19" width="72.7109375" style="101" hidden="1" customWidth="1" outlineLevel="1"/>
    <col min="20" max="20" width="12.7109375" style="103" hidden="1" customWidth="1" outlineLevel="1"/>
    <col min="21" max="21" width="8.7109375" style="101" customWidth="1" collapsed="1"/>
    <col min="22" max="16384" width="8.7109375" style="101" hidden="1"/>
  </cols>
  <sheetData>
    <row r="1" spans="1:22" ht="15.75" x14ac:dyDescent="0.25">
      <c r="C1" s="102"/>
    </row>
    <row r="2" spans="1:22" s="104" customFormat="1" ht="55.15" customHeight="1" x14ac:dyDescent="0.25">
      <c r="B2" s="105" t="s">
        <v>7</v>
      </c>
      <c r="C2" s="105"/>
      <c r="D2" s="106"/>
      <c r="E2" s="107"/>
      <c r="F2" s="108" t="s">
        <v>217</v>
      </c>
      <c r="G2" s="109" t="s">
        <v>146</v>
      </c>
      <c r="H2" s="110"/>
      <c r="I2" s="107"/>
      <c r="J2" s="108" t="s">
        <v>217</v>
      </c>
      <c r="K2" s="109" t="s">
        <v>146</v>
      </c>
      <c r="L2" s="110"/>
      <c r="M2" s="107"/>
      <c r="N2" s="108" t="s">
        <v>217</v>
      </c>
      <c r="O2" s="109" t="s">
        <v>146</v>
      </c>
      <c r="P2" s="110"/>
      <c r="Q2" s="107"/>
      <c r="R2" s="108" t="s">
        <v>217</v>
      </c>
      <c r="S2" s="109" t="s">
        <v>146</v>
      </c>
      <c r="T2" s="110"/>
    </row>
    <row r="3" spans="1:22" s="111" customFormat="1" ht="31.9" customHeight="1" x14ac:dyDescent="0.25">
      <c r="B3" s="112" t="s">
        <v>51</v>
      </c>
      <c r="C3" s="113"/>
      <c r="D3" s="114"/>
      <c r="E3" s="115"/>
      <c r="F3" s="116" t="s">
        <v>8</v>
      </c>
      <c r="G3" s="117" t="s">
        <v>220</v>
      </c>
      <c r="H3" s="118" t="s">
        <v>71</v>
      </c>
      <c r="I3" s="115"/>
      <c r="J3" s="119" t="s">
        <v>9</v>
      </c>
      <c r="K3" s="117" t="str">
        <f>G3</f>
        <v>Scores for the criteria (I-IV) shall be averaged and shown in Annex 3a Section III as "Vessel(s) Score"</v>
      </c>
      <c r="L3" s="118" t="s">
        <v>71</v>
      </c>
      <c r="M3" s="115"/>
      <c r="N3" s="120" t="s">
        <v>10</v>
      </c>
      <c r="O3" s="117" t="str">
        <f>K3</f>
        <v>Scores for the criteria (I-IV) shall be averaged and shown in Annex 3a Section III as "Vessel(s) Score"</v>
      </c>
      <c r="P3" s="118" t="s">
        <v>71</v>
      </c>
      <c r="Q3" s="115"/>
      <c r="R3" s="121" t="s">
        <v>11</v>
      </c>
      <c r="S3" s="117" t="str">
        <f>O3</f>
        <v>Scores for the criteria (I-IV) shall be averaged and shown in Annex 3a Section III as "Vessel(s) Score"</v>
      </c>
      <c r="T3" s="118" t="s">
        <v>71</v>
      </c>
    </row>
    <row r="4" spans="1:22" ht="30.4" customHeight="1" x14ac:dyDescent="0.25">
      <c r="B4" s="122" t="s">
        <v>29</v>
      </c>
      <c r="C4" s="123"/>
      <c r="D4" s="124" t="s">
        <v>98</v>
      </c>
      <c r="E4" s="125"/>
      <c r="F4" s="45" t="s">
        <v>86</v>
      </c>
      <c r="G4" s="126" t="s">
        <v>6</v>
      </c>
      <c r="H4" s="127">
        <f>SUMPRODUCT($D$6:$D$10,H6:H10)</f>
        <v>0</v>
      </c>
      <c r="I4" s="125"/>
      <c r="J4" s="45" t="s">
        <v>85</v>
      </c>
      <c r="K4" s="126" t="s">
        <v>6</v>
      </c>
      <c r="L4" s="127">
        <f>SUMPRODUCT($D$6:$D$10,L6:L10)</f>
        <v>0</v>
      </c>
      <c r="M4" s="125"/>
      <c r="N4" s="45" t="s">
        <v>84</v>
      </c>
      <c r="O4" s="126" t="s">
        <v>6</v>
      </c>
      <c r="P4" s="127">
        <f>SUMPRODUCT($D$6:$D$10,P6:P10)</f>
        <v>0</v>
      </c>
      <c r="Q4" s="125"/>
      <c r="R4" s="45" t="s">
        <v>22</v>
      </c>
      <c r="S4" s="126" t="s">
        <v>6</v>
      </c>
      <c r="T4" s="127">
        <f>SUMPRODUCT($D$6:$D$10,T6:T10)</f>
        <v>0</v>
      </c>
    </row>
    <row r="5" spans="1:22" ht="30.4" customHeight="1" x14ac:dyDescent="0.25">
      <c r="B5" s="266"/>
      <c r="C5" s="267"/>
      <c r="D5" s="268"/>
      <c r="E5" s="125"/>
      <c r="F5" s="45" t="s">
        <v>149</v>
      </c>
      <c r="G5" s="230"/>
      <c r="H5" s="133"/>
      <c r="I5" s="231"/>
      <c r="J5" s="45" t="s">
        <v>149</v>
      </c>
      <c r="K5" s="230"/>
      <c r="L5" s="133"/>
      <c r="M5" s="231"/>
      <c r="N5" s="45" t="s">
        <v>149</v>
      </c>
      <c r="O5" s="230"/>
      <c r="P5" s="133"/>
      <c r="Q5" s="231"/>
      <c r="R5" s="45" t="s">
        <v>149</v>
      </c>
      <c r="S5" s="126"/>
      <c r="T5" s="126"/>
    </row>
    <row r="6" spans="1:22" ht="51" x14ac:dyDescent="0.25">
      <c r="A6" s="169"/>
      <c r="B6" s="128" t="s">
        <v>25</v>
      </c>
      <c r="C6" s="129" t="s">
        <v>223</v>
      </c>
      <c r="D6" s="130">
        <v>0.3</v>
      </c>
      <c r="E6" s="131"/>
      <c r="F6" s="44" t="s">
        <v>65</v>
      </c>
      <c r="G6" s="132" t="s">
        <v>6</v>
      </c>
      <c r="H6" s="133"/>
      <c r="I6" s="131"/>
      <c r="J6" s="44" t="s">
        <v>65</v>
      </c>
      <c r="K6" s="132" t="s">
        <v>6</v>
      </c>
      <c r="L6" s="133"/>
      <c r="M6" s="131"/>
      <c r="N6" s="44" t="s">
        <v>65</v>
      </c>
      <c r="O6" s="132" t="s">
        <v>6</v>
      </c>
      <c r="P6" s="133"/>
      <c r="Q6" s="131"/>
      <c r="R6" s="44" t="s">
        <v>65</v>
      </c>
      <c r="S6" s="132" t="s">
        <v>6</v>
      </c>
      <c r="T6" s="133"/>
    </row>
    <row r="7" spans="1:22" ht="63.75" x14ac:dyDescent="0.25">
      <c r="B7" s="128" t="s">
        <v>26</v>
      </c>
      <c r="C7" s="129" t="s">
        <v>222</v>
      </c>
      <c r="D7" s="130">
        <v>0.2</v>
      </c>
      <c r="E7" s="131"/>
      <c r="F7" s="44" t="s">
        <v>65</v>
      </c>
      <c r="G7" s="132" t="s">
        <v>6</v>
      </c>
      <c r="H7" s="133"/>
      <c r="I7" s="131"/>
      <c r="J7" s="44" t="s">
        <v>65</v>
      </c>
      <c r="K7" s="132" t="s">
        <v>6</v>
      </c>
      <c r="L7" s="133"/>
      <c r="M7" s="131"/>
      <c r="N7" s="44" t="s">
        <v>65</v>
      </c>
      <c r="O7" s="132" t="s">
        <v>6</v>
      </c>
      <c r="P7" s="133"/>
      <c r="Q7" s="131"/>
      <c r="R7" s="44" t="s">
        <v>65</v>
      </c>
      <c r="S7" s="132" t="s">
        <v>6</v>
      </c>
      <c r="T7" s="133"/>
    </row>
    <row r="8" spans="1:22" ht="40.15" customHeight="1" x14ac:dyDescent="0.25">
      <c r="B8" s="128" t="s">
        <v>27</v>
      </c>
      <c r="C8" s="129" t="s">
        <v>224</v>
      </c>
      <c r="D8" s="130">
        <v>0.2</v>
      </c>
      <c r="E8" s="131"/>
      <c r="F8" s="44" t="s">
        <v>65</v>
      </c>
      <c r="G8" s="132" t="s">
        <v>6</v>
      </c>
      <c r="H8" s="133"/>
      <c r="I8" s="131"/>
      <c r="J8" s="44" t="s">
        <v>65</v>
      </c>
      <c r="K8" s="132" t="s">
        <v>6</v>
      </c>
      <c r="L8" s="133"/>
      <c r="M8" s="131"/>
      <c r="N8" s="44" t="s">
        <v>65</v>
      </c>
      <c r="O8" s="132" t="s">
        <v>6</v>
      </c>
      <c r="P8" s="133"/>
      <c r="Q8" s="131"/>
      <c r="R8" s="44" t="s">
        <v>65</v>
      </c>
      <c r="S8" s="132" t="s">
        <v>6</v>
      </c>
      <c r="T8" s="133"/>
    </row>
    <row r="9" spans="1:22" ht="51" x14ac:dyDescent="0.25">
      <c r="B9" s="128" t="s">
        <v>28</v>
      </c>
      <c r="C9" s="129" t="s">
        <v>226</v>
      </c>
      <c r="D9" s="130">
        <v>0.15</v>
      </c>
      <c r="E9" s="131"/>
      <c r="F9" s="44"/>
      <c r="G9" s="132"/>
      <c r="H9" s="133"/>
      <c r="I9" s="131"/>
      <c r="J9" s="44" t="s">
        <v>65</v>
      </c>
      <c r="K9" s="132" t="s">
        <v>6</v>
      </c>
      <c r="L9" s="133"/>
      <c r="M9" s="131"/>
      <c r="N9" s="44" t="s">
        <v>65</v>
      </c>
      <c r="O9" s="132" t="s">
        <v>6</v>
      </c>
      <c r="P9" s="133"/>
      <c r="Q9" s="131"/>
      <c r="R9" s="44" t="s">
        <v>65</v>
      </c>
      <c r="S9" s="132" t="s">
        <v>6</v>
      </c>
      <c r="T9" s="133"/>
      <c r="V9" s="101" t="s">
        <v>65</v>
      </c>
    </row>
    <row r="10" spans="1:22" ht="63.75" x14ac:dyDescent="0.25">
      <c r="B10" s="128" t="s">
        <v>225</v>
      </c>
      <c r="C10" s="129" t="s">
        <v>122</v>
      </c>
      <c r="D10" s="130">
        <v>0.15</v>
      </c>
      <c r="E10" s="131"/>
      <c r="F10" s="44" t="s">
        <v>65</v>
      </c>
      <c r="G10" s="132" t="s">
        <v>6</v>
      </c>
      <c r="H10" s="133"/>
      <c r="I10" s="131"/>
      <c r="J10" s="44" t="s">
        <v>65</v>
      </c>
      <c r="K10" s="132" t="s">
        <v>6</v>
      </c>
      <c r="L10" s="133"/>
      <c r="M10" s="131"/>
      <c r="N10" s="44" t="s">
        <v>65</v>
      </c>
      <c r="O10" s="132" t="s">
        <v>6</v>
      </c>
      <c r="P10" s="133"/>
      <c r="Q10" s="131"/>
      <c r="R10" s="44" t="s">
        <v>65</v>
      </c>
      <c r="S10" s="132" t="s">
        <v>6</v>
      </c>
      <c r="T10" s="133"/>
    </row>
    <row r="11" spans="1:22" s="102" customFormat="1" ht="44.65" customHeight="1" x14ac:dyDescent="0.25">
      <c r="B11" s="112" t="s">
        <v>52</v>
      </c>
      <c r="C11" s="113"/>
      <c r="D11" s="114"/>
      <c r="E11" s="134"/>
      <c r="F11" s="135" t="s">
        <v>218</v>
      </c>
      <c r="G11" s="136" t="s">
        <v>146</v>
      </c>
      <c r="H11" s="137" t="s">
        <v>71</v>
      </c>
      <c r="I11" s="134"/>
      <c r="J11" s="135" t="s">
        <v>218</v>
      </c>
      <c r="K11" s="136" t="s">
        <v>146</v>
      </c>
      <c r="L11" s="137" t="s">
        <v>71</v>
      </c>
      <c r="M11" s="134"/>
      <c r="N11" s="135" t="s">
        <v>218</v>
      </c>
      <c r="O11" s="136" t="s">
        <v>146</v>
      </c>
      <c r="P11" s="137" t="s">
        <v>71</v>
      </c>
      <c r="Q11" s="134"/>
      <c r="R11" s="135" t="s">
        <v>218</v>
      </c>
      <c r="S11" s="136" t="s">
        <v>146</v>
      </c>
      <c r="T11" s="137" t="s">
        <v>71</v>
      </c>
    </row>
    <row r="12" spans="1:22" s="102" customFormat="1" ht="34.9" customHeight="1" x14ac:dyDescent="0.25">
      <c r="A12" s="102" t="s">
        <v>23</v>
      </c>
      <c r="B12" s="122" t="s">
        <v>64</v>
      </c>
      <c r="C12" s="138"/>
      <c r="D12" s="124"/>
      <c r="E12" s="125"/>
      <c r="F12" s="138"/>
      <c r="G12" s="138" t="s">
        <v>219</v>
      </c>
      <c r="H12" s="127">
        <f>SUMPRODUCT($D$13:$D$16,H13:H16)</f>
        <v>0</v>
      </c>
      <c r="I12" s="125"/>
      <c r="J12" s="138"/>
      <c r="K12" s="138" t="str">
        <f>G12</f>
        <v>Scores for the criteria (I-IV) shall be averaged and shown in Annex 3a Section III as "Equipment Score"</v>
      </c>
      <c r="L12" s="127">
        <f>SUMPRODUCT($D$13:$D$16,L13:L16)</f>
        <v>0</v>
      </c>
      <c r="M12" s="125"/>
      <c r="N12" s="138"/>
      <c r="O12" s="138" t="str">
        <f>K12</f>
        <v>Scores for the criteria (I-IV) shall be averaged and shown in Annex 3a Section III as "Equipment Score"</v>
      </c>
      <c r="P12" s="127">
        <f>SUMPRODUCT($D$13:$D$16,P13:P16)</f>
        <v>0</v>
      </c>
      <c r="Q12" s="125"/>
      <c r="R12" s="138"/>
      <c r="S12" s="138" t="str">
        <f>O12</f>
        <v>Scores for the criteria (I-IV) shall be averaged and shown in Annex 3a Section III as "Equipment Score"</v>
      </c>
      <c r="T12" s="127">
        <f>SUMPRODUCT($D$13:$D$16,T13:T16)</f>
        <v>0</v>
      </c>
    </row>
    <row r="13" spans="1:22" ht="51" x14ac:dyDescent="0.25">
      <c r="A13" s="139"/>
      <c r="B13" s="128" t="s">
        <v>25</v>
      </c>
      <c r="C13" s="140" t="s">
        <v>227</v>
      </c>
      <c r="D13" s="130">
        <v>0.4</v>
      </c>
      <c r="E13" s="168"/>
      <c r="F13" s="44" t="s">
        <v>66</v>
      </c>
      <c r="G13" s="132" t="s">
        <v>6</v>
      </c>
      <c r="H13" s="133"/>
      <c r="I13" s="168"/>
      <c r="J13" s="44" t="s">
        <v>144</v>
      </c>
      <c r="K13" s="132" t="s">
        <v>6</v>
      </c>
      <c r="L13" s="133"/>
      <c r="M13" s="168"/>
      <c r="N13" s="44" t="s">
        <v>144</v>
      </c>
      <c r="O13" s="132" t="s">
        <v>6</v>
      </c>
      <c r="P13" s="133"/>
      <c r="Q13" s="168"/>
      <c r="R13" s="44" t="s">
        <v>144</v>
      </c>
      <c r="S13" s="132" t="s">
        <v>6</v>
      </c>
      <c r="T13" s="133"/>
    </row>
    <row r="14" spans="1:22" ht="38.25" x14ac:dyDescent="0.25">
      <c r="A14" s="139"/>
      <c r="B14" s="128" t="s">
        <v>26</v>
      </c>
      <c r="C14" s="140" t="s">
        <v>228</v>
      </c>
      <c r="D14" s="130">
        <v>0.1</v>
      </c>
      <c r="E14" s="168"/>
      <c r="F14" s="44" t="s">
        <v>67</v>
      </c>
      <c r="G14" s="132" t="s">
        <v>6</v>
      </c>
      <c r="H14" s="133"/>
      <c r="I14" s="168"/>
      <c r="J14" s="44" t="s">
        <v>67</v>
      </c>
      <c r="K14" s="132" t="s">
        <v>6</v>
      </c>
      <c r="L14" s="133"/>
      <c r="M14" s="168"/>
      <c r="N14" s="44" t="s">
        <v>67</v>
      </c>
      <c r="O14" s="132" t="s">
        <v>6</v>
      </c>
      <c r="P14" s="133"/>
      <c r="Q14" s="168"/>
      <c r="R14" s="44" t="s">
        <v>67</v>
      </c>
      <c r="S14" s="132" t="s">
        <v>6</v>
      </c>
      <c r="T14" s="133"/>
    </row>
    <row r="15" spans="1:22" ht="63" customHeight="1" x14ac:dyDescent="0.25">
      <c r="A15" s="139"/>
      <c r="B15" s="128" t="s">
        <v>27</v>
      </c>
      <c r="C15" s="234" t="s">
        <v>229</v>
      </c>
      <c r="D15" s="130">
        <v>0.25</v>
      </c>
      <c r="E15" s="168"/>
      <c r="F15" s="44" t="s">
        <v>67</v>
      </c>
      <c r="G15" s="132" t="s">
        <v>6</v>
      </c>
      <c r="H15" s="133"/>
      <c r="I15" s="168"/>
      <c r="J15" s="44" t="s">
        <v>67</v>
      </c>
      <c r="K15" s="132" t="s">
        <v>6</v>
      </c>
      <c r="L15" s="133"/>
      <c r="M15" s="168"/>
      <c r="N15" s="44" t="s">
        <v>67</v>
      </c>
      <c r="O15" s="132" t="s">
        <v>6</v>
      </c>
      <c r="P15" s="133"/>
      <c r="Q15" s="168"/>
      <c r="R15" s="44" t="s">
        <v>67</v>
      </c>
      <c r="S15" s="132" t="s">
        <v>6</v>
      </c>
      <c r="T15" s="133"/>
    </row>
    <row r="16" spans="1:22" ht="63.75" x14ac:dyDescent="0.25">
      <c r="A16" s="139"/>
      <c r="B16" s="128" t="s">
        <v>28</v>
      </c>
      <c r="C16" s="237" t="s">
        <v>83</v>
      </c>
      <c r="D16" s="130">
        <v>0.25</v>
      </c>
      <c r="E16" s="168"/>
      <c r="F16" s="44" t="s">
        <v>67</v>
      </c>
      <c r="G16" s="132" t="s">
        <v>6</v>
      </c>
      <c r="H16" s="133"/>
      <c r="I16" s="168"/>
      <c r="J16" s="44" t="s">
        <v>67</v>
      </c>
      <c r="K16" s="132" t="s">
        <v>6</v>
      </c>
      <c r="L16" s="133"/>
      <c r="M16" s="168"/>
      <c r="N16" s="44" t="s">
        <v>67</v>
      </c>
      <c r="O16" s="132" t="s">
        <v>6</v>
      </c>
      <c r="P16" s="133"/>
      <c r="Q16" s="168"/>
      <c r="R16" s="44" t="s">
        <v>67</v>
      </c>
      <c r="S16" s="132" t="s">
        <v>6</v>
      </c>
      <c r="T16" s="133"/>
    </row>
    <row r="17" spans="3:19" ht="31.9" customHeight="1" x14ac:dyDescent="0.25">
      <c r="C17" s="141"/>
      <c r="D17" s="142"/>
      <c r="E17" s="141"/>
      <c r="G17" s="141" t="s">
        <v>147</v>
      </c>
      <c r="I17" s="141"/>
      <c r="K17" s="141" t="s">
        <v>147</v>
      </c>
      <c r="M17" s="141"/>
      <c r="O17" s="141" t="s">
        <v>147</v>
      </c>
      <c r="Q17" s="141"/>
      <c r="S17" s="141" t="s">
        <v>147</v>
      </c>
    </row>
    <row r="18" spans="3:19" hidden="1" x14ac:dyDescent="0.25"/>
    <row r="19" spans="3:19" hidden="1" x14ac:dyDescent="0.25">
      <c r="C19" s="141"/>
    </row>
  </sheetData>
  <sheetProtection formatCells="0" formatColumns="0" formatRows="0" selectLockedCells="1"/>
  <mergeCells count="1">
    <mergeCell ref="B5:D5"/>
  </mergeCells>
  <dataValidations count="1">
    <dataValidation type="list" allowBlank="1" showInputMessage="1" showErrorMessage="1" sqref="P5:P10 T6:T10 H5:H10 L5:L10 T13:T16 P13:P16 H13:H16 L13:L16" xr:uid="{00000000-0002-0000-0100-000000000000}">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12" max="1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181"/>
  <sheetViews>
    <sheetView zoomScale="85" zoomScaleNormal="85" zoomScaleSheetLayoutView="70" workbookViewId="0">
      <selection activeCell="N40" sqref="N40"/>
    </sheetView>
  </sheetViews>
  <sheetFormatPr defaultColWidth="0" defaultRowHeight="15" zeroHeight="1" outlineLevelRow="1" outlineLevelCol="2" x14ac:dyDescent="0.25"/>
  <cols>
    <col min="1" max="1" width="3.28515625" customWidth="1"/>
    <col min="2" max="2" width="15.7109375" customWidth="1"/>
    <col min="3" max="3" width="8.7109375" customWidth="1"/>
    <col min="4" max="6" width="20.7109375" customWidth="1"/>
    <col min="7" max="7" width="57.7109375" customWidth="1"/>
    <col min="8" max="8" width="57.7109375" hidden="1" customWidth="1" outlineLevel="1"/>
    <col min="9" max="12" width="12.7109375" hidden="1" customWidth="1" outlineLevel="1"/>
    <col min="13" max="13" width="15.7109375" hidden="1" customWidth="1" outlineLevel="2"/>
    <col min="14" max="14" width="7.7109375" customWidth="1" collapsed="1"/>
    <col min="15" max="15" width="2.7109375" customWidth="1"/>
    <col min="16" max="16384" width="9.28515625" hidden="1"/>
  </cols>
  <sheetData>
    <row r="1" spans="2:36" x14ac:dyDescent="0.25"/>
    <row r="2" spans="2:36" x14ac:dyDescent="0.25">
      <c r="B2" s="3" t="s">
        <v>221</v>
      </c>
      <c r="C2" s="4"/>
      <c r="D2" s="4"/>
      <c r="E2" s="4"/>
      <c r="F2" s="4"/>
      <c r="G2" s="4"/>
      <c r="H2" s="4"/>
      <c r="I2" s="4"/>
      <c r="J2" s="4"/>
      <c r="K2" s="4"/>
      <c r="L2" s="4"/>
      <c r="M2" s="4"/>
      <c r="N2" s="56"/>
      <c r="Q2" s="7" t="str">
        <f>J5</f>
        <v>Level of Education</v>
      </c>
      <c r="X2" s="7" t="str">
        <f>K5</f>
        <v>Experience</v>
      </c>
      <c r="Y2" s="7"/>
      <c r="Z2" s="7"/>
      <c r="AA2" s="7"/>
      <c r="AB2" s="7"/>
      <c r="AC2" s="7"/>
      <c r="AD2" s="7"/>
      <c r="AE2" s="7" t="str">
        <f>L5</f>
        <v>Similar Role</v>
      </c>
    </row>
    <row r="3" spans="2:36" x14ac:dyDescent="0.25">
      <c r="B3" s="47"/>
      <c r="C3" s="11"/>
      <c r="D3" s="11"/>
      <c r="E3" s="11"/>
      <c r="F3" s="11"/>
      <c r="G3" s="11"/>
      <c r="H3" s="11"/>
      <c r="I3" s="11"/>
      <c r="J3" s="11"/>
      <c r="K3" s="11"/>
      <c r="L3" s="11"/>
      <c r="M3" s="11"/>
      <c r="N3" s="81" t="s">
        <v>30</v>
      </c>
      <c r="Q3" t="s">
        <v>32</v>
      </c>
      <c r="R3" t="s">
        <v>31</v>
      </c>
      <c r="S3" t="s">
        <v>33</v>
      </c>
      <c r="T3" t="s">
        <v>34</v>
      </c>
      <c r="U3" t="s">
        <v>73</v>
      </c>
      <c r="V3" t="s">
        <v>82</v>
      </c>
      <c r="X3" t="str">
        <f t="shared" ref="X3:AC4" si="0">Q3</f>
        <v>I.</v>
      </c>
      <c r="Y3" t="str">
        <f t="shared" si="0"/>
        <v>II.</v>
      </c>
      <c r="Z3" t="str">
        <f t="shared" si="0"/>
        <v>III.</v>
      </c>
      <c r="AA3" t="str">
        <f t="shared" si="0"/>
        <v>IV.</v>
      </c>
      <c r="AB3" t="str">
        <f t="shared" si="0"/>
        <v>V.</v>
      </c>
      <c r="AC3" t="str">
        <f t="shared" si="0"/>
        <v>VI.</v>
      </c>
      <c r="AE3" t="str">
        <f t="shared" ref="AE3:AJ4" si="1">X3</f>
        <v>I.</v>
      </c>
      <c r="AF3" t="str">
        <f t="shared" si="1"/>
        <v>II.</v>
      </c>
      <c r="AG3" t="str">
        <f t="shared" si="1"/>
        <v>III.</v>
      </c>
      <c r="AH3" t="str">
        <f t="shared" si="1"/>
        <v>IV.</v>
      </c>
      <c r="AI3" t="str">
        <f t="shared" si="1"/>
        <v>V.</v>
      </c>
      <c r="AJ3" t="str">
        <f t="shared" si="1"/>
        <v>VI.</v>
      </c>
    </row>
    <row r="4" spans="2:36" x14ac:dyDescent="0.25">
      <c r="B4" s="83"/>
      <c r="C4" s="97"/>
      <c r="D4" s="12"/>
      <c r="E4" s="12"/>
      <c r="F4" s="11"/>
      <c r="G4" s="11"/>
      <c r="H4" s="11"/>
      <c r="I4" s="11"/>
      <c r="J4" s="11"/>
      <c r="K4" s="11"/>
      <c r="L4" s="11"/>
      <c r="M4" s="11"/>
      <c r="N4" s="81">
        <v>0</v>
      </c>
      <c r="P4" t="s">
        <v>124</v>
      </c>
      <c r="Q4" t="str">
        <f t="shared" ref="Q4:V4" si="2">VLOOKUP(Q3,PersGroupWeight,2,FALSE)</f>
        <v>Project Manager Onshore</v>
      </c>
      <c r="R4" t="str">
        <f t="shared" si="2"/>
        <v>Project Manager Offshore / Party Chief</v>
      </c>
      <c r="S4" t="str">
        <f t="shared" si="2"/>
        <v>Operators</v>
      </c>
      <c r="T4" t="str">
        <f t="shared" si="2"/>
        <v>Lead Geotechnical Engineer, Offshore</v>
      </c>
      <c r="U4" t="str">
        <f t="shared" si="2"/>
        <v>Lead Engineer, Onshore</v>
      </c>
      <c r="V4" t="str">
        <f t="shared" si="2"/>
        <v>Lead Geophysicist for SCPT/P-S/Density Logging</v>
      </c>
      <c r="X4" t="str">
        <f t="shared" si="0"/>
        <v>Project Manager Onshore</v>
      </c>
      <c r="Y4" t="str">
        <f t="shared" si="0"/>
        <v>Project Manager Offshore / Party Chief</v>
      </c>
      <c r="Z4" t="str">
        <f t="shared" si="0"/>
        <v>Operators</v>
      </c>
      <c r="AA4" t="str">
        <f t="shared" si="0"/>
        <v>Lead Geotechnical Engineer, Offshore</v>
      </c>
      <c r="AB4" t="str">
        <f t="shared" si="0"/>
        <v>Lead Engineer, Onshore</v>
      </c>
      <c r="AC4" t="str">
        <f t="shared" si="0"/>
        <v>Lead Geophysicist for SCPT/P-S/Density Logging</v>
      </c>
      <c r="AE4" t="str">
        <f t="shared" si="1"/>
        <v>Project Manager Onshore</v>
      </c>
      <c r="AF4" t="str">
        <f t="shared" si="1"/>
        <v>Project Manager Offshore / Party Chief</v>
      </c>
      <c r="AG4" t="str">
        <f t="shared" si="1"/>
        <v>Operators</v>
      </c>
      <c r="AH4" t="str">
        <f t="shared" si="1"/>
        <v>Lead Geotechnical Engineer, Offshore</v>
      </c>
      <c r="AI4" t="str">
        <f t="shared" si="1"/>
        <v>Lead Engineer, Onshore</v>
      </c>
      <c r="AJ4" t="str">
        <f t="shared" si="1"/>
        <v>Lead Geophysicist for SCPT/P-S/Density Logging</v>
      </c>
    </row>
    <row r="5" spans="2:36" ht="5.65" customHeight="1" x14ac:dyDescent="0.25">
      <c r="B5" s="98"/>
      <c r="C5" s="99"/>
      <c r="D5" s="100"/>
      <c r="E5" s="100"/>
      <c r="F5" s="280"/>
      <c r="G5" s="280"/>
      <c r="H5" s="280"/>
      <c r="I5" s="271" t="s">
        <v>79</v>
      </c>
      <c r="J5" s="255" t="str">
        <f>'Section I - Personnel'!H14</f>
        <v>Level of Education</v>
      </c>
      <c r="K5" s="255" t="str">
        <f>'Section I - Personnel'!K14</f>
        <v>Experience</v>
      </c>
      <c r="L5" s="255" t="str">
        <f>'Section I - Personnel'!N14</f>
        <v>Similar Role</v>
      </c>
      <c r="M5" s="277" t="s">
        <v>72</v>
      </c>
      <c r="N5" s="82"/>
    </row>
    <row r="6" spans="2:36" s="7" customFormat="1" x14ac:dyDescent="0.25">
      <c r="B6" s="24" t="s">
        <v>17</v>
      </c>
      <c r="C6" s="154"/>
      <c r="D6" s="229" t="e">
        <f>INDEX(Vessel_Name_Score,MATCH(C6,Vessel_Code,0))</f>
        <v>#N/A</v>
      </c>
      <c r="E6" s="89"/>
      <c r="F6" s="281"/>
      <c r="G6" s="281"/>
      <c r="H6" s="281"/>
      <c r="I6" s="272"/>
      <c r="J6" s="269"/>
      <c r="K6" s="269"/>
      <c r="L6" s="269"/>
      <c r="M6" s="278"/>
      <c r="N6" s="96">
        <v>1</v>
      </c>
      <c r="O6" s="48"/>
      <c r="P6" s="7" t="s">
        <v>125</v>
      </c>
      <c r="Q6" s="226">
        <f t="shared" ref="Q6:V6" si="3">VLOOKUP(Q3,PersGroupWeight,3,FALSE)</f>
        <v>0.2</v>
      </c>
      <c r="R6" s="226">
        <f t="shared" si="3"/>
        <v>0.15</v>
      </c>
      <c r="S6" s="226">
        <f t="shared" si="3"/>
        <v>0.2</v>
      </c>
      <c r="T6" s="226">
        <f t="shared" si="3"/>
        <v>0.15</v>
      </c>
      <c r="U6" s="226">
        <f t="shared" si="3"/>
        <v>0.2</v>
      </c>
      <c r="V6" s="226">
        <f t="shared" si="3"/>
        <v>0.1</v>
      </c>
      <c r="X6" s="227">
        <f t="shared" ref="X6:AC6" si="4">Q6</f>
        <v>0.2</v>
      </c>
      <c r="Y6" s="227">
        <f t="shared" si="4"/>
        <v>0.15</v>
      </c>
      <c r="Z6" s="227">
        <f t="shared" si="4"/>
        <v>0.2</v>
      </c>
      <c r="AA6" s="227">
        <f t="shared" si="4"/>
        <v>0.15</v>
      </c>
      <c r="AB6" s="227">
        <f t="shared" si="4"/>
        <v>0.2</v>
      </c>
      <c r="AC6" s="227">
        <f t="shared" si="4"/>
        <v>0.1</v>
      </c>
      <c r="AD6" s="227"/>
      <c r="AE6" s="227">
        <f t="shared" ref="AE6:AJ6" si="5">X6</f>
        <v>0.2</v>
      </c>
      <c r="AF6" s="227">
        <f t="shared" si="5"/>
        <v>0.15</v>
      </c>
      <c r="AG6" s="227">
        <f>Z6</f>
        <v>0.2</v>
      </c>
      <c r="AH6" s="227">
        <f t="shared" si="5"/>
        <v>0.15</v>
      </c>
      <c r="AI6" s="227">
        <f t="shared" si="5"/>
        <v>0.2</v>
      </c>
      <c r="AJ6" s="227">
        <f t="shared" si="5"/>
        <v>0.1</v>
      </c>
    </row>
    <row r="7" spans="2:36" s="7" customFormat="1" ht="5.65" customHeight="1" x14ac:dyDescent="0.25">
      <c r="B7" s="24"/>
      <c r="C7" s="87"/>
      <c r="D7" s="88"/>
      <c r="E7" s="89"/>
      <c r="F7" s="282"/>
      <c r="G7" s="282"/>
      <c r="H7" s="282"/>
      <c r="I7" s="273"/>
      <c r="J7" s="270"/>
      <c r="K7" s="270"/>
      <c r="L7" s="270"/>
      <c r="M7" s="279"/>
      <c r="N7" s="170"/>
      <c r="O7" s="48"/>
    </row>
    <row r="8" spans="2:36" s="7" customFormat="1" x14ac:dyDescent="0.25">
      <c r="B8" s="25" t="s">
        <v>16</v>
      </c>
      <c r="C8" s="27"/>
      <c r="D8" s="27" t="s">
        <v>0</v>
      </c>
      <c r="E8" s="27" t="s">
        <v>21</v>
      </c>
      <c r="F8" s="28" t="s">
        <v>12</v>
      </c>
      <c r="G8" s="29" t="s">
        <v>20</v>
      </c>
      <c r="H8" s="30" t="s">
        <v>146</v>
      </c>
      <c r="I8" s="195"/>
      <c r="J8" s="195"/>
      <c r="K8" s="195"/>
      <c r="L8" s="195"/>
      <c r="M8" s="31">
        <f ca="1">IFERROR(AVERAGE(M9:M38),0)</f>
        <v>0</v>
      </c>
      <c r="N8" s="96">
        <v>2</v>
      </c>
      <c r="O8" s="48"/>
      <c r="P8" s="7" t="s">
        <v>126</v>
      </c>
      <c r="Q8" s="227">
        <f>IFERROR(AVERAGE(Q9:Q172),0)</f>
        <v>0</v>
      </c>
      <c r="R8" s="227">
        <f t="shared" ref="R8:AI8" si="6">IFERROR(AVERAGE(R9:R172),0)</f>
        <v>0</v>
      </c>
      <c r="S8" s="227">
        <f t="shared" si="6"/>
        <v>0</v>
      </c>
      <c r="T8" s="227">
        <f t="shared" si="6"/>
        <v>0</v>
      </c>
      <c r="U8" s="227">
        <f t="shared" si="6"/>
        <v>0</v>
      </c>
      <c r="V8" s="227">
        <f t="shared" ref="V8" si="7">IFERROR(AVERAGE(V9:V172),0)</f>
        <v>0</v>
      </c>
      <c r="W8" s="227"/>
      <c r="X8" s="227">
        <f t="shared" si="6"/>
        <v>0</v>
      </c>
      <c r="Y8" s="227">
        <f t="shared" si="6"/>
        <v>0</v>
      </c>
      <c r="Z8" s="227">
        <f t="shared" si="6"/>
        <v>0</v>
      </c>
      <c r="AA8" s="227">
        <f t="shared" si="6"/>
        <v>0</v>
      </c>
      <c r="AB8" s="227">
        <f t="shared" si="6"/>
        <v>0</v>
      </c>
      <c r="AC8" s="227">
        <f t="shared" ref="AC8" si="8">IFERROR(AVERAGE(AC9:AC172),0)</f>
        <v>0</v>
      </c>
      <c r="AD8" s="227"/>
      <c r="AE8" s="227">
        <f>IFERROR(AVERAGE(AE9:AE172),0)</f>
        <v>0</v>
      </c>
      <c r="AF8" s="227">
        <f t="shared" si="6"/>
        <v>0</v>
      </c>
      <c r="AG8" s="227">
        <f t="shared" si="6"/>
        <v>0</v>
      </c>
      <c r="AH8" s="227">
        <f t="shared" si="6"/>
        <v>0</v>
      </c>
      <c r="AI8" s="227">
        <f t="shared" si="6"/>
        <v>0</v>
      </c>
      <c r="AJ8" s="227">
        <f t="shared" ref="AJ8" si="9">IFERROR(AVERAGE(AJ9:AJ172),0)</f>
        <v>0</v>
      </c>
    </row>
    <row r="9" spans="2:36" s="7" customFormat="1" outlineLevel="1" x14ac:dyDescent="0.25">
      <c r="B9" s="32">
        <v>1</v>
      </c>
      <c r="C9" s="143"/>
      <c r="D9" s="33" t="str">
        <f t="shared" ref="D9:D38" si="10">IFERROR(INDEX(Personnel_Names,MATCH($C9,Personnel_Codes,0)),"-")</f>
        <v>-</v>
      </c>
      <c r="E9" s="33" t="str">
        <f t="shared" ref="E9:E38" si="11">IFERROR(INDEX(Personnel_Functions,MATCH($C9,Personnel_Codes,0)),"-")</f>
        <v>-</v>
      </c>
      <c r="F9" s="146" t="s">
        <v>131</v>
      </c>
      <c r="G9" s="147" t="s">
        <v>145</v>
      </c>
      <c r="H9" s="41" t="s">
        <v>6</v>
      </c>
      <c r="I9" s="206" t="str">
        <f t="shared" ref="I9:I38" si="12">IFERROR(INDEX(PersWeight,MATCH($C9,Personnel_Codes,0)),"-")</f>
        <v>-</v>
      </c>
      <c r="J9" s="198" t="str">
        <f t="shared" ref="J9:J38" si="13">IFERROR(INDEX(EducationScores,MATCH($C9,Personnel_Codes,0)),"-")</f>
        <v>-</v>
      </c>
      <c r="K9" s="197" t="str">
        <f t="shared" ref="K9:K38" si="14">IFERROR(INDEX(ExperienceScores,MATCH($C9,Personnel_Codes,0)),"-")</f>
        <v>-</v>
      </c>
      <c r="L9" s="199" t="str">
        <f t="shared" ref="L9:L38" si="15">IFERROR(INDEX(YearsRoleScores,MATCH($C9,Personnel_Codes,0)),"-")</f>
        <v>-</v>
      </c>
      <c r="M9" s="34"/>
      <c r="N9" s="96">
        <v>3</v>
      </c>
      <c r="O9" s="48"/>
      <c r="Q9" s="228" t="str">
        <f>IFERROR(IF(LEFT($C9,FIND(".",$C9))=Q$3,$J9,"-"),"-")</f>
        <v>-</v>
      </c>
      <c r="R9" s="228" t="str">
        <f t="shared" ref="R9:U9" si="16">IFERROR(IF(LEFT($C9,FIND(".",$C9))=R$3,$J9,"-"),"-")</f>
        <v>-</v>
      </c>
      <c r="S9" s="228" t="str">
        <f t="shared" si="16"/>
        <v>-</v>
      </c>
      <c r="T9" s="228" t="str">
        <f t="shared" si="16"/>
        <v>-</v>
      </c>
      <c r="U9" s="228" t="str">
        <f t="shared" si="16"/>
        <v>-</v>
      </c>
      <c r="V9" s="228" t="str">
        <f>IFERROR(IF(LEFT($C9,FIND(".",$C9))=V$3,$J9,"-"),"-")</f>
        <v>-</v>
      </c>
      <c r="X9" s="228" t="str">
        <f>IFERROR(IF(LEFT($C9,FIND(".",$C9))=X$3,$K9,"-"),"-")</f>
        <v>-</v>
      </c>
      <c r="Y9" s="228" t="str">
        <f t="shared" ref="Y9:AC24" si="17">IFERROR(IF(LEFT($C9,FIND(".",$C9))=Y$3,$K9,"-"),"-")</f>
        <v>-</v>
      </c>
      <c r="Z9" s="228" t="str">
        <f t="shared" si="17"/>
        <v>-</v>
      </c>
      <c r="AA9" s="228" t="str">
        <f t="shared" si="17"/>
        <v>-</v>
      </c>
      <c r="AB9" s="228" t="str">
        <f t="shared" si="17"/>
        <v>-</v>
      </c>
      <c r="AC9" s="228" t="str">
        <f t="shared" si="17"/>
        <v>-</v>
      </c>
      <c r="AE9" s="228" t="str">
        <f>IFERROR(IF(LEFT($C9,FIND(".",$C9))=AE$3,$L9,"-"),"-")</f>
        <v>-</v>
      </c>
      <c r="AF9" s="228" t="str">
        <f t="shared" ref="AF9:AJ24" si="18">IFERROR(IF(LEFT($C9,FIND(".",$C9))=AF$3,$L9,"-"),"-")</f>
        <v>-</v>
      </c>
      <c r="AG9" s="228" t="str">
        <f t="shared" si="18"/>
        <v>-</v>
      </c>
      <c r="AH9" s="228" t="str">
        <f t="shared" si="18"/>
        <v>-</v>
      </c>
      <c r="AI9" s="228" t="str">
        <f t="shared" si="18"/>
        <v>-</v>
      </c>
      <c r="AJ9" s="228" t="str">
        <f t="shared" si="18"/>
        <v>-</v>
      </c>
    </row>
    <row r="10" spans="2:36" s="7" customFormat="1" outlineLevel="1" x14ac:dyDescent="0.25">
      <c r="B10" s="35">
        <v>2</v>
      </c>
      <c r="C10" s="144"/>
      <c r="D10" s="36" t="str">
        <f t="shared" si="10"/>
        <v>-</v>
      </c>
      <c r="E10" s="36" t="str">
        <f t="shared" si="11"/>
        <v>-</v>
      </c>
      <c r="F10" s="148"/>
      <c r="G10" s="149" t="s">
        <v>145</v>
      </c>
      <c r="H10" s="42" t="s">
        <v>6</v>
      </c>
      <c r="I10" s="207" t="str">
        <f t="shared" si="12"/>
        <v>-</v>
      </c>
      <c r="J10" s="200" t="str">
        <f t="shared" si="13"/>
        <v>-</v>
      </c>
      <c r="K10" s="201" t="str">
        <f t="shared" si="14"/>
        <v>-</v>
      </c>
      <c r="L10" s="202" t="str">
        <f t="shared" si="15"/>
        <v>-</v>
      </c>
      <c r="M10" s="37"/>
      <c r="N10" s="170"/>
      <c r="O10" s="48"/>
      <c r="Q10" s="228" t="str">
        <f t="shared" ref="Q10:U72" si="19">IFERROR(IF(LEFT($C10,FIND(".",$C10))=Q$3,$J10,"-"),"-")</f>
        <v>-</v>
      </c>
      <c r="R10" s="228" t="str">
        <f t="shared" si="19"/>
        <v>-</v>
      </c>
      <c r="S10" s="228" t="str">
        <f t="shared" si="19"/>
        <v>-</v>
      </c>
      <c r="T10" s="228" t="str">
        <f t="shared" si="19"/>
        <v>-</v>
      </c>
      <c r="U10" s="228" t="str">
        <f t="shared" si="19"/>
        <v>-</v>
      </c>
      <c r="V10" s="228" t="str">
        <f t="shared" ref="V10:V72" si="20">IFERROR(IF(LEFT($C10,FIND(".",$C10))=V$3,$J10,"-"),"-")</f>
        <v>-</v>
      </c>
      <c r="X10" s="228" t="str">
        <f t="shared" ref="X10:AC38" si="21">IFERROR(IF(LEFT($C10,FIND(".",$C10))=X$3,$K10,"-"),"-")</f>
        <v>-</v>
      </c>
      <c r="Y10" s="228" t="str">
        <f t="shared" si="17"/>
        <v>-</v>
      </c>
      <c r="Z10" s="228" t="str">
        <f t="shared" si="17"/>
        <v>-</v>
      </c>
      <c r="AA10" s="228" t="str">
        <f t="shared" si="17"/>
        <v>-</v>
      </c>
      <c r="AB10" s="228" t="str">
        <f t="shared" si="17"/>
        <v>-</v>
      </c>
      <c r="AC10" s="228" t="str">
        <f t="shared" si="17"/>
        <v>-</v>
      </c>
      <c r="AE10" s="228" t="str">
        <f t="shared" ref="AE10:AJ38" si="22">IFERROR(IF(LEFT($C10,FIND(".",$C10))=AE$3,$L10,"-"),"-")</f>
        <v>-</v>
      </c>
      <c r="AF10" s="228" t="str">
        <f t="shared" si="18"/>
        <v>-</v>
      </c>
      <c r="AG10" s="228" t="str">
        <f t="shared" si="18"/>
        <v>-</v>
      </c>
      <c r="AH10" s="228" t="str">
        <f t="shared" si="18"/>
        <v>-</v>
      </c>
      <c r="AI10" s="228" t="str">
        <f t="shared" si="18"/>
        <v>-</v>
      </c>
      <c r="AJ10" s="228" t="str">
        <f t="shared" si="18"/>
        <v>-</v>
      </c>
    </row>
    <row r="11" spans="2:36" s="7" customFormat="1" outlineLevel="1" x14ac:dyDescent="0.25">
      <c r="B11" s="35">
        <v>3</v>
      </c>
      <c r="C11" s="144"/>
      <c r="D11" s="36" t="str">
        <f t="shared" si="10"/>
        <v>-</v>
      </c>
      <c r="E11" s="36" t="str">
        <f t="shared" si="11"/>
        <v>-</v>
      </c>
      <c r="F11" s="148"/>
      <c r="G11" s="149" t="s">
        <v>145</v>
      </c>
      <c r="H11" s="42" t="s">
        <v>5</v>
      </c>
      <c r="I11" s="207" t="str">
        <f t="shared" si="12"/>
        <v>-</v>
      </c>
      <c r="J11" s="200" t="str">
        <f t="shared" si="13"/>
        <v>-</v>
      </c>
      <c r="K11" s="201" t="str">
        <f t="shared" si="14"/>
        <v>-</v>
      </c>
      <c r="L11" s="202" t="str">
        <f t="shared" si="15"/>
        <v>-</v>
      </c>
      <c r="M11" s="37"/>
      <c r="N11" s="170"/>
      <c r="O11" s="48"/>
      <c r="Q11" s="228" t="str">
        <f t="shared" si="19"/>
        <v>-</v>
      </c>
      <c r="R11" s="228" t="str">
        <f t="shared" si="19"/>
        <v>-</v>
      </c>
      <c r="S11" s="228" t="str">
        <f t="shared" si="19"/>
        <v>-</v>
      </c>
      <c r="T11" s="228" t="str">
        <f t="shared" si="19"/>
        <v>-</v>
      </c>
      <c r="U11" s="228" t="str">
        <f t="shared" si="19"/>
        <v>-</v>
      </c>
      <c r="V11" s="228" t="str">
        <f t="shared" si="20"/>
        <v>-</v>
      </c>
      <c r="X11" s="228" t="str">
        <f t="shared" si="21"/>
        <v>-</v>
      </c>
      <c r="Y11" s="228" t="str">
        <f t="shared" si="17"/>
        <v>-</v>
      </c>
      <c r="Z11" s="228" t="str">
        <f t="shared" si="17"/>
        <v>-</v>
      </c>
      <c r="AA11" s="228" t="str">
        <f t="shared" si="17"/>
        <v>-</v>
      </c>
      <c r="AB11" s="228" t="str">
        <f t="shared" si="17"/>
        <v>-</v>
      </c>
      <c r="AC11" s="228" t="str">
        <f t="shared" si="17"/>
        <v>-</v>
      </c>
      <c r="AE11" s="228" t="str">
        <f t="shared" si="22"/>
        <v>-</v>
      </c>
      <c r="AF11" s="228" t="str">
        <f t="shared" si="18"/>
        <v>-</v>
      </c>
      <c r="AG11" s="228" t="str">
        <f t="shared" si="18"/>
        <v>-</v>
      </c>
      <c r="AH11" s="228" t="str">
        <f t="shared" si="18"/>
        <v>-</v>
      </c>
      <c r="AI11" s="228" t="str">
        <f t="shared" si="18"/>
        <v>-</v>
      </c>
      <c r="AJ11" s="228" t="str">
        <f t="shared" si="18"/>
        <v>-</v>
      </c>
    </row>
    <row r="12" spans="2:36" s="7" customFormat="1" outlineLevel="1" x14ac:dyDescent="0.25">
      <c r="B12" s="35">
        <v>4</v>
      </c>
      <c r="C12" s="144"/>
      <c r="D12" s="36" t="str">
        <f t="shared" si="10"/>
        <v>-</v>
      </c>
      <c r="E12" s="36" t="str">
        <f t="shared" si="11"/>
        <v>-</v>
      </c>
      <c r="F12" s="148"/>
      <c r="G12" s="149"/>
      <c r="H12" s="42"/>
      <c r="I12" s="207" t="str">
        <f t="shared" si="12"/>
        <v>-</v>
      </c>
      <c r="J12" s="200" t="str">
        <f t="shared" si="13"/>
        <v>-</v>
      </c>
      <c r="K12" s="201" t="str">
        <f t="shared" si="14"/>
        <v>-</v>
      </c>
      <c r="L12" s="202" t="str">
        <f t="shared" si="15"/>
        <v>-</v>
      </c>
      <c r="M12" s="37"/>
      <c r="N12" s="170"/>
      <c r="O12" s="48"/>
      <c r="Q12" s="228" t="str">
        <f t="shared" si="19"/>
        <v>-</v>
      </c>
      <c r="R12" s="228" t="str">
        <f t="shared" si="19"/>
        <v>-</v>
      </c>
      <c r="S12" s="228" t="str">
        <f t="shared" si="19"/>
        <v>-</v>
      </c>
      <c r="T12" s="228" t="str">
        <f t="shared" si="19"/>
        <v>-</v>
      </c>
      <c r="U12" s="228" t="str">
        <f t="shared" si="19"/>
        <v>-</v>
      </c>
      <c r="V12" s="228" t="str">
        <f t="shared" si="20"/>
        <v>-</v>
      </c>
      <c r="X12" s="228" t="str">
        <f t="shared" si="21"/>
        <v>-</v>
      </c>
      <c r="Y12" s="228" t="str">
        <f t="shared" si="17"/>
        <v>-</v>
      </c>
      <c r="Z12" s="228" t="str">
        <f t="shared" si="17"/>
        <v>-</v>
      </c>
      <c r="AA12" s="228" t="str">
        <f t="shared" si="17"/>
        <v>-</v>
      </c>
      <c r="AB12" s="228" t="str">
        <f t="shared" si="17"/>
        <v>-</v>
      </c>
      <c r="AC12" s="228" t="str">
        <f t="shared" si="17"/>
        <v>-</v>
      </c>
      <c r="AE12" s="228" t="str">
        <f t="shared" si="22"/>
        <v>-</v>
      </c>
      <c r="AF12" s="228" t="str">
        <f t="shared" si="18"/>
        <v>-</v>
      </c>
      <c r="AG12" s="228" t="str">
        <f t="shared" si="18"/>
        <v>-</v>
      </c>
      <c r="AH12" s="228" t="str">
        <f t="shared" si="18"/>
        <v>-</v>
      </c>
      <c r="AI12" s="228" t="str">
        <f t="shared" si="18"/>
        <v>-</v>
      </c>
      <c r="AJ12" s="228" t="str">
        <f t="shared" si="18"/>
        <v>-</v>
      </c>
    </row>
    <row r="13" spans="2:36" s="7" customFormat="1" outlineLevel="1" x14ac:dyDescent="0.25">
      <c r="B13" s="35">
        <v>5</v>
      </c>
      <c r="C13" s="144"/>
      <c r="D13" s="36" t="str">
        <f t="shared" si="10"/>
        <v>-</v>
      </c>
      <c r="E13" s="36" t="str">
        <f t="shared" si="11"/>
        <v>-</v>
      </c>
      <c r="F13" s="148"/>
      <c r="G13" s="149"/>
      <c r="H13" s="42"/>
      <c r="I13" s="207" t="str">
        <f t="shared" si="12"/>
        <v>-</v>
      </c>
      <c r="J13" s="200" t="str">
        <f t="shared" si="13"/>
        <v>-</v>
      </c>
      <c r="K13" s="201" t="str">
        <f t="shared" si="14"/>
        <v>-</v>
      </c>
      <c r="L13" s="202" t="str">
        <f t="shared" si="15"/>
        <v>-</v>
      </c>
      <c r="M13" s="37"/>
      <c r="N13" s="170"/>
      <c r="O13" s="48"/>
      <c r="Q13" s="228" t="str">
        <f t="shared" si="19"/>
        <v>-</v>
      </c>
      <c r="R13" s="228" t="str">
        <f t="shared" si="19"/>
        <v>-</v>
      </c>
      <c r="S13" s="228" t="str">
        <f t="shared" si="19"/>
        <v>-</v>
      </c>
      <c r="T13" s="228" t="str">
        <f t="shared" si="19"/>
        <v>-</v>
      </c>
      <c r="U13" s="228" t="str">
        <f t="shared" si="19"/>
        <v>-</v>
      </c>
      <c r="V13" s="228" t="str">
        <f t="shared" si="20"/>
        <v>-</v>
      </c>
      <c r="X13" s="228" t="str">
        <f t="shared" si="21"/>
        <v>-</v>
      </c>
      <c r="Y13" s="228" t="str">
        <f t="shared" si="17"/>
        <v>-</v>
      </c>
      <c r="Z13" s="228" t="str">
        <f t="shared" si="17"/>
        <v>-</v>
      </c>
      <c r="AA13" s="228" t="str">
        <f t="shared" si="17"/>
        <v>-</v>
      </c>
      <c r="AB13" s="228" t="str">
        <f t="shared" si="17"/>
        <v>-</v>
      </c>
      <c r="AC13" s="228" t="str">
        <f t="shared" si="17"/>
        <v>-</v>
      </c>
      <c r="AE13" s="228" t="str">
        <f t="shared" si="22"/>
        <v>-</v>
      </c>
      <c r="AF13" s="228" t="str">
        <f t="shared" si="18"/>
        <v>-</v>
      </c>
      <c r="AG13" s="228" t="str">
        <f t="shared" si="18"/>
        <v>-</v>
      </c>
      <c r="AH13" s="228" t="str">
        <f t="shared" si="18"/>
        <v>-</v>
      </c>
      <c r="AI13" s="228" t="str">
        <f t="shared" si="18"/>
        <v>-</v>
      </c>
      <c r="AJ13" s="228" t="str">
        <f t="shared" si="18"/>
        <v>-</v>
      </c>
    </row>
    <row r="14" spans="2:36" s="7" customFormat="1" outlineLevel="1" x14ac:dyDescent="0.25">
      <c r="B14" s="35">
        <v>6</v>
      </c>
      <c r="C14" s="144"/>
      <c r="D14" s="36" t="str">
        <f t="shared" si="10"/>
        <v>-</v>
      </c>
      <c r="E14" s="36" t="str">
        <f t="shared" si="11"/>
        <v>-</v>
      </c>
      <c r="F14" s="148"/>
      <c r="G14" s="149"/>
      <c r="H14" s="42"/>
      <c r="I14" s="207" t="str">
        <f t="shared" si="12"/>
        <v>-</v>
      </c>
      <c r="J14" s="200" t="str">
        <f t="shared" si="13"/>
        <v>-</v>
      </c>
      <c r="K14" s="201" t="str">
        <f t="shared" si="14"/>
        <v>-</v>
      </c>
      <c r="L14" s="202" t="str">
        <f t="shared" si="15"/>
        <v>-</v>
      </c>
      <c r="M14" s="37"/>
      <c r="N14" s="170"/>
      <c r="O14" s="48"/>
      <c r="Q14" s="228" t="str">
        <f t="shared" si="19"/>
        <v>-</v>
      </c>
      <c r="R14" s="228" t="str">
        <f t="shared" si="19"/>
        <v>-</v>
      </c>
      <c r="S14" s="228" t="str">
        <f t="shared" si="19"/>
        <v>-</v>
      </c>
      <c r="T14" s="228" t="str">
        <f t="shared" si="19"/>
        <v>-</v>
      </c>
      <c r="U14" s="228" t="str">
        <f t="shared" si="19"/>
        <v>-</v>
      </c>
      <c r="V14" s="228" t="str">
        <f t="shared" si="20"/>
        <v>-</v>
      </c>
      <c r="X14" s="228" t="str">
        <f t="shared" si="21"/>
        <v>-</v>
      </c>
      <c r="Y14" s="228" t="str">
        <f t="shared" si="17"/>
        <v>-</v>
      </c>
      <c r="Z14" s="228" t="str">
        <f t="shared" si="17"/>
        <v>-</v>
      </c>
      <c r="AA14" s="228" t="str">
        <f t="shared" si="17"/>
        <v>-</v>
      </c>
      <c r="AB14" s="228" t="str">
        <f t="shared" si="17"/>
        <v>-</v>
      </c>
      <c r="AC14" s="228" t="str">
        <f t="shared" si="17"/>
        <v>-</v>
      </c>
      <c r="AE14" s="228" t="str">
        <f t="shared" si="22"/>
        <v>-</v>
      </c>
      <c r="AF14" s="228" t="str">
        <f t="shared" si="18"/>
        <v>-</v>
      </c>
      <c r="AG14" s="228" t="str">
        <f t="shared" si="18"/>
        <v>-</v>
      </c>
      <c r="AH14" s="228" t="str">
        <f t="shared" si="18"/>
        <v>-</v>
      </c>
      <c r="AI14" s="228" t="str">
        <f t="shared" si="18"/>
        <v>-</v>
      </c>
      <c r="AJ14" s="228" t="str">
        <f t="shared" si="18"/>
        <v>-</v>
      </c>
    </row>
    <row r="15" spans="2:36" s="7" customFormat="1" outlineLevel="1" x14ac:dyDescent="0.25">
      <c r="B15" s="35">
        <v>7</v>
      </c>
      <c r="C15" s="144"/>
      <c r="D15" s="36" t="str">
        <f t="shared" si="10"/>
        <v>-</v>
      </c>
      <c r="E15" s="36" t="str">
        <f t="shared" si="11"/>
        <v>-</v>
      </c>
      <c r="F15" s="148"/>
      <c r="G15" s="149"/>
      <c r="H15" s="42"/>
      <c r="I15" s="207" t="str">
        <f t="shared" si="12"/>
        <v>-</v>
      </c>
      <c r="J15" s="200" t="str">
        <f t="shared" si="13"/>
        <v>-</v>
      </c>
      <c r="K15" s="201" t="str">
        <f t="shared" si="14"/>
        <v>-</v>
      </c>
      <c r="L15" s="202" t="str">
        <f t="shared" si="15"/>
        <v>-</v>
      </c>
      <c r="M15" s="37"/>
      <c r="N15" s="170"/>
      <c r="O15" s="48"/>
      <c r="Q15" s="228" t="str">
        <f t="shared" si="19"/>
        <v>-</v>
      </c>
      <c r="R15" s="228" t="str">
        <f t="shared" si="19"/>
        <v>-</v>
      </c>
      <c r="S15" s="228" t="str">
        <f t="shared" si="19"/>
        <v>-</v>
      </c>
      <c r="T15" s="228" t="str">
        <f t="shared" si="19"/>
        <v>-</v>
      </c>
      <c r="U15" s="228" t="str">
        <f t="shared" si="19"/>
        <v>-</v>
      </c>
      <c r="V15" s="228" t="str">
        <f t="shared" si="20"/>
        <v>-</v>
      </c>
      <c r="X15" s="228" t="str">
        <f t="shared" si="21"/>
        <v>-</v>
      </c>
      <c r="Y15" s="228" t="str">
        <f t="shared" si="17"/>
        <v>-</v>
      </c>
      <c r="Z15" s="228" t="str">
        <f t="shared" si="17"/>
        <v>-</v>
      </c>
      <c r="AA15" s="228" t="str">
        <f t="shared" si="17"/>
        <v>-</v>
      </c>
      <c r="AB15" s="228" t="str">
        <f t="shared" si="17"/>
        <v>-</v>
      </c>
      <c r="AC15" s="228" t="str">
        <f t="shared" si="17"/>
        <v>-</v>
      </c>
      <c r="AE15" s="228" t="str">
        <f t="shared" si="22"/>
        <v>-</v>
      </c>
      <c r="AF15" s="228" t="str">
        <f t="shared" si="18"/>
        <v>-</v>
      </c>
      <c r="AG15" s="228" t="str">
        <f t="shared" si="18"/>
        <v>-</v>
      </c>
      <c r="AH15" s="228" t="str">
        <f t="shared" si="18"/>
        <v>-</v>
      </c>
      <c r="AI15" s="228" t="str">
        <f t="shared" si="18"/>
        <v>-</v>
      </c>
      <c r="AJ15" s="228" t="str">
        <f t="shared" si="18"/>
        <v>-</v>
      </c>
    </row>
    <row r="16" spans="2:36" s="7" customFormat="1" outlineLevel="1" x14ac:dyDescent="0.25">
      <c r="B16" s="35">
        <v>8</v>
      </c>
      <c r="C16" s="144"/>
      <c r="D16" s="36" t="str">
        <f t="shared" si="10"/>
        <v>-</v>
      </c>
      <c r="E16" s="36" t="str">
        <f t="shared" si="11"/>
        <v>-</v>
      </c>
      <c r="F16" s="148"/>
      <c r="G16" s="149"/>
      <c r="H16" s="42"/>
      <c r="I16" s="207" t="str">
        <f t="shared" si="12"/>
        <v>-</v>
      </c>
      <c r="J16" s="200" t="str">
        <f t="shared" si="13"/>
        <v>-</v>
      </c>
      <c r="K16" s="201" t="str">
        <f t="shared" si="14"/>
        <v>-</v>
      </c>
      <c r="L16" s="202" t="str">
        <f t="shared" si="15"/>
        <v>-</v>
      </c>
      <c r="M16" s="37" t="str">
        <f ca="1">IF(C16&lt;&gt;"",ROUND(RANDBETWEEN(0,10)/10,1),"")</f>
        <v/>
      </c>
      <c r="N16" s="170"/>
      <c r="O16" s="48"/>
      <c r="Q16" s="228" t="str">
        <f t="shared" si="19"/>
        <v>-</v>
      </c>
      <c r="R16" s="228" t="str">
        <f t="shared" si="19"/>
        <v>-</v>
      </c>
      <c r="S16" s="228" t="str">
        <f t="shared" si="19"/>
        <v>-</v>
      </c>
      <c r="T16" s="228" t="str">
        <f t="shared" si="19"/>
        <v>-</v>
      </c>
      <c r="U16" s="228" t="str">
        <f t="shared" si="19"/>
        <v>-</v>
      </c>
      <c r="V16" s="228" t="str">
        <f t="shared" si="20"/>
        <v>-</v>
      </c>
      <c r="X16" s="228" t="str">
        <f t="shared" si="21"/>
        <v>-</v>
      </c>
      <c r="Y16" s="228" t="str">
        <f t="shared" si="17"/>
        <v>-</v>
      </c>
      <c r="Z16" s="228" t="str">
        <f t="shared" si="17"/>
        <v>-</v>
      </c>
      <c r="AA16" s="228" t="str">
        <f t="shared" si="17"/>
        <v>-</v>
      </c>
      <c r="AB16" s="228" t="str">
        <f t="shared" si="17"/>
        <v>-</v>
      </c>
      <c r="AC16" s="228" t="str">
        <f t="shared" si="17"/>
        <v>-</v>
      </c>
      <c r="AE16" s="228" t="str">
        <f t="shared" si="22"/>
        <v>-</v>
      </c>
      <c r="AF16" s="228" t="str">
        <f t="shared" si="18"/>
        <v>-</v>
      </c>
      <c r="AG16" s="228" t="str">
        <f t="shared" si="18"/>
        <v>-</v>
      </c>
      <c r="AH16" s="228" t="str">
        <f t="shared" si="18"/>
        <v>-</v>
      </c>
      <c r="AI16" s="228" t="str">
        <f t="shared" si="18"/>
        <v>-</v>
      </c>
      <c r="AJ16" s="228" t="str">
        <f t="shared" si="18"/>
        <v>-</v>
      </c>
    </row>
    <row r="17" spans="2:36" s="7" customFormat="1" outlineLevel="1" x14ac:dyDescent="0.25">
      <c r="B17" s="35">
        <v>9</v>
      </c>
      <c r="C17" s="144"/>
      <c r="D17" s="36" t="str">
        <f t="shared" si="10"/>
        <v>-</v>
      </c>
      <c r="E17" s="36" t="str">
        <f t="shared" si="11"/>
        <v>-</v>
      </c>
      <c r="F17" s="148"/>
      <c r="G17" s="149"/>
      <c r="H17" s="42"/>
      <c r="I17" s="207" t="str">
        <f t="shared" si="12"/>
        <v>-</v>
      </c>
      <c r="J17" s="200" t="str">
        <f t="shared" si="13"/>
        <v>-</v>
      </c>
      <c r="K17" s="201" t="str">
        <f t="shared" si="14"/>
        <v>-</v>
      </c>
      <c r="L17" s="202" t="str">
        <f t="shared" si="15"/>
        <v>-</v>
      </c>
      <c r="M17" s="37" t="str">
        <f ca="1">IF(C17&lt;&gt;"",ROUND(RANDBETWEEN(0,10)/10,1),"")</f>
        <v/>
      </c>
      <c r="N17" s="170"/>
      <c r="O17" s="48"/>
      <c r="Q17" s="228" t="str">
        <f t="shared" si="19"/>
        <v>-</v>
      </c>
      <c r="R17" s="228" t="str">
        <f t="shared" si="19"/>
        <v>-</v>
      </c>
      <c r="S17" s="228" t="str">
        <f t="shared" si="19"/>
        <v>-</v>
      </c>
      <c r="T17" s="228" t="str">
        <f t="shared" si="19"/>
        <v>-</v>
      </c>
      <c r="U17" s="228" t="str">
        <f t="shared" si="19"/>
        <v>-</v>
      </c>
      <c r="V17" s="228" t="str">
        <f t="shared" si="20"/>
        <v>-</v>
      </c>
      <c r="X17" s="228" t="str">
        <f t="shared" si="21"/>
        <v>-</v>
      </c>
      <c r="Y17" s="228" t="str">
        <f t="shared" si="17"/>
        <v>-</v>
      </c>
      <c r="Z17" s="228" t="str">
        <f t="shared" si="17"/>
        <v>-</v>
      </c>
      <c r="AA17" s="228" t="str">
        <f t="shared" si="17"/>
        <v>-</v>
      </c>
      <c r="AB17" s="228" t="str">
        <f t="shared" si="17"/>
        <v>-</v>
      </c>
      <c r="AC17" s="228" t="str">
        <f t="shared" si="17"/>
        <v>-</v>
      </c>
      <c r="AE17" s="228" t="str">
        <f t="shared" si="22"/>
        <v>-</v>
      </c>
      <c r="AF17" s="228" t="str">
        <f t="shared" si="18"/>
        <v>-</v>
      </c>
      <c r="AG17" s="228" t="str">
        <f t="shared" si="18"/>
        <v>-</v>
      </c>
      <c r="AH17" s="228" t="str">
        <f t="shared" si="18"/>
        <v>-</v>
      </c>
      <c r="AI17" s="228" t="str">
        <f t="shared" si="18"/>
        <v>-</v>
      </c>
      <c r="AJ17" s="228" t="str">
        <f t="shared" si="18"/>
        <v>-</v>
      </c>
    </row>
    <row r="18" spans="2:36" s="7" customFormat="1" outlineLevel="1" x14ac:dyDescent="0.25">
      <c r="B18" s="35">
        <v>10</v>
      </c>
      <c r="C18" s="184"/>
      <c r="D18" s="36" t="str">
        <f t="shared" si="10"/>
        <v>-</v>
      </c>
      <c r="E18" s="36" t="str">
        <f t="shared" si="11"/>
        <v>-</v>
      </c>
      <c r="F18" s="185"/>
      <c r="G18" s="186"/>
      <c r="H18" s="187"/>
      <c r="I18" s="208" t="str">
        <f t="shared" si="12"/>
        <v>-</v>
      </c>
      <c r="J18" s="200" t="str">
        <f t="shared" si="13"/>
        <v>-</v>
      </c>
      <c r="K18" s="201" t="str">
        <f t="shared" si="14"/>
        <v>-</v>
      </c>
      <c r="L18" s="202" t="str">
        <f t="shared" si="15"/>
        <v>-</v>
      </c>
      <c r="M18" s="188"/>
      <c r="N18" s="170"/>
      <c r="O18" s="48"/>
      <c r="Q18" s="228" t="str">
        <f t="shared" si="19"/>
        <v>-</v>
      </c>
      <c r="R18" s="228" t="str">
        <f t="shared" si="19"/>
        <v>-</v>
      </c>
      <c r="S18" s="228" t="str">
        <f t="shared" si="19"/>
        <v>-</v>
      </c>
      <c r="T18" s="228" t="str">
        <f t="shared" si="19"/>
        <v>-</v>
      </c>
      <c r="U18" s="228" t="str">
        <f t="shared" si="19"/>
        <v>-</v>
      </c>
      <c r="V18" s="228" t="str">
        <f t="shared" si="20"/>
        <v>-</v>
      </c>
      <c r="X18" s="228" t="str">
        <f t="shared" si="21"/>
        <v>-</v>
      </c>
      <c r="Y18" s="228" t="str">
        <f t="shared" si="17"/>
        <v>-</v>
      </c>
      <c r="Z18" s="228" t="str">
        <f t="shared" si="17"/>
        <v>-</v>
      </c>
      <c r="AA18" s="228" t="str">
        <f t="shared" si="17"/>
        <v>-</v>
      </c>
      <c r="AB18" s="228" t="str">
        <f t="shared" si="17"/>
        <v>-</v>
      </c>
      <c r="AC18" s="228" t="str">
        <f t="shared" si="17"/>
        <v>-</v>
      </c>
      <c r="AE18" s="228" t="str">
        <f t="shared" si="22"/>
        <v>-</v>
      </c>
      <c r="AF18" s="228" t="str">
        <f t="shared" si="18"/>
        <v>-</v>
      </c>
      <c r="AG18" s="228" t="str">
        <f t="shared" si="18"/>
        <v>-</v>
      </c>
      <c r="AH18" s="228" t="str">
        <f t="shared" si="18"/>
        <v>-</v>
      </c>
      <c r="AI18" s="228" t="str">
        <f t="shared" si="18"/>
        <v>-</v>
      </c>
      <c r="AJ18" s="228" t="str">
        <f t="shared" si="18"/>
        <v>-</v>
      </c>
    </row>
    <row r="19" spans="2:36" s="7" customFormat="1" outlineLevel="1" x14ac:dyDescent="0.25">
      <c r="B19" s="35">
        <v>11</v>
      </c>
      <c r="C19" s="184"/>
      <c r="D19" s="36" t="str">
        <f t="shared" si="10"/>
        <v>-</v>
      </c>
      <c r="E19" s="36" t="str">
        <f t="shared" si="11"/>
        <v>-</v>
      </c>
      <c r="F19" s="185"/>
      <c r="G19" s="186"/>
      <c r="H19" s="187"/>
      <c r="I19" s="208" t="str">
        <f t="shared" si="12"/>
        <v>-</v>
      </c>
      <c r="J19" s="200" t="str">
        <f t="shared" si="13"/>
        <v>-</v>
      </c>
      <c r="K19" s="201" t="str">
        <f t="shared" si="14"/>
        <v>-</v>
      </c>
      <c r="L19" s="202" t="str">
        <f t="shared" si="15"/>
        <v>-</v>
      </c>
      <c r="M19" s="188"/>
      <c r="N19" s="170"/>
      <c r="O19" s="48"/>
      <c r="Q19" s="228" t="str">
        <f t="shared" si="19"/>
        <v>-</v>
      </c>
      <c r="R19" s="228" t="str">
        <f t="shared" si="19"/>
        <v>-</v>
      </c>
      <c r="S19" s="228" t="str">
        <f t="shared" si="19"/>
        <v>-</v>
      </c>
      <c r="T19" s="228" t="str">
        <f t="shared" si="19"/>
        <v>-</v>
      </c>
      <c r="U19" s="228" t="str">
        <f t="shared" si="19"/>
        <v>-</v>
      </c>
      <c r="V19" s="228" t="str">
        <f t="shared" si="20"/>
        <v>-</v>
      </c>
      <c r="X19" s="228" t="str">
        <f t="shared" si="21"/>
        <v>-</v>
      </c>
      <c r="Y19" s="228" t="str">
        <f t="shared" si="17"/>
        <v>-</v>
      </c>
      <c r="Z19" s="228" t="str">
        <f t="shared" si="17"/>
        <v>-</v>
      </c>
      <c r="AA19" s="228" t="str">
        <f t="shared" si="17"/>
        <v>-</v>
      </c>
      <c r="AB19" s="228" t="str">
        <f t="shared" si="17"/>
        <v>-</v>
      </c>
      <c r="AC19" s="228" t="str">
        <f t="shared" si="17"/>
        <v>-</v>
      </c>
      <c r="AE19" s="228" t="str">
        <f t="shared" si="22"/>
        <v>-</v>
      </c>
      <c r="AF19" s="228" t="str">
        <f t="shared" si="18"/>
        <v>-</v>
      </c>
      <c r="AG19" s="228" t="str">
        <f t="shared" si="18"/>
        <v>-</v>
      </c>
      <c r="AH19" s="228" t="str">
        <f t="shared" si="18"/>
        <v>-</v>
      </c>
      <c r="AI19" s="228" t="str">
        <f t="shared" si="18"/>
        <v>-</v>
      </c>
      <c r="AJ19" s="228" t="str">
        <f t="shared" si="18"/>
        <v>-</v>
      </c>
    </row>
    <row r="20" spans="2:36" s="7" customFormat="1" outlineLevel="1" x14ac:dyDescent="0.25">
      <c r="B20" s="35">
        <v>12</v>
      </c>
      <c r="C20" s="184"/>
      <c r="D20" s="36" t="str">
        <f t="shared" si="10"/>
        <v>-</v>
      </c>
      <c r="E20" s="36" t="str">
        <f t="shared" si="11"/>
        <v>-</v>
      </c>
      <c r="F20" s="185"/>
      <c r="G20" s="186"/>
      <c r="H20" s="187"/>
      <c r="I20" s="208" t="str">
        <f t="shared" si="12"/>
        <v>-</v>
      </c>
      <c r="J20" s="200" t="str">
        <f t="shared" si="13"/>
        <v>-</v>
      </c>
      <c r="K20" s="201" t="str">
        <f t="shared" si="14"/>
        <v>-</v>
      </c>
      <c r="L20" s="202" t="str">
        <f t="shared" si="15"/>
        <v>-</v>
      </c>
      <c r="M20" s="188"/>
      <c r="N20" s="170"/>
      <c r="O20" s="48"/>
      <c r="Q20" s="228" t="str">
        <f t="shared" si="19"/>
        <v>-</v>
      </c>
      <c r="R20" s="228" t="str">
        <f t="shared" si="19"/>
        <v>-</v>
      </c>
      <c r="S20" s="228" t="str">
        <f t="shared" si="19"/>
        <v>-</v>
      </c>
      <c r="T20" s="228" t="str">
        <f t="shared" si="19"/>
        <v>-</v>
      </c>
      <c r="U20" s="228" t="str">
        <f t="shared" si="19"/>
        <v>-</v>
      </c>
      <c r="V20" s="228" t="str">
        <f t="shared" si="20"/>
        <v>-</v>
      </c>
      <c r="X20" s="228" t="str">
        <f t="shared" si="21"/>
        <v>-</v>
      </c>
      <c r="Y20" s="228" t="str">
        <f t="shared" si="17"/>
        <v>-</v>
      </c>
      <c r="Z20" s="228" t="str">
        <f t="shared" si="17"/>
        <v>-</v>
      </c>
      <c r="AA20" s="228" t="str">
        <f t="shared" si="17"/>
        <v>-</v>
      </c>
      <c r="AB20" s="228" t="str">
        <f t="shared" si="17"/>
        <v>-</v>
      </c>
      <c r="AC20" s="228" t="str">
        <f t="shared" si="17"/>
        <v>-</v>
      </c>
      <c r="AE20" s="228" t="str">
        <f t="shared" si="22"/>
        <v>-</v>
      </c>
      <c r="AF20" s="228" t="str">
        <f t="shared" si="18"/>
        <v>-</v>
      </c>
      <c r="AG20" s="228" t="str">
        <f t="shared" si="18"/>
        <v>-</v>
      </c>
      <c r="AH20" s="228" t="str">
        <f t="shared" si="18"/>
        <v>-</v>
      </c>
      <c r="AI20" s="228" t="str">
        <f t="shared" si="18"/>
        <v>-</v>
      </c>
      <c r="AJ20" s="228" t="str">
        <f t="shared" si="18"/>
        <v>-</v>
      </c>
    </row>
    <row r="21" spans="2:36" s="7" customFormat="1" outlineLevel="1" x14ac:dyDescent="0.25">
      <c r="B21" s="35">
        <v>13</v>
      </c>
      <c r="C21" s="184"/>
      <c r="D21" s="36" t="str">
        <f t="shared" si="10"/>
        <v>-</v>
      </c>
      <c r="E21" s="36" t="str">
        <f t="shared" si="11"/>
        <v>-</v>
      </c>
      <c r="F21" s="185"/>
      <c r="G21" s="186"/>
      <c r="H21" s="187"/>
      <c r="I21" s="208" t="str">
        <f t="shared" si="12"/>
        <v>-</v>
      </c>
      <c r="J21" s="200" t="str">
        <f t="shared" si="13"/>
        <v>-</v>
      </c>
      <c r="K21" s="201" t="str">
        <f t="shared" si="14"/>
        <v>-</v>
      </c>
      <c r="L21" s="202" t="str">
        <f t="shared" si="15"/>
        <v>-</v>
      </c>
      <c r="M21" s="188"/>
      <c r="N21" s="170"/>
      <c r="O21" s="48"/>
      <c r="Q21" s="228" t="str">
        <f t="shared" si="19"/>
        <v>-</v>
      </c>
      <c r="R21" s="228" t="str">
        <f t="shared" si="19"/>
        <v>-</v>
      </c>
      <c r="S21" s="228" t="str">
        <f t="shared" si="19"/>
        <v>-</v>
      </c>
      <c r="T21" s="228" t="str">
        <f t="shared" si="19"/>
        <v>-</v>
      </c>
      <c r="U21" s="228" t="str">
        <f t="shared" si="19"/>
        <v>-</v>
      </c>
      <c r="V21" s="228" t="str">
        <f t="shared" si="20"/>
        <v>-</v>
      </c>
      <c r="X21" s="228" t="str">
        <f t="shared" si="21"/>
        <v>-</v>
      </c>
      <c r="Y21" s="228" t="str">
        <f t="shared" si="17"/>
        <v>-</v>
      </c>
      <c r="Z21" s="228" t="str">
        <f t="shared" si="17"/>
        <v>-</v>
      </c>
      <c r="AA21" s="228" t="str">
        <f t="shared" si="17"/>
        <v>-</v>
      </c>
      <c r="AB21" s="228" t="str">
        <f t="shared" si="17"/>
        <v>-</v>
      </c>
      <c r="AC21" s="228" t="str">
        <f t="shared" si="17"/>
        <v>-</v>
      </c>
      <c r="AE21" s="228" t="str">
        <f t="shared" si="22"/>
        <v>-</v>
      </c>
      <c r="AF21" s="228" t="str">
        <f t="shared" si="18"/>
        <v>-</v>
      </c>
      <c r="AG21" s="228" t="str">
        <f t="shared" si="18"/>
        <v>-</v>
      </c>
      <c r="AH21" s="228" t="str">
        <f t="shared" si="18"/>
        <v>-</v>
      </c>
      <c r="AI21" s="228" t="str">
        <f t="shared" si="18"/>
        <v>-</v>
      </c>
      <c r="AJ21" s="228" t="str">
        <f t="shared" si="18"/>
        <v>-</v>
      </c>
    </row>
    <row r="22" spans="2:36" s="7" customFormat="1" outlineLevel="1" x14ac:dyDescent="0.25">
      <c r="B22" s="35">
        <v>14</v>
      </c>
      <c r="C22" s="184"/>
      <c r="D22" s="36" t="str">
        <f t="shared" si="10"/>
        <v>-</v>
      </c>
      <c r="E22" s="36" t="str">
        <f t="shared" si="11"/>
        <v>-</v>
      </c>
      <c r="F22" s="185"/>
      <c r="G22" s="186"/>
      <c r="H22" s="187"/>
      <c r="I22" s="208" t="str">
        <f t="shared" si="12"/>
        <v>-</v>
      </c>
      <c r="J22" s="200" t="str">
        <f t="shared" si="13"/>
        <v>-</v>
      </c>
      <c r="K22" s="201" t="str">
        <f t="shared" si="14"/>
        <v>-</v>
      </c>
      <c r="L22" s="202" t="str">
        <f t="shared" si="15"/>
        <v>-</v>
      </c>
      <c r="M22" s="188"/>
      <c r="N22" s="170"/>
      <c r="O22" s="48"/>
      <c r="Q22" s="228" t="str">
        <f t="shared" si="19"/>
        <v>-</v>
      </c>
      <c r="R22" s="228" t="str">
        <f t="shared" si="19"/>
        <v>-</v>
      </c>
      <c r="S22" s="228" t="str">
        <f t="shared" si="19"/>
        <v>-</v>
      </c>
      <c r="T22" s="228" t="str">
        <f t="shared" si="19"/>
        <v>-</v>
      </c>
      <c r="U22" s="228" t="str">
        <f t="shared" si="19"/>
        <v>-</v>
      </c>
      <c r="V22" s="228" t="str">
        <f t="shared" si="20"/>
        <v>-</v>
      </c>
      <c r="X22" s="228" t="str">
        <f t="shared" si="21"/>
        <v>-</v>
      </c>
      <c r="Y22" s="228" t="str">
        <f t="shared" si="17"/>
        <v>-</v>
      </c>
      <c r="Z22" s="228" t="str">
        <f t="shared" si="17"/>
        <v>-</v>
      </c>
      <c r="AA22" s="228" t="str">
        <f t="shared" si="17"/>
        <v>-</v>
      </c>
      <c r="AB22" s="228" t="str">
        <f t="shared" si="17"/>
        <v>-</v>
      </c>
      <c r="AC22" s="228" t="str">
        <f t="shared" si="17"/>
        <v>-</v>
      </c>
      <c r="AE22" s="228" t="str">
        <f t="shared" si="22"/>
        <v>-</v>
      </c>
      <c r="AF22" s="228" t="str">
        <f t="shared" si="18"/>
        <v>-</v>
      </c>
      <c r="AG22" s="228" t="str">
        <f t="shared" si="18"/>
        <v>-</v>
      </c>
      <c r="AH22" s="228" t="str">
        <f t="shared" si="18"/>
        <v>-</v>
      </c>
      <c r="AI22" s="228" t="str">
        <f t="shared" si="18"/>
        <v>-</v>
      </c>
      <c r="AJ22" s="228" t="str">
        <f t="shared" si="18"/>
        <v>-</v>
      </c>
    </row>
    <row r="23" spans="2:36" s="7" customFormat="1" outlineLevel="1" x14ac:dyDescent="0.25">
      <c r="B23" s="35">
        <v>15</v>
      </c>
      <c r="C23" s="184"/>
      <c r="D23" s="36" t="str">
        <f t="shared" si="10"/>
        <v>-</v>
      </c>
      <c r="E23" s="36" t="str">
        <f t="shared" si="11"/>
        <v>-</v>
      </c>
      <c r="F23" s="185"/>
      <c r="G23" s="186"/>
      <c r="H23" s="187"/>
      <c r="I23" s="208" t="str">
        <f t="shared" si="12"/>
        <v>-</v>
      </c>
      <c r="J23" s="200" t="str">
        <f t="shared" si="13"/>
        <v>-</v>
      </c>
      <c r="K23" s="201" t="str">
        <f t="shared" si="14"/>
        <v>-</v>
      </c>
      <c r="L23" s="202" t="str">
        <f t="shared" si="15"/>
        <v>-</v>
      </c>
      <c r="M23" s="188"/>
      <c r="N23" s="170"/>
      <c r="O23" s="48"/>
      <c r="Q23" s="228" t="str">
        <f t="shared" si="19"/>
        <v>-</v>
      </c>
      <c r="R23" s="228" t="str">
        <f t="shared" si="19"/>
        <v>-</v>
      </c>
      <c r="S23" s="228" t="str">
        <f t="shared" si="19"/>
        <v>-</v>
      </c>
      <c r="T23" s="228" t="str">
        <f t="shared" si="19"/>
        <v>-</v>
      </c>
      <c r="U23" s="228" t="str">
        <f t="shared" si="19"/>
        <v>-</v>
      </c>
      <c r="V23" s="228" t="str">
        <f t="shared" si="20"/>
        <v>-</v>
      </c>
      <c r="X23" s="228" t="str">
        <f t="shared" si="21"/>
        <v>-</v>
      </c>
      <c r="Y23" s="228" t="str">
        <f t="shared" si="17"/>
        <v>-</v>
      </c>
      <c r="Z23" s="228" t="str">
        <f t="shared" si="17"/>
        <v>-</v>
      </c>
      <c r="AA23" s="228" t="str">
        <f t="shared" si="17"/>
        <v>-</v>
      </c>
      <c r="AB23" s="228" t="str">
        <f t="shared" si="17"/>
        <v>-</v>
      </c>
      <c r="AC23" s="228" t="str">
        <f t="shared" si="17"/>
        <v>-</v>
      </c>
      <c r="AE23" s="228" t="str">
        <f t="shared" si="22"/>
        <v>-</v>
      </c>
      <c r="AF23" s="228" t="str">
        <f t="shared" si="18"/>
        <v>-</v>
      </c>
      <c r="AG23" s="228" t="str">
        <f t="shared" si="18"/>
        <v>-</v>
      </c>
      <c r="AH23" s="228" t="str">
        <f t="shared" si="18"/>
        <v>-</v>
      </c>
      <c r="AI23" s="228" t="str">
        <f t="shared" si="18"/>
        <v>-</v>
      </c>
      <c r="AJ23" s="228" t="str">
        <f t="shared" si="18"/>
        <v>-</v>
      </c>
    </row>
    <row r="24" spans="2:36" s="7" customFormat="1" outlineLevel="1" x14ac:dyDescent="0.25">
      <c r="B24" s="35">
        <v>16</v>
      </c>
      <c r="C24" s="184"/>
      <c r="D24" s="36" t="str">
        <f t="shared" si="10"/>
        <v>-</v>
      </c>
      <c r="E24" s="36" t="str">
        <f t="shared" si="11"/>
        <v>-</v>
      </c>
      <c r="F24" s="185"/>
      <c r="G24" s="186"/>
      <c r="H24" s="187"/>
      <c r="I24" s="208" t="str">
        <f t="shared" si="12"/>
        <v>-</v>
      </c>
      <c r="J24" s="200" t="str">
        <f t="shared" si="13"/>
        <v>-</v>
      </c>
      <c r="K24" s="201" t="str">
        <f t="shared" si="14"/>
        <v>-</v>
      </c>
      <c r="L24" s="202" t="str">
        <f t="shared" si="15"/>
        <v>-</v>
      </c>
      <c r="M24" s="188"/>
      <c r="N24" s="170"/>
      <c r="O24" s="48"/>
      <c r="Q24" s="228" t="str">
        <f t="shared" si="19"/>
        <v>-</v>
      </c>
      <c r="R24" s="228" t="str">
        <f t="shared" si="19"/>
        <v>-</v>
      </c>
      <c r="S24" s="228" t="str">
        <f t="shared" si="19"/>
        <v>-</v>
      </c>
      <c r="T24" s="228" t="str">
        <f t="shared" si="19"/>
        <v>-</v>
      </c>
      <c r="U24" s="228" t="str">
        <f t="shared" si="19"/>
        <v>-</v>
      </c>
      <c r="V24" s="228" t="str">
        <f t="shared" si="20"/>
        <v>-</v>
      </c>
      <c r="X24" s="228" t="str">
        <f t="shared" si="21"/>
        <v>-</v>
      </c>
      <c r="Y24" s="228" t="str">
        <f t="shared" si="17"/>
        <v>-</v>
      </c>
      <c r="Z24" s="228" t="str">
        <f t="shared" si="17"/>
        <v>-</v>
      </c>
      <c r="AA24" s="228" t="str">
        <f t="shared" si="17"/>
        <v>-</v>
      </c>
      <c r="AB24" s="228" t="str">
        <f t="shared" si="17"/>
        <v>-</v>
      </c>
      <c r="AC24" s="228" t="str">
        <f t="shared" si="17"/>
        <v>-</v>
      </c>
      <c r="AE24" s="228" t="str">
        <f t="shared" si="22"/>
        <v>-</v>
      </c>
      <c r="AF24" s="228" t="str">
        <f t="shared" si="18"/>
        <v>-</v>
      </c>
      <c r="AG24" s="228" t="str">
        <f t="shared" si="18"/>
        <v>-</v>
      </c>
      <c r="AH24" s="228" t="str">
        <f t="shared" si="18"/>
        <v>-</v>
      </c>
      <c r="AI24" s="228" t="str">
        <f t="shared" si="18"/>
        <v>-</v>
      </c>
      <c r="AJ24" s="228" t="str">
        <f t="shared" si="18"/>
        <v>-</v>
      </c>
    </row>
    <row r="25" spans="2:36" s="7" customFormat="1" outlineLevel="1" x14ac:dyDescent="0.25">
      <c r="B25" s="35">
        <v>17</v>
      </c>
      <c r="C25" s="184"/>
      <c r="D25" s="36" t="str">
        <f t="shared" si="10"/>
        <v>-</v>
      </c>
      <c r="E25" s="36" t="str">
        <f t="shared" si="11"/>
        <v>-</v>
      </c>
      <c r="F25" s="185"/>
      <c r="G25" s="186"/>
      <c r="H25" s="187"/>
      <c r="I25" s="208" t="str">
        <f t="shared" si="12"/>
        <v>-</v>
      </c>
      <c r="J25" s="200" t="str">
        <f t="shared" si="13"/>
        <v>-</v>
      </c>
      <c r="K25" s="201" t="str">
        <f t="shared" si="14"/>
        <v>-</v>
      </c>
      <c r="L25" s="202" t="str">
        <f t="shared" si="15"/>
        <v>-</v>
      </c>
      <c r="M25" s="188"/>
      <c r="N25" s="170"/>
      <c r="O25" s="48"/>
      <c r="Q25" s="228" t="str">
        <f t="shared" si="19"/>
        <v>-</v>
      </c>
      <c r="R25" s="228" t="str">
        <f t="shared" si="19"/>
        <v>-</v>
      </c>
      <c r="S25" s="228" t="str">
        <f t="shared" si="19"/>
        <v>-</v>
      </c>
      <c r="T25" s="228" t="str">
        <f t="shared" si="19"/>
        <v>-</v>
      </c>
      <c r="U25" s="228" t="str">
        <f t="shared" si="19"/>
        <v>-</v>
      </c>
      <c r="V25" s="228" t="str">
        <f t="shared" si="20"/>
        <v>-</v>
      </c>
      <c r="X25" s="228" t="str">
        <f t="shared" si="21"/>
        <v>-</v>
      </c>
      <c r="Y25" s="228" t="str">
        <f t="shared" si="21"/>
        <v>-</v>
      </c>
      <c r="Z25" s="228" t="str">
        <f t="shared" si="21"/>
        <v>-</v>
      </c>
      <c r="AA25" s="228" t="str">
        <f t="shared" si="21"/>
        <v>-</v>
      </c>
      <c r="AB25" s="228" t="str">
        <f t="shared" si="21"/>
        <v>-</v>
      </c>
      <c r="AC25" s="228" t="str">
        <f t="shared" si="21"/>
        <v>-</v>
      </c>
      <c r="AE25" s="228" t="str">
        <f t="shared" si="22"/>
        <v>-</v>
      </c>
      <c r="AF25" s="228" t="str">
        <f t="shared" si="22"/>
        <v>-</v>
      </c>
      <c r="AG25" s="228" t="str">
        <f t="shared" si="22"/>
        <v>-</v>
      </c>
      <c r="AH25" s="228" t="str">
        <f t="shared" si="22"/>
        <v>-</v>
      </c>
      <c r="AI25" s="228" t="str">
        <f t="shared" si="22"/>
        <v>-</v>
      </c>
      <c r="AJ25" s="228" t="str">
        <f t="shared" si="22"/>
        <v>-</v>
      </c>
    </row>
    <row r="26" spans="2:36" s="7" customFormat="1" outlineLevel="1" x14ac:dyDescent="0.25">
      <c r="B26" s="35">
        <v>18</v>
      </c>
      <c r="C26" s="184"/>
      <c r="D26" s="36" t="str">
        <f t="shared" si="10"/>
        <v>-</v>
      </c>
      <c r="E26" s="36" t="str">
        <f t="shared" si="11"/>
        <v>-</v>
      </c>
      <c r="F26" s="185"/>
      <c r="G26" s="186"/>
      <c r="H26" s="187"/>
      <c r="I26" s="208" t="str">
        <f t="shared" si="12"/>
        <v>-</v>
      </c>
      <c r="J26" s="200" t="str">
        <f t="shared" si="13"/>
        <v>-</v>
      </c>
      <c r="K26" s="201" t="str">
        <f t="shared" si="14"/>
        <v>-</v>
      </c>
      <c r="L26" s="202" t="str">
        <f t="shared" si="15"/>
        <v>-</v>
      </c>
      <c r="M26" s="188"/>
      <c r="N26" s="170"/>
      <c r="O26" s="48"/>
      <c r="Q26" s="228" t="str">
        <f t="shared" si="19"/>
        <v>-</v>
      </c>
      <c r="R26" s="228" t="str">
        <f t="shared" si="19"/>
        <v>-</v>
      </c>
      <c r="S26" s="228" t="str">
        <f t="shared" si="19"/>
        <v>-</v>
      </c>
      <c r="T26" s="228" t="str">
        <f t="shared" si="19"/>
        <v>-</v>
      </c>
      <c r="U26" s="228" t="str">
        <f t="shared" si="19"/>
        <v>-</v>
      </c>
      <c r="V26" s="228" t="str">
        <f t="shared" si="20"/>
        <v>-</v>
      </c>
      <c r="X26" s="228" t="str">
        <f t="shared" si="21"/>
        <v>-</v>
      </c>
      <c r="Y26" s="228" t="str">
        <f t="shared" si="21"/>
        <v>-</v>
      </c>
      <c r="Z26" s="228" t="str">
        <f t="shared" si="21"/>
        <v>-</v>
      </c>
      <c r="AA26" s="228" t="str">
        <f t="shared" si="21"/>
        <v>-</v>
      </c>
      <c r="AB26" s="228" t="str">
        <f t="shared" si="21"/>
        <v>-</v>
      </c>
      <c r="AC26" s="228" t="str">
        <f t="shared" si="21"/>
        <v>-</v>
      </c>
      <c r="AE26" s="228" t="str">
        <f t="shared" si="22"/>
        <v>-</v>
      </c>
      <c r="AF26" s="228" t="str">
        <f t="shared" si="22"/>
        <v>-</v>
      </c>
      <c r="AG26" s="228" t="str">
        <f t="shared" si="22"/>
        <v>-</v>
      </c>
      <c r="AH26" s="228" t="str">
        <f t="shared" si="22"/>
        <v>-</v>
      </c>
      <c r="AI26" s="228" t="str">
        <f t="shared" si="22"/>
        <v>-</v>
      </c>
      <c r="AJ26" s="228" t="str">
        <f t="shared" si="22"/>
        <v>-</v>
      </c>
    </row>
    <row r="27" spans="2:36" s="7" customFormat="1" outlineLevel="1" x14ac:dyDescent="0.25">
      <c r="B27" s="35">
        <v>19</v>
      </c>
      <c r="C27" s="184"/>
      <c r="D27" s="36" t="str">
        <f t="shared" si="10"/>
        <v>-</v>
      </c>
      <c r="E27" s="36" t="str">
        <f t="shared" si="11"/>
        <v>-</v>
      </c>
      <c r="F27" s="185"/>
      <c r="G27" s="186"/>
      <c r="H27" s="187"/>
      <c r="I27" s="208" t="str">
        <f t="shared" si="12"/>
        <v>-</v>
      </c>
      <c r="J27" s="200" t="str">
        <f t="shared" si="13"/>
        <v>-</v>
      </c>
      <c r="K27" s="201" t="str">
        <f t="shared" si="14"/>
        <v>-</v>
      </c>
      <c r="L27" s="202" t="str">
        <f t="shared" si="15"/>
        <v>-</v>
      </c>
      <c r="M27" s="188"/>
      <c r="N27" s="170"/>
      <c r="O27" s="48"/>
      <c r="Q27" s="228" t="str">
        <f t="shared" si="19"/>
        <v>-</v>
      </c>
      <c r="R27" s="228" t="str">
        <f t="shared" si="19"/>
        <v>-</v>
      </c>
      <c r="S27" s="228" t="str">
        <f t="shared" si="19"/>
        <v>-</v>
      </c>
      <c r="T27" s="228" t="str">
        <f t="shared" si="19"/>
        <v>-</v>
      </c>
      <c r="U27" s="228" t="str">
        <f t="shared" si="19"/>
        <v>-</v>
      </c>
      <c r="V27" s="228" t="str">
        <f t="shared" si="20"/>
        <v>-</v>
      </c>
      <c r="X27" s="228" t="str">
        <f t="shared" si="21"/>
        <v>-</v>
      </c>
      <c r="Y27" s="228" t="str">
        <f t="shared" si="21"/>
        <v>-</v>
      </c>
      <c r="Z27" s="228" t="str">
        <f t="shared" si="21"/>
        <v>-</v>
      </c>
      <c r="AA27" s="228" t="str">
        <f t="shared" si="21"/>
        <v>-</v>
      </c>
      <c r="AB27" s="228" t="str">
        <f t="shared" si="21"/>
        <v>-</v>
      </c>
      <c r="AC27" s="228" t="str">
        <f t="shared" si="21"/>
        <v>-</v>
      </c>
      <c r="AE27" s="228" t="str">
        <f t="shared" si="22"/>
        <v>-</v>
      </c>
      <c r="AF27" s="228" t="str">
        <f t="shared" si="22"/>
        <v>-</v>
      </c>
      <c r="AG27" s="228" t="str">
        <f t="shared" si="22"/>
        <v>-</v>
      </c>
      <c r="AH27" s="228" t="str">
        <f t="shared" si="22"/>
        <v>-</v>
      </c>
      <c r="AI27" s="228" t="str">
        <f t="shared" si="22"/>
        <v>-</v>
      </c>
      <c r="AJ27" s="228" t="str">
        <f t="shared" si="22"/>
        <v>-</v>
      </c>
    </row>
    <row r="28" spans="2:36" s="7" customFormat="1" outlineLevel="1" x14ac:dyDescent="0.25">
      <c r="B28" s="35">
        <v>20</v>
      </c>
      <c r="C28" s="184"/>
      <c r="D28" s="36" t="str">
        <f t="shared" si="10"/>
        <v>-</v>
      </c>
      <c r="E28" s="36" t="str">
        <f t="shared" si="11"/>
        <v>-</v>
      </c>
      <c r="F28" s="185"/>
      <c r="G28" s="186"/>
      <c r="H28" s="187"/>
      <c r="I28" s="208" t="str">
        <f t="shared" si="12"/>
        <v>-</v>
      </c>
      <c r="J28" s="200" t="str">
        <f t="shared" si="13"/>
        <v>-</v>
      </c>
      <c r="K28" s="201" t="str">
        <f t="shared" si="14"/>
        <v>-</v>
      </c>
      <c r="L28" s="202" t="str">
        <f t="shared" si="15"/>
        <v>-</v>
      </c>
      <c r="M28" s="188"/>
      <c r="N28" s="170"/>
      <c r="O28" s="48"/>
      <c r="Q28" s="228" t="str">
        <f t="shared" si="19"/>
        <v>-</v>
      </c>
      <c r="R28" s="228" t="str">
        <f t="shared" si="19"/>
        <v>-</v>
      </c>
      <c r="S28" s="228" t="str">
        <f t="shared" si="19"/>
        <v>-</v>
      </c>
      <c r="T28" s="228" t="str">
        <f t="shared" si="19"/>
        <v>-</v>
      </c>
      <c r="U28" s="228" t="str">
        <f t="shared" si="19"/>
        <v>-</v>
      </c>
      <c r="V28" s="228" t="str">
        <f t="shared" si="20"/>
        <v>-</v>
      </c>
      <c r="X28" s="228" t="str">
        <f t="shared" si="21"/>
        <v>-</v>
      </c>
      <c r="Y28" s="228" t="str">
        <f t="shared" si="21"/>
        <v>-</v>
      </c>
      <c r="Z28" s="228" t="str">
        <f t="shared" si="21"/>
        <v>-</v>
      </c>
      <c r="AA28" s="228" t="str">
        <f t="shared" si="21"/>
        <v>-</v>
      </c>
      <c r="AB28" s="228" t="str">
        <f t="shared" si="21"/>
        <v>-</v>
      </c>
      <c r="AC28" s="228" t="str">
        <f t="shared" si="21"/>
        <v>-</v>
      </c>
      <c r="AE28" s="228" t="str">
        <f t="shared" si="22"/>
        <v>-</v>
      </c>
      <c r="AF28" s="228" t="str">
        <f t="shared" si="22"/>
        <v>-</v>
      </c>
      <c r="AG28" s="228" t="str">
        <f t="shared" si="22"/>
        <v>-</v>
      </c>
      <c r="AH28" s="228" t="str">
        <f t="shared" si="22"/>
        <v>-</v>
      </c>
      <c r="AI28" s="228" t="str">
        <f t="shared" si="22"/>
        <v>-</v>
      </c>
      <c r="AJ28" s="228" t="str">
        <f t="shared" si="22"/>
        <v>-</v>
      </c>
    </row>
    <row r="29" spans="2:36" s="7" customFormat="1" outlineLevel="1" x14ac:dyDescent="0.25">
      <c r="B29" s="35">
        <v>21</v>
      </c>
      <c r="C29" s="184"/>
      <c r="D29" s="36" t="str">
        <f t="shared" si="10"/>
        <v>-</v>
      </c>
      <c r="E29" s="36" t="str">
        <f t="shared" si="11"/>
        <v>-</v>
      </c>
      <c r="F29" s="185"/>
      <c r="G29" s="186"/>
      <c r="H29" s="187"/>
      <c r="I29" s="208" t="str">
        <f t="shared" si="12"/>
        <v>-</v>
      </c>
      <c r="J29" s="200" t="str">
        <f t="shared" si="13"/>
        <v>-</v>
      </c>
      <c r="K29" s="201" t="str">
        <f t="shared" si="14"/>
        <v>-</v>
      </c>
      <c r="L29" s="202" t="str">
        <f t="shared" si="15"/>
        <v>-</v>
      </c>
      <c r="M29" s="188"/>
      <c r="N29" s="170"/>
      <c r="O29" s="48"/>
      <c r="Q29" s="228" t="str">
        <f t="shared" si="19"/>
        <v>-</v>
      </c>
      <c r="R29" s="228" t="str">
        <f t="shared" si="19"/>
        <v>-</v>
      </c>
      <c r="S29" s="228" t="str">
        <f t="shared" si="19"/>
        <v>-</v>
      </c>
      <c r="T29" s="228" t="str">
        <f t="shared" si="19"/>
        <v>-</v>
      </c>
      <c r="U29" s="228" t="str">
        <f t="shared" si="19"/>
        <v>-</v>
      </c>
      <c r="V29" s="228" t="str">
        <f t="shared" si="20"/>
        <v>-</v>
      </c>
      <c r="X29" s="228" t="str">
        <f t="shared" si="21"/>
        <v>-</v>
      </c>
      <c r="Y29" s="228" t="str">
        <f t="shared" si="21"/>
        <v>-</v>
      </c>
      <c r="Z29" s="228" t="str">
        <f t="shared" si="21"/>
        <v>-</v>
      </c>
      <c r="AA29" s="228" t="str">
        <f t="shared" si="21"/>
        <v>-</v>
      </c>
      <c r="AB29" s="228" t="str">
        <f t="shared" si="21"/>
        <v>-</v>
      </c>
      <c r="AC29" s="228" t="str">
        <f t="shared" si="21"/>
        <v>-</v>
      </c>
      <c r="AE29" s="228" t="str">
        <f t="shared" si="22"/>
        <v>-</v>
      </c>
      <c r="AF29" s="228" t="str">
        <f t="shared" si="22"/>
        <v>-</v>
      </c>
      <c r="AG29" s="228" t="str">
        <f t="shared" si="22"/>
        <v>-</v>
      </c>
      <c r="AH29" s="228" t="str">
        <f t="shared" si="22"/>
        <v>-</v>
      </c>
      <c r="AI29" s="228" t="str">
        <f t="shared" si="22"/>
        <v>-</v>
      </c>
      <c r="AJ29" s="228" t="str">
        <f t="shared" si="22"/>
        <v>-</v>
      </c>
    </row>
    <row r="30" spans="2:36" s="7" customFormat="1" outlineLevel="1" x14ac:dyDescent="0.25">
      <c r="B30" s="35">
        <v>22</v>
      </c>
      <c r="C30" s="184"/>
      <c r="D30" s="36" t="str">
        <f t="shared" si="10"/>
        <v>-</v>
      </c>
      <c r="E30" s="36" t="str">
        <f t="shared" si="11"/>
        <v>-</v>
      </c>
      <c r="F30" s="185"/>
      <c r="G30" s="186"/>
      <c r="H30" s="187"/>
      <c r="I30" s="208" t="str">
        <f t="shared" si="12"/>
        <v>-</v>
      </c>
      <c r="J30" s="200" t="str">
        <f t="shared" si="13"/>
        <v>-</v>
      </c>
      <c r="K30" s="201" t="str">
        <f t="shared" si="14"/>
        <v>-</v>
      </c>
      <c r="L30" s="202" t="str">
        <f t="shared" si="15"/>
        <v>-</v>
      </c>
      <c r="M30" s="188"/>
      <c r="N30" s="170"/>
      <c r="O30" s="48"/>
      <c r="Q30" s="228" t="str">
        <f t="shared" si="19"/>
        <v>-</v>
      </c>
      <c r="R30" s="228" t="str">
        <f t="shared" si="19"/>
        <v>-</v>
      </c>
      <c r="S30" s="228" t="str">
        <f t="shared" si="19"/>
        <v>-</v>
      </c>
      <c r="T30" s="228" t="str">
        <f t="shared" si="19"/>
        <v>-</v>
      </c>
      <c r="U30" s="228" t="str">
        <f t="shared" si="19"/>
        <v>-</v>
      </c>
      <c r="V30" s="228" t="str">
        <f t="shared" si="20"/>
        <v>-</v>
      </c>
      <c r="X30" s="228" t="str">
        <f t="shared" si="21"/>
        <v>-</v>
      </c>
      <c r="Y30" s="228" t="str">
        <f t="shared" si="21"/>
        <v>-</v>
      </c>
      <c r="Z30" s="228" t="str">
        <f t="shared" si="21"/>
        <v>-</v>
      </c>
      <c r="AA30" s="228" t="str">
        <f t="shared" si="21"/>
        <v>-</v>
      </c>
      <c r="AB30" s="228" t="str">
        <f t="shared" si="21"/>
        <v>-</v>
      </c>
      <c r="AC30" s="228" t="str">
        <f t="shared" si="21"/>
        <v>-</v>
      </c>
      <c r="AE30" s="228" t="str">
        <f t="shared" si="22"/>
        <v>-</v>
      </c>
      <c r="AF30" s="228" t="str">
        <f t="shared" si="22"/>
        <v>-</v>
      </c>
      <c r="AG30" s="228" t="str">
        <f t="shared" si="22"/>
        <v>-</v>
      </c>
      <c r="AH30" s="228" t="str">
        <f t="shared" si="22"/>
        <v>-</v>
      </c>
      <c r="AI30" s="228" t="str">
        <f t="shared" si="22"/>
        <v>-</v>
      </c>
      <c r="AJ30" s="228" t="str">
        <f t="shared" si="22"/>
        <v>-</v>
      </c>
    </row>
    <row r="31" spans="2:36" s="7" customFormat="1" outlineLevel="1" x14ac:dyDescent="0.25">
      <c r="B31" s="35">
        <v>23</v>
      </c>
      <c r="C31" s="184"/>
      <c r="D31" s="36" t="str">
        <f t="shared" si="10"/>
        <v>-</v>
      </c>
      <c r="E31" s="36" t="str">
        <f t="shared" si="11"/>
        <v>-</v>
      </c>
      <c r="F31" s="185"/>
      <c r="G31" s="186"/>
      <c r="H31" s="187"/>
      <c r="I31" s="208" t="str">
        <f t="shared" si="12"/>
        <v>-</v>
      </c>
      <c r="J31" s="200" t="str">
        <f t="shared" si="13"/>
        <v>-</v>
      </c>
      <c r="K31" s="201" t="str">
        <f t="shared" si="14"/>
        <v>-</v>
      </c>
      <c r="L31" s="202" t="str">
        <f t="shared" si="15"/>
        <v>-</v>
      </c>
      <c r="M31" s="188"/>
      <c r="N31" s="170"/>
      <c r="O31" s="48"/>
      <c r="Q31" s="228" t="str">
        <f t="shared" si="19"/>
        <v>-</v>
      </c>
      <c r="R31" s="228" t="str">
        <f t="shared" si="19"/>
        <v>-</v>
      </c>
      <c r="S31" s="228" t="str">
        <f t="shared" si="19"/>
        <v>-</v>
      </c>
      <c r="T31" s="228" t="str">
        <f t="shared" si="19"/>
        <v>-</v>
      </c>
      <c r="U31" s="228" t="str">
        <f t="shared" si="19"/>
        <v>-</v>
      </c>
      <c r="V31" s="228" t="str">
        <f t="shared" si="20"/>
        <v>-</v>
      </c>
      <c r="X31" s="228" t="str">
        <f t="shared" si="21"/>
        <v>-</v>
      </c>
      <c r="Y31" s="228" t="str">
        <f t="shared" si="21"/>
        <v>-</v>
      </c>
      <c r="Z31" s="228" t="str">
        <f t="shared" si="21"/>
        <v>-</v>
      </c>
      <c r="AA31" s="228" t="str">
        <f t="shared" si="21"/>
        <v>-</v>
      </c>
      <c r="AB31" s="228" t="str">
        <f t="shared" si="21"/>
        <v>-</v>
      </c>
      <c r="AC31" s="228" t="str">
        <f t="shared" si="21"/>
        <v>-</v>
      </c>
      <c r="AE31" s="228" t="str">
        <f t="shared" si="22"/>
        <v>-</v>
      </c>
      <c r="AF31" s="228" t="str">
        <f t="shared" si="22"/>
        <v>-</v>
      </c>
      <c r="AG31" s="228" t="str">
        <f t="shared" si="22"/>
        <v>-</v>
      </c>
      <c r="AH31" s="228" t="str">
        <f t="shared" si="22"/>
        <v>-</v>
      </c>
      <c r="AI31" s="228" t="str">
        <f t="shared" si="22"/>
        <v>-</v>
      </c>
      <c r="AJ31" s="228" t="str">
        <f t="shared" si="22"/>
        <v>-</v>
      </c>
    </row>
    <row r="32" spans="2:36" s="7" customFormat="1" outlineLevel="1" x14ac:dyDescent="0.25">
      <c r="B32" s="35">
        <v>24</v>
      </c>
      <c r="C32" s="184"/>
      <c r="D32" s="36" t="str">
        <f t="shared" si="10"/>
        <v>-</v>
      </c>
      <c r="E32" s="36" t="str">
        <f t="shared" si="11"/>
        <v>-</v>
      </c>
      <c r="F32" s="185"/>
      <c r="G32" s="186"/>
      <c r="H32" s="187"/>
      <c r="I32" s="208" t="str">
        <f t="shared" si="12"/>
        <v>-</v>
      </c>
      <c r="J32" s="200" t="str">
        <f t="shared" si="13"/>
        <v>-</v>
      </c>
      <c r="K32" s="201" t="str">
        <f t="shared" si="14"/>
        <v>-</v>
      </c>
      <c r="L32" s="202" t="str">
        <f t="shared" si="15"/>
        <v>-</v>
      </c>
      <c r="M32" s="188"/>
      <c r="N32" s="170"/>
      <c r="O32" s="48"/>
      <c r="Q32" s="228" t="str">
        <f t="shared" si="19"/>
        <v>-</v>
      </c>
      <c r="R32" s="228" t="str">
        <f t="shared" si="19"/>
        <v>-</v>
      </c>
      <c r="S32" s="228" t="str">
        <f t="shared" si="19"/>
        <v>-</v>
      </c>
      <c r="T32" s="228" t="str">
        <f t="shared" si="19"/>
        <v>-</v>
      </c>
      <c r="U32" s="228" t="str">
        <f t="shared" si="19"/>
        <v>-</v>
      </c>
      <c r="V32" s="228" t="str">
        <f t="shared" si="20"/>
        <v>-</v>
      </c>
      <c r="X32" s="228" t="str">
        <f t="shared" si="21"/>
        <v>-</v>
      </c>
      <c r="Y32" s="228" t="str">
        <f t="shared" si="21"/>
        <v>-</v>
      </c>
      <c r="Z32" s="228" t="str">
        <f t="shared" si="21"/>
        <v>-</v>
      </c>
      <c r="AA32" s="228" t="str">
        <f t="shared" si="21"/>
        <v>-</v>
      </c>
      <c r="AB32" s="228" t="str">
        <f t="shared" si="21"/>
        <v>-</v>
      </c>
      <c r="AC32" s="228" t="str">
        <f t="shared" si="21"/>
        <v>-</v>
      </c>
      <c r="AE32" s="228" t="str">
        <f t="shared" si="22"/>
        <v>-</v>
      </c>
      <c r="AF32" s="228" t="str">
        <f t="shared" si="22"/>
        <v>-</v>
      </c>
      <c r="AG32" s="228" t="str">
        <f t="shared" si="22"/>
        <v>-</v>
      </c>
      <c r="AH32" s="228" t="str">
        <f t="shared" si="22"/>
        <v>-</v>
      </c>
      <c r="AI32" s="228" t="str">
        <f t="shared" si="22"/>
        <v>-</v>
      </c>
      <c r="AJ32" s="228" t="str">
        <f t="shared" si="22"/>
        <v>-</v>
      </c>
    </row>
    <row r="33" spans="2:36" s="7" customFormat="1" outlineLevel="1" x14ac:dyDescent="0.25">
      <c r="B33" s="35">
        <v>25</v>
      </c>
      <c r="C33" s="184"/>
      <c r="D33" s="36" t="str">
        <f t="shared" si="10"/>
        <v>-</v>
      </c>
      <c r="E33" s="36" t="str">
        <f t="shared" si="11"/>
        <v>-</v>
      </c>
      <c r="F33" s="185"/>
      <c r="G33" s="186"/>
      <c r="H33" s="187"/>
      <c r="I33" s="208" t="str">
        <f t="shared" si="12"/>
        <v>-</v>
      </c>
      <c r="J33" s="200" t="str">
        <f t="shared" si="13"/>
        <v>-</v>
      </c>
      <c r="K33" s="201" t="str">
        <f t="shared" si="14"/>
        <v>-</v>
      </c>
      <c r="L33" s="202" t="str">
        <f t="shared" si="15"/>
        <v>-</v>
      </c>
      <c r="M33" s="188"/>
      <c r="N33" s="170"/>
      <c r="O33" s="48"/>
      <c r="Q33" s="228" t="str">
        <f t="shared" si="19"/>
        <v>-</v>
      </c>
      <c r="R33" s="228" t="str">
        <f t="shared" si="19"/>
        <v>-</v>
      </c>
      <c r="S33" s="228" t="str">
        <f t="shared" si="19"/>
        <v>-</v>
      </c>
      <c r="T33" s="228" t="str">
        <f t="shared" si="19"/>
        <v>-</v>
      </c>
      <c r="U33" s="228" t="str">
        <f t="shared" si="19"/>
        <v>-</v>
      </c>
      <c r="V33" s="228" t="str">
        <f t="shared" si="20"/>
        <v>-</v>
      </c>
      <c r="X33" s="228" t="str">
        <f t="shared" si="21"/>
        <v>-</v>
      </c>
      <c r="Y33" s="228" t="str">
        <f t="shared" si="21"/>
        <v>-</v>
      </c>
      <c r="Z33" s="228" t="str">
        <f t="shared" si="21"/>
        <v>-</v>
      </c>
      <c r="AA33" s="228" t="str">
        <f t="shared" si="21"/>
        <v>-</v>
      </c>
      <c r="AB33" s="228" t="str">
        <f t="shared" si="21"/>
        <v>-</v>
      </c>
      <c r="AC33" s="228" t="str">
        <f t="shared" si="21"/>
        <v>-</v>
      </c>
      <c r="AE33" s="228" t="str">
        <f t="shared" si="22"/>
        <v>-</v>
      </c>
      <c r="AF33" s="228" t="str">
        <f t="shared" si="22"/>
        <v>-</v>
      </c>
      <c r="AG33" s="228" t="str">
        <f t="shared" si="22"/>
        <v>-</v>
      </c>
      <c r="AH33" s="228" t="str">
        <f t="shared" si="22"/>
        <v>-</v>
      </c>
      <c r="AI33" s="228" t="str">
        <f t="shared" si="22"/>
        <v>-</v>
      </c>
      <c r="AJ33" s="228" t="str">
        <f t="shared" si="22"/>
        <v>-</v>
      </c>
    </row>
    <row r="34" spans="2:36" s="7" customFormat="1" outlineLevel="1" x14ac:dyDescent="0.25">
      <c r="B34" s="35">
        <v>26</v>
      </c>
      <c r="C34" s="184"/>
      <c r="D34" s="36" t="str">
        <f t="shared" si="10"/>
        <v>-</v>
      </c>
      <c r="E34" s="36" t="str">
        <f t="shared" si="11"/>
        <v>-</v>
      </c>
      <c r="F34" s="185"/>
      <c r="G34" s="186"/>
      <c r="H34" s="187"/>
      <c r="I34" s="208" t="str">
        <f t="shared" si="12"/>
        <v>-</v>
      </c>
      <c r="J34" s="200" t="str">
        <f t="shared" si="13"/>
        <v>-</v>
      </c>
      <c r="K34" s="201" t="str">
        <f t="shared" si="14"/>
        <v>-</v>
      </c>
      <c r="L34" s="202" t="str">
        <f t="shared" si="15"/>
        <v>-</v>
      </c>
      <c r="M34" s="188"/>
      <c r="N34" s="170"/>
      <c r="O34" s="48"/>
      <c r="Q34" s="228" t="str">
        <f t="shared" si="19"/>
        <v>-</v>
      </c>
      <c r="R34" s="228" t="str">
        <f t="shared" si="19"/>
        <v>-</v>
      </c>
      <c r="S34" s="228" t="str">
        <f t="shared" si="19"/>
        <v>-</v>
      </c>
      <c r="T34" s="228" t="str">
        <f t="shared" si="19"/>
        <v>-</v>
      </c>
      <c r="U34" s="228" t="str">
        <f t="shared" si="19"/>
        <v>-</v>
      </c>
      <c r="V34" s="228" t="str">
        <f t="shared" si="20"/>
        <v>-</v>
      </c>
      <c r="X34" s="228" t="str">
        <f t="shared" si="21"/>
        <v>-</v>
      </c>
      <c r="Y34" s="228" t="str">
        <f t="shared" si="21"/>
        <v>-</v>
      </c>
      <c r="Z34" s="228" t="str">
        <f t="shared" si="21"/>
        <v>-</v>
      </c>
      <c r="AA34" s="228" t="str">
        <f t="shared" si="21"/>
        <v>-</v>
      </c>
      <c r="AB34" s="228" t="str">
        <f t="shared" si="21"/>
        <v>-</v>
      </c>
      <c r="AC34" s="228" t="str">
        <f t="shared" si="21"/>
        <v>-</v>
      </c>
      <c r="AE34" s="228" t="str">
        <f t="shared" si="22"/>
        <v>-</v>
      </c>
      <c r="AF34" s="228" t="str">
        <f t="shared" si="22"/>
        <v>-</v>
      </c>
      <c r="AG34" s="228" t="str">
        <f t="shared" si="22"/>
        <v>-</v>
      </c>
      <c r="AH34" s="228" t="str">
        <f t="shared" si="22"/>
        <v>-</v>
      </c>
      <c r="AI34" s="228" t="str">
        <f t="shared" si="22"/>
        <v>-</v>
      </c>
      <c r="AJ34" s="228" t="str">
        <f t="shared" si="22"/>
        <v>-</v>
      </c>
    </row>
    <row r="35" spans="2:36" s="7" customFormat="1" outlineLevel="1" x14ac:dyDescent="0.25">
      <c r="B35" s="35">
        <v>27</v>
      </c>
      <c r="C35" s="184"/>
      <c r="D35" s="36" t="str">
        <f t="shared" si="10"/>
        <v>-</v>
      </c>
      <c r="E35" s="36" t="str">
        <f t="shared" si="11"/>
        <v>-</v>
      </c>
      <c r="F35" s="185"/>
      <c r="G35" s="186"/>
      <c r="H35" s="187"/>
      <c r="I35" s="208" t="str">
        <f t="shared" si="12"/>
        <v>-</v>
      </c>
      <c r="J35" s="200" t="str">
        <f t="shared" si="13"/>
        <v>-</v>
      </c>
      <c r="K35" s="201" t="str">
        <f t="shared" si="14"/>
        <v>-</v>
      </c>
      <c r="L35" s="202" t="str">
        <f t="shared" si="15"/>
        <v>-</v>
      </c>
      <c r="M35" s="188"/>
      <c r="N35" s="170"/>
      <c r="O35" s="48"/>
      <c r="Q35" s="228" t="str">
        <f t="shared" si="19"/>
        <v>-</v>
      </c>
      <c r="R35" s="228" t="str">
        <f t="shared" si="19"/>
        <v>-</v>
      </c>
      <c r="S35" s="228" t="str">
        <f t="shared" si="19"/>
        <v>-</v>
      </c>
      <c r="T35" s="228" t="str">
        <f t="shared" si="19"/>
        <v>-</v>
      </c>
      <c r="U35" s="228" t="str">
        <f t="shared" si="19"/>
        <v>-</v>
      </c>
      <c r="V35" s="228" t="str">
        <f t="shared" si="20"/>
        <v>-</v>
      </c>
      <c r="X35" s="228" t="str">
        <f t="shared" si="21"/>
        <v>-</v>
      </c>
      <c r="Y35" s="228" t="str">
        <f t="shared" si="21"/>
        <v>-</v>
      </c>
      <c r="Z35" s="228" t="str">
        <f t="shared" si="21"/>
        <v>-</v>
      </c>
      <c r="AA35" s="228" t="str">
        <f t="shared" si="21"/>
        <v>-</v>
      </c>
      <c r="AB35" s="228" t="str">
        <f t="shared" si="21"/>
        <v>-</v>
      </c>
      <c r="AC35" s="228" t="str">
        <f t="shared" si="21"/>
        <v>-</v>
      </c>
      <c r="AE35" s="228" t="str">
        <f t="shared" si="22"/>
        <v>-</v>
      </c>
      <c r="AF35" s="228" t="str">
        <f t="shared" si="22"/>
        <v>-</v>
      </c>
      <c r="AG35" s="228" t="str">
        <f t="shared" si="22"/>
        <v>-</v>
      </c>
      <c r="AH35" s="228" t="str">
        <f t="shared" si="22"/>
        <v>-</v>
      </c>
      <c r="AI35" s="228" t="str">
        <f t="shared" si="22"/>
        <v>-</v>
      </c>
      <c r="AJ35" s="228" t="str">
        <f t="shared" si="22"/>
        <v>-</v>
      </c>
    </row>
    <row r="36" spans="2:36" s="7" customFormat="1" outlineLevel="1" x14ac:dyDescent="0.25">
      <c r="B36" s="35">
        <v>28</v>
      </c>
      <c r="C36" s="184"/>
      <c r="D36" s="36" t="str">
        <f t="shared" si="10"/>
        <v>-</v>
      </c>
      <c r="E36" s="36" t="str">
        <f t="shared" si="11"/>
        <v>-</v>
      </c>
      <c r="F36" s="185"/>
      <c r="G36" s="186"/>
      <c r="H36" s="187"/>
      <c r="I36" s="208" t="str">
        <f t="shared" si="12"/>
        <v>-</v>
      </c>
      <c r="J36" s="200" t="str">
        <f t="shared" si="13"/>
        <v>-</v>
      </c>
      <c r="K36" s="201" t="str">
        <f t="shared" si="14"/>
        <v>-</v>
      </c>
      <c r="L36" s="202" t="str">
        <f t="shared" si="15"/>
        <v>-</v>
      </c>
      <c r="M36" s="188"/>
      <c r="N36" s="170"/>
      <c r="O36" s="48"/>
      <c r="Q36" s="228" t="str">
        <f t="shared" si="19"/>
        <v>-</v>
      </c>
      <c r="R36" s="228" t="str">
        <f t="shared" si="19"/>
        <v>-</v>
      </c>
      <c r="S36" s="228" t="str">
        <f t="shared" si="19"/>
        <v>-</v>
      </c>
      <c r="T36" s="228" t="str">
        <f t="shared" si="19"/>
        <v>-</v>
      </c>
      <c r="U36" s="228" t="str">
        <f t="shared" si="19"/>
        <v>-</v>
      </c>
      <c r="V36" s="228" t="str">
        <f t="shared" si="20"/>
        <v>-</v>
      </c>
      <c r="X36" s="228" t="str">
        <f t="shared" si="21"/>
        <v>-</v>
      </c>
      <c r="Y36" s="228" t="str">
        <f t="shared" si="21"/>
        <v>-</v>
      </c>
      <c r="Z36" s="228" t="str">
        <f t="shared" si="21"/>
        <v>-</v>
      </c>
      <c r="AA36" s="228" t="str">
        <f t="shared" si="21"/>
        <v>-</v>
      </c>
      <c r="AB36" s="228" t="str">
        <f t="shared" si="21"/>
        <v>-</v>
      </c>
      <c r="AC36" s="228" t="str">
        <f t="shared" si="21"/>
        <v>-</v>
      </c>
      <c r="AE36" s="228" t="str">
        <f t="shared" si="22"/>
        <v>-</v>
      </c>
      <c r="AF36" s="228" t="str">
        <f t="shared" si="22"/>
        <v>-</v>
      </c>
      <c r="AG36" s="228" t="str">
        <f t="shared" si="22"/>
        <v>-</v>
      </c>
      <c r="AH36" s="228" t="str">
        <f t="shared" si="22"/>
        <v>-</v>
      </c>
      <c r="AI36" s="228" t="str">
        <f t="shared" si="22"/>
        <v>-</v>
      </c>
      <c r="AJ36" s="228" t="str">
        <f t="shared" si="22"/>
        <v>-</v>
      </c>
    </row>
    <row r="37" spans="2:36" s="7" customFormat="1" outlineLevel="1" x14ac:dyDescent="0.25">
      <c r="B37" s="35">
        <v>29</v>
      </c>
      <c r="C37" s="184"/>
      <c r="D37" s="36" t="str">
        <f t="shared" si="10"/>
        <v>-</v>
      </c>
      <c r="E37" s="36" t="str">
        <f t="shared" si="11"/>
        <v>-</v>
      </c>
      <c r="F37" s="185"/>
      <c r="G37" s="186"/>
      <c r="H37" s="187"/>
      <c r="I37" s="208" t="str">
        <f t="shared" si="12"/>
        <v>-</v>
      </c>
      <c r="J37" s="200" t="str">
        <f t="shared" si="13"/>
        <v>-</v>
      </c>
      <c r="K37" s="201" t="str">
        <f t="shared" si="14"/>
        <v>-</v>
      </c>
      <c r="L37" s="202" t="str">
        <f t="shared" si="15"/>
        <v>-</v>
      </c>
      <c r="M37" s="188"/>
      <c r="N37" s="170"/>
      <c r="O37" s="48"/>
      <c r="Q37" s="228" t="str">
        <f t="shared" si="19"/>
        <v>-</v>
      </c>
      <c r="R37" s="228" t="str">
        <f t="shared" si="19"/>
        <v>-</v>
      </c>
      <c r="S37" s="228" t="str">
        <f t="shared" si="19"/>
        <v>-</v>
      </c>
      <c r="T37" s="228" t="str">
        <f t="shared" si="19"/>
        <v>-</v>
      </c>
      <c r="U37" s="228" t="str">
        <f t="shared" si="19"/>
        <v>-</v>
      </c>
      <c r="V37" s="228" t="str">
        <f t="shared" si="20"/>
        <v>-</v>
      </c>
      <c r="X37" s="228" t="str">
        <f t="shared" si="21"/>
        <v>-</v>
      </c>
      <c r="Y37" s="228" t="str">
        <f t="shared" si="21"/>
        <v>-</v>
      </c>
      <c r="Z37" s="228" t="str">
        <f t="shared" si="21"/>
        <v>-</v>
      </c>
      <c r="AA37" s="228" t="str">
        <f t="shared" si="21"/>
        <v>-</v>
      </c>
      <c r="AB37" s="228" t="str">
        <f t="shared" si="21"/>
        <v>-</v>
      </c>
      <c r="AC37" s="228" t="str">
        <f t="shared" si="21"/>
        <v>-</v>
      </c>
      <c r="AE37" s="228" t="str">
        <f t="shared" si="22"/>
        <v>-</v>
      </c>
      <c r="AF37" s="228" t="str">
        <f t="shared" si="22"/>
        <v>-</v>
      </c>
      <c r="AG37" s="228" t="str">
        <f t="shared" si="22"/>
        <v>-</v>
      </c>
      <c r="AH37" s="228" t="str">
        <f t="shared" si="22"/>
        <v>-</v>
      </c>
      <c r="AI37" s="228" t="str">
        <f t="shared" si="22"/>
        <v>-</v>
      </c>
      <c r="AJ37" s="228" t="str">
        <f t="shared" si="22"/>
        <v>-</v>
      </c>
    </row>
    <row r="38" spans="2:36" s="7" customFormat="1" outlineLevel="1" x14ac:dyDescent="0.25">
      <c r="B38" s="38">
        <v>30</v>
      </c>
      <c r="C38" s="145"/>
      <c r="D38" s="39" t="str">
        <f t="shared" si="10"/>
        <v>-</v>
      </c>
      <c r="E38" s="39" t="str">
        <f t="shared" si="11"/>
        <v>-</v>
      </c>
      <c r="F38" s="150"/>
      <c r="G38" s="151"/>
      <c r="H38" s="43"/>
      <c r="I38" s="209" t="str">
        <f t="shared" si="12"/>
        <v>-</v>
      </c>
      <c r="J38" s="203" t="str">
        <f t="shared" si="13"/>
        <v>-</v>
      </c>
      <c r="K38" s="204" t="str">
        <f t="shared" si="14"/>
        <v>-</v>
      </c>
      <c r="L38" s="205" t="str">
        <f t="shared" si="15"/>
        <v>-</v>
      </c>
      <c r="M38" s="40" t="str">
        <f ca="1">IF(C38&lt;&gt;"",ROUND(RANDBETWEEN(0,10)/10,1),"")</f>
        <v/>
      </c>
      <c r="N38" s="170"/>
      <c r="O38" s="48"/>
      <c r="Q38" s="228" t="str">
        <f t="shared" si="19"/>
        <v>-</v>
      </c>
      <c r="R38" s="228" t="str">
        <f t="shared" si="19"/>
        <v>-</v>
      </c>
      <c r="S38" s="228" t="str">
        <f t="shared" si="19"/>
        <v>-</v>
      </c>
      <c r="T38" s="228" t="str">
        <f t="shared" si="19"/>
        <v>-</v>
      </c>
      <c r="U38" s="228" t="str">
        <f t="shared" si="19"/>
        <v>-</v>
      </c>
      <c r="V38" s="228" t="str">
        <f t="shared" si="20"/>
        <v>-</v>
      </c>
      <c r="X38" s="228" t="str">
        <f t="shared" si="21"/>
        <v>-</v>
      </c>
      <c r="Y38" s="228" t="str">
        <f t="shared" si="21"/>
        <v>-</v>
      </c>
      <c r="Z38" s="228" t="str">
        <f t="shared" si="21"/>
        <v>-</v>
      </c>
      <c r="AA38" s="228" t="str">
        <f t="shared" si="21"/>
        <v>-</v>
      </c>
      <c r="AB38" s="228" t="str">
        <f t="shared" si="21"/>
        <v>-</v>
      </c>
      <c r="AC38" s="228" t="str">
        <f t="shared" si="21"/>
        <v>-</v>
      </c>
      <c r="AE38" s="228" t="str">
        <f t="shared" si="22"/>
        <v>-</v>
      </c>
      <c r="AF38" s="228" t="str">
        <f t="shared" si="22"/>
        <v>-</v>
      </c>
      <c r="AG38" s="228" t="str">
        <f t="shared" si="22"/>
        <v>-</v>
      </c>
      <c r="AH38" s="228" t="str">
        <f t="shared" si="22"/>
        <v>-</v>
      </c>
      <c r="AI38" s="228" t="str">
        <f t="shared" si="22"/>
        <v>-</v>
      </c>
      <c r="AJ38" s="228" t="str">
        <f t="shared" si="22"/>
        <v>-</v>
      </c>
    </row>
    <row r="39" spans="2:36" ht="5.65" customHeight="1" x14ac:dyDescent="0.25">
      <c r="B39" s="84"/>
      <c r="C39" s="85"/>
      <c r="D39" s="86"/>
      <c r="E39" s="86"/>
      <c r="F39" s="280"/>
      <c r="G39" s="280"/>
      <c r="H39" s="280"/>
      <c r="I39" s="255" t="str">
        <f>I5</f>
        <v>Role Weighting</v>
      </c>
      <c r="J39" s="255" t="str">
        <f>J5</f>
        <v>Level of Education</v>
      </c>
      <c r="K39" s="255" t="str">
        <f>K5</f>
        <v>Experience</v>
      </c>
      <c r="L39" s="255" t="str">
        <f>L5</f>
        <v>Similar Role</v>
      </c>
      <c r="M39" s="277" t="s">
        <v>72</v>
      </c>
      <c r="N39" s="82"/>
      <c r="Q39" s="228"/>
      <c r="R39" s="228"/>
      <c r="S39" s="228"/>
      <c r="T39" s="228"/>
      <c r="U39" s="228"/>
      <c r="V39" s="228"/>
      <c r="X39" s="228"/>
      <c r="Y39" s="228"/>
      <c r="Z39" s="228"/>
      <c r="AA39" s="228"/>
      <c r="AB39" s="228"/>
      <c r="AC39" s="228"/>
      <c r="AD39" s="7"/>
      <c r="AE39" s="228"/>
      <c r="AF39" s="228"/>
      <c r="AG39" s="228"/>
      <c r="AH39" s="228"/>
      <c r="AI39" s="228"/>
      <c r="AJ39" s="228"/>
    </row>
    <row r="40" spans="2:36" s="7" customFormat="1" x14ac:dyDescent="0.2">
      <c r="B40" s="24" t="s">
        <v>18</v>
      </c>
      <c r="C40" s="154"/>
      <c r="D40" s="10" t="e">
        <f>INDEX(Vessel_Name_Score,MATCH(C40,Vessel_Code,0))</f>
        <v>#N/A</v>
      </c>
      <c r="E40" s="89"/>
      <c r="F40" s="281"/>
      <c r="G40" s="281"/>
      <c r="H40" s="281"/>
      <c r="I40" s="269"/>
      <c r="J40" s="269"/>
      <c r="K40" s="269"/>
      <c r="L40" s="269"/>
      <c r="M40" s="278"/>
      <c r="N40" s="96">
        <f>N6</f>
        <v>1</v>
      </c>
      <c r="O40" s="48"/>
      <c r="Q40" s="228"/>
      <c r="R40" s="228"/>
      <c r="S40" s="228"/>
      <c r="T40" s="228"/>
      <c r="U40" s="228"/>
      <c r="V40" s="228"/>
      <c r="X40" s="228"/>
      <c r="Y40" s="228"/>
      <c r="Z40" s="228"/>
      <c r="AA40" s="228"/>
      <c r="AB40" s="228"/>
      <c r="AC40" s="228"/>
      <c r="AE40" s="228"/>
      <c r="AF40" s="228"/>
      <c r="AG40" s="228"/>
      <c r="AH40" s="228"/>
      <c r="AI40" s="228"/>
      <c r="AJ40" s="228"/>
    </row>
    <row r="41" spans="2:36" ht="5.65" customHeight="1" x14ac:dyDescent="0.25">
      <c r="B41" s="84"/>
      <c r="C41" s="85"/>
      <c r="D41" s="86"/>
      <c r="E41" s="86"/>
      <c r="F41" s="282"/>
      <c r="G41" s="282"/>
      <c r="H41" s="282"/>
      <c r="I41" s="270"/>
      <c r="J41" s="270"/>
      <c r="K41" s="270"/>
      <c r="L41" s="270"/>
      <c r="M41" s="279"/>
      <c r="N41" s="82"/>
      <c r="Q41" s="228"/>
      <c r="R41" s="228"/>
      <c r="S41" s="228"/>
      <c r="T41" s="228"/>
      <c r="U41" s="228"/>
      <c r="V41" s="228"/>
      <c r="X41" s="228"/>
      <c r="Y41" s="228"/>
      <c r="Z41" s="228"/>
      <c r="AA41" s="228"/>
      <c r="AB41" s="228"/>
      <c r="AC41" s="228"/>
      <c r="AD41" s="7"/>
      <c r="AE41" s="228"/>
      <c r="AF41" s="228"/>
      <c r="AG41" s="228"/>
      <c r="AH41" s="228"/>
      <c r="AI41" s="228"/>
      <c r="AJ41" s="228"/>
    </row>
    <row r="42" spans="2:36" s="7" customFormat="1" x14ac:dyDescent="0.25">
      <c r="B42" s="25" t="s">
        <v>16</v>
      </c>
      <c r="C42" s="27"/>
      <c r="D42" s="27" t="s">
        <v>0</v>
      </c>
      <c r="E42" s="27"/>
      <c r="F42" s="28" t="s">
        <v>12</v>
      </c>
      <c r="G42" s="29" t="s">
        <v>20</v>
      </c>
      <c r="H42" s="30" t="s">
        <v>146</v>
      </c>
      <c r="I42" s="195"/>
      <c r="J42" s="195"/>
      <c r="K42" s="195"/>
      <c r="L42" s="195"/>
      <c r="M42" s="31" t="str">
        <f ca="1">IFERROR(AVERAGE(M43:M72),"-")</f>
        <v>-</v>
      </c>
      <c r="N42" s="96">
        <f>N8</f>
        <v>2</v>
      </c>
      <c r="O42" s="48"/>
      <c r="Q42" s="228"/>
      <c r="R42" s="228"/>
      <c r="S42" s="228"/>
      <c r="T42" s="228"/>
      <c r="U42" s="228"/>
      <c r="V42" s="228"/>
      <c r="X42" s="228"/>
      <c r="Y42" s="228"/>
      <c r="Z42" s="228"/>
      <c r="AA42" s="228"/>
      <c r="AB42" s="228"/>
      <c r="AC42" s="228"/>
      <c r="AE42" s="228"/>
      <c r="AF42" s="228"/>
      <c r="AG42" s="228"/>
      <c r="AH42" s="228"/>
      <c r="AI42" s="228"/>
      <c r="AJ42" s="228"/>
    </row>
    <row r="43" spans="2:36" s="7" customFormat="1" outlineLevel="1" x14ac:dyDescent="0.25">
      <c r="B43" s="32">
        <v>1</v>
      </c>
      <c r="C43" s="143"/>
      <c r="D43" s="33" t="str">
        <f t="shared" ref="D43:D72" si="23">IFERROR(INDEX(Personnel_Names,MATCH($C43,Personnel_Codes,0)),"-")</f>
        <v>-</v>
      </c>
      <c r="E43" s="33" t="str">
        <f t="shared" ref="E43:E72" si="24">IFERROR(INDEX(Personnel_Functions,MATCH($C43,Personnel_Codes,0)),"-")</f>
        <v>-</v>
      </c>
      <c r="F43" s="146"/>
      <c r="G43" s="147" t="s">
        <v>145</v>
      </c>
      <c r="H43" s="41" t="s">
        <v>6</v>
      </c>
      <c r="I43" s="206" t="str">
        <f t="shared" ref="I43:I72" si="25">IFERROR(INDEX(PersWeight,MATCH($C43,Personnel_Codes,0)),"-")</f>
        <v>-</v>
      </c>
      <c r="J43" s="198" t="str">
        <f t="shared" ref="J43:J72" si="26">IFERROR(INDEX(EducationScores,MATCH($C43,Personnel_Codes,0)),"-")</f>
        <v>-</v>
      </c>
      <c r="K43" s="197" t="str">
        <f t="shared" ref="K43:K72" si="27">IFERROR(INDEX(ExperienceScores,MATCH($C43,Personnel_Codes,0)),"-")</f>
        <v>-</v>
      </c>
      <c r="L43" s="199" t="str">
        <f t="shared" ref="L43:L72" si="28">IFERROR(INDEX(YearsRoleScores,MATCH($C43,Personnel_Codes,0)),"-")</f>
        <v>-</v>
      </c>
      <c r="M43" s="34"/>
      <c r="N43" s="96">
        <f>N9</f>
        <v>3</v>
      </c>
      <c r="O43" s="48"/>
      <c r="Q43" s="228" t="str">
        <f t="shared" si="19"/>
        <v>-</v>
      </c>
      <c r="R43" s="228" t="str">
        <f t="shared" si="19"/>
        <v>-</v>
      </c>
      <c r="S43" s="228" t="str">
        <f t="shared" si="19"/>
        <v>-</v>
      </c>
      <c r="T43" s="228" t="str">
        <f t="shared" si="19"/>
        <v>-</v>
      </c>
      <c r="U43" s="228" t="str">
        <f t="shared" si="19"/>
        <v>-</v>
      </c>
      <c r="V43" s="228" t="str">
        <f t="shared" si="20"/>
        <v>-</v>
      </c>
      <c r="X43" s="228" t="str">
        <f t="shared" ref="X43:AC72" si="29">IFERROR(IF(LEFT($C43,FIND(".",$C43))=X$3,$K43,"-"),"-")</f>
        <v>-</v>
      </c>
      <c r="Y43" s="228" t="str">
        <f t="shared" si="29"/>
        <v>-</v>
      </c>
      <c r="Z43" s="228" t="str">
        <f t="shared" si="29"/>
        <v>-</v>
      </c>
      <c r="AA43" s="228" t="str">
        <f t="shared" si="29"/>
        <v>-</v>
      </c>
      <c r="AB43" s="228" t="str">
        <f t="shared" si="29"/>
        <v>-</v>
      </c>
      <c r="AC43" s="228" t="str">
        <f t="shared" si="29"/>
        <v>-</v>
      </c>
      <c r="AE43" s="228" t="str">
        <f t="shared" ref="AE43:AJ72" si="30">IFERROR(IF(LEFT($C43,FIND(".",$C43))=AE$3,$L43,"-"),"-")</f>
        <v>-</v>
      </c>
      <c r="AF43" s="228" t="str">
        <f t="shared" si="30"/>
        <v>-</v>
      </c>
      <c r="AG43" s="228" t="str">
        <f t="shared" si="30"/>
        <v>-</v>
      </c>
      <c r="AH43" s="228" t="str">
        <f t="shared" si="30"/>
        <v>-</v>
      </c>
      <c r="AI43" s="228" t="str">
        <f t="shared" si="30"/>
        <v>-</v>
      </c>
      <c r="AJ43" s="228" t="str">
        <f t="shared" si="30"/>
        <v>-</v>
      </c>
    </row>
    <row r="44" spans="2:36" s="7" customFormat="1" outlineLevel="1" x14ac:dyDescent="0.25">
      <c r="B44" s="35">
        <v>2</v>
      </c>
      <c r="C44" s="144"/>
      <c r="D44" s="36" t="str">
        <f t="shared" si="23"/>
        <v>-</v>
      </c>
      <c r="E44" s="36" t="str">
        <f t="shared" si="24"/>
        <v>-</v>
      </c>
      <c r="F44" s="148"/>
      <c r="G44" s="149" t="s">
        <v>145</v>
      </c>
      <c r="H44" s="42" t="s">
        <v>6</v>
      </c>
      <c r="I44" s="207" t="str">
        <f t="shared" si="25"/>
        <v>-</v>
      </c>
      <c r="J44" s="200" t="str">
        <f t="shared" si="26"/>
        <v>-</v>
      </c>
      <c r="K44" s="201" t="str">
        <f t="shared" si="27"/>
        <v>-</v>
      </c>
      <c r="L44" s="202" t="str">
        <f t="shared" si="28"/>
        <v>-</v>
      </c>
      <c r="M44" s="37"/>
      <c r="N44" s="170"/>
      <c r="O44" s="48"/>
      <c r="Q44" s="228" t="str">
        <f t="shared" si="19"/>
        <v>-</v>
      </c>
      <c r="R44" s="228" t="str">
        <f t="shared" si="19"/>
        <v>-</v>
      </c>
      <c r="S44" s="228" t="str">
        <f t="shared" si="19"/>
        <v>-</v>
      </c>
      <c r="T44" s="228" t="str">
        <f t="shared" si="19"/>
        <v>-</v>
      </c>
      <c r="U44" s="228" t="str">
        <f t="shared" si="19"/>
        <v>-</v>
      </c>
      <c r="V44" s="228" t="str">
        <f t="shared" si="20"/>
        <v>-</v>
      </c>
      <c r="X44" s="228" t="str">
        <f t="shared" si="29"/>
        <v>-</v>
      </c>
      <c r="Y44" s="228" t="str">
        <f t="shared" si="29"/>
        <v>-</v>
      </c>
      <c r="Z44" s="228" t="str">
        <f t="shared" si="29"/>
        <v>-</v>
      </c>
      <c r="AA44" s="228" t="str">
        <f t="shared" si="29"/>
        <v>-</v>
      </c>
      <c r="AB44" s="228" t="str">
        <f t="shared" si="29"/>
        <v>-</v>
      </c>
      <c r="AC44" s="228" t="str">
        <f t="shared" si="29"/>
        <v>-</v>
      </c>
      <c r="AE44" s="228" t="str">
        <f t="shared" si="30"/>
        <v>-</v>
      </c>
      <c r="AF44" s="228" t="str">
        <f t="shared" si="30"/>
        <v>-</v>
      </c>
      <c r="AG44" s="228" t="str">
        <f t="shared" si="30"/>
        <v>-</v>
      </c>
      <c r="AH44" s="228" t="str">
        <f t="shared" si="30"/>
        <v>-</v>
      </c>
      <c r="AI44" s="228" t="str">
        <f t="shared" si="30"/>
        <v>-</v>
      </c>
      <c r="AJ44" s="228" t="str">
        <f t="shared" si="30"/>
        <v>-</v>
      </c>
    </row>
    <row r="45" spans="2:36" outlineLevel="1" x14ac:dyDescent="0.25">
      <c r="B45" s="35">
        <v>3</v>
      </c>
      <c r="C45" s="144"/>
      <c r="D45" s="36" t="str">
        <f t="shared" si="23"/>
        <v>-</v>
      </c>
      <c r="E45" s="36" t="str">
        <f t="shared" si="24"/>
        <v>-</v>
      </c>
      <c r="F45" s="148"/>
      <c r="G45" s="149" t="s">
        <v>145</v>
      </c>
      <c r="H45" s="42" t="s">
        <v>5</v>
      </c>
      <c r="I45" s="207" t="str">
        <f t="shared" si="25"/>
        <v>-</v>
      </c>
      <c r="J45" s="200" t="str">
        <f t="shared" si="26"/>
        <v>-</v>
      </c>
      <c r="K45" s="201" t="str">
        <f t="shared" si="27"/>
        <v>-</v>
      </c>
      <c r="L45" s="202" t="str">
        <f t="shared" si="28"/>
        <v>-</v>
      </c>
      <c r="M45" s="37"/>
      <c r="N45" s="82"/>
      <c r="Q45" s="228" t="str">
        <f t="shared" si="19"/>
        <v>-</v>
      </c>
      <c r="R45" s="228" t="str">
        <f t="shared" si="19"/>
        <v>-</v>
      </c>
      <c r="S45" s="228" t="str">
        <f t="shared" si="19"/>
        <v>-</v>
      </c>
      <c r="T45" s="228" t="str">
        <f t="shared" si="19"/>
        <v>-</v>
      </c>
      <c r="U45" s="228" t="str">
        <f t="shared" si="19"/>
        <v>-</v>
      </c>
      <c r="V45" s="228" t="str">
        <f t="shared" si="20"/>
        <v>-</v>
      </c>
      <c r="X45" s="228" t="str">
        <f t="shared" si="29"/>
        <v>-</v>
      </c>
      <c r="Y45" s="228" t="str">
        <f t="shared" si="29"/>
        <v>-</v>
      </c>
      <c r="Z45" s="228" t="str">
        <f t="shared" si="29"/>
        <v>-</v>
      </c>
      <c r="AA45" s="228" t="str">
        <f t="shared" si="29"/>
        <v>-</v>
      </c>
      <c r="AB45" s="228" t="str">
        <f t="shared" si="29"/>
        <v>-</v>
      </c>
      <c r="AC45" s="228" t="str">
        <f t="shared" si="29"/>
        <v>-</v>
      </c>
      <c r="AD45" s="7"/>
      <c r="AE45" s="228" t="str">
        <f t="shared" si="30"/>
        <v>-</v>
      </c>
      <c r="AF45" s="228" t="str">
        <f t="shared" si="30"/>
        <v>-</v>
      </c>
      <c r="AG45" s="228" t="str">
        <f t="shared" si="30"/>
        <v>-</v>
      </c>
      <c r="AH45" s="228" t="str">
        <f t="shared" si="30"/>
        <v>-</v>
      </c>
      <c r="AI45" s="228" t="str">
        <f t="shared" si="30"/>
        <v>-</v>
      </c>
      <c r="AJ45" s="228" t="str">
        <f t="shared" si="30"/>
        <v>-</v>
      </c>
    </row>
    <row r="46" spans="2:36" outlineLevel="1" x14ac:dyDescent="0.25">
      <c r="B46" s="35">
        <v>4</v>
      </c>
      <c r="C46" s="144"/>
      <c r="D46" s="36" t="str">
        <f t="shared" si="23"/>
        <v>-</v>
      </c>
      <c r="E46" s="36" t="str">
        <f t="shared" si="24"/>
        <v>-</v>
      </c>
      <c r="F46" s="148"/>
      <c r="G46" s="149"/>
      <c r="H46" s="42"/>
      <c r="I46" s="207" t="str">
        <f t="shared" si="25"/>
        <v>-</v>
      </c>
      <c r="J46" s="200" t="str">
        <f t="shared" si="26"/>
        <v>-</v>
      </c>
      <c r="K46" s="201" t="str">
        <f t="shared" si="27"/>
        <v>-</v>
      </c>
      <c r="L46" s="202" t="str">
        <f t="shared" si="28"/>
        <v>-</v>
      </c>
      <c r="M46" s="37"/>
      <c r="N46" s="82"/>
      <c r="Q46" s="228" t="str">
        <f t="shared" si="19"/>
        <v>-</v>
      </c>
      <c r="R46" s="228" t="str">
        <f t="shared" si="19"/>
        <v>-</v>
      </c>
      <c r="S46" s="228" t="str">
        <f t="shared" si="19"/>
        <v>-</v>
      </c>
      <c r="T46" s="228" t="str">
        <f t="shared" si="19"/>
        <v>-</v>
      </c>
      <c r="U46" s="228" t="str">
        <f t="shared" si="19"/>
        <v>-</v>
      </c>
      <c r="V46" s="228" t="str">
        <f t="shared" si="20"/>
        <v>-</v>
      </c>
      <c r="X46" s="228" t="str">
        <f t="shared" si="29"/>
        <v>-</v>
      </c>
      <c r="Y46" s="228" t="str">
        <f t="shared" si="29"/>
        <v>-</v>
      </c>
      <c r="Z46" s="228" t="str">
        <f t="shared" si="29"/>
        <v>-</v>
      </c>
      <c r="AA46" s="228" t="str">
        <f t="shared" si="29"/>
        <v>-</v>
      </c>
      <c r="AB46" s="228" t="str">
        <f t="shared" si="29"/>
        <v>-</v>
      </c>
      <c r="AC46" s="228" t="str">
        <f t="shared" si="29"/>
        <v>-</v>
      </c>
      <c r="AD46" s="7"/>
      <c r="AE46" s="228" t="str">
        <f t="shared" si="30"/>
        <v>-</v>
      </c>
      <c r="AF46" s="228" t="str">
        <f t="shared" si="30"/>
        <v>-</v>
      </c>
      <c r="AG46" s="228" t="str">
        <f t="shared" si="30"/>
        <v>-</v>
      </c>
      <c r="AH46" s="228" t="str">
        <f t="shared" si="30"/>
        <v>-</v>
      </c>
      <c r="AI46" s="228" t="str">
        <f t="shared" si="30"/>
        <v>-</v>
      </c>
      <c r="AJ46" s="228" t="str">
        <f t="shared" si="30"/>
        <v>-</v>
      </c>
    </row>
    <row r="47" spans="2:36" outlineLevel="1" x14ac:dyDescent="0.25">
      <c r="B47" s="35">
        <v>5</v>
      </c>
      <c r="C47" s="144"/>
      <c r="D47" s="36" t="str">
        <f t="shared" si="23"/>
        <v>-</v>
      </c>
      <c r="E47" s="36" t="str">
        <f t="shared" si="24"/>
        <v>-</v>
      </c>
      <c r="F47" s="148"/>
      <c r="G47" s="149"/>
      <c r="H47" s="42"/>
      <c r="I47" s="207" t="str">
        <f t="shared" si="25"/>
        <v>-</v>
      </c>
      <c r="J47" s="200" t="str">
        <f t="shared" si="26"/>
        <v>-</v>
      </c>
      <c r="K47" s="201" t="str">
        <f t="shared" si="27"/>
        <v>-</v>
      </c>
      <c r="L47" s="202" t="str">
        <f t="shared" si="28"/>
        <v>-</v>
      </c>
      <c r="M47" s="37"/>
      <c r="N47" s="82"/>
      <c r="Q47" s="228" t="str">
        <f t="shared" si="19"/>
        <v>-</v>
      </c>
      <c r="R47" s="228" t="str">
        <f t="shared" si="19"/>
        <v>-</v>
      </c>
      <c r="S47" s="228" t="str">
        <f t="shared" si="19"/>
        <v>-</v>
      </c>
      <c r="T47" s="228" t="str">
        <f t="shared" si="19"/>
        <v>-</v>
      </c>
      <c r="U47" s="228" t="str">
        <f t="shared" si="19"/>
        <v>-</v>
      </c>
      <c r="V47" s="228" t="str">
        <f t="shared" si="20"/>
        <v>-</v>
      </c>
      <c r="X47" s="228" t="str">
        <f t="shared" si="29"/>
        <v>-</v>
      </c>
      <c r="Y47" s="228" t="str">
        <f t="shared" si="29"/>
        <v>-</v>
      </c>
      <c r="Z47" s="228" t="str">
        <f t="shared" si="29"/>
        <v>-</v>
      </c>
      <c r="AA47" s="228" t="str">
        <f t="shared" si="29"/>
        <v>-</v>
      </c>
      <c r="AB47" s="228" t="str">
        <f t="shared" si="29"/>
        <v>-</v>
      </c>
      <c r="AC47" s="228" t="str">
        <f t="shared" si="29"/>
        <v>-</v>
      </c>
      <c r="AD47" s="7"/>
      <c r="AE47" s="228" t="str">
        <f t="shared" si="30"/>
        <v>-</v>
      </c>
      <c r="AF47" s="228" t="str">
        <f t="shared" si="30"/>
        <v>-</v>
      </c>
      <c r="AG47" s="228" t="str">
        <f t="shared" si="30"/>
        <v>-</v>
      </c>
      <c r="AH47" s="228" t="str">
        <f t="shared" si="30"/>
        <v>-</v>
      </c>
      <c r="AI47" s="228" t="str">
        <f t="shared" si="30"/>
        <v>-</v>
      </c>
      <c r="AJ47" s="228" t="str">
        <f t="shared" si="30"/>
        <v>-</v>
      </c>
    </row>
    <row r="48" spans="2:36" outlineLevel="1" x14ac:dyDescent="0.25">
      <c r="B48" s="35">
        <v>6</v>
      </c>
      <c r="C48" s="144"/>
      <c r="D48" s="36" t="str">
        <f t="shared" si="23"/>
        <v>-</v>
      </c>
      <c r="E48" s="36" t="str">
        <f t="shared" si="24"/>
        <v>-</v>
      </c>
      <c r="F48" s="148"/>
      <c r="G48" s="149"/>
      <c r="H48" s="42"/>
      <c r="I48" s="207" t="str">
        <f t="shared" si="25"/>
        <v>-</v>
      </c>
      <c r="J48" s="200" t="str">
        <f t="shared" si="26"/>
        <v>-</v>
      </c>
      <c r="K48" s="201" t="str">
        <f t="shared" si="27"/>
        <v>-</v>
      </c>
      <c r="L48" s="202" t="str">
        <f t="shared" si="28"/>
        <v>-</v>
      </c>
      <c r="M48" s="37"/>
      <c r="N48" s="82"/>
      <c r="Q48" s="228" t="str">
        <f t="shared" si="19"/>
        <v>-</v>
      </c>
      <c r="R48" s="228" t="str">
        <f t="shared" si="19"/>
        <v>-</v>
      </c>
      <c r="S48" s="228" t="str">
        <f t="shared" si="19"/>
        <v>-</v>
      </c>
      <c r="T48" s="228" t="str">
        <f t="shared" si="19"/>
        <v>-</v>
      </c>
      <c r="U48" s="228" t="str">
        <f t="shared" si="19"/>
        <v>-</v>
      </c>
      <c r="V48" s="228" t="str">
        <f t="shared" si="20"/>
        <v>-</v>
      </c>
      <c r="X48" s="228" t="str">
        <f t="shared" si="29"/>
        <v>-</v>
      </c>
      <c r="Y48" s="228" t="str">
        <f t="shared" si="29"/>
        <v>-</v>
      </c>
      <c r="Z48" s="228" t="str">
        <f t="shared" si="29"/>
        <v>-</v>
      </c>
      <c r="AA48" s="228" t="str">
        <f t="shared" si="29"/>
        <v>-</v>
      </c>
      <c r="AB48" s="228" t="str">
        <f t="shared" si="29"/>
        <v>-</v>
      </c>
      <c r="AC48" s="228" t="str">
        <f t="shared" si="29"/>
        <v>-</v>
      </c>
      <c r="AD48" s="7"/>
      <c r="AE48" s="228" t="str">
        <f t="shared" si="30"/>
        <v>-</v>
      </c>
      <c r="AF48" s="228" t="str">
        <f t="shared" si="30"/>
        <v>-</v>
      </c>
      <c r="AG48" s="228" t="str">
        <f t="shared" si="30"/>
        <v>-</v>
      </c>
      <c r="AH48" s="228" t="str">
        <f t="shared" si="30"/>
        <v>-</v>
      </c>
      <c r="AI48" s="228" t="str">
        <f t="shared" si="30"/>
        <v>-</v>
      </c>
      <c r="AJ48" s="228" t="str">
        <f t="shared" si="30"/>
        <v>-</v>
      </c>
    </row>
    <row r="49" spans="2:36" outlineLevel="1" x14ac:dyDescent="0.25">
      <c r="B49" s="35">
        <v>7</v>
      </c>
      <c r="C49" s="144"/>
      <c r="D49" s="36" t="str">
        <f t="shared" si="23"/>
        <v>-</v>
      </c>
      <c r="E49" s="36" t="str">
        <f t="shared" si="24"/>
        <v>-</v>
      </c>
      <c r="F49" s="148"/>
      <c r="G49" s="149"/>
      <c r="H49" s="42"/>
      <c r="I49" s="207" t="str">
        <f t="shared" si="25"/>
        <v>-</v>
      </c>
      <c r="J49" s="200" t="str">
        <f t="shared" si="26"/>
        <v>-</v>
      </c>
      <c r="K49" s="201" t="str">
        <f t="shared" si="27"/>
        <v>-</v>
      </c>
      <c r="L49" s="202" t="str">
        <f t="shared" si="28"/>
        <v>-</v>
      </c>
      <c r="M49" s="37" t="str">
        <f ca="1">IF(C49&lt;&gt;"",ROUND(RANDBETWEEN(0,10)/10,1),"")</f>
        <v/>
      </c>
      <c r="N49" s="82"/>
      <c r="Q49" s="228" t="str">
        <f t="shared" si="19"/>
        <v>-</v>
      </c>
      <c r="R49" s="228" t="str">
        <f t="shared" si="19"/>
        <v>-</v>
      </c>
      <c r="S49" s="228" t="str">
        <f t="shared" si="19"/>
        <v>-</v>
      </c>
      <c r="T49" s="228" t="str">
        <f t="shared" si="19"/>
        <v>-</v>
      </c>
      <c r="U49" s="228" t="str">
        <f t="shared" si="19"/>
        <v>-</v>
      </c>
      <c r="V49" s="228" t="str">
        <f t="shared" si="20"/>
        <v>-</v>
      </c>
      <c r="X49" s="228" t="str">
        <f t="shared" si="29"/>
        <v>-</v>
      </c>
      <c r="Y49" s="228" t="str">
        <f t="shared" si="29"/>
        <v>-</v>
      </c>
      <c r="Z49" s="228" t="str">
        <f t="shared" si="29"/>
        <v>-</v>
      </c>
      <c r="AA49" s="228" t="str">
        <f t="shared" si="29"/>
        <v>-</v>
      </c>
      <c r="AB49" s="228" t="str">
        <f t="shared" si="29"/>
        <v>-</v>
      </c>
      <c r="AC49" s="228" t="str">
        <f t="shared" si="29"/>
        <v>-</v>
      </c>
      <c r="AD49" s="7"/>
      <c r="AE49" s="228" t="str">
        <f t="shared" si="30"/>
        <v>-</v>
      </c>
      <c r="AF49" s="228" t="str">
        <f t="shared" si="30"/>
        <v>-</v>
      </c>
      <c r="AG49" s="228" t="str">
        <f t="shared" si="30"/>
        <v>-</v>
      </c>
      <c r="AH49" s="228" t="str">
        <f t="shared" si="30"/>
        <v>-</v>
      </c>
      <c r="AI49" s="228" t="str">
        <f t="shared" si="30"/>
        <v>-</v>
      </c>
      <c r="AJ49" s="228" t="str">
        <f t="shared" si="30"/>
        <v>-</v>
      </c>
    </row>
    <row r="50" spans="2:36" outlineLevel="1" x14ac:dyDescent="0.25">
      <c r="B50" s="35">
        <v>8</v>
      </c>
      <c r="C50" s="144"/>
      <c r="D50" s="36" t="str">
        <f t="shared" si="23"/>
        <v>-</v>
      </c>
      <c r="E50" s="36" t="str">
        <f t="shared" si="24"/>
        <v>-</v>
      </c>
      <c r="F50" s="148"/>
      <c r="G50" s="149"/>
      <c r="H50" s="42"/>
      <c r="I50" s="207" t="str">
        <f t="shared" si="25"/>
        <v>-</v>
      </c>
      <c r="J50" s="200" t="str">
        <f t="shared" si="26"/>
        <v>-</v>
      </c>
      <c r="K50" s="201" t="str">
        <f t="shared" si="27"/>
        <v>-</v>
      </c>
      <c r="L50" s="202" t="str">
        <f t="shared" si="28"/>
        <v>-</v>
      </c>
      <c r="M50" s="37"/>
      <c r="N50" s="82"/>
      <c r="Q50" s="228" t="str">
        <f t="shared" si="19"/>
        <v>-</v>
      </c>
      <c r="R50" s="228" t="str">
        <f t="shared" si="19"/>
        <v>-</v>
      </c>
      <c r="S50" s="228" t="str">
        <f t="shared" si="19"/>
        <v>-</v>
      </c>
      <c r="T50" s="228" t="str">
        <f t="shared" si="19"/>
        <v>-</v>
      </c>
      <c r="U50" s="228" t="str">
        <f t="shared" si="19"/>
        <v>-</v>
      </c>
      <c r="V50" s="228" t="str">
        <f t="shared" si="20"/>
        <v>-</v>
      </c>
      <c r="X50" s="228" t="str">
        <f t="shared" si="29"/>
        <v>-</v>
      </c>
      <c r="Y50" s="228" t="str">
        <f t="shared" si="29"/>
        <v>-</v>
      </c>
      <c r="Z50" s="228" t="str">
        <f t="shared" si="29"/>
        <v>-</v>
      </c>
      <c r="AA50" s="228" t="str">
        <f t="shared" si="29"/>
        <v>-</v>
      </c>
      <c r="AB50" s="228" t="str">
        <f t="shared" si="29"/>
        <v>-</v>
      </c>
      <c r="AC50" s="228" t="str">
        <f t="shared" si="29"/>
        <v>-</v>
      </c>
      <c r="AD50" s="7"/>
      <c r="AE50" s="228" t="str">
        <f t="shared" si="30"/>
        <v>-</v>
      </c>
      <c r="AF50" s="228" t="str">
        <f t="shared" si="30"/>
        <v>-</v>
      </c>
      <c r="AG50" s="228" t="str">
        <f t="shared" si="30"/>
        <v>-</v>
      </c>
      <c r="AH50" s="228" t="str">
        <f t="shared" si="30"/>
        <v>-</v>
      </c>
      <c r="AI50" s="228" t="str">
        <f t="shared" si="30"/>
        <v>-</v>
      </c>
      <c r="AJ50" s="228" t="str">
        <f t="shared" si="30"/>
        <v>-</v>
      </c>
    </row>
    <row r="51" spans="2:36" outlineLevel="1" x14ac:dyDescent="0.25">
      <c r="B51" s="35">
        <v>9</v>
      </c>
      <c r="C51" s="144"/>
      <c r="D51" s="36" t="str">
        <f t="shared" si="23"/>
        <v>-</v>
      </c>
      <c r="E51" s="36" t="str">
        <f t="shared" si="24"/>
        <v>-</v>
      </c>
      <c r="F51" s="148"/>
      <c r="G51" s="149"/>
      <c r="H51" s="42"/>
      <c r="I51" s="207" t="str">
        <f t="shared" si="25"/>
        <v>-</v>
      </c>
      <c r="J51" s="200" t="str">
        <f t="shared" si="26"/>
        <v>-</v>
      </c>
      <c r="K51" s="201" t="str">
        <f t="shared" si="27"/>
        <v>-</v>
      </c>
      <c r="L51" s="202" t="str">
        <f t="shared" si="28"/>
        <v>-</v>
      </c>
      <c r="M51" s="37" t="str">
        <f ca="1">IF(C51&lt;&gt;"",ROUND(RANDBETWEEN(0,10)/10,1),"")</f>
        <v/>
      </c>
      <c r="N51" s="82"/>
      <c r="Q51" s="228" t="str">
        <f t="shared" si="19"/>
        <v>-</v>
      </c>
      <c r="R51" s="228" t="str">
        <f t="shared" si="19"/>
        <v>-</v>
      </c>
      <c r="S51" s="228" t="str">
        <f t="shared" si="19"/>
        <v>-</v>
      </c>
      <c r="T51" s="228" t="str">
        <f t="shared" si="19"/>
        <v>-</v>
      </c>
      <c r="U51" s="228" t="str">
        <f t="shared" si="19"/>
        <v>-</v>
      </c>
      <c r="V51" s="228" t="str">
        <f t="shared" si="20"/>
        <v>-</v>
      </c>
      <c r="X51" s="228" t="str">
        <f t="shared" si="29"/>
        <v>-</v>
      </c>
      <c r="Y51" s="228" t="str">
        <f t="shared" si="29"/>
        <v>-</v>
      </c>
      <c r="Z51" s="228" t="str">
        <f t="shared" si="29"/>
        <v>-</v>
      </c>
      <c r="AA51" s="228" t="str">
        <f t="shared" si="29"/>
        <v>-</v>
      </c>
      <c r="AB51" s="228" t="str">
        <f t="shared" si="29"/>
        <v>-</v>
      </c>
      <c r="AC51" s="228" t="str">
        <f t="shared" si="29"/>
        <v>-</v>
      </c>
      <c r="AD51" s="7"/>
      <c r="AE51" s="228" t="str">
        <f t="shared" si="30"/>
        <v>-</v>
      </c>
      <c r="AF51" s="228" t="str">
        <f t="shared" si="30"/>
        <v>-</v>
      </c>
      <c r="AG51" s="228" t="str">
        <f t="shared" si="30"/>
        <v>-</v>
      </c>
      <c r="AH51" s="228" t="str">
        <f t="shared" si="30"/>
        <v>-</v>
      </c>
      <c r="AI51" s="228" t="str">
        <f t="shared" si="30"/>
        <v>-</v>
      </c>
      <c r="AJ51" s="228" t="str">
        <f t="shared" si="30"/>
        <v>-</v>
      </c>
    </row>
    <row r="52" spans="2:36" outlineLevel="1" x14ac:dyDescent="0.25">
      <c r="B52" s="35">
        <v>10</v>
      </c>
      <c r="C52" s="144"/>
      <c r="D52" s="36" t="str">
        <f t="shared" si="23"/>
        <v>-</v>
      </c>
      <c r="E52" s="36" t="str">
        <f t="shared" si="24"/>
        <v>-</v>
      </c>
      <c r="F52" s="148"/>
      <c r="G52" s="149"/>
      <c r="H52" s="42"/>
      <c r="I52" s="207" t="str">
        <f t="shared" si="25"/>
        <v>-</v>
      </c>
      <c r="J52" s="200" t="str">
        <f t="shared" si="26"/>
        <v>-</v>
      </c>
      <c r="K52" s="201" t="str">
        <f t="shared" si="27"/>
        <v>-</v>
      </c>
      <c r="L52" s="202" t="str">
        <f t="shared" si="28"/>
        <v>-</v>
      </c>
      <c r="M52" s="37" t="str">
        <f ca="1">IF(C52&lt;&gt;"",ROUND(RANDBETWEEN(0,10)/10,1),"")</f>
        <v/>
      </c>
      <c r="N52" s="82"/>
      <c r="Q52" s="228" t="str">
        <f t="shared" si="19"/>
        <v>-</v>
      </c>
      <c r="R52" s="228" t="str">
        <f t="shared" si="19"/>
        <v>-</v>
      </c>
      <c r="S52" s="228" t="str">
        <f t="shared" si="19"/>
        <v>-</v>
      </c>
      <c r="T52" s="228" t="str">
        <f t="shared" si="19"/>
        <v>-</v>
      </c>
      <c r="U52" s="228" t="str">
        <f t="shared" si="19"/>
        <v>-</v>
      </c>
      <c r="V52" s="228" t="str">
        <f t="shared" si="20"/>
        <v>-</v>
      </c>
      <c r="X52" s="228" t="str">
        <f t="shared" si="29"/>
        <v>-</v>
      </c>
      <c r="Y52" s="228" t="str">
        <f t="shared" si="29"/>
        <v>-</v>
      </c>
      <c r="Z52" s="228" t="str">
        <f t="shared" si="29"/>
        <v>-</v>
      </c>
      <c r="AA52" s="228" t="str">
        <f t="shared" si="29"/>
        <v>-</v>
      </c>
      <c r="AB52" s="228" t="str">
        <f t="shared" si="29"/>
        <v>-</v>
      </c>
      <c r="AC52" s="228" t="str">
        <f t="shared" si="29"/>
        <v>-</v>
      </c>
      <c r="AD52" s="7"/>
      <c r="AE52" s="228" t="str">
        <f t="shared" si="30"/>
        <v>-</v>
      </c>
      <c r="AF52" s="228" t="str">
        <f t="shared" si="30"/>
        <v>-</v>
      </c>
      <c r="AG52" s="228" t="str">
        <f t="shared" si="30"/>
        <v>-</v>
      </c>
      <c r="AH52" s="228" t="str">
        <f t="shared" si="30"/>
        <v>-</v>
      </c>
      <c r="AI52" s="228" t="str">
        <f t="shared" si="30"/>
        <v>-</v>
      </c>
      <c r="AJ52" s="228" t="str">
        <f t="shared" si="30"/>
        <v>-</v>
      </c>
    </row>
    <row r="53" spans="2:36" outlineLevel="1" x14ac:dyDescent="0.25">
      <c r="B53" s="35">
        <v>11</v>
      </c>
      <c r="C53" s="144"/>
      <c r="D53" s="36" t="str">
        <f t="shared" si="23"/>
        <v>-</v>
      </c>
      <c r="E53" s="36" t="str">
        <f t="shared" si="24"/>
        <v>-</v>
      </c>
      <c r="F53" s="148"/>
      <c r="G53" s="149"/>
      <c r="H53" s="42"/>
      <c r="I53" s="207" t="str">
        <f t="shared" si="25"/>
        <v>-</v>
      </c>
      <c r="J53" s="200" t="str">
        <f t="shared" si="26"/>
        <v>-</v>
      </c>
      <c r="K53" s="201" t="str">
        <f t="shared" si="27"/>
        <v>-</v>
      </c>
      <c r="L53" s="202" t="str">
        <f t="shared" si="28"/>
        <v>-</v>
      </c>
      <c r="M53" s="37"/>
      <c r="N53" s="82"/>
      <c r="Q53" s="228" t="str">
        <f t="shared" si="19"/>
        <v>-</v>
      </c>
      <c r="R53" s="228" t="str">
        <f t="shared" si="19"/>
        <v>-</v>
      </c>
      <c r="S53" s="228" t="str">
        <f t="shared" si="19"/>
        <v>-</v>
      </c>
      <c r="T53" s="228" t="str">
        <f t="shared" si="19"/>
        <v>-</v>
      </c>
      <c r="U53" s="228" t="str">
        <f t="shared" si="19"/>
        <v>-</v>
      </c>
      <c r="V53" s="228" t="str">
        <f t="shared" si="20"/>
        <v>-</v>
      </c>
      <c r="X53" s="228" t="str">
        <f t="shared" si="29"/>
        <v>-</v>
      </c>
      <c r="Y53" s="228" t="str">
        <f t="shared" si="29"/>
        <v>-</v>
      </c>
      <c r="Z53" s="228" t="str">
        <f t="shared" si="29"/>
        <v>-</v>
      </c>
      <c r="AA53" s="228" t="str">
        <f t="shared" si="29"/>
        <v>-</v>
      </c>
      <c r="AB53" s="228" t="str">
        <f t="shared" si="29"/>
        <v>-</v>
      </c>
      <c r="AC53" s="228" t="str">
        <f t="shared" si="29"/>
        <v>-</v>
      </c>
      <c r="AD53" s="7"/>
      <c r="AE53" s="228" t="str">
        <f t="shared" si="30"/>
        <v>-</v>
      </c>
      <c r="AF53" s="228" t="str">
        <f t="shared" si="30"/>
        <v>-</v>
      </c>
      <c r="AG53" s="228" t="str">
        <f t="shared" si="30"/>
        <v>-</v>
      </c>
      <c r="AH53" s="228" t="str">
        <f t="shared" si="30"/>
        <v>-</v>
      </c>
      <c r="AI53" s="228" t="str">
        <f t="shared" si="30"/>
        <v>-</v>
      </c>
      <c r="AJ53" s="228" t="str">
        <f t="shared" si="30"/>
        <v>-</v>
      </c>
    </row>
    <row r="54" spans="2:36" outlineLevel="1" x14ac:dyDescent="0.25">
      <c r="B54" s="35">
        <v>12</v>
      </c>
      <c r="C54" s="144"/>
      <c r="D54" s="36" t="str">
        <f t="shared" si="23"/>
        <v>-</v>
      </c>
      <c r="E54" s="36" t="str">
        <f t="shared" si="24"/>
        <v>-</v>
      </c>
      <c r="F54" s="148"/>
      <c r="G54" s="149"/>
      <c r="H54" s="42"/>
      <c r="I54" s="207" t="str">
        <f t="shared" si="25"/>
        <v>-</v>
      </c>
      <c r="J54" s="200" t="str">
        <f t="shared" si="26"/>
        <v>-</v>
      </c>
      <c r="K54" s="201" t="str">
        <f t="shared" si="27"/>
        <v>-</v>
      </c>
      <c r="L54" s="202" t="str">
        <f t="shared" si="28"/>
        <v>-</v>
      </c>
      <c r="M54" s="37" t="str">
        <f ca="1">IF(C54&lt;&gt;"",ROUND(RANDBETWEEN(0,10)/10,1),"")</f>
        <v/>
      </c>
      <c r="N54" s="82"/>
      <c r="Q54" s="228" t="str">
        <f t="shared" si="19"/>
        <v>-</v>
      </c>
      <c r="R54" s="228" t="str">
        <f t="shared" si="19"/>
        <v>-</v>
      </c>
      <c r="S54" s="228" t="str">
        <f t="shared" si="19"/>
        <v>-</v>
      </c>
      <c r="T54" s="228" t="str">
        <f t="shared" si="19"/>
        <v>-</v>
      </c>
      <c r="U54" s="228" t="str">
        <f t="shared" si="19"/>
        <v>-</v>
      </c>
      <c r="V54" s="228" t="str">
        <f t="shared" si="20"/>
        <v>-</v>
      </c>
      <c r="X54" s="228" t="str">
        <f t="shared" si="29"/>
        <v>-</v>
      </c>
      <c r="Y54" s="228" t="str">
        <f t="shared" si="29"/>
        <v>-</v>
      </c>
      <c r="Z54" s="228" t="str">
        <f t="shared" si="29"/>
        <v>-</v>
      </c>
      <c r="AA54" s="228" t="str">
        <f t="shared" si="29"/>
        <v>-</v>
      </c>
      <c r="AB54" s="228" t="str">
        <f t="shared" si="29"/>
        <v>-</v>
      </c>
      <c r="AC54" s="228" t="str">
        <f t="shared" si="29"/>
        <v>-</v>
      </c>
      <c r="AD54" s="7"/>
      <c r="AE54" s="228" t="str">
        <f t="shared" si="30"/>
        <v>-</v>
      </c>
      <c r="AF54" s="228" t="str">
        <f t="shared" si="30"/>
        <v>-</v>
      </c>
      <c r="AG54" s="228" t="str">
        <f t="shared" si="30"/>
        <v>-</v>
      </c>
      <c r="AH54" s="228" t="str">
        <f t="shared" si="30"/>
        <v>-</v>
      </c>
      <c r="AI54" s="228" t="str">
        <f t="shared" si="30"/>
        <v>-</v>
      </c>
      <c r="AJ54" s="228" t="str">
        <f t="shared" si="30"/>
        <v>-</v>
      </c>
    </row>
    <row r="55" spans="2:36" outlineLevel="1" x14ac:dyDescent="0.25">
      <c r="B55" s="35">
        <v>13</v>
      </c>
      <c r="C55" s="144"/>
      <c r="D55" s="36" t="str">
        <f t="shared" si="23"/>
        <v>-</v>
      </c>
      <c r="E55" s="36" t="str">
        <f t="shared" si="24"/>
        <v>-</v>
      </c>
      <c r="F55" s="148"/>
      <c r="G55" s="149"/>
      <c r="H55" s="42"/>
      <c r="I55" s="207" t="str">
        <f t="shared" si="25"/>
        <v>-</v>
      </c>
      <c r="J55" s="200" t="str">
        <f t="shared" si="26"/>
        <v>-</v>
      </c>
      <c r="K55" s="201" t="str">
        <f t="shared" si="27"/>
        <v>-</v>
      </c>
      <c r="L55" s="202" t="str">
        <f t="shared" si="28"/>
        <v>-</v>
      </c>
      <c r="M55" s="37" t="str">
        <f ca="1">IF(C55&lt;&gt;"",ROUND(RANDBETWEEN(0,10)/10,1),"")</f>
        <v/>
      </c>
      <c r="N55" s="82"/>
      <c r="Q55" s="228" t="str">
        <f t="shared" si="19"/>
        <v>-</v>
      </c>
      <c r="R55" s="228" t="str">
        <f t="shared" si="19"/>
        <v>-</v>
      </c>
      <c r="S55" s="228" t="str">
        <f t="shared" si="19"/>
        <v>-</v>
      </c>
      <c r="T55" s="228" t="str">
        <f t="shared" si="19"/>
        <v>-</v>
      </c>
      <c r="U55" s="228" t="str">
        <f t="shared" si="19"/>
        <v>-</v>
      </c>
      <c r="V55" s="228" t="str">
        <f t="shared" si="20"/>
        <v>-</v>
      </c>
      <c r="X55" s="228" t="str">
        <f t="shared" si="29"/>
        <v>-</v>
      </c>
      <c r="Y55" s="228" t="str">
        <f t="shared" si="29"/>
        <v>-</v>
      </c>
      <c r="Z55" s="228" t="str">
        <f t="shared" si="29"/>
        <v>-</v>
      </c>
      <c r="AA55" s="228" t="str">
        <f t="shared" si="29"/>
        <v>-</v>
      </c>
      <c r="AB55" s="228" t="str">
        <f t="shared" si="29"/>
        <v>-</v>
      </c>
      <c r="AC55" s="228" t="str">
        <f t="shared" si="29"/>
        <v>-</v>
      </c>
      <c r="AD55" s="7"/>
      <c r="AE55" s="228" t="str">
        <f t="shared" si="30"/>
        <v>-</v>
      </c>
      <c r="AF55" s="228" t="str">
        <f t="shared" si="30"/>
        <v>-</v>
      </c>
      <c r="AG55" s="228" t="str">
        <f t="shared" si="30"/>
        <v>-</v>
      </c>
      <c r="AH55" s="228" t="str">
        <f t="shared" si="30"/>
        <v>-</v>
      </c>
      <c r="AI55" s="228" t="str">
        <f t="shared" si="30"/>
        <v>-</v>
      </c>
      <c r="AJ55" s="228" t="str">
        <f t="shared" si="30"/>
        <v>-</v>
      </c>
    </row>
    <row r="56" spans="2:36" outlineLevel="1" x14ac:dyDescent="0.25">
      <c r="B56" s="35">
        <v>14</v>
      </c>
      <c r="C56" s="144"/>
      <c r="D56" s="36" t="str">
        <f t="shared" si="23"/>
        <v>-</v>
      </c>
      <c r="E56" s="36" t="str">
        <f t="shared" si="24"/>
        <v>-</v>
      </c>
      <c r="F56" s="148"/>
      <c r="G56" s="149"/>
      <c r="H56" s="42"/>
      <c r="I56" s="207" t="str">
        <f t="shared" si="25"/>
        <v>-</v>
      </c>
      <c r="J56" s="200" t="str">
        <f t="shared" si="26"/>
        <v>-</v>
      </c>
      <c r="K56" s="201" t="str">
        <f t="shared" si="27"/>
        <v>-</v>
      </c>
      <c r="L56" s="202" t="str">
        <f t="shared" si="28"/>
        <v>-</v>
      </c>
      <c r="M56" s="37"/>
      <c r="N56" s="82"/>
      <c r="Q56" s="228" t="str">
        <f t="shared" si="19"/>
        <v>-</v>
      </c>
      <c r="R56" s="228" t="str">
        <f t="shared" si="19"/>
        <v>-</v>
      </c>
      <c r="S56" s="228" t="str">
        <f t="shared" si="19"/>
        <v>-</v>
      </c>
      <c r="T56" s="228" t="str">
        <f t="shared" si="19"/>
        <v>-</v>
      </c>
      <c r="U56" s="228" t="str">
        <f t="shared" si="19"/>
        <v>-</v>
      </c>
      <c r="V56" s="228" t="str">
        <f t="shared" si="20"/>
        <v>-</v>
      </c>
      <c r="X56" s="228" t="str">
        <f t="shared" si="29"/>
        <v>-</v>
      </c>
      <c r="Y56" s="228" t="str">
        <f t="shared" si="29"/>
        <v>-</v>
      </c>
      <c r="Z56" s="228" t="str">
        <f t="shared" si="29"/>
        <v>-</v>
      </c>
      <c r="AA56" s="228" t="str">
        <f t="shared" si="29"/>
        <v>-</v>
      </c>
      <c r="AB56" s="228" t="str">
        <f t="shared" si="29"/>
        <v>-</v>
      </c>
      <c r="AC56" s="228" t="str">
        <f t="shared" si="29"/>
        <v>-</v>
      </c>
      <c r="AD56" s="7"/>
      <c r="AE56" s="228" t="str">
        <f t="shared" si="30"/>
        <v>-</v>
      </c>
      <c r="AF56" s="228" t="str">
        <f t="shared" si="30"/>
        <v>-</v>
      </c>
      <c r="AG56" s="228" t="str">
        <f t="shared" si="30"/>
        <v>-</v>
      </c>
      <c r="AH56" s="228" t="str">
        <f t="shared" si="30"/>
        <v>-</v>
      </c>
      <c r="AI56" s="228" t="str">
        <f t="shared" si="30"/>
        <v>-</v>
      </c>
      <c r="AJ56" s="228" t="str">
        <f t="shared" si="30"/>
        <v>-</v>
      </c>
    </row>
    <row r="57" spans="2:36" outlineLevel="1" x14ac:dyDescent="0.25">
      <c r="B57" s="35">
        <v>15</v>
      </c>
      <c r="C57" s="144"/>
      <c r="D57" s="36" t="str">
        <f t="shared" si="23"/>
        <v>-</v>
      </c>
      <c r="E57" s="36" t="str">
        <f t="shared" si="24"/>
        <v>-</v>
      </c>
      <c r="F57" s="148"/>
      <c r="G57" s="149"/>
      <c r="H57" s="42"/>
      <c r="I57" s="207" t="str">
        <f t="shared" si="25"/>
        <v>-</v>
      </c>
      <c r="J57" s="200" t="str">
        <f t="shared" si="26"/>
        <v>-</v>
      </c>
      <c r="K57" s="201" t="str">
        <f t="shared" si="27"/>
        <v>-</v>
      </c>
      <c r="L57" s="202" t="str">
        <f t="shared" si="28"/>
        <v>-</v>
      </c>
      <c r="M57" s="37" t="str">
        <f ca="1">IF(C57&lt;&gt;"",ROUND(RANDBETWEEN(0,10)/10,1),"")</f>
        <v/>
      </c>
      <c r="N57" s="82"/>
      <c r="Q57" s="228" t="str">
        <f t="shared" si="19"/>
        <v>-</v>
      </c>
      <c r="R57" s="228" t="str">
        <f t="shared" si="19"/>
        <v>-</v>
      </c>
      <c r="S57" s="228" t="str">
        <f t="shared" si="19"/>
        <v>-</v>
      </c>
      <c r="T57" s="228" t="str">
        <f t="shared" si="19"/>
        <v>-</v>
      </c>
      <c r="U57" s="228" t="str">
        <f t="shared" ref="R57:U72" si="31">IFERROR(IF(LEFT($C57,FIND(".",$C57))=U$3,$J57,"-"),"-")</f>
        <v>-</v>
      </c>
      <c r="V57" s="228" t="str">
        <f t="shared" si="20"/>
        <v>-</v>
      </c>
      <c r="X57" s="228" t="str">
        <f t="shared" si="29"/>
        <v>-</v>
      </c>
      <c r="Y57" s="228" t="str">
        <f t="shared" si="29"/>
        <v>-</v>
      </c>
      <c r="Z57" s="228" t="str">
        <f t="shared" si="29"/>
        <v>-</v>
      </c>
      <c r="AA57" s="228" t="str">
        <f t="shared" si="29"/>
        <v>-</v>
      </c>
      <c r="AB57" s="228" t="str">
        <f t="shared" si="29"/>
        <v>-</v>
      </c>
      <c r="AC57" s="228" t="str">
        <f t="shared" si="29"/>
        <v>-</v>
      </c>
      <c r="AD57" s="7"/>
      <c r="AE57" s="228" t="str">
        <f t="shared" si="30"/>
        <v>-</v>
      </c>
      <c r="AF57" s="228" t="str">
        <f t="shared" si="30"/>
        <v>-</v>
      </c>
      <c r="AG57" s="228" t="str">
        <f t="shared" si="30"/>
        <v>-</v>
      </c>
      <c r="AH57" s="228" t="str">
        <f t="shared" si="30"/>
        <v>-</v>
      </c>
      <c r="AI57" s="228" t="str">
        <f t="shared" si="30"/>
        <v>-</v>
      </c>
      <c r="AJ57" s="228" t="str">
        <f t="shared" si="30"/>
        <v>-</v>
      </c>
    </row>
    <row r="58" spans="2:36" outlineLevel="1" x14ac:dyDescent="0.25">
      <c r="B58" s="35">
        <v>16</v>
      </c>
      <c r="C58" s="144"/>
      <c r="D58" s="36" t="str">
        <f t="shared" si="23"/>
        <v>-</v>
      </c>
      <c r="E58" s="36" t="str">
        <f t="shared" si="24"/>
        <v>-</v>
      </c>
      <c r="F58" s="148"/>
      <c r="G58" s="149"/>
      <c r="H58" s="42"/>
      <c r="I58" s="207" t="str">
        <f t="shared" si="25"/>
        <v>-</v>
      </c>
      <c r="J58" s="200" t="str">
        <f t="shared" si="26"/>
        <v>-</v>
      </c>
      <c r="K58" s="201" t="str">
        <f t="shared" si="27"/>
        <v>-</v>
      </c>
      <c r="L58" s="202" t="str">
        <f t="shared" si="28"/>
        <v>-</v>
      </c>
      <c r="M58" s="37" t="str">
        <f ca="1">IF(C58&lt;&gt;"",ROUND(RANDBETWEEN(0,10)/10,1),"")</f>
        <v/>
      </c>
      <c r="N58" s="82"/>
      <c r="Q58" s="228" t="str">
        <f t="shared" si="19"/>
        <v>-</v>
      </c>
      <c r="R58" s="228" t="str">
        <f t="shared" si="31"/>
        <v>-</v>
      </c>
      <c r="S58" s="228" t="str">
        <f t="shared" si="31"/>
        <v>-</v>
      </c>
      <c r="T58" s="228" t="str">
        <f t="shared" si="31"/>
        <v>-</v>
      </c>
      <c r="U58" s="228" t="str">
        <f t="shared" si="31"/>
        <v>-</v>
      </c>
      <c r="V58" s="228" t="str">
        <f t="shared" si="20"/>
        <v>-</v>
      </c>
      <c r="X58" s="228" t="str">
        <f t="shared" si="29"/>
        <v>-</v>
      </c>
      <c r="Y58" s="228" t="str">
        <f t="shared" si="29"/>
        <v>-</v>
      </c>
      <c r="Z58" s="228" t="str">
        <f t="shared" si="29"/>
        <v>-</v>
      </c>
      <c r="AA58" s="228" t="str">
        <f t="shared" si="29"/>
        <v>-</v>
      </c>
      <c r="AB58" s="228" t="str">
        <f t="shared" si="29"/>
        <v>-</v>
      </c>
      <c r="AC58" s="228" t="str">
        <f t="shared" si="29"/>
        <v>-</v>
      </c>
      <c r="AD58" s="7"/>
      <c r="AE58" s="228" t="str">
        <f t="shared" si="30"/>
        <v>-</v>
      </c>
      <c r="AF58" s="228" t="str">
        <f t="shared" si="30"/>
        <v>-</v>
      </c>
      <c r="AG58" s="228" t="str">
        <f t="shared" si="30"/>
        <v>-</v>
      </c>
      <c r="AH58" s="228" t="str">
        <f t="shared" si="30"/>
        <v>-</v>
      </c>
      <c r="AI58" s="228" t="str">
        <f t="shared" si="30"/>
        <v>-</v>
      </c>
      <c r="AJ58" s="228" t="str">
        <f t="shared" si="30"/>
        <v>-</v>
      </c>
    </row>
    <row r="59" spans="2:36" outlineLevel="1" x14ac:dyDescent="0.25">
      <c r="B59" s="35">
        <v>17</v>
      </c>
      <c r="C59" s="144"/>
      <c r="D59" s="36" t="str">
        <f t="shared" si="23"/>
        <v>-</v>
      </c>
      <c r="E59" s="36" t="str">
        <f t="shared" si="24"/>
        <v>-</v>
      </c>
      <c r="F59" s="148"/>
      <c r="G59" s="149"/>
      <c r="H59" s="42"/>
      <c r="I59" s="207" t="str">
        <f t="shared" si="25"/>
        <v>-</v>
      </c>
      <c r="J59" s="200" t="str">
        <f t="shared" si="26"/>
        <v>-</v>
      </c>
      <c r="K59" s="201" t="str">
        <f t="shared" si="27"/>
        <v>-</v>
      </c>
      <c r="L59" s="202" t="str">
        <f t="shared" si="28"/>
        <v>-</v>
      </c>
      <c r="M59" s="37"/>
      <c r="N59" s="82"/>
      <c r="Q59" s="228" t="str">
        <f t="shared" si="19"/>
        <v>-</v>
      </c>
      <c r="R59" s="228" t="str">
        <f t="shared" si="31"/>
        <v>-</v>
      </c>
      <c r="S59" s="228" t="str">
        <f t="shared" si="31"/>
        <v>-</v>
      </c>
      <c r="T59" s="228" t="str">
        <f t="shared" si="31"/>
        <v>-</v>
      </c>
      <c r="U59" s="228" t="str">
        <f t="shared" si="31"/>
        <v>-</v>
      </c>
      <c r="V59" s="228" t="str">
        <f t="shared" si="20"/>
        <v>-</v>
      </c>
      <c r="X59" s="228" t="str">
        <f t="shared" si="29"/>
        <v>-</v>
      </c>
      <c r="Y59" s="228" t="str">
        <f t="shared" si="29"/>
        <v>-</v>
      </c>
      <c r="Z59" s="228" t="str">
        <f t="shared" si="29"/>
        <v>-</v>
      </c>
      <c r="AA59" s="228" t="str">
        <f t="shared" si="29"/>
        <v>-</v>
      </c>
      <c r="AB59" s="228" t="str">
        <f t="shared" si="29"/>
        <v>-</v>
      </c>
      <c r="AC59" s="228" t="str">
        <f t="shared" si="29"/>
        <v>-</v>
      </c>
      <c r="AD59" s="7"/>
      <c r="AE59" s="228" t="str">
        <f t="shared" si="30"/>
        <v>-</v>
      </c>
      <c r="AF59" s="228" t="str">
        <f t="shared" si="30"/>
        <v>-</v>
      </c>
      <c r="AG59" s="228" t="str">
        <f t="shared" si="30"/>
        <v>-</v>
      </c>
      <c r="AH59" s="228" t="str">
        <f t="shared" si="30"/>
        <v>-</v>
      </c>
      <c r="AI59" s="228" t="str">
        <f t="shared" si="30"/>
        <v>-</v>
      </c>
      <c r="AJ59" s="228" t="str">
        <f t="shared" si="30"/>
        <v>-</v>
      </c>
    </row>
    <row r="60" spans="2:36" outlineLevel="1" x14ac:dyDescent="0.25">
      <c r="B60" s="35">
        <v>18</v>
      </c>
      <c r="C60" s="144"/>
      <c r="D60" s="36" t="str">
        <f t="shared" si="23"/>
        <v>-</v>
      </c>
      <c r="E60" s="36" t="str">
        <f t="shared" si="24"/>
        <v>-</v>
      </c>
      <c r="F60" s="148"/>
      <c r="G60" s="149"/>
      <c r="H60" s="42"/>
      <c r="I60" s="207" t="str">
        <f t="shared" si="25"/>
        <v>-</v>
      </c>
      <c r="J60" s="200" t="str">
        <f t="shared" si="26"/>
        <v>-</v>
      </c>
      <c r="K60" s="201" t="str">
        <f t="shared" si="27"/>
        <v>-</v>
      </c>
      <c r="L60" s="202" t="str">
        <f t="shared" si="28"/>
        <v>-</v>
      </c>
      <c r="M60" s="37" t="str">
        <f ca="1">IF(C60&lt;&gt;"",ROUND(RANDBETWEEN(0,10)/10,1),"")</f>
        <v/>
      </c>
      <c r="N60" s="82"/>
      <c r="Q60" s="228" t="str">
        <f t="shared" si="19"/>
        <v>-</v>
      </c>
      <c r="R60" s="228" t="str">
        <f t="shared" si="31"/>
        <v>-</v>
      </c>
      <c r="S60" s="228" t="str">
        <f t="shared" si="31"/>
        <v>-</v>
      </c>
      <c r="T60" s="228" t="str">
        <f t="shared" si="31"/>
        <v>-</v>
      </c>
      <c r="U60" s="228" t="str">
        <f t="shared" si="31"/>
        <v>-</v>
      </c>
      <c r="V60" s="228" t="str">
        <f t="shared" si="20"/>
        <v>-</v>
      </c>
      <c r="X60" s="228" t="str">
        <f t="shared" si="29"/>
        <v>-</v>
      </c>
      <c r="Y60" s="228" t="str">
        <f t="shared" si="29"/>
        <v>-</v>
      </c>
      <c r="Z60" s="228" t="str">
        <f t="shared" si="29"/>
        <v>-</v>
      </c>
      <c r="AA60" s="228" t="str">
        <f t="shared" si="29"/>
        <v>-</v>
      </c>
      <c r="AB60" s="228" t="str">
        <f t="shared" si="29"/>
        <v>-</v>
      </c>
      <c r="AC60" s="228" t="str">
        <f t="shared" si="29"/>
        <v>-</v>
      </c>
      <c r="AD60" s="7"/>
      <c r="AE60" s="228" t="str">
        <f t="shared" si="30"/>
        <v>-</v>
      </c>
      <c r="AF60" s="228" t="str">
        <f t="shared" si="30"/>
        <v>-</v>
      </c>
      <c r="AG60" s="228" t="str">
        <f t="shared" si="30"/>
        <v>-</v>
      </c>
      <c r="AH60" s="228" t="str">
        <f t="shared" si="30"/>
        <v>-</v>
      </c>
      <c r="AI60" s="228" t="str">
        <f t="shared" si="30"/>
        <v>-</v>
      </c>
      <c r="AJ60" s="228" t="str">
        <f t="shared" si="30"/>
        <v>-</v>
      </c>
    </row>
    <row r="61" spans="2:36" outlineLevel="1" x14ac:dyDescent="0.25">
      <c r="B61" s="35">
        <v>19</v>
      </c>
      <c r="C61" s="144"/>
      <c r="D61" s="36" t="str">
        <f t="shared" si="23"/>
        <v>-</v>
      </c>
      <c r="E61" s="36" t="str">
        <f t="shared" si="24"/>
        <v>-</v>
      </c>
      <c r="F61" s="148"/>
      <c r="G61" s="149"/>
      <c r="H61" s="42"/>
      <c r="I61" s="207" t="str">
        <f t="shared" si="25"/>
        <v>-</v>
      </c>
      <c r="J61" s="200" t="str">
        <f t="shared" si="26"/>
        <v>-</v>
      </c>
      <c r="K61" s="201" t="str">
        <f t="shared" si="27"/>
        <v>-</v>
      </c>
      <c r="L61" s="202" t="str">
        <f t="shared" si="28"/>
        <v>-</v>
      </c>
      <c r="M61" s="37" t="str">
        <f ca="1">IF(C61&lt;&gt;"",ROUND(RANDBETWEEN(0,10)/10,1),"")</f>
        <v/>
      </c>
      <c r="N61" s="82"/>
      <c r="Q61" s="228" t="str">
        <f t="shared" si="19"/>
        <v>-</v>
      </c>
      <c r="R61" s="228" t="str">
        <f t="shared" si="31"/>
        <v>-</v>
      </c>
      <c r="S61" s="228" t="str">
        <f t="shared" si="31"/>
        <v>-</v>
      </c>
      <c r="T61" s="228" t="str">
        <f t="shared" si="31"/>
        <v>-</v>
      </c>
      <c r="U61" s="228" t="str">
        <f t="shared" si="31"/>
        <v>-</v>
      </c>
      <c r="V61" s="228" t="str">
        <f t="shared" si="20"/>
        <v>-</v>
      </c>
      <c r="X61" s="228" t="str">
        <f t="shared" si="29"/>
        <v>-</v>
      </c>
      <c r="Y61" s="228" t="str">
        <f t="shared" si="29"/>
        <v>-</v>
      </c>
      <c r="Z61" s="228" t="str">
        <f t="shared" si="29"/>
        <v>-</v>
      </c>
      <c r="AA61" s="228" t="str">
        <f t="shared" si="29"/>
        <v>-</v>
      </c>
      <c r="AB61" s="228" t="str">
        <f t="shared" si="29"/>
        <v>-</v>
      </c>
      <c r="AC61" s="228" t="str">
        <f t="shared" si="29"/>
        <v>-</v>
      </c>
      <c r="AD61" s="7"/>
      <c r="AE61" s="228" t="str">
        <f t="shared" si="30"/>
        <v>-</v>
      </c>
      <c r="AF61" s="228" t="str">
        <f t="shared" si="30"/>
        <v>-</v>
      </c>
      <c r="AG61" s="228" t="str">
        <f t="shared" si="30"/>
        <v>-</v>
      </c>
      <c r="AH61" s="228" t="str">
        <f t="shared" si="30"/>
        <v>-</v>
      </c>
      <c r="AI61" s="228" t="str">
        <f t="shared" si="30"/>
        <v>-</v>
      </c>
      <c r="AJ61" s="228" t="str">
        <f t="shared" si="30"/>
        <v>-</v>
      </c>
    </row>
    <row r="62" spans="2:36" outlineLevel="1" x14ac:dyDescent="0.25">
      <c r="B62" s="35">
        <v>20</v>
      </c>
      <c r="C62" s="144"/>
      <c r="D62" s="36" t="str">
        <f t="shared" si="23"/>
        <v>-</v>
      </c>
      <c r="E62" s="36" t="str">
        <f t="shared" si="24"/>
        <v>-</v>
      </c>
      <c r="F62" s="148"/>
      <c r="G62" s="149"/>
      <c r="H62" s="42"/>
      <c r="I62" s="207" t="str">
        <f t="shared" si="25"/>
        <v>-</v>
      </c>
      <c r="J62" s="200" t="str">
        <f t="shared" si="26"/>
        <v>-</v>
      </c>
      <c r="K62" s="201" t="str">
        <f t="shared" si="27"/>
        <v>-</v>
      </c>
      <c r="L62" s="202" t="str">
        <f t="shared" si="28"/>
        <v>-</v>
      </c>
      <c r="M62" s="37"/>
      <c r="N62" s="82"/>
      <c r="Q62" s="228" t="str">
        <f t="shared" si="19"/>
        <v>-</v>
      </c>
      <c r="R62" s="228" t="str">
        <f t="shared" si="31"/>
        <v>-</v>
      </c>
      <c r="S62" s="228" t="str">
        <f t="shared" si="31"/>
        <v>-</v>
      </c>
      <c r="T62" s="228" t="str">
        <f t="shared" si="31"/>
        <v>-</v>
      </c>
      <c r="U62" s="228" t="str">
        <f t="shared" si="31"/>
        <v>-</v>
      </c>
      <c r="V62" s="228" t="str">
        <f t="shared" si="20"/>
        <v>-</v>
      </c>
      <c r="X62" s="228" t="str">
        <f t="shared" si="29"/>
        <v>-</v>
      </c>
      <c r="Y62" s="228" t="str">
        <f t="shared" si="29"/>
        <v>-</v>
      </c>
      <c r="Z62" s="228" t="str">
        <f t="shared" si="29"/>
        <v>-</v>
      </c>
      <c r="AA62" s="228" t="str">
        <f t="shared" si="29"/>
        <v>-</v>
      </c>
      <c r="AB62" s="228" t="str">
        <f t="shared" si="29"/>
        <v>-</v>
      </c>
      <c r="AC62" s="228" t="str">
        <f t="shared" si="29"/>
        <v>-</v>
      </c>
      <c r="AD62" s="7"/>
      <c r="AE62" s="228" t="str">
        <f t="shared" si="30"/>
        <v>-</v>
      </c>
      <c r="AF62" s="228" t="str">
        <f t="shared" si="30"/>
        <v>-</v>
      </c>
      <c r="AG62" s="228" t="str">
        <f t="shared" si="30"/>
        <v>-</v>
      </c>
      <c r="AH62" s="228" t="str">
        <f t="shared" si="30"/>
        <v>-</v>
      </c>
      <c r="AI62" s="228" t="str">
        <f t="shared" si="30"/>
        <v>-</v>
      </c>
      <c r="AJ62" s="228" t="str">
        <f t="shared" si="30"/>
        <v>-</v>
      </c>
    </row>
    <row r="63" spans="2:36" outlineLevel="1" x14ac:dyDescent="0.25">
      <c r="B63" s="35">
        <v>21</v>
      </c>
      <c r="C63" s="144"/>
      <c r="D63" s="36" t="str">
        <f t="shared" si="23"/>
        <v>-</v>
      </c>
      <c r="E63" s="36" t="str">
        <f t="shared" si="24"/>
        <v>-</v>
      </c>
      <c r="F63" s="148"/>
      <c r="G63" s="149"/>
      <c r="H63" s="42"/>
      <c r="I63" s="207" t="str">
        <f t="shared" si="25"/>
        <v>-</v>
      </c>
      <c r="J63" s="200" t="str">
        <f t="shared" si="26"/>
        <v>-</v>
      </c>
      <c r="K63" s="201" t="str">
        <f t="shared" si="27"/>
        <v>-</v>
      </c>
      <c r="L63" s="202" t="str">
        <f t="shared" si="28"/>
        <v>-</v>
      </c>
      <c r="M63" s="37" t="str">
        <f ca="1">IF(C63&lt;&gt;"",ROUND(RANDBETWEEN(0,10)/10,1),"")</f>
        <v/>
      </c>
      <c r="N63" s="82"/>
      <c r="Q63" s="228" t="str">
        <f t="shared" si="19"/>
        <v>-</v>
      </c>
      <c r="R63" s="228" t="str">
        <f t="shared" si="31"/>
        <v>-</v>
      </c>
      <c r="S63" s="228" t="str">
        <f t="shared" si="31"/>
        <v>-</v>
      </c>
      <c r="T63" s="228" t="str">
        <f t="shared" si="31"/>
        <v>-</v>
      </c>
      <c r="U63" s="228" t="str">
        <f t="shared" si="31"/>
        <v>-</v>
      </c>
      <c r="V63" s="228" t="str">
        <f t="shared" si="20"/>
        <v>-</v>
      </c>
      <c r="X63" s="228" t="str">
        <f t="shared" si="29"/>
        <v>-</v>
      </c>
      <c r="Y63" s="228" t="str">
        <f t="shared" si="29"/>
        <v>-</v>
      </c>
      <c r="Z63" s="228" t="str">
        <f t="shared" si="29"/>
        <v>-</v>
      </c>
      <c r="AA63" s="228" t="str">
        <f t="shared" si="29"/>
        <v>-</v>
      </c>
      <c r="AB63" s="228" t="str">
        <f t="shared" si="29"/>
        <v>-</v>
      </c>
      <c r="AC63" s="228" t="str">
        <f t="shared" si="29"/>
        <v>-</v>
      </c>
      <c r="AD63" s="7"/>
      <c r="AE63" s="228" t="str">
        <f t="shared" si="30"/>
        <v>-</v>
      </c>
      <c r="AF63" s="228" t="str">
        <f t="shared" si="30"/>
        <v>-</v>
      </c>
      <c r="AG63" s="228" t="str">
        <f t="shared" si="30"/>
        <v>-</v>
      </c>
      <c r="AH63" s="228" t="str">
        <f t="shared" si="30"/>
        <v>-</v>
      </c>
      <c r="AI63" s="228" t="str">
        <f t="shared" si="30"/>
        <v>-</v>
      </c>
      <c r="AJ63" s="228" t="str">
        <f t="shared" si="30"/>
        <v>-</v>
      </c>
    </row>
    <row r="64" spans="2:36" outlineLevel="1" x14ac:dyDescent="0.25">
      <c r="B64" s="35">
        <v>22</v>
      </c>
      <c r="C64" s="144"/>
      <c r="D64" s="36" t="str">
        <f t="shared" si="23"/>
        <v>-</v>
      </c>
      <c r="E64" s="36" t="str">
        <f t="shared" si="24"/>
        <v>-</v>
      </c>
      <c r="F64" s="148"/>
      <c r="G64" s="149"/>
      <c r="H64" s="42"/>
      <c r="I64" s="207" t="str">
        <f t="shared" si="25"/>
        <v>-</v>
      </c>
      <c r="J64" s="200" t="str">
        <f t="shared" si="26"/>
        <v>-</v>
      </c>
      <c r="K64" s="201" t="str">
        <f t="shared" si="27"/>
        <v>-</v>
      </c>
      <c r="L64" s="202" t="str">
        <f t="shared" si="28"/>
        <v>-</v>
      </c>
      <c r="M64" s="37" t="str">
        <f ca="1">IF(C64&lt;&gt;"",ROUND(RANDBETWEEN(0,10)/10,1),"")</f>
        <v/>
      </c>
      <c r="N64" s="82"/>
      <c r="Q64" s="228" t="str">
        <f t="shared" si="19"/>
        <v>-</v>
      </c>
      <c r="R64" s="228" t="str">
        <f t="shared" si="31"/>
        <v>-</v>
      </c>
      <c r="S64" s="228" t="str">
        <f t="shared" si="31"/>
        <v>-</v>
      </c>
      <c r="T64" s="228" t="str">
        <f t="shared" si="31"/>
        <v>-</v>
      </c>
      <c r="U64" s="228" t="str">
        <f t="shared" si="31"/>
        <v>-</v>
      </c>
      <c r="V64" s="228" t="str">
        <f t="shared" si="20"/>
        <v>-</v>
      </c>
      <c r="X64" s="228" t="str">
        <f t="shared" si="29"/>
        <v>-</v>
      </c>
      <c r="Y64" s="228" t="str">
        <f t="shared" si="29"/>
        <v>-</v>
      </c>
      <c r="Z64" s="228" t="str">
        <f t="shared" si="29"/>
        <v>-</v>
      </c>
      <c r="AA64" s="228" t="str">
        <f t="shared" si="29"/>
        <v>-</v>
      </c>
      <c r="AB64" s="228" t="str">
        <f t="shared" si="29"/>
        <v>-</v>
      </c>
      <c r="AC64" s="228" t="str">
        <f t="shared" si="29"/>
        <v>-</v>
      </c>
      <c r="AD64" s="7"/>
      <c r="AE64" s="228" t="str">
        <f t="shared" si="30"/>
        <v>-</v>
      </c>
      <c r="AF64" s="228" t="str">
        <f t="shared" si="30"/>
        <v>-</v>
      </c>
      <c r="AG64" s="228" t="str">
        <f t="shared" si="30"/>
        <v>-</v>
      </c>
      <c r="AH64" s="228" t="str">
        <f t="shared" si="30"/>
        <v>-</v>
      </c>
      <c r="AI64" s="228" t="str">
        <f t="shared" si="30"/>
        <v>-</v>
      </c>
      <c r="AJ64" s="228" t="str">
        <f t="shared" si="30"/>
        <v>-</v>
      </c>
    </row>
    <row r="65" spans="2:36" outlineLevel="1" x14ac:dyDescent="0.25">
      <c r="B65" s="35">
        <v>23</v>
      </c>
      <c r="C65" s="144"/>
      <c r="D65" s="36" t="str">
        <f t="shared" si="23"/>
        <v>-</v>
      </c>
      <c r="E65" s="36" t="str">
        <f t="shared" si="24"/>
        <v>-</v>
      </c>
      <c r="F65" s="148"/>
      <c r="G65" s="149"/>
      <c r="H65" s="42"/>
      <c r="I65" s="207" t="str">
        <f t="shared" si="25"/>
        <v>-</v>
      </c>
      <c r="J65" s="200" t="str">
        <f t="shared" si="26"/>
        <v>-</v>
      </c>
      <c r="K65" s="201" t="str">
        <f t="shared" si="27"/>
        <v>-</v>
      </c>
      <c r="L65" s="202" t="str">
        <f t="shared" si="28"/>
        <v>-</v>
      </c>
      <c r="M65" s="37"/>
      <c r="N65" s="82"/>
      <c r="Q65" s="228" t="str">
        <f t="shared" si="19"/>
        <v>-</v>
      </c>
      <c r="R65" s="228" t="str">
        <f t="shared" si="31"/>
        <v>-</v>
      </c>
      <c r="S65" s="228" t="str">
        <f t="shared" si="31"/>
        <v>-</v>
      </c>
      <c r="T65" s="228" t="str">
        <f t="shared" si="31"/>
        <v>-</v>
      </c>
      <c r="U65" s="228" t="str">
        <f t="shared" si="31"/>
        <v>-</v>
      </c>
      <c r="V65" s="228" t="str">
        <f t="shared" si="20"/>
        <v>-</v>
      </c>
      <c r="X65" s="228" t="str">
        <f t="shared" si="29"/>
        <v>-</v>
      </c>
      <c r="Y65" s="228" t="str">
        <f t="shared" si="29"/>
        <v>-</v>
      </c>
      <c r="Z65" s="228" t="str">
        <f t="shared" si="29"/>
        <v>-</v>
      </c>
      <c r="AA65" s="228" t="str">
        <f t="shared" si="29"/>
        <v>-</v>
      </c>
      <c r="AB65" s="228" t="str">
        <f t="shared" si="29"/>
        <v>-</v>
      </c>
      <c r="AC65" s="228" t="str">
        <f t="shared" si="29"/>
        <v>-</v>
      </c>
      <c r="AD65" s="7"/>
      <c r="AE65" s="228" t="str">
        <f t="shared" si="30"/>
        <v>-</v>
      </c>
      <c r="AF65" s="228" t="str">
        <f t="shared" si="30"/>
        <v>-</v>
      </c>
      <c r="AG65" s="228" t="str">
        <f t="shared" si="30"/>
        <v>-</v>
      </c>
      <c r="AH65" s="228" t="str">
        <f t="shared" si="30"/>
        <v>-</v>
      </c>
      <c r="AI65" s="228" t="str">
        <f t="shared" si="30"/>
        <v>-</v>
      </c>
      <c r="AJ65" s="228" t="str">
        <f t="shared" si="30"/>
        <v>-</v>
      </c>
    </row>
    <row r="66" spans="2:36" outlineLevel="1" x14ac:dyDescent="0.25">
      <c r="B66" s="35">
        <v>24</v>
      </c>
      <c r="C66" s="144"/>
      <c r="D66" s="36" t="str">
        <f t="shared" si="23"/>
        <v>-</v>
      </c>
      <c r="E66" s="36" t="str">
        <f t="shared" si="24"/>
        <v>-</v>
      </c>
      <c r="F66" s="148"/>
      <c r="G66" s="149"/>
      <c r="H66" s="42"/>
      <c r="I66" s="207" t="str">
        <f t="shared" si="25"/>
        <v>-</v>
      </c>
      <c r="J66" s="200" t="str">
        <f t="shared" si="26"/>
        <v>-</v>
      </c>
      <c r="K66" s="201" t="str">
        <f t="shared" si="27"/>
        <v>-</v>
      </c>
      <c r="L66" s="202" t="str">
        <f t="shared" si="28"/>
        <v>-</v>
      </c>
      <c r="M66" s="37" t="str">
        <f ca="1">IF(C66&lt;&gt;"",ROUND(RANDBETWEEN(0,10)/10,1),"")</f>
        <v/>
      </c>
      <c r="N66" s="82"/>
      <c r="Q66" s="228" t="str">
        <f t="shared" si="19"/>
        <v>-</v>
      </c>
      <c r="R66" s="228" t="str">
        <f t="shared" si="31"/>
        <v>-</v>
      </c>
      <c r="S66" s="228" t="str">
        <f t="shared" si="31"/>
        <v>-</v>
      </c>
      <c r="T66" s="228" t="str">
        <f t="shared" si="31"/>
        <v>-</v>
      </c>
      <c r="U66" s="228" t="str">
        <f t="shared" si="31"/>
        <v>-</v>
      </c>
      <c r="V66" s="228" t="str">
        <f t="shared" si="20"/>
        <v>-</v>
      </c>
      <c r="X66" s="228" t="str">
        <f t="shared" si="29"/>
        <v>-</v>
      </c>
      <c r="Y66" s="228" t="str">
        <f t="shared" si="29"/>
        <v>-</v>
      </c>
      <c r="Z66" s="228" t="str">
        <f t="shared" si="29"/>
        <v>-</v>
      </c>
      <c r="AA66" s="228" t="str">
        <f t="shared" si="29"/>
        <v>-</v>
      </c>
      <c r="AB66" s="228" t="str">
        <f t="shared" si="29"/>
        <v>-</v>
      </c>
      <c r="AC66" s="228" t="str">
        <f t="shared" si="29"/>
        <v>-</v>
      </c>
      <c r="AD66" s="7"/>
      <c r="AE66" s="228" t="str">
        <f t="shared" si="30"/>
        <v>-</v>
      </c>
      <c r="AF66" s="228" t="str">
        <f t="shared" si="30"/>
        <v>-</v>
      </c>
      <c r="AG66" s="228" t="str">
        <f t="shared" si="30"/>
        <v>-</v>
      </c>
      <c r="AH66" s="228" t="str">
        <f t="shared" si="30"/>
        <v>-</v>
      </c>
      <c r="AI66" s="228" t="str">
        <f t="shared" si="30"/>
        <v>-</v>
      </c>
      <c r="AJ66" s="228" t="str">
        <f t="shared" si="30"/>
        <v>-</v>
      </c>
    </row>
    <row r="67" spans="2:36" outlineLevel="1" x14ac:dyDescent="0.25">
      <c r="B67" s="35">
        <v>25</v>
      </c>
      <c r="C67" s="144"/>
      <c r="D67" s="36" t="str">
        <f t="shared" si="23"/>
        <v>-</v>
      </c>
      <c r="E67" s="36" t="str">
        <f t="shared" si="24"/>
        <v>-</v>
      </c>
      <c r="F67" s="148"/>
      <c r="G67" s="149"/>
      <c r="H67" s="42"/>
      <c r="I67" s="207" t="str">
        <f t="shared" si="25"/>
        <v>-</v>
      </c>
      <c r="J67" s="200" t="str">
        <f t="shared" si="26"/>
        <v>-</v>
      </c>
      <c r="K67" s="201" t="str">
        <f t="shared" si="27"/>
        <v>-</v>
      </c>
      <c r="L67" s="202" t="str">
        <f t="shared" si="28"/>
        <v>-</v>
      </c>
      <c r="M67" s="37" t="str">
        <f ca="1">IF(C67&lt;&gt;"",ROUND(RANDBETWEEN(0,10)/10,1),"")</f>
        <v/>
      </c>
      <c r="N67" s="82"/>
      <c r="Q67" s="228" t="str">
        <f t="shared" si="19"/>
        <v>-</v>
      </c>
      <c r="R67" s="228" t="str">
        <f t="shared" si="31"/>
        <v>-</v>
      </c>
      <c r="S67" s="228" t="str">
        <f t="shared" si="31"/>
        <v>-</v>
      </c>
      <c r="T67" s="228" t="str">
        <f t="shared" si="31"/>
        <v>-</v>
      </c>
      <c r="U67" s="228" t="str">
        <f t="shared" si="31"/>
        <v>-</v>
      </c>
      <c r="V67" s="228" t="str">
        <f t="shared" si="20"/>
        <v>-</v>
      </c>
      <c r="X67" s="228" t="str">
        <f t="shared" si="29"/>
        <v>-</v>
      </c>
      <c r="Y67" s="228" t="str">
        <f t="shared" si="29"/>
        <v>-</v>
      </c>
      <c r="Z67" s="228" t="str">
        <f t="shared" si="29"/>
        <v>-</v>
      </c>
      <c r="AA67" s="228" t="str">
        <f t="shared" si="29"/>
        <v>-</v>
      </c>
      <c r="AB67" s="228" t="str">
        <f t="shared" si="29"/>
        <v>-</v>
      </c>
      <c r="AC67" s="228" t="str">
        <f t="shared" si="29"/>
        <v>-</v>
      </c>
      <c r="AD67" s="7"/>
      <c r="AE67" s="228" t="str">
        <f t="shared" si="30"/>
        <v>-</v>
      </c>
      <c r="AF67" s="228" t="str">
        <f t="shared" si="30"/>
        <v>-</v>
      </c>
      <c r="AG67" s="228" t="str">
        <f t="shared" si="30"/>
        <v>-</v>
      </c>
      <c r="AH67" s="228" t="str">
        <f t="shared" si="30"/>
        <v>-</v>
      </c>
      <c r="AI67" s="228" t="str">
        <f t="shared" si="30"/>
        <v>-</v>
      </c>
      <c r="AJ67" s="228" t="str">
        <f t="shared" si="30"/>
        <v>-</v>
      </c>
    </row>
    <row r="68" spans="2:36" outlineLevel="1" x14ac:dyDescent="0.25">
      <c r="B68" s="35">
        <v>26</v>
      </c>
      <c r="C68" s="144"/>
      <c r="D68" s="36" t="str">
        <f t="shared" si="23"/>
        <v>-</v>
      </c>
      <c r="E68" s="36" t="str">
        <f t="shared" si="24"/>
        <v>-</v>
      </c>
      <c r="F68" s="148"/>
      <c r="G68" s="149"/>
      <c r="H68" s="42"/>
      <c r="I68" s="207" t="str">
        <f t="shared" si="25"/>
        <v>-</v>
      </c>
      <c r="J68" s="200" t="str">
        <f t="shared" si="26"/>
        <v>-</v>
      </c>
      <c r="K68" s="201" t="str">
        <f t="shared" si="27"/>
        <v>-</v>
      </c>
      <c r="L68" s="202" t="str">
        <f t="shared" si="28"/>
        <v>-</v>
      </c>
      <c r="M68" s="37"/>
      <c r="N68" s="82"/>
      <c r="Q68" s="228" t="str">
        <f t="shared" si="19"/>
        <v>-</v>
      </c>
      <c r="R68" s="228" t="str">
        <f t="shared" si="31"/>
        <v>-</v>
      </c>
      <c r="S68" s="228" t="str">
        <f t="shared" si="31"/>
        <v>-</v>
      </c>
      <c r="T68" s="228" t="str">
        <f t="shared" si="31"/>
        <v>-</v>
      </c>
      <c r="U68" s="228" t="str">
        <f t="shared" si="31"/>
        <v>-</v>
      </c>
      <c r="V68" s="228" t="str">
        <f t="shared" si="20"/>
        <v>-</v>
      </c>
      <c r="X68" s="228" t="str">
        <f t="shared" si="29"/>
        <v>-</v>
      </c>
      <c r="Y68" s="228" t="str">
        <f t="shared" si="29"/>
        <v>-</v>
      </c>
      <c r="Z68" s="228" t="str">
        <f t="shared" si="29"/>
        <v>-</v>
      </c>
      <c r="AA68" s="228" t="str">
        <f t="shared" si="29"/>
        <v>-</v>
      </c>
      <c r="AB68" s="228" t="str">
        <f t="shared" si="29"/>
        <v>-</v>
      </c>
      <c r="AC68" s="228" t="str">
        <f t="shared" si="29"/>
        <v>-</v>
      </c>
      <c r="AD68" s="7"/>
      <c r="AE68" s="228" t="str">
        <f t="shared" si="30"/>
        <v>-</v>
      </c>
      <c r="AF68" s="228" t="str">
        <f t="shared" si="30"/>
        <v>-</v>
      </c>
      <c r="AG68" s="228" t="str">
        <f t="shared" si="30"/>
        <v>-</v>
      </c>
      <c r="AH68" s="228" t="str">
        <f t="shared" si="30"/>
        <v>-</v>
      </c>
      <c r="AI68" s="228" t="str">
        <f t="shared" si="30"/>
        <v>-</v>
      </c>
      <c r="AJ68" s="228" t="str">
        <f t="shared" si="30"/>
        <v>-</v>
      </c>
    </row>
    <row r="69" spans="2:36" outlineLevel="1" x14ac:dyDescent="0.25">
      <c r="B69" s="35">
        <v>27</v>
      </c>
      <c r="C69" s="144"/>
      <c r="D69" s="36" t="str">
        <f t="shared" si="23"/>
        <v>-</v>
      </c>
      <c r="E69" s="36" t="str">
        <f t="shared" si="24"/>
        <v>-</v>
      </c>
      <c r="F69" s="148"/>
      <c r="G69" s="149"/>
      <c r="H69" s="42"/>
      <c r="I69" s="207" t="str">
        <f t="shared" si="25"/>
        <v>-</v>
      </c>
      <c r="J69" s="200" t="str">
        <f t="shared" si="26"/>
        <v>-</v>
      </c>
      <c r="K69" s="201" t="str">
        <f t="shared" si="27"/>
        <v>-</v>
      </c>
      <c r="L69" s="202" t="str">
        <f t="shared" si="28"/>
        <v>-</v>
      </c>
      <c r="M69" s="37" t="str">
        <f ca="1">IF(C69&lt;&gt;"",ROUND(RANDBETWEEN(0,10)/10,1),"")</f>
        <v/>
      </c>
      <c r="N69" s="82"/>
      <c r="Q69" s="228" t="str">
        <f t="shared" si="19"/>
        <v>-</v>
      </c>
      <c r="R69" s="228" t="str">
        <f t="shared" si="31"/>
        <v>-</v>
      </c>
      <c r="S69" s="228" t="str">
        <f t="shared" si="31"/>
        <v>-</v>
      </c>
      <c r="T69" s="228" t="str">
        <f t="shared" si="31"/>
        <v>-</v>
      </c>
      <c r="U69" s="228" t="str">
        <f t="shared" si="31"/>
        <v>-</v>
      </c>
      <c r="V69" s="228" t="str">
        <f t="shared" si="20"/>
        <v>-</v>
      </c>
      <c r="X69" s="228" t="str">
        <f t="shared" si="29"/>
        <v>-</v>
      </c>
      <c r="Y69" s="228" t="str">
        <f t="shared" si="29"/>
        <v>-</v>
      </c>
      <c r="Z69" s="228" t="str">
        <f t="shared" si="29"/>
        <v>-</v>
      </c>
      <c r="AA69" s="228" t="str">
        <f t="shared" si="29"/>
        <v>-</v>
      </c>
      <c r="AB69" s="228" t="str">
        <f t="shared" si="29"/>
        <v>-</v>
      </c>
      <c r="AC69" s="228" t="str">
        <f t="shared" si="29"/>
        <v>-</v>
      </c>
      <c r="AD69" s="7"/>
      <c r="AE69" s="228" t="str">
        <f t="shared" si="30"/>
        <v>-</v>
      </c>
      <c r="AF69" s="228" t="str">
        <f t="shared" si="30"/>
        <v>-</v>
      </c>
      <c r="AG69" s="228" t="str">
        <f t="shared" si="30"/>
        <v>-</v>
      </c>
      <c r="AH69" s="228" t="str">
        <f t="shared" si="30"/>
        <v>-</v>
      </c>
      <c r="AI69" s="228" t="str">
        <f t="shared" si="30"/>
        <v>-</v>
      </c>
      <c r="AJ69" s="228" t="str">
        <f t="shared" si="30"/>
        <v>-</v>
      </c>
    </row>
    <row r="70" spans="2:36" outlineLevel="1" x14ac:dyDescent="0.25">
      <c r="B70" s="35">
        <v>28</v>
      </c>
      <c r="C70" s="144"/>
      <c r="D70" s="36" t="str">
        <f t="shared" si="23"/>
        <v>-</v>
      </c>
      <c r="E70" s="36" t="str">
        <f t="shared" si="24"/>
        <v>-</v>
      </c>
      <c r="F70" s="148"/>
      <c r="G70" s="149"/>
      <c r="H70" s="42"/>
      <c r="I70" s="207" t="str">
        <f t="shared" si="25"/>
        <v>-</v>
      </c>
      <c r="J70" s="200" t="str">
        <f t="shared" si="26"/>
        <v>-</v>
      </c>
      <c r="K70" s="201" t="str">
        <f t="shared" si="27"/>
        <v>-</v>
      </c>
      <c r="L70" s="202" t="str">
        <f t="shared" si="28"/>
        <v>-</v>
      </c>
      <c r="M70" s="37" t="str">
        <f ca="1">IF(C70&lt;&gt;"",ROUND(RANDBETWEEN(0,10)/10,1),"")</f>
        <v/>
      </c>
      <c r="N70" s="82"/>
      <c r="Q70" s="228" t="str">
        <f t="shared" si="19"/>
        <v>-</v>
      </c>
      <c r="R70" s="228" t="str">
        <f t="shared" si="31"/>
        <v>-</v>
      </c>
      <c r="S70" s="228" t="str">
        <f t="shared" si="31"/>
        <v>-</v>
      </c>
      <c r="T70" s="228" t="str">
        <f t="shared" si="31"/>
        <v>-</v>
      </c>
      <c r="U70" s="228" t="str">
        <f t="shared" si="31"/>
        <v>-</v>
      </c>
      <c r="V70" s="228" t="str">
        <f t="shared" si="20"/>
        <v>-</v>
      </c>
      <c r="X70" s="228" t="str">
        <f t="shared" si="29"/>
        <v>-</v>
      </c>
      <c r="Y70" s="228" t="str">
        <f t="shared" si="29"/>
        <v>-</v>
      </c>
      <c r="Z70" s="228" t="str">
        <f t="shared" si="29"/>
        <v>-</v>
      </c>
      <c r="AA70" s="228" t="str">
        <f t="shared" si="29"/>
        <v>-</v>
      </c>
      <c r="AB70" s="228" t="str">
        <f t="shared" si="29"/>
        <v>-</v>
      </c>
      <c r="AC70" s="228" t="str">
        <f t="shared" si="29"/>
        <v>-</v>
      </c>
      <c r="AD70" s="7"/>
      <c r="AE70" s="228" t="str">
        <f t="shared" si="30"/>
        <v>-</v>
      </c>
      <c r="AF70" s="228" t="str">
        <f t="shared" si="30"/>
        <v>-</v>
      </c>
      <c r="AG70" s="228" t="str">
        <f t="shared" si="30"/>
        <v>-</v>
      </c>
      <c r="AH70" s="228" t="str">
        <f t="shared" si="30"/>
        <v>-</v>
      </c>
      <c r="AI70" s="228" t="str">
        <f t="shared" si="30"/>
        <v>-</v>
      </c>
      <c r="AJ70" s="228" t="str">
        <f t="shared" si="30"/>
        <v>-</v>
      </c>
    </row>
    <row r="71" spans="2:36" outlineLevel="1" x14ac:dyDescent="0.25">
      <c r="B71" s="35">
        <v>29</v>
      </c>
      <c r="C71" s="144"/>
      <c r="D71" s="36" t="str">
        <f t="shared" si="23"/>
        <v>-</v>
      </c>
      <c r="E71" s="36" t="str">
        <f t="shared" si="24"/>
        <v>-</v>
      </c>
      <c r="F71" s="148"/>
      <c r="G71" s="149"/>
      <c r="H71" s="42"/>
      <c r="I71" s="207" t="str">
        <f t="shared" si="25"/>
        <v>-</v>
      </c>
      <c r="J71" s="200" t="str">
        <f t="shared" si="26"/>
        <v>-</v>
      </c>
      <c r="K71" s="201" t="str">
        <f t="shared" si="27"/>
        <v>-</v>
      </c>
      <c r="L71" s="202" t="str">
        <f t="shared" si="28"/>
        <v>-</v>
      </c>
      <c r="M71" s="37"/>
      <c r="N71" s="82"/>
      <c r="Q71" s="228" t="str">
        <f t="shared" si="19"/>
        <v>-</v>
      </c>
      <c r="R71" s="228" t="str">
        <f t="shared" si="31"/>
        <v>-</v>
      </c>
      <c r="S71" s="228" t="str">
        <f t="shared" si="31"/>
        <v>-</v>
      </c>
      <c r="T71" s="228" t="str">
        <f t="shared" si="31"/>
        <v>-</v>
      </c>
      <c r="U71" s="228" t="str">
        <f t="shared" si="31"/>
        <v>-</v>
      </c>
      <c r="V71" s="228" t="str">
        <f t="shared" si="20"/>
        <v>-</v>
      </c>
      <c r="X71" s="228" t="str">
        <f t="shared" si="29"/>
        <v>-</v>
      </c>
      <c r="Y71" s="228" t="str">
        <f t="shared" si="29"/>
        <v>-</v>
      </c>
      <c r="Z71" s="228" t="str">
        <f t="shared" si="29"/>
        <v>-</v>
      </c>
      <c r="AA71" s="228" t="str">
        <f t="shared" si="29"/>
        <v>-</v>
      </c>
      <c r="AB71" s="228" t="str">
        <f t="shared" si="29"/>
        <v>-</v>
      </c>
      <c r="AC71" s="228" t="str">
        <f t="shared" si="29"/>
        <v>-</v>
      </c>
      <c r="AD71" s="7"/>
      <c r="AE71" s="228" t="str">
        <f t="shared" si="30"/>
        <v>-</v>
      </c>
      <c r="AF71" s="228" t="str">
        <f t="shared" si="30"/>
        <v>-</v>
      </c>
      <c r="AG71" s="228" t="str">
        <f t="shared" si="30"/>
        <v>-</v>
      </c>
      <c r="AH71" s="228" t="str">
        <f t="shared" si="30"/>
        <v>-</v>
      </c>
      <c r="AI71" s="228" t="str">
        <f t="shared" si="30"/>
        <v>-</v>
      </c>
      <c r="AJ71" s="228" t="str">
        <f t="shared" si="30"/>
        <v>-</v>
      </c>
    </row>
    <row r="72" spans="2:36" outlineLevel="1" x14ac:dyDescent="0.25">
      <c r="B72" s="38">
        <v>30</v>
      </c>
      <c r="C72" s="145"/>
      <c r="D72" s="39" t="str">
        <f t="shared" si="23"/>
        <v>-</v>
      </c>
      <c r="E72" s="39" t="str">
        <f t="shared" si="24"/>
        <v>-</v>
      </c>
      <c r="F72" s="150"/>
      <c r="G72" s="151"/>
      <c r="H72" s="43"/>
      <c r="I72" s="209" t="str">
        <f t="shared" si="25"/>
        <v>-</v>
      </c>
      <c r="J72" s="204" t="str">
        <f t="shared" si="26"/>
        <v>-</v>
      </c>
      <c r="K72" s="204" t="str">
        <f t="shared" si="27"/>
        <v>-</v>
      </c>
      <c r="L72" s="204" t="str">
        <f t="shared" si="28"/>
        <v>-</v>
      </c>
      <c r="M72" s="40" t="str">
        <f ca="1">IF(C72&lt;&gt;"",ROUND(RANDBETWEEN(0,10)/10,1),"")</f>
        <v/>
      </c>
      <c r="N72" s="82"/>
      <c r="Q72" s="228" t="str">
        <f t="shared" si="19"/>
        <v>-</v>
      </c>
      <c r="R72" s="228" t="str">
        <f t="shared" si="31"/>
        <v>-</v>
      </c>
      <c r="S72" s="228" t="str">
        <f t="shared" si="31"/>
        <v>-</v>
      </c>
      <c r="T72" s="228" t="str">
        <f t="shared" si="31"/>
        <v>-</v>
      </c>
      <c r="U72" s="228" t="str">
        <f t="shared" si="31"/>
        <v>-</v>
      </c>
      <c r="V72" s="228" t="str">
        <f t="shared" si="20"/>
        <v>-</v>
      </c>
      <c r="X72" s="228" t="str">
        <f t="shared" si="29"/>
        <v>-</v>
      </c>
      <c r="Y72" s="228" t="str">
        <f t="shared" si="29"/>
        <v>-</v>
      </c>
      <c r="Z72" s="228" t="str">
        <f t="shared" si="29"/>
        <v>-</v>
      </c>
      <c r="AA72" s="228" t="str">
        <f t="shared" si="29"/>
        <v>-</v>
      </c>
      <c r="AB72" s="228" t="str">
        <f t="shared" si="29"/>
        <v>-</v>
      </c>
      <c r="AC72" s="228" t="str">
        <f t="shared" si="29"/>
        <v>-</v>
      </c>
      <c r="AD72" s="7"/>
      <c r="AE72" s="228" t="str">
        <f t="shared" si="30"/>
        <v>-</v>
      </c>
      <c r="AF72" s="228" t="str">
        <f t="shared" si="30"/>
        <v>-</v>
      </c>
      <c r="AG72" s="228" t="str">
        <f t="shared" si="30"/>
        <v>-</v>
      </c>
      <c r="AH72" s="228" t="str">
        <f t="shared" si="30"/>
        <v>-</v>
      </c>
      <c r="AI72" s="228" t="str">
        <f t="shared" si="30"/>
        <v>-</v>
      </c>
      <c r="AJ72" s="228" t="str">
        <f t="shared" si="30"/>
        <v>-</v>
      </c>
    </row>
    <row r="73" spans="2:36" ht="5.65" customHeight="1" x14ac:dyDescent="0.25">
      <c r="B73" s="84"/>
      <c r="C73" s="85"/>
      <c r="D73" s="86"/>
      <c r="E73" s="86"/>
      <c r="F73" s="280"/>
      <c r="G73" s="280"/>
      <c r="H73" s="280"/>
      <c r="I73" s="255" t="str">
        <f>I39</f>
        <v>Role Weighting</v>
      </c>
      <c r="J73" s="255" t="str">
        <f>J39</f>
        <v>Level of Education</v>
      </c>
      <c r="K73" s="255" t="str">
        <f>K39</f>
        <v>Experience</v>
      </c>
      <c r="L73" s="255" t="str">
        <f>L39</f>
        <v>Similar Role</v>
      </c>
      <c r="M73" s="277" t="s">
        <v>72</v>
      </c>
      <c r="N73" s="82"/>
      <c r="Q73" s="228"/>
      <c r="R73" s="228"/>
      <c r="S73" s="228"/>
      <c r="T73" s="228"/>
      <c r="U73" s="228"/>
      <c r="V73" s="228"/>
      <c r="X73" s="228"/>
      <c r="Y73" s="228"/>
      <c r="Z73" s="228"/>
      <c r="AA73" s="228"/>
      <c r="AB73" s="228"/>
      <c r="AC73" s="228"/>
      <c r="AD73" s="7"/>
      <c r="AE73" s="228"/>
      <c r="AF73" s="228"/>
      <c r="AG73" s="228"/>
      <c r="AH73" s="228"/>
      <c r="AI73" s="228"/>
      <c r="AJ73" s="228"/>
    </row>
    <row r="74" spans="2:36" s="7" customFormat="1" x14ac:dyDescent="0.2">
      <c r="B74" s="24" t="s">
        <v>210</v>
      </c>
      <c r="C74" s="154"/>
      <c r="D74" s="10" t="e">
        <f>INDEX(Vessel_Name_Score,MATCH(C74,Vessel_Code,0))</f>
        <v>#N/A</v>
      </c>
      <c r="E74" s="89"/>
      <c r="F74" s="281"/>
      <c r="G74" s="281"/>
      <c r="H74" s="281"/>
      <c r="I74" s="269"/>
      <c r="J74" s="269"/>
      <c r="K74" s="269"/>
      <c r="L74" s="269"/>
      <c r="M74" s="278"/>
      <c r="N74" s="96">
        <f>N40</f>
        <v>1</v>
      </c>
      <c r="O74" s="48"/>
      <c r="Q74" s="228"/>
      <c r="R74" s="228"/>
      <c r="S74" s="228"/>
      <c r="T74" s="228"/>
      <c r="U74" s="228"/>
      <c r="V74" s="228"/>
      <c r="X74" s="228"/>
      <c r="Y74" s="228"/>
      <c r="Z74" s="228"/>
      <c r="AA74" s="228"/>
      <c r="AB74" s="228"/>
      <c r="AC74" s="228"/>
      <c r="AE74" s="228"/>
      <c r="AF74" s="228"/>
      <c r="AG74" s="228"/>
      <c r="AH74" s="228"/>
      <c r="AI74" s="228"/>
      <c r="AJ74" s="228"/>
    </row>
    <row r="75" spans="2:36" ht="5.65" customHeight="1" x14ac:dyDescent="0.25">
      <c r="B75" s="84"/>
      <c r="C75" s="85"/>
      <c r="D75" s="86"/>
      <c r="E75" s="86"/>
      <c r="F75" s="282"/>
      <c r="G75" s="282"/>
      <c r="H75" s="282"/>
      <c r="I75" s="270"/>
      <c r="J75" s="270"/>
      <c r="K75" s="270"/>
      <c r="L75" s="270"/>
      <c r="M75" s="279"/>
      <c r="N75" s="82"/>
      <c r="Q75" s="228"/>
      <c r="R75" s="228"/>
      <c r="S75" s="228"/>
      <c r="T75" s="228"/>
      <c r="U75" s="228"/>
      <c r="V75" s="228"/>
      <c r="X75" s="228"/>
      <c r="Y75" s="228"/>
      <c r="Z75" s="228"/>
      <c r="AA75" s="228"/>
      <c r="AB75" s="228"/>
      <c r="AC75" s="228"/>
      <c r="AD75" s="7"/>
      <c r="AE75" s="228"/>
      <c r="AF75" s="228"/>
      <c r="AG75" s="228"/>
      <c r="AH75" s="228"/>
      <c r="AI75" s="228"/>
      <c r="AJ75" s="228"/>
    </row>
    <row r="76" spans="2:36" s="7" customFormat="1" x14ac:dyDescent="0.25">
      <c r="B76" s="25" t="s">
        <v>16</v>
      </c>
      <c r="C76" s="27"/>
      <c r="D76" s="27" t="s">
        <v>0</v>
      </c>
      <c r="E76" s="27"/>
      <c r="F76" s="28" t="s">
        <v>12</v>
      </c>
      <c r="G76" s="29" t="s">
        <v>20</v>
      </c>
      <c r="H76" s="30" t="s">
        <v>146</v>
      </c>
      <c r="I76" s="195"/>
      <c r="J76" s="195"/>
      <c r="K76" s="195"/>
      <c r="L76" s="195"/>
      <c r="M76" s="31" t="str">
        <f ca="1">IFERROR(AVERAGE(M77:M106),"-")</f>
        <v>-</v>
      </c>
      <c r="N76" s="96">
        <f>N42</f>
        <v>2</v>
      </c>
      <c r="O76" s="48"/>
      <c r="Q76" s="228"/>
      <c r="R76" s="228"/>
      <c r="S76" s="228"/>
      <c r="T76" s="228"/>
      <c r="U76" s="228"/>
      <c r="V76" s="228"/>
      <c r="X76" s="228"/>
      <c r="Y76" s="228"/>
      <c r="Z76" s="228"/>
      <c r="AA76" s="228"/>
      <c r="AB76" s="228"/>
      <c r="AC76" s="228"/>
      <c r="AE76" s="228"/>
      <c r="AF76" s="228"/>
      <c r="AG76" s="228"/>
      <c r="AH76" s="228"/>
      <c r="AI76" s="228"/>
      <c r="AJ76" s="228"/>
    </row>
    <row r="77" spans="2:36" s="7" customFormat="1" outlineLevel="1" x14ac:dyDescent="0.25">
      <c r="B77" s="32">
        <v>1</v>
      </c>
      <c r="C77" s="143"/>
      <c r="D77" s="33" t="str">
        <f t="shared" ref="D77:D106" si="32">IFERROR(INDEX(Personnel_Names,MATCH($C77,Personnel_Codes,0)),"-")</f>
        <v>-</v>
      </c>
      <c r="E77" s="33" t="str">
        <f t="shared" ref="E77:E106" si="33">IFERROR(INDEX(Personnel_Functions,MATCH($C77,Personnel_Codes,0)),"-")</f>
        <v>-</v>
      </c>
      <c r="F77" s="146"/>
      <c r="G77" s="147" t="s">
        <v>145</v>
      </c>
      <c r="H77" s="41" t="s">
        <v>6</v>
      </c>
      <c r="I77" s="206" t="str">
        <f t="shared" ref="I77:I106" si="34">IFERROR(INDEX(PersWeight,MATCH($C77,Personnel_Codes,0)),"-")</f>
        <v>-</v>
      </c>
      <c r="J77" s="198" t="str">
        <f t="shared" ref="J77:J106" si="35">IFERROR(INDEX(EducationScores,MATCH($C77,Personnel_Codes,0)),"-")</f>
        <v>-</v>
      </c>
      <c r="K77" s="197" t="str">
        <f t="shared" ref="K77:K106" si="36">IFERROR(INDEX(ExperienceScores,MATCH($C77,Personnel_Codes,0)),"-")</f>
        <v>-</v>
      </c>
      <c r="L77" s="199" t="str">
        <f t="shared" ref="L77:L106" si="37">IFERROR(INDEX(YearsRoleScores,MATCH($C77,Personnel_Codes,0)),"-")</f>
        <v>-</v>
      </c>
      <c r="M77" s="34"/>
      <c r="N77" s="96">
        <f>N43</f>
        <v>3</v>
      </c>
      <c r="O77" s="48"/>
      <c r="Q77" s="228" t="str">
        <f t="shared" ref="Q77:V106" si="38">IFERROR(IF(LEFT($C77,FIND(".",$C77))=Q$3,$J77,"-"),"-")</f>
        <v>-</v>
      </c>
      <c r="R77" s="228" t="str">
        <f t="shared" si="38"/>
        <v>-</v>
      </c>
      <c r="S77" s="228" t="str">
        <f t="shared" si="38"/>
        <v>-</v>
      </c>
      <c r="T77" s="228" t="str">
        <f t="shared" si="38"/>
        <v>-</v>
      </c>
      <c r="U77" s="228" t="str">
        <f t="shared" si="38"/>
        <v>-</v>
      </c>
      <c r="V77" s="228" t="str">
        <f t="shared" si="38"/>
        <v>-</v>
      </c>
      <c r="X77" s="228" t="str">
        <f t="shared" ref="X77:AC106" si="39">IFERROR(IF(LEFT($C77,FIND(".",$C77))=X$3,$K77,"-"),"-")</f>
        <v>-</v>
      </c>
      <c r="Y77" s="228" t="str">
        <f t="shared" si="39"/>
        <v>-</v>
      </c>
      <c r="Z77" s="228" t="str">
        <f t="shared" si="39"/>
        <v>-</v>
      </c>
      <c r="AA77" s="228" t="str">
        <f t="shared" si="39"/>
        <v>-</v>
      </c>
      <c r="AB77" s="228" t="str">
        <f t="shared" si="39"/>
        <v>-</v>
      </c>
      <c r="AC77" s="228" t="str">
        <f t="shared" si="39"/>
        <v>-</v>
      </c>
      <c r="AE77" s="228" t="str">
        <f t="shared" ref="AE77:AJ106" si="40">IFERROR(IF(LEFT($C77,FIND(".",$C77))=AE$3,$L77,"-"),"-")</f>
        <v>-</v>
      </c>
      <c r="AF77" s="228" t="str">
        <f t="shared" si="40"/>
        <v>-</v>
      </c>
      <c r="AG77" s="228" t="str">
        <f t="shared" si="40"/>
        <v>-</v>
      </c>
      <c r="AH77" s="228" t="str">
        <f t="shared" si="40"/>
        <v>-</v>
      </c>
      <c r="AI77" s="228" t="str">
        <f t="shared" si="40"/>
        <v>-</v>
      </c>
      <c r="AJ77" s="228" t="str">
        <f t="shared" si="40"/>
        <v>-</v>
      </c>
    </row>
    <row r="78" spans="2:36" s="7" customFormat="1" outlineLevel="1" x14ac:dyDescent="0.25">
      <c r="B78" s="35">
        <v>2</v>
      </c>
      <c r="C78" s="144"/>
      <c r="D78" s="36" t="str">
        <f t="shared" si="32"/>
        <v>-</v>
      </c>
      <c r="E78" s="36" t="str">
        <f t="shared" si="33"/>
        <v>-</v>
      </c>
      <c r="F78" s="148"/>
      <c r="G78" s="149" t="s">
        <v>145</v>
      </c>
      <c r="H78" s="42" t="s">
        <v>6</v>
      </c>
      <c r="I78" s="207" t="str">
        <f t="shared" si="34"/>
        <v>-</v>
      </c>
      <c r="J78" s="200" t="str">
        <f t="shared" si="35"/>
        <v>-</v>
      </c>
      <c r="K78" s="201" t="str">
        <f t="shared" si="36"/>
        <v>-</v>
      </c>
      <c r="L78" s="202" t="str">
        <f t="shared" si="37"/>
        <v>-</v>
      </c>
      <c r="M78" s="37"/>
      <c r="N78" s="232"/>
      <c r="O78" s="48"/>
      <c r="Q78" s="228" t="str">
        <f t="shared" si="38"/>
        <v>-</v>
      </c>
      <c r="R78" s="228" t="str">
        <f t="shared" si="38"/>
        <v>-</v>
      </c>
      <c r="S78" s="228" t="str">
        <f t="shared" si="38"/>
        <v>-</v>
      </c>
      <c r="T78" s="228" t="str">
        <f t="shared" si="38"/>
        <v>-</v>
      </c>
      <c r="U78" s="228" t="str">
        <f t="shared" si="38"/>
        <v>-</v>
      </c>
      <c r="V78" s="228" t="str">
        <f t="shared" si="38"/>
        <v>-</v>
      </c>
      <c r="X78" s="228" t="str">
        <f t="shared" si="39"/>
        <v>-</v>
      </c>
      <c r="Y78" s="228" t="str">
        <f t="shared" si="39"/>
        <v>-</v>
      </c>
      <c r="Z78" s="228" t="str">
        <f t="shared" si="39"/>
        <v>-</v>
      </c>
      <c r="AA78" s="228" t="str">
        <f t="shared" si="39"/>
        <v>-</v>
      </c>
      <c r="AB78" s="228" t="str">
        <f t="shared" si="39"/>
        <v>-</v>
      </c>
      <c r="AC78" s="228" t="str">
        <f t="shared" si="39"/>
        <v>-</v>
      </c>
      <c r="AE78" s="228" t="str">
        <f t="shared" si="40"/>
        <v>-</v>
      </c>
      <c r="AF78" s="228" t="str">
        <f t="shared" si="40"/>
        <v>-</v>
      </c>
      <c r="AG78" s="228" t="str">
        <f t="shared" si="40"/>
        <v>-</v>
      </c>
      <c r="AH78" s="228" t="str">
        <f t="shared" si="40"/>
        <v>-</v>
      </c>
      <c r="AI78" s="228" t="str">
        <f t="shared" si="40"/>
        <v>-</v>
      </c>
      <c r="AJ78" s="228" t="str">
        <f t="shared" si="40"/>
        <v>-</v>
      </c>
    </row>
    <row r="79" spans="2:36" outlineLevel="1" x14ac:dyDescent="0.25">
      <c r="B79" s="35">
        <v>3</v>
      </c>
      <c r="C79" s="144"/>
      <c r="D79" s="36" t="str">
        <f t="shared" si="32"/>
        <v>-</v>
      </c>
      <c r="E79" s="36" t="str">
        <f t="shared" si="33"/>
        <v>-</v>
      </c>
      <c r="F79" s="148"/>
      <c r="G79" s="149" t="s">
        <v>145</v>
      </c>
      <c r="H79" s="42" t="s">
        <v>5</v>
      </c>
      <c r="I79" s="207" t="str">
        <f t="shared" si="34"/>
        <v>-</v>
      </c>
      <c r="J79" s="200" t="str">
        <f t="shared" si="35"/>
        <v>-</v>
      </c>
      <c r="K79" s="201" t="str">
        <f t="shared" si="36"/>
        <v>-</v>
      </c>
      <c r="L79" s="202" t="str">
        <f t="shared" si="37"/>
        <v>-</v>
      </c>
      <c r="M79" s="37"/>
      <c r="N79" s="82"/>
      <c r="Q79" s="228" t="str">
        <f t="shared" si="38"/>
        <v>-</v>
      </c>
      <c r="R79" s="228" t="str">
        <f t="shared" si="38"/>
        <v>-</v>
      </c>
      <c r="S79" s="228" t="str">
        <f t="shared" si="38"/>
        <v>-</v>
      </c>
      <c r="T79" s="228" t="str">
        <f t="shared" si="38"/>
        <v>-</v>
      </c>
      <c r="U79" s="228" t="str">
        <f t="shared" si="38"/>
        <v>-</v>
      </c>
      <c r="V79" s="228" t="str">
        <f t="shared" si="38"/>
        <v>-</v>
      </c>
      <c r="X79" s="228" t="str">
        <f t="shared" si="39"/>
        <v>-</v>
      </c>
      <c r="Y79" s="228" t="str">
        <f t="shared" si="39"/>
        <v>-</v>
      </c>
      <c r="Z79" s="228" t="str">
        <f t="shared" si="39"/>
        <v>-</v>
      </c>
      <c r="AA79" s="228" t="str">
        <f t="shared" si="39"/>
        <v>-</v>
      </c>
      <c r="AB79" s="228" t="str">
        <f t="shared" si="39"/>
        <v>-</v>
      </c>
      <c r="AC79" s="228" t="str">
        <f t="shared" si="39"/>
        <v>-</v>
      </c>
      <c r="AD79" s="7"/>
      <c r="AE79" s="228" t="str">
        <f t="shared" si="40"/>
        <v>-</v>
      </c>
      <c r="AF79" s="228" t="str">
        <f t="shared" si="40"/>
        <v>-</v>
      </c>
      <c r="AG79" s="228" t="str">
        <f t="shared" si="40"/>
        <v>-</v>
      </c>
      <c r="AH79" s="228" t="str">
        <f t="shared" si="40"/>
        <v>-</v>
      </c>
      <c r="AI79" s="228" t="str">
        <f t="shared" si="40"/>
        <v>-</v>
      </c>
      <c r="AJ79" s="228" t="str">
        <f t="shared" si="40"/>
        <v>-</v>
      </c>
    </row>
    <row r="80" spans="2:36" outlineLevel="1" x14ac:dyDescent="0.25">
      <c r="B80" s="35">
        <v>4</v>
      </c>
      <c r="C80" s="144"/>
      <c r="D80" s="36" t="str">
        <f t="shared" si="32"/>
        <v>-</v>
      </c>
      <c r="E80" s="36" t="str">
        <f t="shared" si="33"/>
        <v>-</v>
      </c>
      <c r="F80" s="148"/>
      <c r="G80" s="149"/>
      <c r="H80" s="42"/>
      <c r="I80" s="207" t="str">
        <f t="shared" si="34"/>
        <v>-</v>
      </c>
      <c r="J80" s="200" t="str">
        <f t="shared" si="35"/>
        <v>-</v>
      </c>
      <c r="K80" s="201" t="str">
        <f t="shared" si="36"/>
        <v>-</v>
      </c>
      <c r="L80" s="202" t="str">
        <f t="shared" si="37"/>
        <v>-</v>
      </c>
      <c r="M80" s="37"/>
      <c r="N80" s="82"/>
      <c r="Q80" s="228" t="str">
        <f t="shared" si="38"/>
        <v>-</v>
      </c>
      <c r="R80" s="228" t="str">
        <f t="shared" si="38"/>
        <v>-</v>
      </c>
      <c r="S80" s="228" t="str">
        <f t="shared" si="38"/>
        <v>-</v>
      </c>
      <c r="T80" s="228" t="str">
        <f t="shared" si="38"/>
        <v>-</v>
      </c>
      <c r="U80" s="228" t="str">
        <f t="shared" si="38"/>
        <v>-</v>
      </c>
      <c r="V80" s="228" t="str">
        <f t="shared" si="38"/>
        <v>-</v>
      </c>
      <c r="X80" s="228" t="str">
        <f t="shared" si="39"/>
        <v>-</v>
      </c>
      <c r="Y80" s="228" t="str">
        <f t="shared" si="39"/>
        <v>-</v>
      </c>
      <c r="Z80" s="228" t="str">
        <f t="shared" si="39"/>
        <v>-</v>
      </c>
      <c r="AA80" s="228" t="str">
        <f t="shared" si="39"/>
        <v>-</v>
      </c>
      <c r="AB80" s="228" t="str">
        <f t="shared" si="39"/>
        <v>-</v>
      </c>
      <c r="AC80" s="228" t="str">
        <f t="shared" si="39"/>
        <v>-</v>
      </c>
      <c r="AD80" s="7"/>
      <c r="AE80" s="228" t="str">
        <f t="shared" si="40"/>
        <v>-</v>
      </c>
      <c r="AF80" s="228" t="str">
        <f t="shared" si="40"/>
        <v>-</v>
      </c>
      <c r="AG80" s="228" t="str">
        <f t="shared" si="40"/>
        <v>-</v>
      </c>
      <c r="AH80" s="228" t="str">
        <f t="shared" si="40"/>
        <v>-</v>
      </c>
      <c r="AI80" s="228" t="str">
        <f t="shared" si="40"/>
        <v>-</v>
      </c>
      <c r="AJ80" s="228" t="str">
        <f t="shared" si="40"/>
        <v>-</v>
      </c>
    </row>
    <row r="81" spans="2:36" outlineLevel="1" x14ac:dyDescent="0.25">
      <c r="B81" s="35">
        <v>5</v>
      </c>
      <c r="C81" s="144"/>
      <c r="D81" s="36" t="str">
        <f t="shared" si="32"/>
        <v>-</v>
      </c>
      <c r="E81" s="36" t="str">
        <f t="shared" si="33"/>
        <v>-</v>
      </c>
      <c r="F81" s="148"/>
      <c r="G81" s="149"/>
      <c r="H81" s="42"/>
      <c r="I81" s="207" t="str">
        <f t="shared" si="34"/>
        <v>-</v>
      </c>
      <c r="J81" s="200" t="str">
        <f t="shared" si="35"/>
        <v>-</v>
      </c>
      <c r="K81" s="201" t="str">
        <f t="shared" si="36"/>
        <v>-</v>
      </c>
      <c r="L81" s="202" t="str">
        <f t="shared" si="37"/>
        <v>-</v>
      </c>
      <c r="M81" s="37"/>
      <c r="N81" s="82"/>
      <c r="Q81" s="228" t="str">
        <f t="shared" si="38"/>
        <v>-</v>
      </c>
      <c r="R81" s="228" t="str">
        <f t="shared" si="38"/>
        <v>-</v>
      </c>
      <c r="S81" s="228" t="str">
        <f t="shared" si="38"/>
        <v>-</v>
      </c>
      <c r="T81" s="228" t="str">
        <f t="shared" si="38"/>
        <v>-</v>
      </c>
      <c r="U81" s="228" t="str">
        <f t="shared" si="38"/>
        <v>-</v>
      </c>
      <c r="V81" s="228" t="str">
        <f t="shared" si="38"/>
        <v>-</v>
      </c>
      <c r="X81" s="228" t="str">
        <f t="shared" si="39"/>
        <v>-</v>
      </c>
      <c r="Y81" s="228" t="str">
        <f t="shared" si="39"/>
        <v>-</v>
      </c>
      <c r="Z81" s="228" t="str">
        <f t="shared" si="39"/>
        <v>-</v>
      </c>
      <c r="AA81" s="228" t="str">
        <f t="shared" si="39"/>
        <v>-</v>
      </c>
      <c r="AB81" s="228" t="str">
        <f t="shared" si="39"/>
        <v>-</v>
      </c>
      <c r="AC81" s="228" t="str">
        <f t="shared" si="39"/>
        <v>-</v>
      </c>
      <c r="AD81" s="7"/>
      <c r="AE81" s="228" t="str">
        <f t="shared" si="40"/>
        <v>-</v>
      </c>
      <c r="AF81" s="228" t="str">
        <f t="shared" si="40"/>
        <v>-</v>
      </c>
      <c r="AG81" s="228" t="str">
        <f t="shared" si="40"/>
        <v>-</v>
      </c>
      <c r="AH81" s="228" t="str">
        <f t="shared" si="40"/>
        <v>-</v>
      </c>
      <c r="AI81" s="228" t="str">
        <f t="shared" si="40"/>
        <v>-</v>
      </c>
      <c r="AJ81" s="228" t="str">
        <f t="shared" si="40"/>
        <v>-</v>
      </c>
    </row>
    <row r="82" spans="2:36" outlineLevel="1" x14ac:dyDescent="0.25">
      <c r="B82" s="35">
        <v>6</v>
      </c>
      <c r="C82" s="144"/>
      <c r="D82" s="36" t="str">
        <f t="shared" si="32"/>
        <v>-</v>
      </c>
      <c r="E82" s="36" t="str">
        <f t="shared" si="33"/>
        <v>-</v>
      </c>
      <c r="F82" s="148"/>
      <c r="G82" s="149"/>
      <c r="H82" s="42"/>
      <c r="I82" s="207" t="str">
        <f t="shared" si="34"/>
        <v>-</v>
      </c>
      <c r="J82" s="200" t="str">
        <f t="shared" si="35"/>
        <v>-</v>
      </c>
      <c r="K82" s="201" t="str">
        <f t="shared" si="36"/>
        <v>-</v>
      </c>
      <c r="L82" s="202" t="str">
        <f t="shared" si="37"/>
        <v>-</v>
      </c>
      <c r="M82" s="37"/>
      <c r="N82" s="82"/>
      <c r="Q82" s="228" t="str">
        <f t="shared" si="38"/>
        <v>-</v>
      </c>
      <c r="R82" s="228" t="str">
        <f t="shared" si="38"/>
        <v>-</v>
      </c>
      <c r="S82" s="228" t="str">
        <f t="shared" si="38"/>
        <v>-</v>
      </c>
      <c r="T82" s="228" t="str">
        <f t="shared" si="38"/>
        <v>-</v>
      </c>
      <c r="U82" s="228" t="str">
        <f t="shared" si="38"/>
        <v>-</v>
      </c>
      <c r="V82" s="228" t="str">
        <f t="shared" si="38"/>
        <v>-</v>
      </c>
      <c r="X82" s="228" t="str">
        <f t="shared" si="39"/>
        <v>-</v>
      </c>
      <c r="Y82" s="228" t="str">
        <f t="shared" si="39"/>
        <v>-</v>
      </c>
      <c r="Z82" s="228" t="str">
        <f t="shared" si="39"/>
        <v>-</v>
      </c>
      <c r="AA82" s="228" t="str">
        <f t="shared" si="39"/>
        <v>-</v>
      </c>
      <c r="AB82" s="228" t="str">
        <f t="shared" si="39"/>
        <v>-</v>
      </c>
      <c r="AC82" s="228" t="str">
        <f t="shared" si="39"/>
        <v>-</v>
      </c>
      <c r="AD82" s="7"/>
      <c r="AE82" s="228" t="str">
        <f t="shared" si="40"/>
        <v>-</v>
      </c>
      <c r="AF82" s="228" t="str">
        <f t="shared" si="40"/>
        <v>-</v>
      </c>
      <c r="AG82" s="228" t="str">
        <f t="shared" si="40"/>
        <v>-</v>
      </c>
      <c r="AH82" s="228" t="str">
        <f t="shared" si="40"/>
        <v>-</v>
      </c>
      <c r="AI82" s="228" t="str">
        <f t="shared" si="40"/>
        <v>-</v>
      </c>
      <c r="AJ82" s="228" t="str">
        <f t="shared" si="40"/>
        <v>-</v>
      </c>
    </row>
    <row r="83" spans="2:36" outlineLevel="1" x14ac:dyDescent="0.25">
      <c r="B83" s="35">
        <v>7</v>
      </c>
      <c r="C83" s="144"/>
      <c r="D83" s="36" t="str">
        <f t="shared" si="32"/>
        <v>-</v>
      </c>
      <c r="E83" s="36" t="str">
        <f t="shared" si="33"/>
        <v>-</v>
      </c>
      <c r="F83" s="148"/>
      <c r="G83" s="149"/>
      <c r="H83" s="42"/>
      <c r="I83" s="207" t="str">
        <f t="shared" si="34"/>
        <v>-</v>
      </c>
      <c r="J83" s="200" t="str">
        <f t="shared" si="35"/>
        <v>-</v>
      </c>
      <c r="K83" s="201" t="str">
        <f t="shared" si="36"/>
        <v>-</v>
      </c>
      <c r="L83" s="202" t="str">
        <f t="shared" si="37"/>
        <v>-</v>
      </c>
      <c r="M83" s="37" t="str">
        <f ca="1">IF(C83&lt;&gt;"",ROUND(RANDBETWEEN(0,10)/10,1),"")</f>
        <v/>
      </c>
      <c r="N83" s="82"/>
      <c r="Q83" s="228" t="str">
        <f t="shared" si="38"/>
        <v>-</v>
      </c>
      <c r="R83" s="228" t="str">
        <f t="shared" si="38"/>
        <v>-</v>
      </c>
      <c r="S83" s="228" t="str">
        <f t="shared" si="38"/>
        <v>-</v>
      </c>
      <c r="T83" s="228" t="str">
        <f t="shared" si="38"/>
        <v>-</v>
      </c>
      <c r="U83" s="228" t="str">
        <f t="shared" si="38"/>
        <v>-</v>
      </c>
      <c r="V83" s="228" t="str">
        <f t="shared" si="38"/>
        <v>-</v>
      </c>
      <c r="X83" s="228" t="str">
        <f t="shared" si="39"/>
        <v>-</v>
      </c>
      <c r="Y83" s="228" t="str">
        <f t="shared" si="39"/>
        <v>-</v>
      </c>
      <c r="Z83" s="228" t="str">
        <f t="shared" si="39"/>
        <v>-</v>
      </c>
      <c r="AA83" s="228" t="str">
        <f t="shared" si="39"/>
        <v>-</v>
      </c>
      <c r="AB83" s="228" t="str">
        <f t="shared" si="39"/>
        <v>-</v>
      </c>
      <c r="AC83" s="228" t="str">
        <f t="shared" si="39"/>
        <v>-</v>
      </c>
      <c r="AD83" s="7"/>
      <c r="AE83" s="228" t="str">
        <f t="shared" si="40"/>
        <v>-</v>
      </c>
      <c r="AF83" s="228" t="str">
        <f t="shared" si="40"/>
        <v>-</v>
      </c>
      <c r="AG83" s="228" t="str">
        <f t="shared" si="40"/>
        <v>-</v>
      </c>
      <c r="AH83" s="228" t="str">
        <f t="shared" si="40"/>
        <v>-</v>
      </c>
      <c r="AI83" s="228" t="str">
        <f t="shared" si="40"/>
        <v>-</v>
      </c>
      <c r="AJ83" s="228" t="str">
        <f t="shared" si="40"/>
        <v>-</v>
      </c>
    </row>
    <row r="84" spans="2:36" outlineLevel="1" x14ac:dyDescent="0.25">
      <c r="B84" s="35">
        <v>8</v>
      </c>
      <c r="C84" s="144"/>
      <c r="D84" s="36" t="str">
        <f t="shared" si="32"/>
        <v>-</v>
      </c>
      <c r="E84" s="36" t="str">
        <f t="shared" si="33"/>
        <v>-</v>
      </c>
      <c r="F84" s="148"/>
      <c r="G84" s="149"/>
      <c r="H84" s="42"/>
      <c r="I84" s="207" t="str">
        <f t="shared" si="34"/>
        <v>-</v>
      </c>
      <c r="J84" s="200" t="str">
        <f t="shared" si="35"/>
        <v>-</v>
      </c>
      <c r="K84" s="201" t="str">
        <f t="shared" si="36"/>
        <v>-</v>
      </c>
      <c r="L84" s="202" t="str">
        <f t="shared" si="37"/>
        <v>-</v>
      </c>
      <c r="M84" s="37"/>
      <c r="N84" s="82"/>
      <c r="Q84" s="228" t="str">
        <f t="shared" si="38"/>
        <v>-</v>
      </c>
      <c r="R84" s="228" t="str">
        <f t="shared" si="38"/>
        <v>-</v>
      </c>
      <c r="S84" s="228" t="str">
        <f t="shared" si="38"/>
        <v>-</v>
      </c>
      <c r="T84" s="228" t="str">
        <f t="shared" si="38"/>
        <v>-</v>
      </c>
      <c r="U84" s="228" t="str">
        <f t="shared" si="38"/>
        <v>-</v>
      </c>
      <c r="V84" s="228" t="str">
        <f t="shared" si="38"/>
        <v>-</v>
      </c>
      <c r="X84" s="228" t="str">
        <f t="shared" si="39"/>
        <v>-</v>
      </c>
      <c r="Y84" s="228" t="str">
        <f t="shared" si="39"/>
        <v>-</v>
      </c>
      <c r="Z84" s="228" t="str">
        <f t="shared" si="39"/>
        <v>-</v>
      </c>
      <c r="AA84" s="228" t="str">
        <f t="shared" si="39"/>
        <v>-</v>
      </c>
      <c r="AB84" s="228" t="str">
        <f t="shared" si="39"/>
        <v>-</v>
      </c>
      <c r="AC84" s="228" t="str">
        <f t="shared" si="39"/>
        <v>-</v>
      </c>
      <c r="AD84" s="7"/>
      <c r="AE84" s="228" t="str">
        <f t="shared" si="40"/>
        <v>-</v>
      </c>
      <c r="AF84" s="228" t="str">
        <f t="shared" si="40"/>
        <v>-</v>
      </c>
      <c r="AG84" s="228" t="str">
        <f t="shared" si="40"/>
        <v>-</v>
      </c>
      <c r="AH84" s="228" t="str">
        <f t="shared" si="40"/>
        <v>-</v>
      </c>
      <c r="AI84" s="228" t="str">
        <f t="shared" si="40"/>
        <v>-</v>
      </c>
      <c r="AJ84" s="228" t="str">
        <f t="shared" si="40"/>
        <v>-</v>
      </c>
    </row>
    <row r="85" spans="2:36" outlineLevel="1" x14ac:dyDescent="0.25">
      <c r="B85" s="35">
        <v>9</v>
      </c>
      <c r="C85" s="144"/>
      <c r="D85" s="36" t="str">
        <f t="shared" si="32"/>
        <v>-</v>
      </c>
      <c r="E85" s="36" t="str">
        <f t="shared" si="33"/>
        <v>-</v>
      </c>
      <c r="F85" s="148"/>
      <c r="G85" s="149"/>
      <c r="H85" s="42"/>
      <c r="I85" s="207" t="str">
        <f t="shared" si="34"/>
        <v>-</v>
      </c>
      <c r="J85" s="200" t="str">
        <f t="shared" si="35"/>
        <v>-</v>
      </c>
      <c r="K85" s="201" t="str">
        <f t="shared" si="36"/>
        <v>-</v>
      </c>
      <c r="L85" s="202" t="str">
        <f t="shared" si="37"/>
        <v>-</v>
      </c>
      <c r="M85" s="37" t="str">
        <f ca="1">IF(C85&lt;&gt;"",ROUND(RANDBETWEEN(0,10)/10,1),"")</f>
        <v/>
      </c>
      <c r="N85" s="82"/>
      <c r="Q85" s="228" t="str">
        <f t="shared" si="38"/>
        <v>-</v>
      </c>
      <c r="R85" s="228" t="str">
        <f t="shared" si="38"/>
        <v>-</v>
      </c>
      <c r="S85" s="228" t="str">
        <f t="shared" si="38"/>
        <v>-</v>
      </c>
      <c r="T85" s="228" t="str">
        <f t="shared" si="38"/>
        <v>-</v>
      </c>
      <c r="U85" s="228" t="str">
        <f t="shared" si="38"/>
        <v>-</v>
      </c>
      <c r="V85" s="228" t="str">
        <f t="shared" si="38"/>
        <v>-</v>
      </c>
      <c r="X85" s="228" t="str">
        <f t="shared" si="39"/>
        <v>-</v>
      </c>
      <c r="Y85" s="228" t="str">
        <f t="shared" si="39"/>
        <v>-</v>
      </c>
      <c r="Z85" s="228" t="str">
        <f t="shared" si="39"/>
        <v>-</v>
      </c>
      <c r="AA85" s="228" t="str">
        <f t="shared" si="39"/>
        <v>-</v>
      </c>
      <c r="AB85" s="228" t="str">
        <f t="shared" si="39"/>
        <v>-</v>
      </c>
      <c r="AC85" s="228" t="str">
        <f t="shared" si="39"/>
        <v>-</v>
      </c>
      <c r="AD85" s="7"/>
      <c r="AE85" s="228" t="str">
        <f t="shared" si="40"/>
        <v>-</v>
      </c>
      <c r="AF85" s="228" t="str">
        <f t="shared" si="40"/>
        <v>-</v>
      </c>
      <c r="AG85" s="228" t="str">
        <f t="shared" si="40"/>
        <v>-</v>
      </c>
      <c r="AH85" s="228" t="str">
        <f t="shared" si="40"/>
        <v>-</v>
      </c>
      <c r="AI85" s="228" t="str">
        <f t="shared" si="40"/>
        <v>-</v>
      </c>
      <c r="AJ85" s="228" t="str">
        <f t="shared" si="40"/>
        <v>-</v>
      </c>
    </row>
    <row r="86" spans="2:36" outlineLevel="1" x14ac:dyDescent="0.25">
      <c r="B86" s="35">
        <v>10</v>
      </c>
      <c r="C86" s="144"/>
      <c r="D86" s="36" t="str">
        <f t="shared" si="32"/>
        <v>-</v>
      </c>
      <c r="E86" s="36" t="str">
        <f t="shared" si="33"/>
        <v>-</v>
      </c>
      <c r="F86" s="148"/>
      <c r="G86" s="149"/>
      <c r="H86" s="42"/>
      <c r="I86" s="207" t="str">
        <f t="shared" si="34"/>
        <v>-</v>
      </c>
      <c r="J86" s="200" t="str">
        <f t="shared" si="35"/>
        <v>-</v>
      </c>
      <c r="K86" s="201" t="str">
        <f t="shared" si="36"/>
        <v>-</v>
      </c>
      <c r="L86" s="202" t="str">
        <f t="shared" si="37"/>
        <v>-</v>
      </c>
      <c r="M86" s="37" t="str">
        <f ca="1">IF(C86&lt;&gt;"",ROUND(RANDBETWEEN(0,10)/10,1),"")</f>
        <v/>
      </c>
      <c r="N86" s="82"/>
      <c r="Q86" s="228" t="str">
        <f t="shared" si="38"/>
        <v>-</v>
      </c>
      <c r="R86" s="228" t="str">
        <f t="shared" si="38"/>
        <v>-</v>
      </c>
      <c r="S86" s="228" t="str">
        <f t="shared" si="38"/>
        <v>-</v>
      </c>
      <c r="T86" s="228" t="str">
        <f t="shared" si="38"/>
        <v>-</v>
      </c>
      <c r="U86" s="228" t="str">
        <f t="shared" si="38"/>
        <v>-</v>
      </c>
      <c r="V86" s="228" t="str">
        <f t="shared" si="38"/>
        <v>-</v>
      </c>
      <c r="X86" s="228" t="str">
        <f t="shared" si="39"/>
        <v>-</v>
      </c>
      <c r="Y86" s="228" t="str">
        <f t="shared" si="39"/>
        <v>-</v>
      </c>
      <c r="Z86" s="228" t="str">
        <f t="shared" si="39"/>
        <v>-</v>
      </c>
      <c r="AA86" s="228" t="str">
        <f t="shared" si="39"/>
        <v>-</v>
      </c>
      <c r="AB86" s="228" t="str">
        <f t="shared" si="39"/>
        <v>-</v>
      </c>
      <c r="AC86" s="228" t="str">
        <f t="shared" si="39"/>
        <v>-</v>
      </c>
      <c r="AD86" s="7"/>
      <c r="AE86" s="228" t="str">
        <f t="shared" si="40"/>
        <v>-</v>
      </c>
      <c r="AF86" s="228" t="str">
        <f t="shared" si="40"/>
        <v>-</v>
      </c>
      <c r="AG86" s="228" t="str">
        <f t="shared" si="40"/>
        <v>-</v>
      </c>
      <c r="AH86" s="228" t="str">
        <f t="shared" si="40"/>
        <v>-</v>
      </c>
      <c r="AI86" s="228" t="str">
        <f t="shared" si="40"/>
        <v>-</v>
      </c>
      <c r="AJ86" s="228" t="str">
        <f t="shared" si="40"/>
        <v>-</v>
      </c>
    </row>
    <row r="87" spans="2:36" outlineLevel="1" x14ac:dyDescent="0.25">
      <c r="B87" s="35">
        <v>11</v>
      </c>
      <c r="C87" s="144"/>
      <c r="D87" s="36" t="str">
        <f t="shared" si="32"/>
        <v>-</v>
      </c>
      <c r="E87" s="36" t="str">
        <f t="shared" si="33"/>
        <v>-</v>
      </c>
      <c r="F87" s="148"/>
      <c r="G87" s="149"/>
      <c r="H87" s="42"/>
      <c r="I87" s="207" t="str">
        <f t="shared" si="34"/>
        <v>-</v>
      </c>
      <c r="J87" s="200" t="str">
        <f t="shared" si="35"/>
        <v>-</v>
      </c>
      <c r="K87" s="201" t="str">
        <f t="shared" si="36"/>
        <v>-</v>
      </c>
      <c r="L87" s="202" t="str">
        <f t="shared" si="37"/>
        <v>-</v>
      </c>
      <c r="M87" s="37"/>
      <c r="N87" s="82"/>
      <c r="Q87" s="228" t="str">
        <f t="shared" si="38"/>
        <v>-</v>
      </c>
      <c r="R87" s="228" t="str">
        <f t="shared" si="38"/>
        <v>-</v>
      </c>
      <c r="S87" s="228" t="str">
        <f t="shared" si="38"/>
        <v>-</v>
      </c>
      <c r="T87" s="228" t="str">
        <f t="shared" si="38"/>
        <v>-</v>
      </c>
      <c r="U87" s="228" t="str">
        <f t="shared" si="38"/>
        <v>-</v>
      </c>
      <c r="V87" s="228" t="str">
        <f t="shared" si="38"/>
        <v>-</v>
      </c>
      <c r="X87" s="228" t="str">
        <f t="shared" si="39"/>
        <v>-</v>
      </c>
      <c r="Y87" s="228" t="str">
        <f t="shared" si="39"/>
        <v>-</v>
      </c>
      <c r="Z87" s="228" t="str">
        <f t="shared" si="39"/>
        <v>-</v>
      </c>
      <c r="AA87" s="228" t="str">
        <f t="shared" si="39"/>
        <v>-</v>
      </c>
      <c r="AB87" s="228" t="str">
        <f t="shared" si="39"/>
        <v>-</v>
      </c>
      <c r="AC87" s="228" t="str">
        <f t="shared" si="39"/>
        <v>-</v>
      </c>
      <c r="AD87" s="7"/>
      <c r="AE87" s="228" t="str">
        <f t="shared" si="40"/>
        <v>-</v>
      </c>
      <c r="AF87" s="228" t="str">
        <f t="shared" si="40"/>
        <v>-</v>
      </c>
      <c r="AG87" s="228" t="str">
        <f t="shared" si="40"/>
        <v>-</v>
      </c>
      <c r="AH87" s="228" t="str">
        <f t="shared" si="40"/>
        <v>-</v>
      </c>
      <c r="AI87" s="228" t="str">
        <f t="shared" si="40"/>
        <v>-</v>
      </c>
      <c r="AJ87" s="228" t="str">
        <f t="shared" si="40"/>
        <v>-</v>
      </c>
    </row>
    <row r="88" spans="2:36" outlineLevel="1" x14ac:dyDescent="0.25">
      <c r="B88" s="35">
        <v>12</v>
      </c>
      <c r="C88" s="144"/>
      <c r="D88" s="36" t="str">
        <f t="shared" si="32"/>
        <v>-</v>
      </c>
      <c r="E88" s="36" t="str">
        <f t="shared" si="33"/>
        <v>-</v>
      </c>
      <c r="F88" s="148"/>
      <c r="G88" s="149"/>
      <c r="H88" s="42"/>
      <c r="I88" s="207" t="str">
        <f t="shared" si="34"/>
        <v>-</v>
      </c>
      <c r="J88" s="200" t="str">
        <f t="shared" si="35"/>
        <v>-</v>
      </c>
      <c r="K88" s="201" t="str">
        <f t="shared" si="36"/>
        <v>-</v>
      </c>
      <c r="L88" s="202" t="str">
        <f t="shared" si="37"/>
        <v>-</v>
      </c>
      <c r="M88" s="37" t="str">
        <f ca="1">IF(C88&lt;&gt;"",ROUND(RANDBETWEEN(0,10)/10,1),"")</f>
        <v/>
      </c>
      <c r="N88" s="82"/>
      <c r="Q88" s="228" t="str">
        <f t="shared" si="38"/>
        <v>-</v>
      </c>
      <c r="R88" s="228" t="str">
        <f t="shared" si="38"/>
        <v>-</v>
      </c>
      <c r="S88" s="228" t="str">
        <f t="shared" si="38"/>
        <v>-</v>
      </c>
      <c r="T88" s="228" t="str">
        <f t="shared" si="38"/>
        <v>-</v>
      </c>
      <c r="U88" s="228" t="str">
        <f t="shared" si="38"/>
        <v>-</v>
      </c>
      <c r="V88" s="228" t="str">
        <f t="shared" si="38"/>
        <v>-</v>
      </c>
      <c r="X88" s="228" t="str">
        <f t="shared" si="39"/>
        <v>-</v>
      </c>
      <c r="Y88" s="228" t="str">
        <f t="shared" si="39"/>
        <v>-</v>
      </c>
      <c r="Z88" s="228" t="str">
        <f t="shared" si="39"/>
        <v>-</v>
      </c>
      <c r="AA88" s="228" t="str">
        <f t="shared" si="39"/>
        <v>-</v>
      </c>
      <c r="AB88" s="228" t="str">
        <f t="shared" si="39"/>
        <v>-</v>
      </c>
      <c r="AC88" s="228" t="str">
        <f t="shared" si="39"/>
        <v>-</v>
      </c>
      <c r="AD88" s="7"/>
      <c r="AE88" s="228" t="str">
        <f t="shared" si="40"/>
        <v>-</v>
      </c>
      <c r="AF88" s="228" t="str">
        <f t="shared" si="40"/>
        <v>-</v>
      </c>
      <c r="AG88" s="228" t="str">
        <f t="shared" si="40"/>
        <v>-</v>
      </c>
      <c r="AH88" s="228" t="str">
        <f t="shared" si="40"/>
        <v>-</v>
      </c>
      <c r="AI88" s="228" t="str">
        <f t="shared" si="40"/>
        <v>-</v>
      </c>
      <c r="AJ88" s="228" t="str">
        <f t="shared" si="40"/>
        <v>-</v>
      </c>
    </row>
    <row r="89" spans="2:36" outlineLevel="1" x14ac:dyDescent="0.25">
      <c r="B89" s="35">
        <v>13</v>
      </c>
      <c r="C89" s="144"/>
      <c r="D89" s="36" t="str">
        <f t="shared" si="32"/>
        <v>-</v>
      </c>
      <c r="E89" s="36" t="str">
        <f t="shared" si="33"/>
        <v>-</v>
      </c>
      <c r="F89" s="148"/>
      <c r="G89" s="149"/>
      <c r="H89" s="42"/>
      <c r="I89" s="207" t="str">
        <f t="shared" si="34"/>
        <v>-</v>
      </c>
      <c r="J89" s="200" t="str">
        <f t="shared" si="35"/>
        <v>-</v>
      </c>
      <c r="K89" s="201" t="str">
        <f t="shared" si="36"/>
        <v>-</v>
      </c>
      <c r="L89" s="202" t="str">
        <f t="shared" si="37"/>
        <v>-</v>
      </c>
      <c r="M89" s="37" t="str">
        <f ca="1">IF(C89&lt;&gt;"",ROUND(RANDBETWEEN(0,10)/10,1),"")</f>
        <v/>
      </c>
      <c r="N89" s="82"/>
      <c r="Q89" s="228" t="str">
        <f t="shared" si="38"/>
        <v>-</v>
      </c>
      <c r="R89" s="228" t="str">
        <f t="shared" si="38"/>
        <v>-</v>
      </c>
      <c r="S89" s="228" t="str">
        <f t="shared" si="38"/>
        <v>-</v>
      </c>
      <c r="T89" s="228" t="str">
        <f t="shared" si="38"/>
        <v>-</v>
      </c>
      <c r="U89" s="228" t="str">
        <f t="shared" si="38"/>
        <v>-</v>
      </c>
      <c r="V89" s="228" t="str">
        <f t="shared" si="38"/>
        <v>-</v>
      </c>
      <c r="X89" s="228" t="str">
        <f t="shared" si="39"/>
        <v>-</v>
      </c>
      <c r="Y89" s="228" t="str">
        <f t="shared" si="39"/>
        <v>-</v>
      </c>
      <c r="Z89" s="228" t="str">
        <f t="shared" si="39"/>
        <v>-</v>
      </c>
      <c r="AA89" s="228" t="str">
        <f t="shared" si="39"/>
        <v>-</v>
      </c>
      <c r="AB89" s="228" t="str">
        <f t="shared" si="39"/>
        <v>-</v>
      </c>
      <c r="AC89" s="228" t="str">
        <f t="shared" si="39"/>
        <v>-</v>
      </c>
      <c r="AD89" s="7"/>
      <c r="AE89" s="228" t="str">
        <f t="shared" si="40"/>
        <v>-</v>
      </c>
      <c r="AF89" s="228" t="str">
        <f t="shared" si="40"/>
        <v>-</v>
      </c>
      <c r="AG89" s="228" t="str">
        <f t="shared" si="40"/>
        <v>-</v>
      </c>
      <c r="AH89" s="228" t="str">
        <f t="shared" si="40"/>
        <v>-</v>
      </c>
      <c r="AI89" s="228" t="str">
        <f t="shared" si="40"/>
        <v>-</v>
      </c>
      <c r="AJ89" s="228" t="str">
        <f t="shared" si="40"/>
        <v>-</v>
      </c>
    </row>
    <row r="90" spans="2:36" outlineLevel="1" x14ac:dyDescent="0.25">
      <c r="B90" s="35">
        <v>14</v>
      </c>
      <c r="C90" s="144"/>
      <c r="D90" s="36" t="str">
        <f t="shared" si="32"/>
        <v>-</v>
      </c>
      <c r="E90" s="36" t="str">
        <f t="shared" si="33"/>
        <v>-</v>
      </c>
      <c r="F90" s="148"/>
      <c r="G90" s="149"/>
      <c r="H90" s="42"/>
      <c r="I90" s="207" t="str">
        <f t="shared" si="34"/>
        <v>-</v>
      </c>
      <c r="J90" s="200" t="str">
        <f t="shared" si="35"/>
        <v>-</v>
      </c>
      <c r="K90" s="201" t="str">
        <f t="shared" si="36"/>
        <v>-</v>
      </c>
      <c r="L90" s="202" t="str">
        <f t="shared" si="37"/>
        <v>-</v>
      </c>
      <c r="M90" s="37"/>
      <c r="N90" s="82"/>
      <c r="Q90" s="228" t="str">
        <f t="shared" si="38"/>
        <v>-</v>
      </c>
      <c r="R90" s="228" t="str">
        <f t="shared" si="38"/>
        <v>-</v>
      </c>
      <c r="S90" s="228" t="str">
        <f t="shared" si="38"/>
        <v>-</v>
      </c>
      <c r="T90" s="228" t="str">
        <f t="shared" si="38"/>
        <v>-</v>
      </c>
      <c r="U90" s="228" t="str">
        <f t="shared" si="38"/>
        <v>-</v>
      </c>
      <c r="V90" s="228" t="str">
        <f t="shared" si="38"/>
        <v>-</v>
      </c>
      <c r="X90" s="228" t="str">
        <f t="shared" si="39"/>
        <v>-</v>
      </c>
      <c r="Y90" s="228" t="str">
        <f t="shared" si="39"/>
        <v>-</v>
      </c>
      <c r="Z90" s="228" t="str">
        <f t="shared" si="39"/>
        <v>-</v>
      </c>
      <c r="AA90" s="228" t="str">
        <f t="shared" si="39"/>
        <v>-</v>
      </c>
      <c r="AB90" s="228" t="str">
        <f t="shared" si="39"/>
        <v>-</v>
      </c>
      <c r="AC90" s="228" t="str">
        <f t="shared" si="39"/>
        <v>-</v>
      </c>
      <c r="AD90" s="7"/>
      <c r="AE90" s="228" t="str">
        <f t="shared" si="40"/>
        <v>-</v>
      </c>
      <c r="AF90" s="228" t="str">
        <f t="shared" si="40"/>
        <v>-</v>
      </c>
      <c r="AG90" s="228" t="str">
        <f t="shared" si="40"/>
        <v>-</v>
      </c>
      <c r="AH90" s="228" t="str">
        <f t="shared" si="40"/>
        <v>-</v>
      </c>
      <c r="AI90" s="228" t="str">
        <f t="shared" si="40"/>
        <v>-</v>
      </c>
      <c r="AJ90" s="228" t="str">
        <f t="shared" si="40"/>
        <v>-</v>
      </c>
    </row>
    <row r="91" spans="2:36" outlineLevel="1" x14ac:dyDescent="0.25">
      <c r="B91" s="35">
        <v>15</v>
      </c>
      <c r="C91" s="144"/>
      <c r="D91" s="36" t="str">
        <f t="shared" si="32"/>
        <v>-</v>
      </c>
      <c r="E91" s="36" t="str">
        <f t="shared" si="33"/>
        <v>-</v>
      </c>
      <c r="F91" s="148"/>
      <c r="G91" s="149"/>
      <c r="H91" s="42"/>
      <c r="I91" s="207" t="str">
        <f t="shared" si="34"/>
        <v>-</v>
      </c>
      <c r="J91" s="200" t="str">
        <f t="shared" si="35"/>
        <v>-</v>
      </c>
      <c r="K91" s="201" t="str">
        <f t="shared" si="36"/>
        <v>-</v>
      </c>
      <c r="L91" s="202" t="str">
        <f t="shared" si="37"/>
        <v>-</v>
      </c>
      <c r="M91" s="37" t="str">
        <f ca="1">IF(C91&lt;&gt;"",ROUND(RANDBETWEEN(0,10)/10,1),"")</f>
        <v/>
      </c>
      <c r="N91" s="82"/>
      <c r="Q91" s="228" t="str">
        <f t="shared" si="38"/>
        <v>-</v>
      </c>
      <c r="R91" s="228" t="str">
        <f t="shared" si="38"/>
        <v>-</v>
      </c>
      <c r="S91" s="228" t="str">
        <f t="shared" si="38"/>
        <v>-</v>
      </c>
      <c r="T91" s="228" t="str">
        <f t="shared" si="38"/>
        <v>-</v>
      </c>
      <c r="U91" s="228" t="str">
        <f t="shared" si="38"/>
        <v>-</v>
      </c>
      <c r="V91" s="228" t="str">
        <f t="shared" si="38"/>
        <v>-</v>
      </c>
      <c r="X91" s="228" t="str">
        <f t="shared" si="39"/>
        <v>-</v>
      </c>
      <c r="Y91" s="228" t="str">
        <f t="shared" si="39"/>
        <v>-</v>
      </c>
      <c r="Z91" s="228" t="str">
        <f t="shared" si="39"/>
        <v>-</v>
      </c>
      <c r="AA91" s="228" t="str">
        <f t="shared" si="39"/>
        <v>-</v>
      </c>
      <c r="AB91" s="228" t="str">
        <f t="shared" si="39"/>
        <v>-</v>
      </c>
      <c r="AC91" s="228" t="str">
        <f t="shared" si="39"/>
        <v>-</v>
      </c>
      <c r="AD91" s="7"/>
      <c r="AE91" s="228" t="str">
        <f t="shared" si="40"/>
        <v>-</v>
      </c>
      <c r="AF91" s="228" t="str">
        <f t="shared" si="40"/>
        <v>-</v>
      </c>
      <c r="AG91" s="228" t="str">
        <f t="shared" si="40"/>
        <v>-</v>
      </c>
      <c r="AH91" s="228" t="str">
        <f t="shared" si="40"/>
        <v>-</v>
      </c>
      <c r="AI91" s="228" t="str">
        <f t="shared" si="40"/>
        <v>-</v>
      </c>
      <c r="AJ91" s="228" t="str">
        <f t="shared" si="40"/>
        <v>-</v>
      </c>
    </row>
    <row r="92" spans="2:36" outlineLevel="1" x14ac:dyDescent="0.25">
      <c r="B92" s="35">
        <v>16</v>
      </c>
      <c r="C92" s="144"/>
      <c r="D92" s="36" t="str">
        <f t="shared" si="32"/>
        <v>-</v>
      </c>
      <c r="E92" s="36" t="str">
        <f t="shared" si="33"/>
        <v>-</v>
      </c>
      <c r="F92" s="148"/>
      <c r="G92" s="149"/>
      <c r="H92" s="42"/>
      <c r="I92" s="207" t="str">
        <f t="shared" si="34"/>
        <v>-</v>
      </c>
      <c r="J92" s="200" t="str">
        <f t="shared" si="35"/>
        <v>-</v>
      </c>
      <c r="K92" s="201" t="str">
        <f t="shared" si="36"/>
        <v>-</v>
      </c>
      <c r="L92" s="202" t="str">
        <f t="shared" si="37"/>
        <v>-</v>
      </c>
      <c r="M92" s="37" t="str">
        <f ca="1">IF(C92&lt;&gt;"",ROUND(RANDBETWEEN(0,10)/10,1),"")</f>
        <v/>
      </c>
      <c r="N92" s="82"/>
      <c r="Q92" s="228" t="str">
        <f t="shared" si="38"/>
        <v>-</v>
      </c>
      <c r="R92" s="228" t="str">
        <f t="shared" si="38"/>
        <v>-</v>
      </c>
      <c r="S92" s="228" t="str">
        <f t="shared" si="38"/>
        <v>-</v>
      </c>
      <c r="T92" s="228" t="str">
        <f t="shared" si="38"/>
        <v>-</v>
      </c>
      <c r="U92" s="228" t="str">
        <f t="shared" si="38"/>
        <v>-</v>
      </c>
      <c r="V92" s="228" t="str">
        <f t="shared" si="38"/>
        <v>-</v>
      </c>
      <c r="X92" s="228" t="str">
        <f t="shared" si="39"/>
        <v>-</v>
      </c>
      <c r="Y92" s="228" t="str">
        <f t="shared" si="39"/>
        <v>-</v>
      </c>
      <c r="Z92" s="228" t="str">
        <f t="shared" si="39"/>
        <v>-</v>
      </c>
      <c r="AA92" s="228" t="str">
        <f t="shared" si="39"/>
        <v>-</v>
      </c>
      <c r="AB92" s="228" t="str">
        <f t="shared" si="39"/>
        <v>-</v>
      </c>
      <c r="AC92" s="228" t="str">
        <f t="shared" si="39"/>
        <v>-</v>
      </c>
      <c r="AD92" s="7"/>
      <c r="AE92" s="228" t="str">
        <f t="shared" si="40"/>
        <v>-</v>
      </c>
      <c r="AF92" s="228" t="str">
        <f t="shared" si="40"/>
        <v>-</v>
      </c>
      <c r="AG92" s="228" t="str">
        <f t="shared" si="40"/>
        <v>-</v>
      </c>
      <c r="AH92" s="228" t="str">
        <f t="shared" si="40"/>
        <v>-</v>
      </c>
      <c r="AI92" s="228" t="str">
        <f t="shared" si="40"/>
        <v>-</v>
      </c>
      <c r="AJ92" s="228" t="str">
        <f t="shared" si="40"/>
        <v>-</v>
      </c>
    </row>
    <row r="93" spans="2:36" outlineLevel="1" x14ac:dyDescent="0.25">
      <c r="B93" s="35">
        <v>17</v>
      </c>
      <c r="C93" s="144"/>
      <c r="D93" s="36" t="str">
        <f t="shared" si="32"/>
        <v>-</v>
      </c>
      <c r="E93" s="36" t="str">
        <f t="shared" si="33"/>
        <v>-</v>
      </c>
      <c r="F93" s="148"/>
      <c r="G93" s="149"/>
      <c r="H93" s="42"/>
      <c r="I93" s="207" t="str">
        <f t="shared" si="34"/>
        <v>-</v>
      </c>
      <c r="J93" s="200" t="str">
        <f t="shared" si="35"/>
        <v>-</v>
      </c>
      <c r="K93" s="201" t="str">
        <f t="shared" si="36"/>
        <v>-</v>
      </c>
      <c r="L93" s="202" t="str">
        <f t="shared" si="37"/>
        <v>-</v>
      </c>
      <c r="M93" s="37"/>
      <c r="N93" s="82"/>
      <c r="Q93" s="228" t="str">
        <f t="shared" si="38"/>
        <v>-</v>
      </c>
      <c r="R93" s="228" t="str">
        <f t="shared" si="38"/>
        <v>-</v>
      </c>
      <c r="S93" s="228" t="str">
        <f t="shared" si="38"/>
        <v>-</v>
      </c>
      <c r="T93" s="228" t="str">
        <f t="shared" si="38"/>
        <v>-</v>
      </c>
      <c r="U93" s="228" t="str">
        <f t="shared" si="38"/>
        <v>-</v>
      </c>
      <c r="V93" s="228" t="str">
        <f t="shared" si="38"/>
        <v>-</v>
      </c>
      <c r="X93" s="228" t="str">
        <f t="shared" si="39"/>
        <v>-</v>
      </c>
      <c r="Y93" s="228" t="str">
        <f t="shared" si="39"/>
        <v>-</v>
      </c>
      <c r="Z93" s="228" t="str">
        <f t="shared" si="39"/>
        <v>-</v>
      </c>
      <c r="AA93" s="228" t="str">
        <f t="shared" si="39"/>
        <v>-</v>
      </c>
      <c r="AB93" s="228" t="str">
        <f t="shared" si="39"/>
        <v>-</v>
      </c>
      <c r="AC93" s="228" t="str">
        <f t="shared" si="39"/>
        <v>-</v>
      </c>
      <c r="AD93" s="7"/>
      <c r="AE93" s="228" t="str">
        <f t="shared" si="40"/>
        <v>-</v>
      </c>
      <c r="AF93" s="228" t="str">
        <f t="shared" si="40"/>
        <v>-</v>
      </c>
      <c r="AG93" s="228" t="str">
        <f t="shared" si="40"/>
        <v>-</v>
      </c>
      <c r="AH93" s="228" t="str">
        <f t="shared" si="40"/>
        <v>-</v>
      </c>
      <c r="AI93" s="228" t="str">
        <f t="shared" si="40"/>
        <v>-</v>
      </c>
      <c r="AJ93" s="228" t="str">
        <f t="shared" si="40"/>
        <v>-</v>
      </c>
    </row>
    <row r="94" spans="2:36" outlineLevel="1" x14ac:dyDescent="0.25">
      <c r="B94" s="35">
        <v>18</v>
      </c>
      <c r="C94" s="144"/>
      <c r="D94" s="36" t="str">
        <f t="shared" si="32"/>
        <v>-</v>
      </c>
      <c r="E94" s="36" t="str">
        <f t="shared" si="33"/>
        <v>-</v>
      </c>
      <c r="F94" s="148"/>
      <c r="G94" s="149"/>
      <c r="H94" s="42"/>
      <c r="I94" s="207" t="str">
        <f t="shared" si="34"/>
        <v>-</v>
      </c>
      <c r="J94" s="200" t="str">
        <f t="shared" si="35"/>
        <v>-</v>
      </c>
      <c r="K94" s="201" t="str">
        <f t="shared" si="36"/>
        <v>-</v>
      </c>
      <c r="L94" s="202" t="str">
        <f t="shared" si="37"/>
        <v>-</v>
      </c>
      <c r="M94" s="37" t="str">
        <f ca="1">IF(C94&lt;&gt;"",ROUND(RANDBETWEEN(0,10)/10,1),"")</f>
        <v/>
      </c>
      <c r="N94" s="82"/>
      <c r="Q94" s="228" t="str">
        <f t="shared" si="38"/>
        <v>-</v>
      </c>
      <c r="R94" s="228" t="str">
        <f t="shared" si="38"/>
        <v>-</v>
      </c>
      <c r="S94" s="228" t="str">
        <f t="shared" si="38"/>
        <v>-</v>
      </c>
      <c r="T94" s="228" t="str">
        <f t="shared" si="38"/>
        <v>-</v>
      </c>
      <c r="U94" s="228" t="str">
        <f t="shared" si="38"/>
        <v>-</v>
      </c>
      <c r="V94" s="228" t="str">
        <f t="shared" si="38"/>
        <v>-</v>
      </c>
      <c r="X94" s="228" t="str">
        <f t="shared" si="39"/>
        <v>-</v>
      </c>
      <c r="Y94" s="228" t="str">
        <f t="shared" si="39"/>
        <v>-</v>
      </c>
      <c r="Z94" s="228" t="str">
        <f t="shared" si="39"/>
        <v>-</v>
      </c>
      <c r="AA94" s="228" t="str">
        <f t="shared" si="39"/>
        <v>-</v>
      </c>
      <c r="AB94" s="228" t="str">
        <f t="shared" si="39"/>
        <v>-</v>
      </c>
      <c r="AC94" s="228" t="str">
        <f t="shared" si="39"/>
        <v>-</v>
      </c>
      <c r="AD94" s="7"/>
      <c r="AE94" s="228" t="str">
        <f t="shared" si="40"/>
        <v>-</v>
      </c>
      <c r="AF94" s="228" t="str">
        <f t="shared" si="40"/>
        <v>-</v>
      </c>
      <c r="AG94" s="228" t="str">
        <f t="shared" si="40"/>
        <v>-</v>
      </c>
      <c r="AH94" s="228" t="str">
        <f t="shared" si="40"/>
        <v>-</v>
      </c>
      <c r="AI94" s="228" t="str">
        <f t="shared" si="40"/>
        <v>-</v>
      </c>
      <c r="AJ94" s="228" t="str">
        <f t="shared" si="40"/>
        <v>-</v>
      </c>
    </row>
    <row r="95" spans="2:36" outlineLevel="1" x14ac:dyDescent="0.25">
      <c r="B95" s="35">
        <v>19</v>
      </c>
      <c r="C95" s="144"/>
      <c r="D95" s="36" t="str">
        <f t="shared" si="32"/>
        <v>-</v>
      </c>
      <c r="E95" s="36" t="str">
        <f t="shared" si="33"/>
        <v>-</v>
      </c>
      <c r="F95" s="148"/>
      <c r="G95" s="149"/>
      <c r="H95" s="42"/>
      <c r="I95" s="207" t="str">
        <f t="shared" si="34"/>
        <v>-</v>
      </c>
      <c r="J95" s="200" t="str">
        <f t="shared" si="35"/>
        <v>-</v>
      </c>
      <c r="K95" s="201" t="str">
        <f t="shared" si="36"/>
        <v>-</v>
      </c>
      <c r="L95" s="202" t="str">
        <f t="shared" si="37"/>
        <v>-</v>
      </c>
      <c r="M95" s="37" t="str">
        <f ca="1">IF(C95&lt;&gt;"",ROUND(RANDBETWEEN(0,10)/10,1),"")</f>
        <v/>
      </c>
      <c r="N95" s="82"/>
      <c r="Q95" s="228" t="str">
        <f t="shared" si="38"/>
        <v>-</v>
      </c>
      <c r="R95" s="228" t="str">
        <f t="shared" si="38"/>
        <v>-</v>
      </c>
      <c r="S95" s="228" t="str">
        <f t="shared" si="38"/>
        <v>-</v>
      </c>
      <c r="T95" s="228" t="str">
        <f t="shared" si="38"/>
        <v>-</v>
      </c>
      <c r="U95" s="228" t="str">
        <f t="shared" si="38"/>
        <v>-</v>
      </c>
      <c r="V95" s="228" t="str">
        <f t="shared" si="38"/>
        <v>-</v>
      </c>
      <c r="X95" s="228" t="str">
        <f t="shared" si="39"/>
        <v>-</v>
      </c>
      <c r="Y95" s="228" t="str">
        <f t="shared" si="39"/>
        <v>-</v>
      </c>
      <c r="Z95" s="228" t="str">
        <f t="shared" si="39"/>
        <v>-</v>
      </c>
      <c r="AA95" s="228" t="str">
        <f t="shared" si="39"/>
        <v>-</v>
      </c>
      <c r="AB95" s="228" t="str">
        <f t="shared" si="39"/>
        <v>-</v>
      </c>
      <c r="AC95" s="228" t="str">
        <f t="shared" si="39"/>
        <v>-</v>
      </c>
      <c r="AD95" s="7"/>
      <c r="AE95" s="228" t="str">
        <f t="shared" si="40"/>
        <v>-</v>
      </c>
      <c r="AF95" s="228" t="str">
        <f t="shared" si="40"/>
        <v>-</v>
      </c>
      <c r="AG95" s="228" t="str">
        <f t="shared" si="40"/>
        <v>-</v>
      </c>
      <c r="AH95" s="228" t="str">
        <f t="shared" si="40"/>
        <v>-</v>
      </c>
      <c r="AI95" s="228" t="str">
        <f t="shared" si="40"/>
        <v>-</v>
      </c>
      <c r="AJ95" s="228" t="str">
        <f t="shared" si="40"/>
        <v>-</v>
      </c>
    </row>
    <row r="96" spans="2:36" outlineLevel="1" x14ac:dyDescent="0.25">
      <c r="B96" s="35">
        <v>20</v>
      </c>
      <c r="C96" s="144"/>
      <c r="D96" s="36" t="str">
        <f t="shared" si="32"/>
        <v>-</v>
      </c>
      <c r="E96" s="36" t="str">
        <f t="shared" si="33"/>
        <v>-</v>
      </c>
      <c r="F96" s="148"/>
      <c r="G96" s="149"/>
      <c r="H96" s="42"/>
      <c r="I96" s="207" t="str">
        <f t="shared" si="34"/>
        <v>-</v>
      </c>
      <c r="J96" s="200" t="str">
        <f t="shared" si="35"/>
        <v>-</v>
      </c>
      <c r="K96" s="201" t="str">
        <f t="shared" si="36"/>
        <v>-</v>
      </c>
      <c r="L96" s="202" t="str">
        <f t="shared" si="37"/>
        <v>-</v>
      </c>
      <c r="M96" s="37"/>
      <c r="N96" s="82"/>
      <c r="Q96" s="228" t="str">
        <f t="shared" si="38"/>
        <v>-</v>
      </c>
      <c r="R96" s="228" t="str">
        <f t="shared" si="38"/>
        <v>-</v>
      </c>
      <c r="S96" s="228" t="str">
        <f t="shared" si="38"/>
        <v>-</v>
      </c>
      <c r="T96" s="228" t="str">
        <f t="shared" si="38"/>
        <v>-</v>
      </c>
      <c r="U96" s="228" t="str">
        <f t="shared" si="38"/>
        <v>-</v>
      </c>
      <c r="V96" s="228" t="str">
        <f t="shared" si="38"/>
        <v>-</v>
      </c>
      <c r="X96" s="228" t="str">
        <f t="shared" si="39"/>
        <v>-</v>
      </c>
      <c r="Y96" s="228" t="str">
        <f t="shared" si="39"/>
        <v>-</v>
      </c>
      <c r="Z96" s="228" t="str">
        <f t="shared" si="39"/>
        <v>-</v>
      </c>
      <c r="AA96" s="228" t="str">
        <f t="shared" si="39"/>
        <v>-</v>
      </c>
      <c r="AB96" s="228" t="str">
        <f t="shared" si="39"/>
        <v>-</v>
      </c>
      <c r="AC96" s="228" t="str">
        <f t="shared" si="39"/>
        <v>-</v>
      </c>
      <c r="AD96" s="7"/>
      <c r="AE96" s="228" t="str">
        <f t="shared" si="40"/>
        <v>-</v>
      </c>
      <c r="AF96" s="228" t="str">
        <f t="shared" si="40"/>
        <v>-</v>
      </c>
      <c r="AG96" s="228" t="str">
        <f t="shared" si="40"/>
        <v>-</v>
      </c>
      <c r="AH96" s="228" t="str">
        <f t="shared" si="40"/>
        <v>-</v>
      </c>
      <c r="AI96" s="228" t="str">
        <f t="shared" si="40"/>
        <v>-</v>
      </c>
      <c r="AJ96" s="228" t="str">
        <f t="shared" si="40"/>
        <v>-</v>
      </c>
    </row>
    <row r="97" spans="2:36" outlineLevel="1" x14ac:dyDescent="0.25">
      <c r="B97" s="35">
        <v>21</v>
      </c>
      <c r="C97" s="144"/>
      <c r="D97" s="36" t="str">
        <f t="shared" si="32"/>
        <v>-</v>
      </c>
      <c r="E97" s="36" t="str">
        <f t="shared" si="33"/>
        <v>-</v>
      </c>
      <c r="F97" s="148"/>
      <c r="G97" s="149"/>
      <c r="H97" s="42"/>
      <c r="I97" s="207" t="str">
        <f t="shared" si="34"/>
        <v>-</v>
      </c>
      <c r="J97" s="200" t="str">
        <f t="shared" si="35"/>
        <v>-</v>
      </c>
      <c r="K97" s="201" t="str">
        <f t="shared" si="36"/>
        <v>-</v>
      </c>
      <c r="L97" s="202" t="str">
        <f t="shared" si="37"/>
        <v>-</v>
      </c>
      <c r="M97" s="37" t="str">
        <f ca="1">IF(C97&lt;&gt;"",ROUND(RANDBETWEEN(0,10)/10,1),"")</f>
        <v/>
      </c>
      <c r="N97" s="82"/>
      <c r="Q97" s="228" t="str">
        <f t="shared" si="38"/>
        <v>-</v>
      </c>
      <c r="R97" s="228" t="str">
        <f t="shared" si="38"/>
        <v>-</v>
      </c>
      <c r="S97" s="228" t="str">
        <f t="shared" si="38"/>
        <v>-</v>
      </c>
      <c r="T97" s="228" t="str">
        <f t="shared" si="38"/>
        <v>-</v>
      </c>
      <c r="U97" s="228" t="str">
        <f t="shared" si="38"/>
        <v>-</v>
      </c>
      <c r="V97" s="228" t="str">
        <f t="shared" si="38"/>
        <v>-</v>
      </c>
      <c r="X97" s="228" t="str">
        <f t="shared" si="39"/>
        <v>-</v>
      </c>
      <c r="Y97" s="228" t="str">
        <f t="shared" si="39"/>
        <v>-</v>
      </c>
      <c r="Z97" s="228" t="str">
        <f t="shared" si="39"/>
        <v>-</v>
      </c>
      <c r="AA97" s="228" t="str">
        <f t="shared" si="39"/>
        <v>-</v>
      </c>
      <c r="AB97" s="228" t="str">
        <f t="shared" si="39"/>
        <v>-</v>
      </c>
      <c r="AC97" s="228" t="str">
        <f t="shared" si="39"/>
        <v>-</v>
      </c>
      <c r="AD97" s="7"/>
      <c r="AE97" s="228" t="str">
        <f t="shared" si="40"/>
        <v>-</v>
      </c>
      <c r="AF97" s="228" t="str">
        <f t="shared" si="40"/>
        <v>-</v>
      </c>
      <c r="AG97" s="228" t="str">
        <f t="shared" si="40"/>
        <v>-</v>
      </c>
      <c r="AH97" s="228" t="str">
        <f t="shared" si="40"/>
        <v>-</v>
      </c>
      <c r="AI97" s="228" t="str">
        <f t="shared" si="40"/>
        <v>-</v>
      </c>
      <c r="AJ97" s="228" t="str">
        <f t="shared" si="40"/>
        <v>-</v>
      </c>
    </row>
    <row r="98" spans="2:36" outlineLevel="1" x14ac:dyDescent="0.25">
      <c r="B98" s="35">
        <v>22</v>
      </c>
      <c r="C98" s="144"/>
      <c r="D98" s="36" t="str">
        <f t="shared" si="32"/>
        <v>-</v>
      </c>
      <c r="E98" s="36" t="str">
        <f t="shared" si="33"/>
        <v>-</v>
      </c>
      <c r="F98" s="148"/>
      <c r="G98" s="149"/>
      <c r="H98" s="42"/>
      <c r="I98" s="207" t="str">
        <f t="shared" si="34"/>
        <v>-</v>
      </c>
      <c r="J98" s="200" t="str">
        <f t="shared" si="35"/>
        <v>-</v>
      </c>
      <c r="K98" s="201" t="str">
        <f t="shared" si="36"/>
        <v>-</v>
      </c>
      <c r="L98" s="202" t="str">
        <f t="shared" si="37"/>
        <v>-</v>
      </c>
      <c r="M98" s="37" t="str">
        <f ca="1">IF(C98&lt;&gt;"",ROUND(RANDBETWEEN(0,10)/10,1),"")</f>
        <v/>
      </c>
      <c r="N98" s="82"/>
      <c r="Q98" s="228" t="str">
        <f t="shared" si="38"/>
        <v>-</v>
      </c>
      <c r="R98" s="228" t="str">
        <f t="shared" si="38"/>
        <v>-</v>
      </c>
      <c r="S98" s="228" t="str">
        <f t="shared" si="38"/>
        <v>-</v>
      </c>
      <c r="T98" s="228" t="str">
        <f t="shared" si="38"/>
        <v>-</v>
      </c>
      <c r="U98" s="228" t="str">
        <f t="shared" si="38"/>
        <v>-</v>
      </c>
      <c r="V98" s="228" t="str">
        <f t="shared" si="38"/>
        <v>-</v>
      </c>
      <c r="X98" s="228" t="str">
        <f t="shared" si="39"/>
        <v>-</v>
      </c>
      <c r="Y98" s="228" t="str">
        <f t="shared" si="39"/>
        <v>-</v>
      </c>
      <c r="Z98" s="228" t="str">
        <f t="shared" si="39"/>
        <v>-</v>
      </c>
      <c r="AA98" s="228" t="str">
        <f t="shared" si="39"/>
        <v>-</v>
      </c>
      <c r="AB98" s="228" t="str">
        <f t="shared" si="39"/>
        <v>-</v>
      </c>
      <c r="AC98" s="228" t="str">
        <f t="shared" si="39"/>
        <v>-</v>
      </c>
      <c r="AD98" s="7"/>
      <c r="AE98" s="228" t="str">
        <f t="shared" si="40"/>
        <v>-</v>
      </c>
      <c r="AF98" s="228" t="str">
        <f t="shared" si="40"/>
        <v>-</v>
      </c>
      <c r="AG98" s="228" t="str">
        <f t="shared" si="40"/>
        <v>-</v>
      </c>
      <c r="AH98" s="228" t="str">
        <f t="shared" si="40"/>
        <v>-</v>
      </c>
      <c r="AI98" s="228" t="str">
        <f t="shared" si="40"/>
        <v>-</v>
      </c>
      <c r="AJ98" s="228" t="str">
        <f t="shared" si="40"/>
        <v>-</v>
      </c>
    </row>
    <row r="99" spans="2:36" outlineLevel="1" x14ac:dyDescent="0.25">
      <c r="B99" s="35">
        <v>23</v>
      </c>
      <c r="C99" s="144"/>
      <c r="D99" s="36" t="str">
        <f t="shared" si="32"/>
        <v>-</v>
      </c>
      <c r="E99" s="36" t="str">
        <f t="shared" si="33"/>
        <v>-</v>
      </c>
      <c r="F99" s="148"/>
      <c r="G99" s="149"/>
      <c r="H99" s="42"/>
      <c r="I99" s="207" t="str">
        <f t="shared" si="34"/>
        <v>-</v>
      </c>
      <c r="J99" s="200" t="str">
        <f t="shared" si="35"/>
        <v>-</v>
      </c>
      <c r="K99" s="201" t="str">
        <f t="shared" si="36"/>
        <v>-</v>
      </c>
      <c r="L99" s="202" t="str">
        <f t="shared" si="37"/>
        <v>-</v>
      </c>
      <c r="M99" s="37"/>
      <c r="N99" s="82"/>
      <c r="Q99" s="228" t="str">
        <f t="shared" si="38"/>
        <v>-</v>
      </c>
      <c r="R99" s="228" t="str">
        <f t="shared" si="38"/>
        <v>-</v>
      </c>
      <c r="S99" s="228" t="str">
        <f t="shared" si="38"/>
        <v>-</v>
      </c>
      <c r="T99" s="228" t="str">
        <f t="shared" si="38"/>
        <v>-</v>
      </c>
      <c r="U99" s="228" t="str">
        <f t="shared" si="38"/>
        <v>-</v>
      </c>
      <c r="V99" s="228" t="str">
        <f t="shared" si="38"/>
        <v>-</v>
      </c>
      <c r="X99" s="228" t="str">
        <f t="shared" si="39"/>
        <v>-</v>
      </c>
      <c r="Y99" s="228" t="str">
        <f t="shared" si="39"/>
        <v>-</v>
      </c>
      <c r="Z99" s="228" t="str">
        <f t="shared" si="39"/>
        <v>-</v>
      </c>
      <c r="AA99" s="228" t="str">
        <f t="shared" si="39"/>
        <v>-</v>
      </c>
      <c r="AB99" s="228" t="str">
        <f t="shared" si="39"/>
        <v>-</v>
      </c>
      <c r="AC99" s="228" t="str">
        <f t="shared" si="39"/>
        <v>-</v>
      </c>
      <c r="AD99" s="7"/>
      <c r="AE99" s="228" t="str">
        <f t="shared" si="40"/>
        <v>-</v>
      </c>
      <c r="AF99" s="228" t="str">
        <f t="shared" si="40"/>
        <v>-</v>
      </c>
      <c r="AG99" s="228" t="str">
        <f t="shared" si="40"/>
        <v>-</v>
      </c>
      <c r="AH99" s="228" t="str">
        <f t="shared" si="40"/>
        <v>-</v>
      </c>
      <c r="AI99" s="228" t="str">
        <f t="shared" si="40"/>
        <v>-</v>
      </c>
      <c r="AJ99" s="228" t="str">
        <f t="shared" si="40"/>
        <v>-</v>
      </c>
    </row>
    <row r="100" spans="2:36" outlineLevel="1" x14ac:dyDescent="0.25">
      <c r="B100" s="35">
        <v>24</v>
      </c>
      <c r="C100" s="144"/>
      <c r="D100" s="36" t="str">
        <f t="shared" si="32"/>
        <v>-</v>
      </c>
      <c r="E100" s="36" t="str">
        <f t="shared" si="33"/>
        <v>-</v>
      </c>
      <c r="F100" s="148"/>
      <c r="G100" s="149"/>
      <c r="H100" s="42"/>
      <c r="I100" s="207" t="str">
        <f t="shared" si="34"/>
        <v>-</v>
      </c>
      <c r="J100" s="200" t="str">
        <f t="shared" si="35"/>
        <v>-</v>
      </c>
      <c r="K100" s="201" t="str">
        <f t="shared" si="36"/>
        <v>-</v>
      </c>
      <c r="L100" s="202" t="str">
        <f t="shared" si="37"/>
        <v>-</v>
      </c>
      <c r="M100" s="37" t="str">
        <f ca="1">IF(C100&lt;&gt;"",ROUND(RANDBETWEEN(0,10)/10,1),"")</f>
        <v/>
      </c>
      <c r="N100" s="82"/>
      <c r="Q100" s="228" t="str">
        <f t="shared" si="38"/>
        <v>-</v>
      </c>
      <c r="R100" s="228" t="str">
        <f t="shared" si="38"/>
        <v>-</v>
      </c>
      <c r="S100" s="228" t="str">
        <f t="shared" si="38"/>
        <v>-</v>
      </c>
      <c r="T100" s="228" t="str">
        <f t="shared" si="38"/>
        <v>-</v>
      </c>
      <c r="U100" s="228" t="str">
        <f t="shared" si="38"/>
        <v>-</v>
      </c>
      <c r="V100" s="228" t="str">
        <f t="shared" si="38"/>
        <v>-</v>
      </c>
      <c r="X100" s="228" t="str">
        <f t="shared" si="39"/>
        <v>-</v>
      </c>
      <c r="Y100" s="228" t="str">
        <f t="shared" si="39"/>
        <v>-</v>
      </c>
      <c r="Z100" s="228" t="str">
        <f t="shared" si="39"/>
        <v>-</v>
      </c>
      <c r="AA100" s="228" t="str">
        <f t="shared" si="39"/>
        <v>-</v>
      </c>
      <c r="AB100" s="228" t="str">
        <f t="shared" si="39"/>
        <v>-</v>
      </c>
      <c r="AC100" s="228" t="str">
        <f t="shared" si="39"/>
        <v>-</v>
      </c>
      <c r="AD100" s="7"/>
      <c r="AE100" s="228" t="str">
        <f t="shared" si="40"/>
        <v>-</v>
      </c>
      <c r="AF100" s="228" t="str">
        <f t="shared" si="40"/>
        <v>-</v>
      </c>
      <c r="AG100" s="228" t="str">
        <f t="shared" si="40"/>
        <v>-</v>
      </c>
      <c r="AH100" s="228" t="str">
        <f t="shared" si="40"/>
        <v>-</v>
      </c>
      <c r="AI100" s="228" t="str">
        <f t="shared" si="40"/>
        <v>-</v>
      </c>
      <c r="AJ100" s="228" t="str">
        <f t="shared" si="40"/>
        <v>-</v>
      </c>
    </row>
    <row r="101" spans="2:36" outlineLevel="1" x14ac:dyDescent="0.25">
      <c r="B101" s="35">
        <v>25</v>
      </c>
      <c r="C101" s="144"/>
      <c r="D101" s="36" t="str">
        <f t="shared" si="32"/>
        <v>-</v>
      </c>
      <c r="E101" s="36" t="str">
        <f t="shared" si="33"/>
        <v>-</v>
      </c>
      <c r="F101" s="148"/>
      <c r="G101" s="149"/>
      <c r="H101" s="42"/>
      <c r="I101" s="207" t="str">
        <f t="shared" si="34"/>
        <v>-</v>
      </c>
      <c r="J101" s="200" t="str">
        <f t="shared" si="35"/>
        <v>-</v>
      </c>
      <c r="K101" s="201" t="str">
        <f t="shared" si="36"/>
        <v>-</v>
      </c>
      <c r="L101" s="202" t="str">
        <f t="shared" si="37"/>
        <v>-</v>
      </c>
      <c r="M101" s="37" t="str">
        <f ca="1">IF(C101&lt;&gt;"",ROUND(RANDBETWEEN(0,10)/10,1),"")</f>
        <v/>
      </c>
      <c r="N101" s="82"/>
      <c r="Q101" s="228" t="str">
        <f t="shared" si="38"/>
        <v>-</v>
      </c>
      <c r="R101" s="228" t="str">
        <f t="shared" si="38"/>
        <v>-</v>
      </c>
      <c r="S101" s="228" t="str">
        <f t="shared" si="38"/>
        <v>-</v>
      </c>
      <c r="T101" s="228" t="str">
        <f t="shared" si="38"/>
        <v>-</v>
      </c>
      <c r="U101" s="228" t="str">
        <f t="shared" si="38"/>
        <v>-</v>
      </c>
      <c r="V101" s="228" t="str">
        <f t="shared" si="38"/>
        <v>-</v>
      </c>
      <c r="X101" s="228" t="str">
        <f t="shared" si="39"/>
        <v>-</v>
      </c>
      <c r="Y101" s="228" t="str">
        <f t="shared" si="39"/>
        <v>-</v>
      </c>
      <c r="Z101" s="228" t="str">
        <f t="shared" si="39"/>
        <v>-</v>
      </c>
      <c r="AA101" s="228" t="str">
        <f t="shared" si="39"/>
        <v>-</v>
      </c>
      <c r="AB101" s="228" t="str">
        <f t="shared" si="39"/>
        <v>-</v>
      </c>
      <c r="AC101" s="228" t="str">
        <f t="shared" si="39"/>
        <v>-</v>
      </c>
      <c r="AD101" s="7"/>
      <c r="AE101" s="228" t="str">
        <f t="shared" si="40"/>
        <v>-</v>
      </c>
      <c r="AF101" s="228" t="str">
        <f t="shared" si="40"/>
        <v>-</v>
      </c>
      <c r="AG101" s="228" t="str">
        <f t="shared" si="40"/>
        <v>-</v>
      </c>
      <c r="AH101" s="228" t="str">
        <f t="shared" si="40"/>
        <v>-</v>
      </c>
      <c r="AI101" s="228" t="str">
        <f t="shared" si="40"/>
        <v>-</v>
      </c>
      <c r="AJ101" s="228" t="str">
        <f t="shared" si="40"/>
        <v>-</v>
      </c>
    </row>
    <row r="102" spans="2:36" outlineLevel="1" x14ac:dyDescent="0.25">
      <c r="B102" s="35">
        <v>26</v>
      </c>
      <c r="C102" s="144"/>
      <c r="D102" s="36" t="str">
        <f t="shared" si="32"/>
        <v>-</v>
      </c>
      <c r="E102" s="36" t="str">
        <f t="shared" si="33"/>
        <v>-</v>
      </c>
      <c r="F102" s="148"/>
      <c r="G102" s="149"/>
      <c r="H102" s="42"/>
      <c r="I102" s="207" t="str">
        <f t="shared" si="34"/>
        <v>-</v>
      </c>
      <c r="J102" s="200" t="str">
        <f t="shared" si="35"/>
        <v>-</v>
      </c>
      <c r="K102" s="201" t="str">
        <f t="shared" si="36"/>
        <v>-</v>
      </c>
      <c r="L102" s="202" t="str">
        <f t="shared" si="37"/>
        <v>-</v>
      </c>
      <c r="M102" s="37"/>
      <c r="N102" s="82"/>
      <c r="Q102" s="228" t="str">
        <f t="shared" si="38"/>
        <v>-</v>
      </c>
      <c r="R102" s="228" t="str">
        <f t="shared" si="38"/>
        <v>-</v>
      </c>
      <c r="S102" s="228" t="str">
        <f t="shared" si="38"/>
        <v>-</v>
      </c>
      <c r="T102" s="228" t="str">
        <f t="shared" si="38"/>
        <v>-</v>
      </c>
      <c r="U102" s="228" t="str">
        <f t="shared" si="38"/>
        <v>-</v>
      </c>
      <c r="V102" s="228" t="str">
        <f t="shared" si="38"/>
        <v>-</v>
      </c>
      <c r="X102" s="228" t="str">
        <f t="shared" si="39"/>
        <v>-</v>
      </c>
      <c r="Y102" s="228" t="str">
        <f t="shared" si="39"/>
        <v>-</v>
      </c>
      <c r="Z102" s="228" t="str">
        <f t="shared" si="39"/>
        <v>-</v>
      </c>
      <c r="AA102" s="228" t="str">
        <f t="shared" si="39"/>
        <v>-</v>
      </c>
      <c r="AB102" s="228" t="str">
        <f t="shared" si="39"/>
        <v>-</v>
      </c>
      <c r="AC102" s="228" t="str">
        <f t="shared" si="39"/>
        <v>-</v>
      </c>
      <c r="AD102" s="7"/>
      <c r="AE102" s="228" t="str">
        <f t="shared" si="40"/>
        <v>-</v>
      </c>
      <c r="AF102" s="228" t="str">
        <f t="shared" si="40"/>
        <v>-</v>
      </c>
      <c r="AG102" s="228" t="str">
        <f t="shared" si="40"/>
        <v>-</v>
      </c>
      <c r="AH102" s="228" t="str">
        <f t="shared" si="40"/>
        <v>-</v>
      </c>
      <c r="AI102" s="228" t="str">
        <f t="shared" si="40"/>
        <v>-</v>
      </c>
      <c r="AJ102" s="228" t="str">
        <f t="shared" si="40"/>
        <v>-</v>
      </c>
    </row>
    <row r="103" spans="2:36" outlineLevel="1" x14ac:dyDescent="0.25">
      <c r="B103" s="35">
        <v>27</v>
      </c>
      <c r="C103" s="144"/>
      <c r="D103" s="36" t="str">
        <f t="shared" si="32"/>
        <v>-</v>
      </c>
      <c r="E103" s="36" t="str">
        <f t="shared" si="33"/>
        <v>-</v>
      </c>
      <c r="F103" s="148"/>
      <c r="G103" s="149"/>
      <c r="H103" s="42"/>
      <c r="I103" s="207" t="str">
        <f t="shared" si="34"/>
        <v>-</v>
      </c>
      <c r="J103" s="200" t="str">
        <f t="shared" si="35"/>
        <v>-</v>
      </c>
      <c r="K103" s="201" t="str">
        <f t="shared" si="36"/>
        <v>-</v>
      </c>
      <c r="L103" s="202" t="str">
        <f t="shared" si="37"/>
        <v>-</v>
      </c>
      <c r="M103" s="37" t="str">
        <f ca="1">IF(C103&lt;&gt;"",ROUND(RANDBETWEEN(0,10)/10,1),"")</f>
        <v/>
      </c>
      <c r="N103" s="82"/>
      <c r="Q103" s="228" t="str">
        <f t="shared" si="38"/>
        <v>-</v>
      </c>
      <c r="R103" s="228" t="str">
        <f t="shared" si="38"/>
        <v>-</v>
      </c>
      <c r="S103" s="228" t="str">
        <f t="shared" si="38"/>
        <v>-</v>
      </c>
      <c r="T103" s="228" t="str">
        <f t="shared" si="38"/>
        <v>-</v>
      </c>
      <c r="U103" s="228" t="str">
        <f t="shared" si="38"/>
        <v>-</v>
      </c>
      <c r="V103" s="228" t="str">
        <f t="shared" si="38"/>
        <v>-</v>
      </c>
      <c r="X103" s="228" t="str">
        <f t="shared" si="39"/>
        <v>-</v>
      </c>
      <c r="Y103" s="228" t="str">
        <f t="shared" si="39"/>
        <v>-</v>
      </c>
      <c r="Z103" s="228" t="str">
        <f t="shared" si="39"/>
        <v>-</v>
      </c>
      <c r="AA103" s="228" t="str">
        <f t="shared" si="39"/>
        <v>-</v>
      </c>
      <c r="AB103" s="228" t="str">
        <f t="shared" si="39"/>
        <v>-</v>
      </c>
      <c r="AC103" s="228" t="str">
        <f t="shared" si="39"/>
        <v>-</v>
      </c>
      <c r="AD103" s="7"/>
      <c r="AE103" s="228" t="str">
        <f t="shared" si="40"/>
        <v>-</v>
      </c>
      <c r="AF103" s="228" t="str">
        <f t="shared" si="40"/>
        <v>-</v>
      </c>
      <c r="AG103" s="228" t="str">
        <f t="shared" si="40"/>
        <v>-</v>
      </c>
      <c r="AH103" s="228" t="str">
        <f t="shared" si="40"/>
        <v>-</v>
      </c>
      <c r="AI103" s="228" t="str">
        <f t="shared" si="40"/>
        <v>-</v>
      </c>
      <c r="AJ103" s="228" t="str">
        <f t="shared" si="40"/>
        <v>-</v>
      </c>
    </row>
    <row r="104" spans="2:36" outlineLevel="1" x14ac:dyDescent="0.25">
      <c r="B104" s="35">
        <v>28</v>
      </c>
      <c r="C104" s="144"/>
      <c r="D104" s="36" t="str">
        <f t="shared" si="32"/>
        <v>-</v>
      </c>
      <c r="E104" s="36" t="str">
        <f t="shared" si="33"/>
        <v>-</v>
      </c>
      <c r="F104" s="148"/>
      <c r="G104" s="149"/>
      <c r="H104" s="42"/>
      <c r="I104" s="207" t="str">
        <f t="shared" si="34"/>
        <v>-</v>
      </c>
      <c r="J104" s="200" t="str">
        <f t="shared" si="35"/>
        <v>-</v>
      </c>
      <c r="K104" s="201" t="str">
        <f t="shared" si="36"/>
        <v>-</v>
      </c>
      <c r="L104" s="202" t="str">
        <f t="shared" si="37"/>
        <v>-</v>
      </c>
      <c r="M104" s="37" t="str">
        <f ca="1">IF(C104&lt;&gt;"",ROUND(RANDBETWEEN(0,10)/10,1),"")</f>
        <v/>
      </c>
      <c r="N104" s="82"/>
      <c r="Q104" s="228" t="str">
        <f t="shared" si="38"/>
        <v>-</v>
      </c>
      <c r="R104" s="228" t="str">
        <f t="shared" si="38"/>
        <v>-</v>
      </c>
      <c r="S104" s="228" t="str">
        <f t="shared" si="38"/>
        <v>-</v>
      </c>
      <c r="T104" s="228" t="str">
        <f t="shared" si="38"/>
        <v>-</v>
      </c>
      <c r="U104" s="228" t="str">
        <f t="shared" si="38"/>
        <v>-</v>
      </c>
      <c r="V104" s="228" t="str">
        <f t="shared" si="38"/>
        <v>-</v>
      </c>
      <c r="X104" s="228" t="str">
        <f t="shared" si="39"/>
        <v>-</v>
      </c>
      <c r="Y104" s="228" t="str">
        <f t="shared" si="39"/>
        <v>-</v>
      </c>
      <c r="Z104" s="228" t="str">
        <f t="shared" si="39"/>
        <v>-</v>
      </c>
      <c r="AA104" s="228" t="str">
        <f t="shared" si="39"/>
        <v>-</v>
      </c>
      <c r="AB104" s="228" t="str">
        <f t="shared" si="39"/>
        <v>-</v>
      </c>
      <c r="AC104" s="228" t="str">
        <f t="shared" si="39"/>
        <v>-</v>
      </c>
      <c r="AD104" s="7"/>
      <c r="AE104" s="228" t="str">
        <f t="shared" si="40"/>
        <v>-</v>
      </c>
      <c r="AF104" s="228" t="str">
        <f t="shared" si="40"/>
        <v>-</v>
      </c>
      <c r="AG104" s="228" t="str">
        <f t="shared" si="40"/>
        <v>-</v>
      </c>
      <c r="AH104" s="228" t="str">
        <f t="shared" si="40"/>
        <v>-</v>
      </c>
      <c r="AI104" s="228" t="str">
        <f t="shared" si="40"/>
        <v>-</v>
      </c>
      <c r="AJ104" s="228" t="str">
        <f t="shared" si="40"/>
        <v>-</v>
      </c>
    </row>
    <row r="105" spans="2:36" outlineLevel="1" x14ac:dyDescent="0.25">
      <c r="B105" s="35">
        <v>29</v>
      </c>
      <c r="C105" s="144"/>
      <c r="D105" s="36" t="str">
        <f t="shared" si="32"/>
        <v>-</v>
      </c>
      <c r="E105" s="36" t="str">
        <f t="shared" si="33"/>
        <v>-</v>
      </c>
      <c r="F105" s="148"/>
      <c r="G105" s="149"/>
      <c r="H105" s="42"/>
      <c r="I105" s="207" t="str">
        <f t="shared" si="34"/>
        <v>-</v>
      </c>
      <c r="J105" s="200" t="str">
        <f t="shared" si="35"/>
        <v>-</v>
      </c>
      <c r="K105" s="201" t="str">
        <f t="shared" si="36"/>
        <v>-</v>
      </c>
      <c r="L105" s="202" t="str">
        <f t="shared" si="37"/>
        <v>-</v>
      </c>
      <c r="M105" s="37"/>
      <c r="N105" s="82"/>
      <c r="Q105" s="228" t="str">
        <f t="shared" si="38"/>
        <v>-</v>
      </c>
      <c r="R105" s="228" t="str">
        <f t="shared" si="38"/>
        <v>-</v>
      </c>
      <c r="S105" s="228" t="str">
        <f t="shared" si="38"/>
        <v>-</v>
      </c>
      <c r="T105" s="228" t="str">
        <f t="shared" si="38"/>
        <v>-</v>
      </c>
      <c r="U105" s="228" t="str">
        <f t="shared" si="38"/>
        <v>-</v>
      </c>
      <c r="V105" s="228" t="str">
        <f t="shared" si="38"/>
        <v>-</v>
      </c>
      <c r="X105" s="228" t="str">
        <f t="shared" si="39"/>
        <v>-</v>
      </c>
      <c r="Y105" s="228" t="str">
        <f t="shared" si="39"/>
        <v>-</v>
      </c>
      <c r="Z105" s="228" t="str">
        <f t="shared" si="39"/>
        <v>-</v>
      </c>
      <c r="AA105" s="228" t="str">
        <f t="shared" si="39"/>
        <v>-</v>
      </c>
      <c r="AB105" s="228" t="str">
        <f t="shared" si="39"/>
        <v>-</v>
      </c>
      <c r="AC105" s="228" t="str">
        <f t="shared" si="39"/>
        <v>-</v>
      </c>
      <c r="AD105" s="7"/>
      <c r="AE105" s="228" t="str">
        <f t="shared" si="40"/>
        <v>-</v>
      </c>
      <c r="AF105" s="228" t="str">
        <f t="shared" si="40"/>
        <v>-</v>
      </c>
      <c r="AG105" s="228" t="str">
        <f t="shared" si="40"/>
        <v>-</v>
      </c>
      <c r="AH105" s="228" t="str">
        <f t="shared" si="40"/>
        <v>-</v>
      </c>
      <c r="AI105" s="228" t="str">
        <f t="shared" si="40"/>
        <v>-</v>
      </c>
      <c r="AJ105" s="228" t="str">
        <f t="shared" si="40"/>
        <v>-</v>
      </c>
    </row>
    <row r="106" spans="2:36" outlineLevel="1" x14ac:dyDescent="0.25">
      <c r="B106" s="38">
        <v>30</v>
      </c>
      <c r="C106" s="145"/>
      <c r="D106" s="39" t="str">
        <f t="shared" si="32"/>
        <v>-</v>
      </c>
      <c r="E106" s="39" t="str">
        <f t="shared" si="33"/>
        <v>-</v>
      </c>
      <c r="F106" s="150"/>
      <c r="G106" s="151"/>
      <c r="H106" s="43"/>
      <c r="I106" s="209" t="str">
        <f t="shared" si="34"/>
        <v>-</v>
      </c>
      <c r="J106" s="204" t="str">
        <f t="shared" si="35"/>
        <v>-</v>
      </c>
      <c r="K106" s="204" t="str">
        <f t="shared" si="36"/>
        <v>-</v>
      </c>
      <c r="L106" s="204" t="str">
        <f t="shared" si="37"/>
        <v>-</v>
      </c>
      <c r="M106" s="40" t="str">
        <f ca="1">IF(C106&lt;&gt;"",ROUND(RANDBETWEEN(0,10)/10,1),"")</f>
        <v/>
      </c>
      <c r="N106" s="82"/>
      <c r="Q106" s="228" t="str">
        <f t="shared" si="38"/>
        <v>-</v>
      </c>
      <c r="R106" s="228" t="str">
        <f t="shared" si="38"/>
        <v>-</v>
      </c>
      <c r="S106" s="228" t="str">
        <f t="shared" si="38"/>
        <v>-</v>
      </c>
      <c r="T106" s="228" t="str">
        <f t="shared" si="38"/>
        <v>-</v>
      </c>
      <c r="U106" s="228" t="str">
        <f t="shared" si="38"/>
        <v>-</v>
      </c>
      <c r="V106" s="228" t="str">
        <f t="shared" si="38"/>
        <v>-</v>
      </c>
      <c r="X106" s="228" t="str">
        <f t="shared" si="39"/>
        <v>-</v>
      </c>
      <c r="Y106" s="228" t="str">
        <f t="shared" si="39"/>
        <v>-</v>
      </c>
      <c r="Z106" s="228" t="str">
        <f t="shared" si="39"/>
        <v>-</v>
      </c>
      <c r="AA106" s="228" t="str">
        <f t="shared" si="39"/>
        <v>-</v>
      </c>
      <c r="AB106" s="228" t="str">
        <f t="shared" si="39"/>
        <v>-</v>
      </c>
      <c r="AC106" s="228" t="str">
        <f t="shared" si="39"/>
        <v>-</v>
      </c>
      <c r="AD106" s="7"/>
      <c r="AE106" s="228" t="str">
        <f t="shared" si="40"/>
        <v>-</v>
      </c>
      <c r="AF106" s="228" t="str">
        <f t="shared" si="40"/>
        <v>-</v>
      </c>
      <c r="AG106" s="228" t="str">
        <f t="shared" si="40"/>
        <v>-</v>
      </c>
      <c r="AH106" s="228" t="str">
        <f t="shared" si="40"/>
        <v>-</v>
      </c>
      <c r="AI106" s="228" t="str">
        <f t="shared" si="40"/>
        <v>-</v>
      </c>
      <c r="AJ106" s="228" t="str">
        <f t="shared" si="40"/>
        <v>-</v>
      </c>
    </row>
    <row r="107" spans="2:36" ht="5.65" customHeight="1" x14ac:dyDescent="0.25">
      <c r="B107" s="84"/>
      <c r="C107" s="85"/>
      <c r="D107" s="86"/>
      <c r="E107" s="86"/>
      <c r="F107" s="280"/>
      <c r="G107" s="280"/>
      <c r="H107" s="280"/>
      <c r="I107" s="255" t="str">
        <f>I73</f>
        <v>Role Weighting</v>
      </c>
      <c r="J107" s="255" t="str">
        <f>J73</f>
        <v>Level of Education</v>
      </c>
      <c r="K107" s="255" t="str">
        <f>K73</f>
        <v>Experience</v>
      </c>
      <c r="L107" s="255" t="str">
        <f>L73</f>
        <v>Similar Role</v>
      </c>
      <c r="M107" s="277" t="s">
        <v>72</v>
      </c>
      <c r="N107" s="82"/>
      <c r="Q107" s="228"/>
      <c r="R107" s="228"/>
      <c r="S107" s="228"/>
      <c r="T107" s="228"/>
      <c r="U107" s="228"/>
      <c r="V107" s="228"/>
      <c r="X107" s="228"/>
      <c r="Y107" s="228"/>
      <c r="Z107" s="228"/>
      <c r="AA107" s="228"/>
      <c r="AB107" s="228"/>
      <c r="AC107" s="228"/>
      <c r="AD107" s="7"/>
      <c r="AE107" s="228"/>
      <c r="AF107" s="228"/>
      <c r="AG107" s="228"/>
      <c r="AH107" s="228"/>
      <c r="AI107" s="228"/>
      <c r="AJ107" s="228"/>
    </row>
    <row r="108" spans="2:36" s="7" customFormat="1" x14ac:dyDescent="0.2">
      <c r="B108" s="24" t="s">
        <v>211</v>
      </c>
      <c r="C108" s="154"/>
      <c r="D108" s="10" t="e">
        <f>INDEX(Vessel_Name_Score,MATCH(C108,Vessel_Code,0))</f>
        <v>#N/A</v>
      </c>
      <c r="E108" s="89"/>
      <c r="F108" s="281"/>
      <c r="G108" s="281"/>
      <c r="H108" s="281"/>
      <c r="I108" s="269"/>
      <c r="J108" s="269"/>
      <c r="K108" s="269"/>
      <c r="L108" s="269"/>
      <c r="M108" s="278"/>
      <c r="N108" s="96">
        <f>N74</f>
        <v>1</v>
      </c>
      <c r="O108" s="48"/>
      <c r="Q108" s="228"/>
      <c r="R108" s="228"/>
      <c r="S108" s="228"/>
      <c r="T108" s="228"/>
      <c r="U108" s="228"/>
      <c r="V108" s="228"/>
      <c r="X108" s="228"/>
      <c r="Y108" s="228"/>
      <c r="Z108" s="228"/>
      <c r="AA108" s="228"/>
      <c r="AB108" s="228"/>
      <c r="AC108" s="228"/>
      <c r="AE108" s="228"/>
      <c r="AF108" s="228"/>
      <c r="AG108" s="228"/>
      <c r="AH108" s="228"/>
      <c r="AI108" s="228"/>
      <c r="AJ108" s="228"/>
    </row>
    <row r="109" spans="2:36" ht="5.65" customHeight="1" x14ac:dyDescent="0.25">
      <c r="B109" s="84"/>
      <c r="C109" s="85"/>
      <c r="D109" s="86"/>
      <c r="E109" s="86"/>
      <c r="F109" s="282"/>
      <c r="G109" s="282"/>
      <c r="H109" s="282"/>
      <c r="I109" s="270"/>
      <c r="J109" s="270"/>
      <c r="K109" s="270"/>
      <c r="L109" s="270"/>
      <c r="M109" s="279"/>
      <c r="N109" s="82"/>
      <c r="Q109" s="228"/>
      <c r="R109" s="228"/>
      <c r="S109" s="228"/>
      <c r="T109" s="228"/>
      <c r="U109" s="228"/>
      <c r="V109" s="228"/>
      <c r="X109" s="228"/>
      <c r="Y109" s="228"/>
      <c r="Z109" s="228"/>
      <c r="AA109" s="228"/>
      <c r="AB109" s="228"/>
      <c r="AC109" s="228"/>
      <c r="AD109" s="7"/>
      <c r="AE109" s="228"/>
      <c r="AF109" s="228"/>
      <c r="AG109" s="228"/>
      <c r="AH109" s="228"/>
      <c r="AI109" s="228"/>
      <c r="AJ109" s="228"/>
    </row>
    <row r="110" spans="2:36" s="7" customFormat="1" x14ac:dyDescent="0.25">
      <c r="B110" s="25" t="s">
        <v>16</v>
      </c>
      <c r="C110" s="27"/>
      <c r="D110" s="27" t="s">
        <v>0</v>
      </c>
      <c r="E110" s="27"/>
      <c r="F110" s="28" t="s">
        <v>12</v>
      </c>
      <c r="G110" s="29" t="s">
        <v>20</v>
      </c>
      <c r="H110" s="30" t="s">
        <v>146</v>
      </c>
      <c r="I110" s="195"/>
      <c r="J110" s="195"/>
      <c r="K110" s="195"/>
      <c r="L110" s="195"/>
      <c r="M110" s="31" t="str">
        <f ca="1">IFERROR(AVERAGE(M111:M140),"-")</f>
        <v>-</v>
      </c>
      <c r="N110" s="96">
        <f>N76</f>
        <v>2</v>
      </c>
      <c r="O110" s="48"/>
      <c r="Q110" s="228"/>
      <c r="R110" s="228"/>
      <c r="S110" s="228"/>
      <c r="T110" s="228"/>
      <c r="U110" s="228"/>
      <c r="V110" s="228"/>
      <c r="X110" s="228"/>
      <c r="Y110" s="228"/>
      <c r="Z110" s="228"/>
      <c r="AA110" s="228"/>
      <c r="AB110" s="228"/>
      <c r="AC110" s="228"/>
      <c r="AE110" s="228"/>
      <c r="AF110" s="228"/>
      <c r="AG110" s="228"/>
      <c r="AH110" s="228"/>
      <c r="AI110" s="228"/>
      <c r="AJ110" s="228"/>
    </row>
    <row r="111" spans="2:36" s="7" customFormat="1" outlineLevel="1" x14ac:dyDescent="0.25">
      <c r="B111" s="32">
        <v>1</v>
      </c>
      <c r="C111" s="143"/>
      <c r="D111" s="33" t="str">
        <f t="shared" ref="D111:D140" si="41">IFERROR(INDEX(Personnel_Names,MATCH($C111,Personnel_Codes,0)),"-")</f>
        <v>-</v>
      </c>
      <c r="E111" s="33" t="str">
        <f t="shared" ref="E111:E140" si="42">IFERROR(INDEX(Personnel_Functions,MATCH($C111,Personnel_Codes,0)),"-")</f>
        <v>-</v>
      </c>
      <c r="F111" s="146"/>
      <c r="G111" s="147" t="s">
        <v>145</v>
      </c>
      <c r="H111" s="41" t="s">
        <v>6</v>
      </c>
      <c r="I111" s="206" t="str">
        <f t="shared" ref="I111:I140" si="43">IFERROR(INDEX(PersWeight,MATCH($C111,Personnel_Codes,0)),"-")</f>
        <v>-</v>
      </c>
      <c r="J111" s="198" t="str">
        <f t="shared" ref="J111:J140" si="44">IFERROR(INDEX(EducationScores,MATCH($C111,Personnel_Codes,0)),"-")</f>
        <v>-</v>
      </c>
      <c r="K111" s="197" t="str">
        <f t="shared" ref="K111:K140" si="45">IFERROR(INDEX(ExperienceScores,MATCH($C111,Personnel_Codes,0)),"-")</f>
        <v>-</v>
      </c>
      <c r="L111" s="199" t="str">
        <f t="shared" ref="L111:L140" si="46">IFERROR(INDEX(YearsRoleScores,MATCH($C111,Personnel_Codes,0)),"-")</f>
        <v>-</v>
      </c>
      <c r="M111" s="34"/>
      <c r="N111" s="96">
        <f>N77</f>
        <v>3</v>
      </c>
      <c r="O111" s="48"/>
      <c r="Q111" s="228" t="str">
        <f t="shared" ref="Q111:V140" si="47">IFERROR(IF(LEFT($C111,FIND(".",$C111))=Q$3,$J111,"-"),"-")</f>
        <v>-</v>
      </c>
      <c r="R111" s="228" t="str">
        <f t="shared" si="47"/>
        <v>-</v>
      </c>
      <c r="S111" s="228" t="str">
        <f t="shared" si="47"/>
        <v>-</v>
      </c>
      <c r="T111" s="228" t="str">
        <f t="shared" si="47"/>
        <v>-</v>
      </c>
      <c r="U111" s="228" t="str">
        <f t="shared" si="47"/>
        <v>-</v>
      </c>
      <c r="V111" s="228" t="str">
        <f t="shared" si="47"/>
        <v>-</v>
      </c>
      <c r="X111" s="228" t="str">
        <f t="shared" ref="X111:AC140" si="48">IFERROR(IF(LEFT($C111,FIND(".",$C111))=X$3,$K111,"-"),"-")</f>
        <v>-</v>
      </c>
      <c r="Y111" s="228" t="str">
        <f t="shared" si="48"/>
        <v>-</v>
      </c>
      <c r="Z111" s="228" t="str">
        <f t="shared" si="48"/>
        <v>-</v>
      </c>
      <c r="AA111" s="228" t="str">
        <f t="shared" si="48"/>
        <v>-</v>
      </c>
      <c r="AB111" s="228" t="str">
        <f t="shared" si="48"/>
        <v>-</v>
      </c>
      <c r="AC111" s="228" t="str">
        <f t="shared" si="48"/>
        <v>-</v>
      </c>
      <c r="AE111" s="228" t="str">
        <f t="shared" ref="AE111:AJ140" si="49">IFERROR(IF(LEFT($C111,FIND(".",$C111))=AE$3,$L111,"-"),"-")</f>
        <v>-</v>
      </c>
      <c r="AF111" s="228" t="str">
        <f t="shared" si="49"/>
        <v>-</v>
      </c>
      <c r="AG111" s="228" t="str">
        <f t="shared" si="49"/>
        <v>-</v>
      </c>
      <c r="AH111" s="228" t="str">
        <f t="shared" si="49"/>
        <v>-</v>
      </c>
      <c r="AI111" s="228" t="str">
        <f t="shared" si="49"/>
        <v>-</v>
      </c>
      <c r="AJ111" s="228" t="str">
        <f t="shared" si="49"/>
        <v>-</v>
      </c>
    </row>
    <row r="112" spans="2:36" s="7" customFormat="1" outlineLevel="1" x14ac:dyDescent="0.25">
      <c r="B112" s="35">
        <v>2</v>
      </c>
      <c r="C112" s="144"/>
      <c r="D112" s="36" t="str">
        <f t="shared" si="41"/>
        <v>-</v>
      </c>
      <c r="E112" s="36" t="str">
        <f t="shared" si="42"/>
        <v>-</v>
      </c>
      <c r="F112" s="148"/>
      <c r="G112" s="149" t="s">
        <v>145</v>
      </c>
      <c r="H112" s="42" t="s">
        <v>6</v>
      </c>
      <c r="I112" s="207" t="str">
        <f t="shared" si="43"/>
        <v>-</v>
      </c>
      <c r="J112" s="200" t="str">
        <f t="shared" si="44"/>
        <v>-</v>
      </c>
      <c r="K112" s="201" t="str">
        <f t="shared" si="45"/>
        <v>-</v>
      </c>
      <c r="L112" s="202" t="str">
        <f t="shared" si="46"/>
        <v>-</v>
      </c>
      <c r="M112" s="37"/>
      <c r="N112" s="232"/>
      <c r="O112" s="48"/>
      <c r="Q112" s="228" t="str">
        <f t="shared" si="47"/>
        <v>-</v>
      </c>
      <c r="R112" s="228" t="str">
        <f t="shared" si="47"/>
        <v>-</v>
      </c>
      <c r="S112" s="228" t="str">
        <f t="shared" si="47"/>
        <v>-</v>
      </c>
      <c r="T112" s="228" t="str">
        <f t="shared" si="47"/>
        <v>-</v>
      </c>
      <c r="U112" s="228" t="str">
        <f t="shared" si="47"/>
        <v>-</v>
      </c>
      <c r="V112" s="228" t="str">
        <f t="shared" si="47"/>
        <v>-</v>
      </c>
      <c r="X112" s="228" t="str">
        <f t="shared" si="48"/>
        <v>-</v>
      </c>
      <c r="Y112" s="228" t="str">
        <f t="shared" si="48"/>
        <v>-</v>
      </c>
      <c r="Z112" s="228" t="str">
        <f t="shared" si="48"/>
        <v>-</v>
      </c>
      <c r="AA112" s="228" t="str">
        <f t="shared" si="48"/>
        <v>-</v>
      </c>
      <c r="AB112" s="228" t="str">
        <f t="shared" si="48"/>
        <v>-</v>
      </c>
      <c r="AC112" s="228" t="str">
        <f t="shared" si="48"/>
        <v>-</v>
      </c>
      <c r="AE112" s="228" t="str">
        <f t="shared" si="49"/>
        <v>-</v>
      </c>
      <c r="AF112" s="228" t="str">
        <f t="shared" si="49"/>
        <v>-</v>
      </c>
      <c r="AG112" s="228" t="str">
        <f t="shared" si="49"/>
        <v>-</v>
      </c>
      <c r="AH112" s="228" t="str">
        <f t="shared" si="49"/>
        <v>-</v>
      </c>
      <c r="AI112" s="228" t="str">
        <f t="shared" si="49"/>
        <v>-</v>
      </c>
      <c r="AJ112" s="228" t="str">
        <f t="shared" si="49"/>
        <v>-</v>
      </c>
    </row>
    <row r="113" spans="2:36" outlineLevel="1" x14ac:dyDescent="0.25">
      <c r="B113" s="35">
        <v>3</v>
      </c>
      <c r="C113" s="144"/>
      <c r="D113" s="36" t="str">
        <f t="shared" si="41"/>
        <v>-</v>
      </c>
      <c r="E113" s="36" t="str">
        <f t="shared" si="42"/>
        <v>-</v>
      </c>
      <c r="F113" s="148"/>
      <c r="G113" s="149" t="s">
        <v>145</v>
      </c>
      <c r="H113" s="42" t="s">
        <v>5</v>
      </c>
      <c r="I113" s="207" t="str">
        <f t="shared" si="43"/>
        <v>-</v>
      </c>
      <c r="J113" s="200" t="str">
        <f t="shared" si="44"/>
        <v>-</v>
      </c>
      <c r="K113" s="201" t="str">
        <f t="shared" si="45"/>
        <v>-</v>
      </c>
      <c r="L113" s="202" t="str">
        <f t="shared" si="46"/>
        <v>-</v>
      </c>
      <c r="M113" s="37"/>
      <c r="N113" s="82"/>
      <c r="Q113" s="228" t="str">
        <f t="shared" si="47"/>
        <v>-</v>
      </c>
      <c r="R113" s="228" t="str">
        <f t="shared" si="47"/>
        <v>-</v>
      </c>
      <c r="S113" s="228" t="str">
        <f t="shared" si="47"/>
        <v>-</v>
      </c>
      <c r="T113" s="228" t="str">
        <f t="shared" si="47"/>
        <v>-</v>
      </c>
      <c r="U113" s="228" t="str">
        <f t="shared" si="47"/>
        <v>-</v>
      </c>
      <c r="V113" s="228" t="str">
        <f t="shared" si="47"/>
        <v>-</v>
      </c>
      <c r="X113" s="228" t="str">
        <f t="shared" si="48"/>
        <v>-</v>
      </c>
      <c r="Y113" s="228" t="str">
        <f t="shared" si="48"/>
        <v>-</v>
      </c>
      <c r="Z113" s="228" t="str">
        <f t="shared" si="48"/>
        <v>-</v>
      </c>
      <c r="AA113" s="228" t="str">
        <f t="shared" si="48"/>
        <v>-</v>
      </c>
      <c r="AB113" s="228" t="str">
        <f t="shared" si="48"/>
        <v>-</v>
      </c>
      <c r="AC113" s="228" t="str">
        <f t="shared" si="48"/>
        <v>-</v>
      </c>
      <c r="AD113" s="7"/>
      <c r="AE113" s="228" t="str">
        <f t="shared" si="49"/>
        <v>-</v>
      </c>
      <c r="AF113" s="228" t="str">
        <f t="shared" si="49"/>
        <v>-</v>
      </c>
      <c r="AG113" s="228" t="str">
        <f t="shared" si="49"/>
        <v>-</v>
      </c>
      <c r="AH113" s="228" t="str">
        <f t="shared" si="49"/>
        <v>-</v>
      </c>
      <c r="AI113" s="228" t="str">
        <f t="shared" si="49"/>
        <v>-</v>
      </c>
      <c r="AJ113" s="228" t="str">
        <f t="shared" si="49"/>
        <v>-</v>
      </c>
    </row>
    <row r="114" spans="2:36" outlineLevel="1" x14ac:dyDescent="0.25">
      <c r="B114" s="35">
        <v>4</v>
      </c>
      <c r="C114" s="144"/>
      <c r="D114" s="36" t="str">
        <f t="shared" si="41"/>
        <v>-</v>
      </c>
      <c r="E114" s="36" t="str">
        <f t="shared" si="42"/>
        <v>-</v>
      </c>
      <c r="F114" s="148"/>
      <c r="G114" s="149"/>
      <c r="H114" s="42"/>
      <c r="I114" s="207" t="str">
        <f t="shared" si="43"/>
        <v>-</v>
      </c>
      <c r="J114" s="200" t="str">
        <f t="shared" si="44"/>
        <v>-</v>
      </c>
      <c r="K114" s="201" t="str">
        <f t="shared" si="45"/>
        <v>-</v>
      </c>
      <c r="L114" s="202" t="str">
        <f t="shared" si="46"/>
        <v>-</v>
      </c>
      <c r="M114" s="37"/>
      <c r="N114" s="82"/>
      <c r="Q114" s="228" t="str">
        <f t="shared" si="47"/>
        <v>-</v>
      </c>
      <c r="R114" s="228" t="str">
        <f t="shared" si="47"/>
        <v>-</v>
      </c>
      <c r="S114" s="228" t="str">
        <f t="shared" si="47"/>
        <v>-</v>
      </c>
      <c r="T114" s="228" t="str">
        <f t="shared" si="47"/>
        <v>-</v>
      </c>
      <c r="U114" s="228" t="str">
        <f t="shared" si="47"/>
        <v>-</v>
      </c>
      <c r="V114" s="228" t="str">
        <f t="shared" si="47"/>
        <v>-</v>
      </c>
      <c r="X114" s="228" t="str">
        <f t="shared" si="48"/>
        <v>-</v>
      </c>
      <c r="Y114" s="228" t="str">
        <f t="shared" si="48"/>
        <v>-</v>
      </c>
      <c r="Z114" s="228" t="str">
        <f t="shared" si="48"/>
        <v>-</v>
      </c>
      <c r="AA114" s="228" t="str">
        <f t="shared" si="48"/>
        <v>-</v>
      </c>
      <c r="AB114" s="228" t="str">
        <f t="shared" si="48"/>
        <v>-</v>
      </c>
      <c r="AC114" s="228" t="str">
        <f t="shared" si="48"/>
        <v>-</v>
      </c>
      <c r="AD114" s="7"/>
      <c r="AE114" s="228" t="str">
        <f t="shared" si="49"/>
        <v>-</v>
      </c>
      <c r="AF114" s="228" t="str">
        <f t="shared" si="49"/>
        <v>-</v>
      </c>
      <c r="AG114" s="228" t="str">
        <f t="shared" si="49"/>
        <v>-</v>
      </c>
      <c r="AH114" s="228" t="str">
        <f t="shared" si="49"/>
        <v>-</v>
      </c>
      <c r="AI114" s="228" t="str">
        <f t="shared" si="49"/>
        <v>-</v>
      </c>
      <c r="AJ114" s="228" t="str">
        <f t="shared" si="49"/>
        <v>-</v>
      </c>
    </row>
    <row r="115" spans="2:36" outlineLevel="1" x14ac:dyDescent="0.25">
      <c r="B115" s="35">
        <v>5</v>
      </c>
      <c r="C115" s="144"/>
      <c r="D115" s="36" t="str">
        <f t="shared" si="41"/>
        <v>-</v>
      </c>
      <c r="E115" s="36" t="str">
        <f t="shared" si="42"/>
        <v>-</v>
      </c>
      <c r="F115" s="148"/>
      <c r="G115" s="149"/>
      <c r="H115" s="42"/>
      <c r="I115" s="207" t="str">
        <f t="shared" si="43"/>
        <v>-</v>
      </c>
      <c r="J115" s="200" t="str">
        <f t="shared" si="44"/>
        <v>-</v>
      </c>
      <c r="K115" s="201" t="str">
        <f t="shared" si="45"/>
        <v>-</v>
      </c>
      <c r="L115" s="202" t="str">
        <f t="shared" si="46"/>
        <v>-</v>
      </c>
      <c r="M115" s="37"/>
      <c r="N115" s="82"/>
      <c r="Q115" s="228" t="str">
        <f t="shared" si="47"/>
        <v>-</v>
      </c>
      <c r="R115" s="228" t="str">
        <f t="shared" si="47"/>
        <v>-</v>
      </c>
      <c r="S115" s="228" t="str">
        <f t="shared" si="47"/>
        <v>-</v>
      </c>
      <c r="T115" s="228" t="str">
        <f t="shared" si="47"/>
        <v>-</v>
      </c>
      <c r="U115" s="228" t="str">
        <f t="shared" si="47"/>
        <v>-</v>
      </c>
      <c r="V115" s="228" t="str">
        <f t="shared" si="47"/>
        <v>-</v>
      </c>
      <c r="X115" s="228" t="str">
        <f t="shared" si="48"/>
        <v>-</v>
      </c>
      <c r="Y115" s="228" t="str">
        <f t="shared" si="48"/>
        <v>-</v>
      </c>
      <c r="Z115" s="228" t="str">
        <f t="shared" si="48"/>
        <v>-</v>
      </c>
      <c r="AA115" s="228" t="str">
        <f t="shared" si="48"/>
        <v>-</v>
      </c>
      <c r="AB115" s="228" t="str">
        <f t="shared" si="48"/>
        <v>-</v>
      </c>
      <c r="AC115" s="228" t="str">
        <f t="shared" si="48"/>
        <v>-</v>
      </c>
      <c r="AD115" s="7"/>
      <c r="AE115" s="228" t="str">
        <f t="shared" si="49"/>
        <v>-</v>
      </c>
      <c r="AF115" s="228" t="str">
        <f t="shared" si="49"/>
        <v>-</v>
      </c>
      <c r="AG115" s="228" t="str">
        <f t="shared" si="49"/>
        <v>-</v>
      </c>
      <c r="AH115" s="228" t="str">
        <f t="shared" si="49"/>
        <v>-</v>
      </c>
      <c r="AI115" s="228" t="str">
        <f t="shared" si="49"/>
        <v>-</v>
      </c>
      <c r="AJ115" s="228" t="str">
        <f t="shared" si="49"/>
        <v>-</v>
      </c>
    </row>
    <row r="116" spans="2:36" outlineLevel="1" x14ac:dyDescent="0.25">
      <c r="B116" s="35">
        <v>6</v>
      </c>
      <c r="C116" s="144"/>
      <c r="D116" s="36" t="str">
        <f t="shared" si="41"/>
        <v>-</v>
      </c>
      <c r="E116" s="36" t="str">
        <f t="shared" si="42"/>
        <v>-</v>
      </c>
      <c r="F116" s="148"/>
      <c r="G116" s="149"/>
      <c r="H116" s="42"/>
      <c r="I116" s="207" t="str">
        <f t="shared" si="43"/>
        <v>-</v>
      </c>
      <c r="J116" s="200" t="str">
        <f t="shared" si="44"/>
        <v>-</v>
      </c>
      <c r="K116" s="201" t="str">
        <f t="shared" si="45"/>
        <v>-</v>
      </c>
      <c r="L116" s="202" t="str">
        <f t="shared" si="46"/>
        <v>-</v>
      </c>
      <c r="M116" s="37"/>
      <c r="N116" s="82"/>
      <c r="Q116" s="228" t="str">
        <f t="shared" si="47"/>
        <v>-</v>
      </c>
      <c r="R116" s="228" t="str">
        <f t="shared" si="47"/>
        <v>-</v>
      </c>
      <c r="S116" s="228" t="str">
        <f t="shared" si="47"/>
        <v>-</v>
      </c>
      <c r="T116" s="228" t="str">
        <f t="shared" si="47"/>
        <v>-</v>
      </c>
      <c r="U116" s="228" t="str">
        <f t="shared" si="47"/>
        <v>-</v>
      </c>
      <c r="V116" s="228" t="str">
        <f t="shared" si="47"/>
        <v>-</v>
      </c>
      <c r="X116" s="228" t="str">
        <f t="shared" si="48"/>
        <v>-</v>
      </c>
      <c r="Y116" s="228" t="str">
        <f t="shared" si="48"/>
        <v>-</v>
      </c>
      <c r="Z116" s="228" t="str">
        <f t="shared" si="48"/>
        <v>-</v>
      </c>
      <c r="AA116" s="228" t="str">
        <f t="shared" si="48"/>
        <v>-</v>
      </c>
      <c r="AB116" s="228" t="str">
        <f t="shared" si="48"/>
        <v>-</v>
      </c>
      <c r="AC116" s="228" t="str">
        <f t="shared" si="48"/>
        <v>-</v>
      </c>
      <c r="AD116" s="7"/>
      <c r="AE116" s="228" t="str">
        <f t="shared" si="49"/>
        <v>-</v>
      </c>
      <c r="AF116" s="228" t="str">
        <f t="shared" si="49"/>
        <v>-</v>
      </c>
      <c r="AG116" s="228" t="str">
        <f t="shared" si="49"/>
        <v>-</v>
      </c>
      <c r="AH116" s="228" t="str">
        <f t="shared" si="49"/>
        <v>-</v>
      </c>
      <c r="AI116" s="228" t="str">
        <f t="shared" si="49"/>
        <v>-</v>
      </c>
      <c r="AJ116" s="228" t="str">
        <f t="shared" si="49"/>
        <v>-</v>
      </c>
    </row>
    <row r="117" spans="2:36" outlineLevel="1" x14ac:dyDescent="0.25">
      <c r="B117" s="35">
        <v>7</v>
      </c>
      <c r="C117" s="144"/>
      <c r="D117" s="36" t="str">
        <f t="shared" si="41"/>
        <v>-</v>
      </c>
      <c r="E117" s="36" t="str">
        <f t="shared" si="42"/>
        <v>-</v>
      </c>
      <c r="F117" s="148"/>
      <c r="G117" s="149"/>
      <c r="H117" s="42"/>
      <c r="I117" s="207" t="str">
        <f t="shared" si="43"/>
        <v>-</v>
      </c>
      <c r="J117" s="200" t="str">
        <f t="shared" si="44"/>
        <v>-</v>
      </c>
      <c r="K117" s="201" t="str">
        <f t="shared" si="45"/>
        <v>-</v>
      </c>
      <c r="L117" s="202" t="str">
        <f t="shared" si="46"/>
        <v>-</v>
      </c>
      <c r="M117" s="37" t="str">
        <f ca="1">IF(C117&lt;&gt;"",ROUND(RANDBETWEEN(0,10)/10,1),"")</f>
        <v/>
      </c>
      <c r="N117" s="82"/>
      <c r="Q117" s="228" t="str">
        <f t="shared" si="47"/>
        <v>-</v>
      </c>
      <c r="R117" s="228" t="str">
        <f t="shared" si="47"/>
        <v>-</v>
      </c>
      <c r="S117" s="228" t="str">
        <f t="shared" si="47"/>
        <v>-</v>
      </c>
      <c r="T117" s="228" t="str">
        <f t="shared" si="47"/>
        <v>-</v>
      </c>
      <c r="U117" s="228" t="str">
        <f t="shared" si="47"/>
        <v>-</v>
      </c>
      <c r="V117" s="228" t="str">
        <f t="shared" si="47"/>
        <v>-</v>
      </c>
      <c r="X117" s="228" t="str">
        <f t="shared" si="48"/>
        <v>-</v>
      </c>
      <c r="Y117" s="228" t="str">
        <f t="shared" si="48"/>
        <v>-</v>
      </c>
      <c r="Z117" s="228" t="str">
        <f t="shared" si="48"/>
        <v>-</v>
      </c>
      <c r="AA117" s="228" t="str">
        <f t="shared" si="48"/>
        <v>-</v>
      </c>
      <c r="AB117" s="228" t="str">
        <f t="shared" si="48"/>
        <v>-</v>
      </c>
      <c r="AC117" s="228" t="str">
        <f t="shared" si="48"/>
        <v>-</v>
      </c>
      <c r="AD117" s="7"/>
      <c r="AE117" s="228" t="str">
        <f t="shared" si="49"/>
        <v>-</v>
      </c>
      <c r="AF117" s="228" t="str">
        <f t="shared" si="49"/>
        <v>-</v>
      </c>
      <c r="AG117" s="228" t="str">
        <f t="shared" si="49"/>
        <v>-</v>
      </c>
      <c r="AH117" s="228" t="str">
        <f t="shared" si="49"/>
        <v>-</v>
      </c>
      <c r="AI117" s="228" t="str">
        <f t="shared" si="49"/>
        <v>-</v>
      </c>
      <c r="AJ117" s="228" t="str">
        <f t="shared" si="49"/>
        <v>-</v>
      </c>
    </row>
    <row r="118" spans="2:36" outlineLevel="1" x14ac:dyDescent="0.25">
      <c r="B118" s="35">
        <v>8</v>
      </c>
      <c r="C118" s="144"/>
      <c r="D118" s="36" t="str">
        <f t="shared" si="41"/>
        <v>-</v>
      </c>
      <c r="E118" s="36" t="str">
        <f t="shared" si="42"/>
        <v>-</v>
      </c>
      <c r="F118" s="148"/>
      <c r="G118" s="149"/>
      <c r="H118" s="42"/>
      <c r="I118" s="207" t="str">
        <f t="shared" si="43"/>
        <v>-</v>
      </c>
      <c r="J118" s="200" t="str">
        <f t="shared" si="44"/>
        <v>-</v>
      </c>
      <c r="K118" s="201" t="str">
        <f t="shared" si="45"/>
        <v>-</v>
      </c>
      <c r="L118" s="202" t="str">
        <f t="shared" si="46"/>
        <v>-</v>
      </c>
      <c r="M118" s="37"/>
      <c r="N118" s="82"/>
      <c r="Q118" s="228" t="str">
        <f t="shared" si="47"/>
        <v>-</v>
      </c>
      <c r="R118" s="228" t="str">
        <f t="shared" si="47"/>
        <v>-</v>
      </c>
      <c r="S118" s="228" t="str">
        <f t="shared" si="47"/>
        <v>-</v>
      </c>
      <c r="T118" s="228" t="str">
        <f t="shared" si="47"/>
        <v>-</v>
      </c>
      <c r="U118" s="228" t="str">
        <f t="shared" si="47"/>
        <v>-</v>
      </c>
      <c r="V118" s="228" t="str">
        <f t="shared" si="47"/>
        <v>-</v>
      </c>
      <c r="X118" s="228" t="str">
        <f t="shared" si="48"/>
        <v>-</v>
      </c>
      <c r="Y118" s="228" t="str">
        <f t="shared" si="48"/>
        <v>-</v>
      </c>
      <c r="Z118" s="228" t="str">
        <f t="shared" si="48"/>
        <v>-</v>
      </c>
      <c r="AA118" s="228" t="str">
        <f t="shared" si="48"/>
        <v>-</v>
      </c>
      <c r="AB118" s="228" t="str">
        <f t="shared" si="48"/>
        <v>-</v>
      </c>
      <c r="AC118" s="228" t="str">
        <f t="shared" si="48"/>
        <v>-</v>
      </c>
      <c r="AD118" s="7"/>
      <c r="AE118" s="228" t="str">
        <f t="shared" si="49"/>
        <v>-</v>
      </c>
      <c r="AF118" s="228" t="str">
        <f t="shared" si="49"/>
        <v>-</v>
      </c>
      <c r="AG118" s="228" t="str">
        <f t="shared" si="49"/>
        <v>-</v>
      </c>
      <c r="AH118" s="228" t="str">
        <f t="shared" si="49"/>
        <v>-</v>
      </c>
      <c r="AI118" s="228" t="str">
        <f t="shared" si="49"/>
        <v>-</v>
      </c>
      <c r="AJ118" s="228" t="str">
        <f t="shared" si="49"/>
        <v>-</v>
      </c>
    </row>
    <row r="119" spans="2:36" outlineLevel="1" x14ac:dyDescent="0.25">
      <c r="B119" s="35">
        <v>9</v>
      </c>
      <c r="C119" s="144"/>
      <c r="D119" s="36" t="str">
        <f t="shared" si="41"/>
        <v>-</v>
      </c>
      <c r="E119" s="36" t="str">
        <f t="shared" si="42"/>
        <v>-</v>
      </c>
      <c r="F119" s="148"/>
      <c r="G119" s="149"/>
      <c r="H119" s="42"/>
      <c r="I119" s="207" t="str">
        <f t="shared" si="43"/>
        <v>-</v>
      </c>
      <c r="J119" s="200" t="str">
        <f t="shared" si="44"/>
        <v>-</v>
      </c>
      <c r="K119" s="201" t="str">
        <f t="shared" si="45"/>
        <v>-</v>
      </c>
      <c r="L119" s="202" t="str">
        <f t="shared" si="46"/>
        <v>-</v>
      </c>
      <c r="M119" s="37" t="str">
        <f ca="1">IF(C119&lt;&gt;"",ROUND(RANDBETWEEN(0,10)/10,1),"")</f>
        <v/>
      </c>
      <c r="N119" s="82"/>
      <c r="Q119" s="228" t="str">
        <f t="shared" si="47"/>
        <v>-</v>
      </c>
      <c r="R119" s="228" t="str">
        <f t="shared" si="47"/>
        <v>-</v>
      </c>
      <c r="S119" s="228" t="str">
        <f t="shared" si="47"/>
        <v>-</v>
      </c>
      <c r="T119" s="228" t="str">
        <f t="shared" si="47"/>
        <v>-</v>
      </c>
      <c r="U119" s="228" t="str">
        <f t="shared" si="47"/>
        <v>-</v>
      </c>
      <c r="V119" s="228" t="str">
        <f t="shared" si="47"/>
        <v>-</v>
      </c>
      <c r="X119" s="228" t="str">
        <f t="shared" si="48"/>
        <v>-</v>
      </c>
      <c r="Y119" s="228" t="str">
        <f t="shared" si="48"/>
        <v>-</v>
      </c>
      <c r="Z119" s="228" t="str">
        <f t="shared" si="48"/>
        <v>-</v>
      </c>
      <c r="AA119" s="228" t="str">
        <f t="shared" si="48"/>
        <v>-</v>
      </c>
      <c r="AB119" s="228" t="str">
        <f t="shared" si="48"/>
        <v>-</v>
      </c>
      <c r="AC119" s="228" t="str">
        <f t="shared" si="48"/>
        <v>-</v>
      </c>
      <c r="AD119" s="7"/>
      <c r="AE119" s="228" t="str">
        <f t="shared" si="49"/>
        <v>-</v>
      </c>
      <c r="AF119" s="228" t="str">
        <f t="shared" si="49"/>
        <v>-</v>
      </c>
      <c r="AG119" s="228" t="str">
        <f t="shared" si="49"/>
        <v>-</v>
      </c>
      <c r="AH119" s="228" t="str">
        <f t="shared" si="49"/>
        <v>-</v>
      </c>
      <c r="AI119" s="228" t="str">
        <f t="shared" si="49"/>
        <v>-</v>
      </c>
      <c r="AJ119" s="228" t="str">
        <f t="shared" si="49"/>
        <v>-</v>
      </c>
    </row>
    <row r="120" spans="2:36" outlineLevel="1" x14ac:dyDescent="0.25">
      <c r="B120" s="35">
        <v>10</v>
      </c>
      <c r="C120" s="144"/>
      <c r="D120" s="36" t="str">
        <f t="shared" si="41"/>
        <v>-</v>
      </c>
      <c r="E120" s="36" t="str">
        <f t="shared" si="42"/>
        <v>-</v>
      </c>
      <c r="F120" s="148"/>
      <c r="G120" s="149"/>
      <c r="H120" s="42"/>
      <c r="I120" s="207" t="str">
        <f t="shared" si="43"/>
        <v>-</v>
      </c>
      <c r="J120" s="200" t="str">
        <f t="shared" si="44"/>
        <v>-</v>
      </c>
      <c r="K120" s="201" t="str">
        <f t="shared" si="45"/>
        <v>-</v>
      </c>
      <c r="L120" s="202" t="str">
        <f t="shared" si="46"/>
        <v>-</v>
      </c>
      <c r="M120" s="37" t="str">
        <f ca="1">IF(C120&lt;&gt;"",ROUND(RANDBETWEEN(0,10)/10,1),"")</f>
        <v/>
      </c>
      <c r="N120" s="82"/>
      <c r="Q120" s="228" t="str">
        <f t="shared" si="47"/>
        <v>-</v>
      </c>
      <c r="R120" s="228" t="str">
        <f t="shared" si="47"/>
        <v>-</v>
      </c>
      <c r="S120" s="228" t="str">
        <f t="shared" si="47"/>
        <v>-</v>
      </c>
      <c r="T120" s="228" t="str">
        <f t="shared" si="47"/>
        <v>-</v>
      </c>
      <c r="U120" s="228" t="str">
        <f t="shared" si="47"/>
        <v>-</v>
      </c>
      <c r="V120" s="228" t="str">
        <f t="shared" si="47"/>
        <v>-</v>
      </c>
      <c r="X120" s="228" t="str">
        <f t="shared" si="48"/>
        <v>-</v>
      </c>
      <c r="Y120" s="228" t="str">
        <f t="shared" si="48"/>
        <v>-</v>
      </c>
      <c r="Z120" s="228" t="str">
        <f t="shared" si="48"/>
        <v>-</v>
      </c>
      <c r="AA120" s="228" t="str">
        <f t="shared" si="48"/>
        <v>-</v>
      </c>
      <c r="AB120" s="228" t="str">
        <f t="shared" si="48"/>
        <v>-</v>
      </c>
      <c r="AC120" s="228" t="str">
        <f t="shared" si="48"/>
        <v>-</v>
      </c>
      <c r="AD120" s="7"/>
      <c r="AE120" s="228" t="str">
        <f t="shared" si="49"/>
        <v>-</v>
      </c>
      <c r="AF120" s="228" t="str">
        <f t="shared" si="49"/>
        <v>-</v>
      </c>
      <c r="AG120" s="228" t="str">
        <f t="shared" si="49"/>
        <v>-</v>
      </c>
      <c r="AH120" s="228" t="str">
        <f t="shared" si="49"/>
        <v>-</v>
      </c>
      <c r="AI120" s="228" t="str">
        <f t="shared" si="49"/>
        <v>-</v>
      </c>
      <c r="AJ120" s="228" t="str">
        <f t="shared" si="49"/>
        <v>-</v>
      </c>
    </row>
    <row r="121" spans="2:36" outlineLevel="1" x14ac:dyDescent="0.25">
      <c r="B121" s="35">
        <v>11</v>
      </c>
      <c r="C121" s="144"/>
      <c r="D121" s="36" t="str">
        <f t="shared" si="41"/>
        <v>-</v>
      </c>
      <c r="E121" s="36" t="str">
        <f t="shared" si="42"/>
        <v>-</v>
      </c>
      <c r="F121" s="148"/>
      <c r="G121" s="149"/>
      <c r="H121" s="42"/>
      <c r="I121" s="207" t="str">
        <f t="shared" si="43"/>
        <v>-</v>
      </c>
      <c r="J121" s="200" t="str">
        <f t="shared" si="44"/>
        <v>-</v>
      </c>
      <c r="K121" s="201" t="str">
        <f t="shared" si="45"/>
        <v>-</v>
      </c>
      <c r="L121" s="202" t="str">
        <f t="shared" si="46"/>
        <v>-</v>
      </c>
      <c r="M121" s="37"/>
      <c r="N121" s="82"/>
      <c r="Q121" s="228" t="str">
        <f t="shared" si="47"/>
        <v>-</v>
      </c>
      <c r="R121" s="228" t="str">
        <f t="shared" si="47"/>
        <v>-</v>
      </c>
      <c r="S121" s="228" t="str">
        <f t="shared" si="47"/>
        <v>-</v>
      </c>
      <c r="T121" s="228" t="str">
        <f t="shared" si="47"/>
        <v>-</v>
      </c>
      <c r="U121" s="228" t="str">
        <f t="shared" si="47"/>
        <v>-</v>
      </c>
      <c r="V121" s="228" t="str">
        <f t="shared" si="47"/>
        <v>-</v>
      </c>
      <c r="X121" s="228" t="str">
        <f t="shared" si="48"/>
        <v>-</v>
      </c>
      <c r="Y121" s="228" t="str">
        <f t="shared" si="48"/>
        <v>-</v>
      </c>
      <c r="Z121" s="228" t="str">
        <f t="shared" si="48"/>
        <v>-</v>
      </c>
      <c r="AA121" s="228" t="str">
        <f t="shared" si="48"/>
        <v>-</v>
      </c>
      <c r="AB121" s="228" t="str">
        <f t="shared" si="48"/>
        <v>-</v>
      </c>
      <c r="AC121" s="228" t="str">
        <f t="shared" si="48"/>
        <v>-</v>
      </c>
      <c r="AD121" s="7"/>
      <c r="AE121" s="228" t="str">
        <f t="shared" si="49"/>
        <v>-</v>
      </c>
      <c r="AF121" s="228" t="str">
        <f t="shared" si="49"/>
        <v>-</v>
      </c>
      <c r="AG121" s="228" t="str">
        <f t="shared" si="49"/>
        <v>-</v>
      </c>
      <c r="AH121" s="228" t="str">
        <f t="shared" si="49"/>
        <v>-</v>
      </c>
      <c r="AI121" s="228" t="str">
        <f t="shared" si="49"/>
        <v>-</v>
      </c>
      <c r="AJ121" s="228" t="str">
        <f t="shared" si="49"/>
        <v>-</v>
      </c>
    </row>
    <row r="122" spans="2:36" outlineLevel="1" x14ac:dyDescent="0.25">
      <c r="B122" s="35">
        <v>12</v>
      </c>
      <c r="C122" s="144"/>
      <c r="D122" s="36" t="str">
        <f t="shared" si="41"/>
        <v>-</v>
      </c>
      <c r="E122" s="36" t="str">
        <f t="shared" si="42"/>
        <v>-</v>
      </c>
      <c r="F122" s="148"/>
      <c r="G122" s="149"/>
      <c r="H122" s="42"/>
      <c r="I122" s="207" t="str">
        <f t="shared" si="43"/>
        <v>-</v>
      </c>
      <c r="J122" s="200" t="str">
        <f t="shared" si="44"/>
        <v>-</v>
      </c>
      <c r="K122" s="201" t="str">
        <f t="shared" si="45"/>
        <v>-</v>
      </c>
      <c r="L122" s="202" t="str">
        <f t="shared" si="46"/>
        <v>-</v>
      </c>
      <c r="M122" s="37" t="str">
        <f ca="1">IF(C122&lt;&gt;"",ROUND(RANDBETWEEN(0,10)/10,1),"")</f>
        <v/>
      </c>
      <c r="N122" s="82"/>
      <c r="Q122" s="228" t="str">
        <f t="shared" si="47"/>
        <v>-</v>
      </c>
      <c r="R122" s="228" t="str">
        <f t="shared" si="47"/>
        <v>-</v>
      </c>
      <c r="S122" s="228" t="str">
        <f t="shared" si="47"/>
        <v>-</v>
      </c>
      <c r="T122" s="228" t="str">
        <f t="shared" si="47"/>
        <v>-</v>
      </c>
      <c r="U122" s="228" t="str">
        <f t="shared" si="47"/>
        <v>-</v>
      </c>
      <c r="V122" s="228" t="str">
        <f t="shared" si="47"/>
        <v>-</v>
      </c>
      <c r="X122" s="228" t="str">
        <f t="shared" si="48"/>
        <v>-</v>
      </c>
      <c r="Y122" s="228" t="str">
        <f t="shared" si="48"/>
        <v>-</v>
      </c>
      <c r="Z122" s="228" t="str">
        <f t="shared" si="48"/>
        <v>-</v>
      </c>
      <c r="AA122" s="228" t="str">
        <f t="shared" si="48"/>
        <v>-</v>
      </c>
      <c r="AB122" s="228" t="str">
        <f t="shared" si="48"/>
        <v>-</v>
      </c>
      <c r="AC122" s="228" t="str">
        <f t="shared" si="48"/>
        <v>-</v>
      </c>
      <c r="AD122" s="7"/>
      <c r="AE122" s="228" t="str">
        <f t="shared" si="49"/>
        <v>-</v>
      </c>
      <c r="AF122" s="228" t="str">
        <f t="shared" si="49"/>
        <v>-</v>
      </c>
      <c r="AG122" s="228" t="str">
        <f t="shared" si="49"/>
        <v>-</v>
      </c>
      <c r="AH122" s="228" t="str">
        <f t="shared" si="49"/>
        <v>-</v>
      </c>
      <c r="AI122" s="228" t="str">
        <f t="shared" si="49"/>
        <v>-</v>
      </c>
      <c r="AJ122" s="228" t="str">
        <f t="shared" si="49"/>
        <v>-</v>
      </c>
    </row>
    <row r="123" spans="2:36" outlineLevel="1" x14ac:dyDescent="0.25">
      <c r="B123" s="35">
        <v>13</v>
      </c>
      <c r="C123" s="144"/>
      <c r="D123" s="36" t="str">
        <f t="shared" si="41"/>
        <v>-</v>
      </c>
      <c r="E123" s="36" t="str">
        <f t="shared" si="42"/>
        <v>-</v>
      </c>
      <c r="F123" s="148"/>
      <c r="G123" s="149"/>
      <c r="H123" s="42"/>
      <c r="I123" s="207" t="str">
        <f t="shared" si="43"/>
        <v>-</v>
      </c>
      <c r="J123" s="200" t="str">
        <f t="shared" si="44"/>
        <v>-</v>
      </c>
      <c r="K123" s="201" t="str">
        <f t="shared" si="45"/>
        <v>-</v>
      </c>
      <c r="L123" s="202" t="str">
        <f t="shared" si="46"/>
        <v>-</v>
      </c>
      <c r="M123" s="37" t="str">
        <f ca="1">IF(C123&lt;&gt;"",ROUND(RANDBETWEEN(0,10)/10,1),"")</f>
        <v/>
      </c>
      <c r="N123" s="82"/>
      <c r="Q123" s="228" t="str">
        <f t="shared" si="47"/>
        <v>-</v>
      </c>
      <c r="R123" s="228" t="str">
        <f t="shared" si="47"/>
        <v>-</v>
      </c>
      <c r="S123" s="228" t="str">
        <f t="shared" si="47"/>
        <v>-</v>
      </c>
      <c r="T123" s="228" t="str">
        <f t="shared" si="47"/>
        <v>-</v>
      </c>
      <c r="U123" s="228" t="str">
        <f t="shared" si="47"/>
        <v>-</v>
      </c>
      <c r="V123" s="228" t="str">
        <f t="shared" si="47"/>
        <v>-</v>
      </c>
      <c r="X123" s="228" t="str">
        <f t="shared" si="48"/>
        <v>-</v>
      </c>
      <c r="Y123" s="228" t="str">
        <f t="shared" si="48"/>
        <v>-</v>
      </c>
      <c r="Z123" s="228" t="str">
        <f t="shared" si="48"/>
        <v>-</v>
      </c>
      <c r="AA123" s="228" t="str">
        <f t="shared" si="48"/>
        <v>-</v>
      </c>
      <c r="AB123" s="228" t="str">
        <f t="shared" si="48"/>
        <v>-</v>
      </c>
      <c r="AC123" s="228" t="str">
        <f t="shared" si="48"/>
        <v>-</v>
      </c>
      <c r="AD123" s="7"/>
      <c r="AE123" s="228" t="str">
        <f t="shared" si="49"/>
        <v>-</v>
      </c>
      <c r="AF123" s="228" t="str">
        <f t="shared" si="49"/>
        <v>-</v>
      </c>
      <c r="AG123" s="228" t="str">
        <f t="shared" si="49"/>
        <v>-</v>
      </c>
      <c r="AH123" s="228" t="str">
        <f t="shared" si="49"/>
        <v>-</v>
      </c>
      <c r="AI123" s="228" t="str">
        <f t="shared" si="49"/>
        <v>-</v>
      </c>
      <c r="AJ123" s="228" t="str">
        <f t="shared" si="49"/>
        <v>-</v>
      </c>
    </row>
    <row r="124" spans="2:36" outlineLevel="1" x14ac:dyDescent="0.25">
      <c r="B124" s="35">
        <v>14</v>
      </c>
      <c r="C124" s="144"/>
      <c r="D124" s="36" t="str">
        <f t="shared" si="41"/>
        <v>-</v>
      </c>
      <c r="E124" s="36" t="str">
        <f t="shared" si="42"/>
        <v>-</v>
      </c>
      <c r="F124" s="148"/>
      <c r="G124" s="149"/>
      <c r="H124" s="42"/>
      <c r="I124" s="207" t="str">
        <f t="shared" si="43"/>
        <v>-</v>
      </c>
      <c r="J124" s="200" t="str">
        <f t="shared" si="44"/>
        <v>-</v>
      </c>
      <c r="K124" s="201" t="str">
        <f t="shared" si="45"/>
        <v>-</v>
      </c>
      <c r="L124" s="202" t="str">
        <f t="shared" si="46"/>
        <v>-</v>
      </c>
      <c r="M124" s="37"/>
      <c r="N124" s="82"/>
      <c r="Q124" s="228" t="str">
        <f t="shared" si="47"/>
        <v>-</v>
      </c>
      <c r="R124" s="228" t="str">
        <f t="shared" si="47"/>
        <v>-</v>
      </c>
      <c r="S124" s="228" t="str">
        <f t="shared" si="47"/>
        <v>-</v>
      </c>
      <c r="T124" s="228" t="str">
        <f t="shared" si="47"/>
        <v>-</v>
      </c>
      <c r="U124" s="228" t="str">
        <f t="shared" si="47"/>
        <v>-</v>
      </c>
      <c r="V124" s="228" t="str">
        <f t="shared" si="47"/>
        <v>-</v>
      </c>
      <c r="X124" s="228" t="str">
        <f t="shared" si="48"/>
        <v>-</v>
      </c>
      <c r="Y124" s="228" t="str">
        <f t="shared" si="48"/>
        <v>-</v>
      </c>
      <c r="Z124" s="228" t="str">
        <f t="shared" si="48"/>
        <v>-</v>
      </c>
      <c r="AA124" s="228" t="str">
        <f t="shared" si="48"/>
        <v>-</v>
      </c>
      <c r="AB124" s="228" t="str">
        <f t="shared" si="48"/>
        <v>-</v>
      </c>
      <c r="AC124" s="228" t="str">
        <f t="shared" si="48"/>
        <v>-</v>
      </c>
      <c r="AD124" s="7"/>
      <c r="AE124" s="228" t="str">
        <f t="shared" si="49"/>
        <v>-</v>
      </c>
      <c r="AF124" s="228" t="str">
        <f t="shared" si="49"/>
        <v>-</v>
      </c>
      <c r="AG124" s="228" t="str">
        <f t="shared" si="49"/>
        <v>-</v>
      </c>
      <c r="AH124" s="228" t="str">
        <f t="shared" si="49"/>
        <v>-</v>
      </c>
      <c r="AI124" s="228" t="str">
        <f t="shared" si="49"/>
        <v>-</v>
      </c>
      <c r="AJ124" s="228" t="str">
        <f t="shared" si="49"/>
        <v>-</v>
      </c>
    </row>
    <row r="125" spans="2:36" outlineLevel="1" x14ac:dyDescent="0.25">
      <c r="B125" s="35">
        <v>15</v>
      </c>
      <c r="C125" s="144"/>
      <c r="D125" s="36" t="str">
        <f t="shared" si="41"/>
        <v>-</v>
      </c>
      <c r="E125" s="36" t="str">
        <f t="shared" si="42"/>
        <v>-</v>
      </c>
      <c r="F125" s="148"/>
      <c r="G125" s="149"/>
      <c r="H125" s="42"/>
      <c r="I125" s="207" t="str">
        <f t="shared" si="43"/>
        <v>-</v>
      </c>
      <c r="J125" s="200" t="str">
        <f t="shared" si="44"/>
        <v>-</v>
      </c>
      <c r="K125" s="201" t="str">
        <f t="shared" si="45"/>
        <v>-</v>
      </c>
      <c r="L125" s="202" t="str">
        <f t="shared" si="46"/>
        <v>-</v>
      </c>
      <c r="M125" s="37" t="str">
        <f ca="1">IF(C125&lt;&gt;"",ROUND(RANDBETWEEN(0,10)/10,1),"")</f>
        <v/>
      </c>
      <c r="N125" s="82"/>
      <c r="Q125" s="228" t="str">
        <f t="shared" si="47"/>
        <v>-</v>
      </c>
      <c r="R125" s="228" t="str">
        <f t="shared" si="47"/>
        <v>-</v>
      </c>
      <c r="S125" s="228" t="str">
        <f t="shared" si="47"/>
        <v>-</v>
      </c>
      <c r="T125" s="228" t="str">
        <f t="shared" si="47"/>
        <v>-</v>
      </c>
      <c r="U125" s="228" t="str">
        <f t="shared" si="47"/>
        <v>-</v>
      </c>
      <c r="V125" s="228" t="str">
        <f t="shared" si="47"/>
        <v>-</v>
      </c>
      <c r="X125" s="228" t="str">
        <f t="shared" si="48"/>
        <v>-</v>
      </c>
      <c r="Y125" s="228" t="str">
        <f t="shared" si="48"/>
        <v>-</v>
      </c>
      <c r="Z125" s="228" t="str">
        <f t="shared" si="48"/>
        <v>-</v>
      </c>
      <c r="AA125" s="228" t="str">
        <f t="shared" si="48"/>
        <v>-</v>
      </c>
      <c r="AB125" s="228" t="str">
        <f t="shared" si="48"/>
        <v>-</v>
      </c>
      <c r="AC125" s="228" t="str">
        <f t="shared" si="48"/>
        <v>-</v>
      </c>
      <c r="AD125" s="7"/>
      <c r="AE125" s="228" t="str">
        <f t="shared" si="49"/>
        <v>-</v>
      </c>
      <c r="AF125" s="228" t="str">
        <f t="shared" si="49"/>
        <v>-</v>
      </c>
      <c r="AG125" s="228" t="str">
        <f t="shared" si="49"/>
        <v>-</v>
      </c>
      <c r="AH125" s="228" t="str">
        <f t="shared" si="49"/>
        <v>-</v>
      </c>
      <c r="AI125" s="228" t="str">
        <f t="shared" si="49"/>
        <v>-</v>
      </c>
      <c r="AJ125" s="228" t="str">
        <f t="shared" si="49"/>
        <v>-</v>
      </c>
    </row>
    <row r="126" spans="2:36" outlineLevel="1" x14ac:dyDescent="0.25">
      <c r="B126" s="35">
        <v>16</v>
      </c>
      <c r="C126" s="144"/>
      <c r="D126" s="36" t="str">
        <f t="shared" si="41"/>
        <v>-</v>
      </c>
      <c r="E126" s="36" t="str">
        <f t="shared" si="42"/>
        <v>-</v>
      </c>
      <c r="F126" s="148"/>
      <c r="G126" s="149"/>
      <c r="H126" s="42"/>
      <c r="I126" s="207" t="str">
        <f t="shared" si="43"/>
        <v>-</v>
      </c>
      <c r="J126" s="200" t="str">
        <f t="shared" si="44"/>
        <v>-</v>
      </c>
      <c r="K126" s="201" t="str">
        <f t="shared" si="45"/>
        <v>-</v>
      </c>
      <c r="L126" s="202" t="str">
        <f t="shared" si="46"/>
        <v>-</v>
      </c>
      <c r="M126" s="37" t="str">
        <f ca="1">IF(C126&lt;&gt;"",ROUND(RANDBETWEEN(0,10)/10,1),"")</f>
        <v/>
      </c>
      <c r="N126" s="82"/>
      <c r="Q126" s="228" t="str">
        <f t="shared" si="47"/>
        <v>-</v>
      </c>
      <c r="R126" s="228" t="str">
        <f t="shared" si="47"/>
        <v>-</v>
      </c>
      <c r="S126" s="228" t="str">
        <f t="shared" si="47"/>
        <v>-</v>
      </c>
      <c r="T126" s="228" t="str">
        <f t="shared" si="47"/>
        <v>-</v>
      </c>
      <c r="U126" s="228" t="str">
        <f t="shared" si="47"/>
        <v>-</v>
      </c>
      <c r="V126" s="228" t="str">
        <f t="shared" si="47"/>
        <v>-</v>
      </c>
      <c r="X126" s="228" t="str">
        <f t="shared" si="48"/>
        <v>-</v>
      </c>
      <c r="Y126" s="228" t="str">
        <f t="shared" si="48"/>
        <v>-</v>
      </c>
      <c r="Z126" s="228" t="str">
        <f t="shared" si="48"/>
        <v>-</v>
      </c>
      <c r="AA126" s="228" t="str">
        <f t="shared" si="48"/>
        <v>-</v>
      </c>
      <c r="AB126" s="228" t="str">
        <f t="shared" si="48"/>
        <v>-</v>
      </c>
      <c r="AC126" s="228" t="str">
        <f t="shared" si="48"/>
        <v>-</v>
      </c>
      <c r="AD126" s="7"/>
      <c r="AE126" s="228" t="str">
        <f t="shared" si="49"/>
        <v>-</v>
      </c>
      <c r="AF126" s="228" t="str">
        <f t="shared" si="49"/>
        <v>-</v>
      </c>
      <c r="AG126" s="228" t="str">
        <f t="shared" si="49"/>
        <v>-</v>
      </c>
      <c r="AH126" s="228" t="str">
        <f t="shared" si="49"/>
        <v>-</v>
      </c>
      <c r="AI126" s="228" t="str">
        <f t="shared" si="49"/>
        <v>-</v>
      </c>
      <c r="AJ126" s="228" t="str">
        <f t="shared" si="49"/>
        <v>-</v>
      </c>
    </row>
    <row r="127" spans="2:36" outlineLevel="1" x14ac:dyDescent="0.25">
      <c r="B127" s="35">
        <v>17</v>
      </c>
      <c r="C127" s="144"/>
      <c r="D127" s="36" t="str">
        <f t="shared" si="41"/>
        <v>-</v>
      </c>
      <c r="E127" s="36" t="str">
        <f t="shared" si="42"/>
        <v>-</v>
      </c>
      <c r="F127" s="148"/>
      <c r="G127" s="149"/>
      <c r="H127" s="42"/>
      <c r="I127" s="207" t="str">
        <f t="shared" si="43"/>
        <v>-</v>
      </c>
      <c r="J127" s="200" t="str">
        <f t="shared" si="44"/>
        <v>-</v>
      </c>
      <c r="K127" s="201" t="str">
        <f t="shared" si="45"/>
        <v>-</v>
      </c>
      <c r="L127" s="202" t="str">
        <f t="shared" si="46"/>
        <v>-</v>
      </c>
      <c r="M127" s="37"/>
      <c r="N127" s="82"/>
      <c r="Q127" s="228" t="str">
        <f t="shared" si="47"/>
        <v>-</v>
      </c>
      <c r="R127" s="228" t="str">
        <f t="shared" si="47"/>
        <v>-</v>
      </c>
      <c r="S127" s="228" t="str">
        <f t="shared" si="47"/>
        <v>-</v>
      </c>
      <c r="T127" s="228" t="str">
        <f t="shared" si="47"/>
        <v>-</v>
      </c>
      <c r="U127" s="228" t="str">
        <f t="shared" si="47"/>
        <v>-</v>
      </c>
      <c r="V127" s="228" t="str">
        <f t="shared" si="47"/>
        <v>-</v>
      </c>
      <c r="X127" s="228" t="str">
        <f t="shared" si="48"/>
        <v>-</v>
      </c>
      <c r="Y127" s="228" t="str">
        <f t="shared" si="48"/>
        <v>-</v>
      </c>
      <c r="Z127" s="228" t="str">
        <f t="shared" si="48"/>
        <v>-</v>
      </c>
      <c r="AA127" s="228" t="str">
        <f t="shared" si="48"/>
        <v>-</v>
      </c>
      <c r="AB127" s="228" t="str">
        <f t="shared" si="48"/>
        <v>-</v>
      </c>
      <c r="AC127" s="228" t="str">
        <f t="shared" si="48"/>
        <v>-</v>
      </c>
      <c r="AD127" s="7"/>
      <c r="AE127" s="228" t="str">
        <f t="shared" si="49"/>
        <v>-</v>
      </c>
      <c r="AF127" s="228" t="str">
        <f t="shared" si="49"/>
        <v>-</v>
      </c>
      <c r="AG127" s="228" t="str">
        <f t="shared" si="49"/>
        <v>-</v>
      </c>
      <c r="AH127" s="228" t="str">
        <f t="shared" si="49"/>
        <v>-</v>
      </c>
      <c r="AI127" s="228" t="str">
        <f t="shared" si="49"/>
        <v>-</v>
      </c>
      <c r="AJ127" s="228" t="str">
        <f t="shared" si="49"/>
        <v>-</v>
      </c>
    </row>
    <row r="128" spans="2:36" outlineLevel="1" x14ac:dyDescent="0.25">
      <c r="B128" s="35">
        <v>18</v>
      </c>
      <c r="C128" s="144"/>
      <c r="D128" s="36" t="str">
        <f t="shared" si="41"/>
        <v>-</v>
      </c>
      <c r="E128" s="36" t="str">
        <f t="shared" si="42"/>
        <v>-</v>
      </c>
      <c r="F128" s="148"/>
      <c r="G128" s="149"/>
      <c r="H128" s="42"/>
      <c r="I128" s="207" t="str">
        <f t="shared" si="43"/>
        <v>-</v>
      </c>
      <c r="J128" s="200" t="str">
        <f t="shared" si="44"/>
        <v>-</v>
      </c>
      <c r="K128" s="201" t="str">
        <f t="shared" si="45"/>
        <v>-</v>
      </c>
      <c r="L128" s="202" t="str">
        <f t="shared" si="46"/>
        <v>-</v>
      </c>
      <c r="M128" s="37" t="str">
        <f ca="1">IF(C128&lt;&gt;"",ROUND(RANDBETWEEN(0,10)/10,1),"")</f>
        <v/>
      </c>
      <c r="N128" s="82"/>
      <c r="Q128" s="228" t="str">
        <f t="shared" si="47"/>
        <v>-</v>
      </c>
      <c r="R128" s="228" t="str">
        <f t="shared" si="47"/>
        <v>-</v>
      </c>
      <c r="S128" s="228" t="str">
        <f t="shared" si="47"/>
        <v>-</v>
      </c>
      <c r="T128" s="228" t="str">
        <f t="shared" si="47"/>
        <v>-</v>
      </c>
      <c r="U128" s="228" t="str">
        <f t="shared" si="47"/>
        <v>-</v>
      </c>
      <c r="V128" s="228" t="str">
        <f t="shared" si="47"/>
        <v>-</v>
      </c>
      <c r="X128" s="228" t="str">
        <f t="shared" si="48"/>
        <v>-</v>
      </c>
      <c r="Y128" s="228" t="str">
        <f t="shared" si="48"/>
        <v>-</v>
      </c>
      <c r="Z128" s="228" t="str">
        <f t="shared" si="48"/>
        <v>-</v>
      </c>
      <c r="AA128" s="228" t="str">
        <f t="shared" si="48"/>
        <v>-</v>
      </c>
      <c r="AB128" s="228" t="str">
        <f t="shared" si="48"/>
        <v>-</v>
      </c>
      <c r="AC128" s="228" t="str">
        <f t="shared" si="48"/>
        <v>-</v>
      </c>
      <c r="AD128" s="7"/>
      <c r="AE128" s="228" t="str">
        <f t="shared" si="49"/>
        <v>-</v>
      </c>
      <c r="AF128" s="228" t="str">
        <f t="shared" si="49"/>
        <v>-</v>
      </c>
      <c r="AG128" s="228" t="str">
        <f t="shared" si="49"/>
        <v>-</v>
      </c>
      <c r="AH128" s="228" t="str">
        <f t="shared" si="49"/>
        <v>-</v>
      </c>
      <c r="AI128" s="228" t="str">
        <f t="shared" si="49"/>
        <v>-</v>
      </c>
      <c r="AJ128" s="228" t="str">
        <f t="shared" si="49"/>
        <v>-</v>
      </c>
    </row>
    <row r="129" spans="2:36" outlineLevel="1" x14ac:dyDescent="0.25">
      <c r="B129" s="35">
        <v>19</v>
      </c>
      <c r="C129" s="144"/>
      <c r="D129" s="36" t="str">
        <f t="shared" si="41"/>
        <v>-</v>
      </c>
      <c r="E129" s="36" t="str">
        <f t="shared" si="42"/>
        <v>-</v>
      </c>
      <c r="F129" s="148"/>
      <c r="G129" s="149"/>
      <c r="H129" s="42"/>
      <c r="I129" s="207" t="str">
        <f t="shared" si="43"/>
        <v>-</v>
      </c>
      <c r="J129" s="200" t="str">
        <f t="shared" si="44"/>
        <v>-</v>
      </c>
      <c r="K129" s="201" t="str">
        <f t="shared" si="45"/>
        <v>-</v>
      </c>
      <c r="L129" s="202" t="str">
        <f t="shared" si="46"/>
        <v>-</v>
      </c>
      <c r="M129" s="37" t="str">
        <f ca="1">IF(C129&lt;&gt;"",ROUND(RANDBETWEEN(0,10)/10,1),"")</f>
        <v/>
      </c>
      <c r="N129" s="82"/>
      <c r="Q129" s="228" t="str">
        <f t="shared" si="47"/>
        <v>-</v>
      </c>
      <c r="R129" s="228" t="str">
        <f t="shared" si="47"/>
        <v>-</v>
      </c>
      <c r="S129" s="228" t="str">
        <f t="shared" si="47"/>
        <v>-</v>
      </c>
      <c r="T129" s="228" t="str">
        <f t="shared" si="47"/>
        <v>-</v>
      </c>
      <c r="U129" s="228" t="str">
        <f t="shared" si="47"/>
        <v>-</v>
      </c>
      <c r="V129" s="228" t="str">
        <f t="shared" si="47"/>
        <v>-</v>
      </c>
      <c r="X129" s="228" t="str">
        <f t="shared" si="48"/>
        <v>-</v>
      </c>
      <c r="Y129" s="228" t="str">
        <f t="shared" si="48"/>
        <v>-</v>
      </c>
      <c r="Z129" s="228" t="str">
        <f t="shared" si="48"/>
        <v>-</v>
      </c>
      <c r="AA129" s="228" t="str">
        <f t="shared" si="48"/>
        <v>-</v>
      </c>
      <c r="AB129" s="228" t="str">
        <f t="shared" si="48"/>
        <v>-</v>
      </c>
      <c r="AC129" s="228" t="str">
        <f t="shared" si="48"/>
        <v>-</v>
      </c>
      <c r="AD129" s="7"/>
      <c r="AE129" s="228" t="str">
        <f t="shared" si="49"/>
        <v>-</v>
      </c>
      <c r="AF129" s="228" t="str">
        <f t="shared" si="49"/>
        <v>-</v>
      </c>
      <c r="AG129" s="228" t="str">
        <f t="shared" si="49"/>
        <v>-</v>
      </c>
      <c r="AH129" s="228" t="str">
        <f t="shared" si="49"/>
        <v>-</v>
      </c>
      <c r="AI129" s="228" t="str">
        <f t="shared" si="49"/>
        <v>-</v>
      </c>
      <c r="AJ129" s="228" t="str">
        <f t="shared" si="49"/>
        <v>-</v>
      </c>
    </row>
    <row r="130" spans="2:36" outlineLevel="1" x14ac:dyDescent="0.25">
      <c r="B130" s="35">
        <v>20</v>
      </c>
      <c r="C130" s="144"/>
      <c r="D130" s="36" t="str">
        <f t="shared" si="41"/>
        <v>-</v>
      </c>
      <c r="E130" s="36" t="str">
        <f t="shared" si="42"/>
        <v>-</v>
      </c>
      <c r="F130" s="148"/>
      <c r="G130" s="149"/>
      <c r="H130" s="42"/>
      <c r="I130" s="207" t="str">
        <f t="shared" si="43"/>
        <v>-</v>
      </c>
      <c r="J130" s="200" t="str">
        <f t="shared" si="44"/>
        <v>-</v>
      </c>
      <c r="K130" s="201" t="str">
        <f t="shared" si="45"/>
        <v>-</v>
      </c>
      <c r="L130" s="202" t="str">
        <f t="shared" si="46"/>
        <v>-</v>
      </c>
      <c r="M130" s="37"/>
      <c r="N130" s="82"/>
      <c r="Q130" s="228" t="str">
        <f t="shared" si="47"/>
        <v>-</v>
      </c>
      <c r="R130" s="228" t="str">
        <f t="shared" si="47"/>
        <v>-</v>
      </c>
      <c r="S130" s="228" t="str">
        <f t="shared" si="47"/>
        <v>-</v>
      </c>
      <c r="T130" s="228" t="str">
        <f t="shared" si="47"/>
        <v>-</v>
      </c>
      <c r="U130" s="228" t="str">
        <f t="shared" si="47"/>
        <v>-</v>
      </c>
      <c r="V130" s="228" t="str">
        <f t="shared" si="47"/>
        <v>-</v>
      </c>
      <c r="X130" s="228" t="str">
        <f t="shared" si="48"/>
        <v>-</v>
      </c>
      <c r="Y130" s="228" t="str">
        <f t="shared" si="48"/>
        <v>-</v>
      </c>
      <c r="Z130" s="228" t="str">
        <f t="shared" si="48"/>
        <v>-</v>
      </c>
      <c r="AA130" s="228" t="str">
        <f t="shared" si="48"/>
        <v>-</v>
      </c>
      <c r="AB130" s="228" t="str">
        <f t="shared" si="48"/>
        <v>-</v>
      </c>
      <c r="AC130" s="228" t="str">
        <f t="shared" si="48"/>
        <v>-</v>
      </c>
      <c r="AD130" s="7"/>
      <c r="AE130" s="228" t="str">
        <f t="shared" si="49"/>
        <v>-</v>
      </c>
      <c r="AF130" s="228" t="str">
        <f t="shared" si="49"/>
        <v>-</v>
      </c>
      <c r="AG130" s="228" t="str">
        <f t="shared" si="49"/>
        <v>-</v>
      </c>
      <c r="AH130" s="228" t="str">
        <f t="shared" si="49"/>
        <v>-</v>
      </c>
      <c r="AI130" s="228" t="str">
        <f t="shared" si="49"/>
        <v>-</v>
      </c>
      <c r="AJ130" s="228" t="str">
        <f t="shared" si="49"/>
        <v>-</v>
      </c>
    </row>
    <row r="131" spans="2:36" outlineLevel="1" x14ac:dyDescent="0.25">
      <c r="B131" s="35">
        <v>21</v>
      </c>
      <c r="C131" s="144"/>
      <c r="D131" s="36" t="str">
        <f t="shared" si="41"/>
        <v>-</v>
      </c>
      <c r="E131" s="36" t="str">
        <f t="shared" si="42"/>
        <v>-</v>
      </c>
      <c r="F131" s="148"/>
      <c r="G131" s="149"/>
      <c r="H131" s="42"/>
      <c r="I131" s="207" t="str">
        <f t="shared" si="43"/>
        <v>-</v>
      </c>
      <c r="J131" s="200" t="str">
        <f t="shared" si="44"/>
        <v>-</v>
      </c>
      <c r="K131" s="201" t="str">
        <f t="shared" si="45"/>
        <v>-</v>
      </c>
      <c r="L131" s="202" t="str">
        <f t="shared" si="46"/>
        <v>-</v>
      </c>
      <c r="M131" s="37" t="str">
        <f ca="1">IF(C131&lt;&gt;"",ROUND(RANDBETWEEN(0,10)/10,1),"")</f>
        <v/>
      </c>
      <c r="N131" s="82"/>
      <c r="Q131" s="228" t="str">
        <f t="shared" si="47"/>
        <v>-</v>
      </c>
      <c r="R131" s="228" t="str">
        <f t="shared" si="47"/>
        <v>-</v>
      </c>
      <c r="S131" s="228" t="str">
        <f t="shared" si="47"/>
        <v>-</v>
      </c>
      <c r="T131" s="228" t="str">
        <f t="shared" si="47"/>
        <v>-</v>
      </c>
      <c r="U131" s="228" t="str">
        <f t="shared" si="47"/>
        <v>-</v>
      </c>
      <c r="V131" s="228" t="str">
        <f t="shared" si="47"/>
        <v>-</v>
      </c>
      <c r="X131" s="228" t="str">
        <f t="shared" si="48"/>
        <v>-</v>
      </c>
      <c r="Y131" s="228" t="str">
        <f t="shared" si="48"/>
        <v>-</v>
      </c>
      <c r="Z131" s="228" t="str">
        <f t="shared" si="48"/>
        <v>-</v>
      </c>
      <c r="AA131" s="228" t="str">
        <f t="shared" si="48"/>
        <v>-</v>
      </c>
      <c r="AB131" s="228" t="str">
        <f t="shared" si="48"/>
        <v>-</v>
      </c>
      <c r="AC131" s="228" t="str">
        <f t="shared" si="48"/>
        <v>-</v>
      </c>
      <c r="AD131" s="7"/>
      <c r="AE131" s="228" t="str">
        <f t="shared" si="49"/>
        <v>-</v>
      </c>
      <c r="AF131" s="228" t="str">
        <f t="shared" si="49"/>
        <v>-</v>
      </c>
      <c r="AG131" s="228" t="str">
        <f t="shared" si="49"/>
        <v>-</v>
      </c>
      <c r="AH131" s="228" t="str">
        <f t="shared" si="49"/>
        <v>-</v>
      </c>
      <c r="AI131" s="228" t="str">
        <f t="shared" si="49"/>
        <v>-</v>
      </c>
      <c r="AJ131" s="228" t="str">
        <f t="shared" si="49"/>
        <v>-</v>
      </c>
    </row>
    <row r="132" spans="2:36" outlineLevel="1" x14ac:dyDescent="0.25">
      <c r="B132" s="35">
        <v>22</v>
      </c>
      <c r="C132" s="144"/>
      <c r="D132" s="36" t="str">
        <f t="shared" si="41"/>
        <v>-</v>
      </c>
      <c r="E132" s="36" t="str">
        <f t="shared" si="42"/>
        <v>-</v>
      </c>
      <c r="F132" s="148"/>
      <c r="G132" s="149"/>
      <c r="H132" s="42"/>
      <c r="I132" s="207" t="str">
        <f t="shared" si="43"/>
        <v>-</v>
      </c>
      <c r="J132" s="200" t="str">
        <f t="shared" si="44"/>
        <v>-</v>
      </c>
      <c r="K132" s="201" t="str">
        <f t="shared" si="45"/>
        <v>-</v>
      </c>
      <c r="L132" s="202" t="str">
        <f t="shared" si="46"/>
        <v>-</v>
      </c>
      <c r="M132" s="37" t="str">
        <f ca="1">IF(C132&lt;&gt;"",ROUND(RANDBETWEEN(0,10)/10,1),"")</f>
        <v/>
      </c>
      <c r="N132" s="82"/>
      <c r="Q132" s="228" t="str">
        <f t="shared" si="47"/>
        <v>-</v>
      </c>
      <c r="R132" s="228" t="str">
        <f t="shared" si="47"/>
        <v>-</v>
      </c>
      <c r="S132" s="228" t="str">
        <f t="shared" si="47"/>
        <v>-</v>
      </c>
      <c r="T132" s="228" t="str">
        <f t="shared" si="47"/>
        <v>-</v>
      </c>
      <c r="U132" s="228" t="str">
        <f t="shared" si="47"/>
        <v>-</v>
      </c>
      <c r="V132" s="228" t="str">
        <f t="shared" si="47"/>
        <v>-</v>
      </c>
      <c r="X132" s="228" t="str">
        <f t="shared" si="48"/>
        <v>-</v>
      </c>
      <c r="Y132" s="228" t="str">
        <f t="shared" si="48"/>
        <v>-</v>
      </c>
      <c r="Z132" s="228" t="str">
        <f t="shared" si="48"/>
        <v>-</v>
      </c>
      <c r="AA132" s="228" t="str">
        <f t="shared" si="48"/>
        <v>-</v>
      </c>
      <c r="AB132" s="228" t="str">
        <f t="shared" si="48"/>
        <v>-</v>
      </c>
      <c r="AC132" s="228" t="str">
        <f t="shared" si="48"/>
        <v>-</v>
      </c>
      <c r="AD132" s="7"/>
      <c r="AE132" s="228" t="str">
        <f t="shared" si="49"/>
        <v>-</v>
      </c>
      <c r="AF132" s="228" t="str">
        <f t="shared" si="49"/>
        <v>-</v>
      </c>
      <c r="AG132" s="228" t="str">
        <f t="shared" si="49"/>
        <v>-</v>
      </c>
      <c r="AH132" s="228" t="str">
        <f t="shared" si="49"/>
        <v>-</v>
      </c>
      <c r="AI132" s="228" t="str">
        <f t="shared" si="49"/>
        <v>-</v>
      </c>
      <c r="AJ132" s="228" t="str">
        <f t="shared" si="49"/>
        <v>-</v>
      </c>
    </row>
    <row r="133" spans="2:36" outlineLevel="1" x14ac:dyDescent="0.25">
      <c r="B133" s="35">
        <v>23</v>
      </c>
      <c r="C133" s="144"/>
      <c r="D133" s="36" t="str">
        <f t="shared" si="41"/>
        <v>-</v>
      </c>
      <c r="E133" s="36" t="str">
        <f t="shared" si="42"/>
        <v>-</v>
      </c>
      <c r="F133" s="148"/>
      <c r="G133" s="149"/>
      <c r="H133" s="42"/>
      <c r="I133" s="207" t="str">
        <f t="shared" si="43"/>
        <v>-</v>
      </c>
      <c r="J133" s="200" t="str">
        <f t="shared" si="44"/>
        <v>-</v>
      </c>
      <c r="K133" s="201" t="str">
        <f t="shared" si="45"/>
        <v>-</v>
      </c>
      <c r="L133" s="202" t="str">
        <f t="shared" si="46"/>
        <v>-</v>
      </c>
      <c r="M133" s="37"/>
      <c r="N133" s="82"/>
      <c r="Q133" s="228" t="str">
        <f t="shared" si="47"/>
        <v>-</v>
      </c>
      <c r="R133" s="228" t="str">
        <f t="shared" si="47"/>
        <v>-</v>
      </c>
      <c r="S133" s="228" t="str">
        <f t="shared" si="47"/>
        <v>-</v>
      </c>
      <c r="T133" s="228" t="str">
        <f t="shared" si="47"/>
        <v>-</v>
      </c>
      <c r="U133" s="228" t="str">
        <f t="shared" si="47"/>
        <v>-</v>
      </c>
      <c r="V133" s="228" t="str">
        <f t="shared" si="47"/>
        <v>-</v>
      </c>
      <c r="X133" s="228" t="str">
        <f t="shared" si="48"/>
        <v>-</v>
      </c>
      <c r="Y133" s="228" t="str">
        <f t="shared" si="48"/>
        <v>-</v>
      </c>
      <c r="Z133" s="228" t="str">
        <f t="shared" si="48"/>
        <v>-</v>
      </c>
      <c r="AA133" s="228" t="str">
        <f t="shared" si="48"/>
        <v>-</v>
      </c>
      <c r="AB133" s="228" t="str">
        <f t="shared" si="48"/>
        <v>-</v>
      </c>
      <c r="AC133" s="228" t="str">
        <f t="shared" si="48"/>
        <v>-</v>
      </c>
      <c r="AD133" s="7"/>
      <c r="AE133" s="228" t="str">
        <f t="shared" si="49"/>
        <v>-</v>
      </c>
      <c r="AF133" s="228" t="str">
        <f t="shared" si="49"/>
        <v>-</v>
      </c>
      <c r="AG133" s="228" t="str">
        <f t="shared" si="49"/>
        <v>-</v>
      </c>
      <c r="AH133" s="228" t="str">
        <f t="shared" si="49"/>
        <v>-</v>
      </c>
      <c r="AI133" s="228" t="str">
        <f t="shared" si="49"/>
        <v>-</v>
      </c>
      <c r="AJ133" s="228" t="str">
        <f t="shared" si="49"/>
        <v>-</v>
      </c>
    </row>
    <row r="134" spans="2:36" outlineLevel="1" x14ac:dyDescent="0.25">
      <c r="B134" s="35">
        <v>24</v>
      </c>
      <c r="C134" s="144"/>
      <c r="D134" s="36" t="str">
        <f t="shared" si="41"/>
        <v>-</v>
      </c>
      <c r="E134" s="36" t="str">
        <f t="shared" si="42"/>
        <v>-</v>
      </c>
      <c r="F134" s="148"/>
      <c r="G134" s="149"/>
      <c r="H134" s="42"/>
      <c r="I134" s="207" t="str">
        <f t="shared" si="43"/>
        <v>-</v>
      </c>
      <c r="J134" s="200" t="str">
        <f t="shared" si="44"/>
        <v>-</v>
      </c>
      <c r="K134" s="201" t="str">
        <f t="shared" si="45"/>
        <v>-</v>
      </c>
      <c r="L134" s="202" t="str">
        <f t="shared" si="46"/>
        <v>-</v>
      </c>
      <c r="M134" s="37" t="str">
        <f ca="1">IF(C134&lt;&gt;"",ROUND(RANDBETWEEN(0,10)/10,1),"")</f>
        <v/>
      </c>
      <c r="N134" s="82"/>
      <c r="Q134" s="228" t="str">
        <f t="shared" si="47"/>
        <v>-</v>
      </c>
      <c r="R134" s="228" t="str">
        <f t="shared" si="47"/>
        <v>-</v>
      </c>
      <c r="S134" s="228" t="str">
        <f t="shared" si="47"/>
        <v>-</v>
      </c>
      <c r="T134" s="228" t="str">
        <f t="shared" si="47"/>
        <v>-</v>
      </c>
      <c r="U134" s="228" t="str">
        <f t="shared" si="47"/>
        <v>-</v>
      </c>
      <c r="V134" s="228" t="str">
        <f t="shared" si="47"/>
        <v>-</v>
      </c>
      <c r="X134" s="228" t="str">
        <f t="shared" si="48"/>
        <v>-</v>
      </c>
      <c r="Y134" s="228" t="str">
        <f t="shared" si="48"/>
        <v>-</v>
      </c>
      <c r="Z134" s="228" t="str">
        <f t="shared" si="48"/>
        <v>-</v>
      </c>
      <c r="AA134" s="228" t="str">
        <f t="shared" si="48"/>
        <v>-</v>
      </c>
      <c r="AB134" s="228" t="str">
        <f t="shared" si="48"/>
        <v>-</v>
      </c>
      <c r="AC134" s="228" t="str">
        <f t="shared" si="48"/>
        <v>-</v>
      </c>
      <c r="AD134" s="7"/>
      <c r="AE134" s="228" t="str">
        <f t="shared" si="49"/>
        <v>-</v>
      </c>
      <c r="AF134" s="228" t="str">
        <f t="shared" si="49"/>
        <v>-</v>
      </c>
      <c r="AG134" s="228" t="str">
        <f t="shared" si="49"/>
        <v>-</v>
      </c>
      <c r="AH134" s="228" t="str">
        <f t="shared" si="49"/>
        <v>-</v>
      </c>
      <c r="AI134" s="228" t="str">
        <f t="shared" si="49"/>
        <v>-</v>
      </c>
      <c r="AJ134" s="228" t="str">
        <f t="shared" si="49"/>
        <v>-</v>
      </c>
    </row>
    <row r="135" spans="2:36" outlineLevel="1" x14ac:dyDescent="0.25">
      <c r="B135" s="35">
        <v>25</v>
      </c>
      <c r="C135" s="144"/>
      <c r="D135" s="36" t="str">
        <f t="shared" si="41"/>
        <v>-</v>
      </c>
      <c r="E135" s="36" t="str">
        <f t="shared" si="42"/>
        <v>-</v>
      </c>
      <c r="F135" s="148"/>
      <c r="G135" s="149"/>
      <c r="H135" s="42"/>
      <c r="I135" s="207" t="str">
        <f t="shared" si="43"/>
        <v>-</v>
      </c>
      <c r="J135" s="200" t="str">
        <f t="shared" si="44"/>
        <v>-</v>
      </c>
      <c r="K135" s="201" t="str">
        <f t="shared" si="45"/>
        <v>-</v>
      </c>
      <c r="L135" s="202" t="str">
        <f t="shared" si="46"/>
        <v>-</v>
      </c>
      <c r="M135" s="37" t="str">
        <f ca="1">IF(C135&lt;&gt;"",ROUND(RANDBETWEEN(0,10)/10,1),"")</f>
        <v/>
      </c>
      <c r="N135" s="82"/>
      <c r="Q135" s="228" t="str">
        <f t="shared" si="47"/>
        <v>-</v>
      </c>
      <c r="R135" s="228" t="str">
        <f t="shared" si="47"/>
        <v>-</v>
      </c>
      <c r="S135" s="228" t="str">
        <f t="shared" si="47"/>
        <v>-</v>
      </c>
      <c r="T135" s="228" t="str">
        <f t="shared" si="47"/>
        <v>-</v>
      </c>
      <c r="U135" s="228" t="str">
        <f t="shared" si="47"/>
        <v>-</v>
      </c>
      <c r="V135" s="228" t="str">
        <f t="shared" si="47"/>
        <v>-</v>
      </c>
      <c r="X135" s="228" t="str">
        <f t="shared" si="48"/>
        <v>-</v>
      </c>
      <c r="Y135" s="228" t="str">
        <f t="shared" si="48"/>
        <v>-</v>
      </c>
      <c r="Z135" s="228" t="str">
        <f t="shared" si="48"/>
        <v>-</v>
      </c>
      <c r="AA135" s="228" t="str">
        <f t="shared" si="48"/>
        <v>-</v>
      </c>
      <c r="AB135" s="228" t="str">
        <f t="shared" si="48"/>
        <v>-</v>
      </c>
      <c r="AC135" s="228" t="str">
        <f t="shared" si="48"/>
        <v>-</v>
      </c>
      <c r="AD135" s="7"/>
      <c r="AE135" s="228" t="str">
        <f t="shared" si="49"/>
        <v>-</v>
      </c>
      <c r="AF135" s="228" t="str">
        <f t="shared" si="49"/>
        <v>-</v>
      </c>
      <c r="AG135" s="228" t="str">
        <f t="shared" si="49"/>
        <v>-</v>
      </c>
      <c r="AH135" s="228" t="str">
        <f t="shared" si="49"/>
        <v>-</v>
      </c>
      <c r="AI135" s="228" t="str">
        <f t="shared" si="49"/>
        <v>-</v>
      </c>
      <c r="AJ135" s="228" t="str">
        <f t="shared" si="49"/>
        <v>-</v>
      </c>
    </row>
    <row r="136" spans="2:36" outlineLevel="1" x14ac:dyDescent="0.25">
      <c r="B136" s="35">
        <v>26</v>
      </c>
      <c r="C136" s="144"/>
      <c r="D136" s="36" t="str">
        <f t="shared" si="41"/>
        <v>-</v>
      </c>
      <c r="E136" s="36" t="str">
        <f t="shared" si="42"/>
        <v>-</v>
      </c>
      <c r="F136" s="148"/>
      <c r="G136" s="149"/>
      <c r="H136" s="42"/>
      <c r="I136" s="207" t="str">
        <f t="shared" si="43"/>
        <v>-</v>
      </c>
      <c r="J136" s="200" t="str">
        <f t="shared" si="44"/>
        <v>-</v>
      </c>
      <c r="K136" s="201" t="str">
        <f t="shared" si="45"/>
        <v>-</v>
      </c>
      <c r="L136" s="202" t="str">
        <f t="shared" si="46"/>
        <v>-</v>
      </c>
      <c r="M136" s="37"/>
      <c r="N136" s="82"/>
      <c r="Q136" s="228" t="str">
        <f t="shared" si="47"/>
        <v>-</v>
      </c>
      <c r="R136" s="228" t="str">
        <f t="shared" si="47"/>
        <v>-</v>
      </c>
      <c r="S136" s="228" t="str">
        <f t="shared" si="47"/>
        <v>-</v>
      </c>
      <c r="T136" s="228" t="str">
        <f t="shared" si="47"/>
        <v>-</v>
      </c>
      <c r="U136" s="228" t="str">
        <f t="shared" si="47"/>
        <v>-</v>
      </c>
      <c r="V136" s="228" t="str">
        <f t="shared" si="47"/>
        <v>-</v>
      </c>
      <c r="X136" s="228" t="str">
        <f t="shared" si="48"/>
        <v>-</v>
      </c>
      <c r="Y136" s="228" t="str">
        <f t="shared" si="48"/>
        <v>-</v>
      </c>
      <c r="Z136" s="228" t="str">
        <f t="shared" si="48"/>
        <v>-</v>
      </c>
      <c r="AA136" s="228" t="str">
        <f t="shared" si="48"/>
        <v>-</v>
      </c>
      <c r="AB136" s="228" t="str">
        <f t="shared" si="48"/>
        <v>-</v>
      </c>
      <c r="AC136" s="228" t="str">
        <f t="shared" si="48"/>
        <v>-</v>
      </c>
      <c r="AD136" s="7"/>
      <c r="AE136" s="228" t="str">
        <f t="shared" si="49"/>
        <v>-</v>
      </c>
      <c r="AF136" s="228" t="str">
        <f t="shared" si="49"/>
        <v>-</v>
      </c>
      <c r="AG136" s="228" t="str">
        <f t="shared" si="49"/>
        <v>-</v>
      </c>
      <c r="AH136" s="228" t="str">
        <f t="shared" si="49"/>
        <v>-</v>
      </c>
      <c r="AI136" s="228" t="str">
        <f t="shared" si="49"/>
        <v>-</v>
      </c>
      <c r="AJ136" s="228" t="str">
        <f t="shared" si="49"/>
        <v>-</v>
      </c>
    </row>
    <row r="137" spans="2:36" outlineLevel="1" x14ac:dyDescent="0.25">
      <c r="B137" s="35">
        <v>27</v>
      </c>
      <c r="C137" s="144"/>
      <c r="D137" s="36" t="str">
        <f t="shared" si="41"/>
        <v>-</v>
      </c>
      <c r="E137" s="36" t="str">
        <f t="shared" si="42"/>
        <v>-</v>
      </c>
      <c r="F137" s="148"/>
      <c r="G137" s="149"/>
      <c r="H137" s="42"/>
      <c r="I137" s="207" t="str">
        <f t="shared" si="43"/>
        <v>-</v>
      </c>
      <c r="J137" s="200" t="str">
        <f t="shared" si="44"/>
        <v>-</v>
      </c>
      <c r="K137" s="201" t="str">
        <f t="shared" si="45"/>
        <v>-</v>
      </c>
      <c r="L137" s="202" t="str">
        <f t="shared" si="46"/>
        <v>-</v>
      </c>
      <c r="M137" s="37" t="str">
        <f ca="1">IF(C137&lt;&gt;"",ROUND(RANDBETWEEN(0,10)/10,1),"")</f>
        <v/>
      </c>
      <c r="N137" s="82"/>
      <c r="Q137" s="228" t="str">
        <f t="shared" si="47"/>
        <v>-</v>
      </c>
      <c r="R137" s="228" t="str">
        <f t="shared" si="47"/>
        <v>-</v>
      </c>
      <c r="S137" s="228" t="str">
        <f t="shared" si="47"/>
        <v>-</v>
      </c>
      <c r="T137" s="228" t="str">
        <f t="shared" si="47"/>
        <v>-</v>
      </c>
      <c r="U137" s="228" t="str">
        <f t="shared" si="47"/>
        <v>-</v>
      </c>
      <c r="V137" s="228" t="str">
        <f t="shared" si="47"/>
        <v>-</v>
      </c>
      <c r="X137" s="228" t="str">
        <f t="shared" si="48"/>
        <v>-</v>
      </c>
      <c r="Y137" s="228" t="str">
        <f t="shared" si="48"/>
        <v>-</v>
      </c>
      <c r="Z137" s="228" t="str">
        <f t="shared" si="48"/>
        <v>-</v>
      </c>
      <c r="AA137" s="228" t="str">
        <f t="shared" si="48"/>
        <v>-</v>
      </c>
      <c r="AB137" s="228" t="str">
        <f t="shared" si="48"/>
        <v>-</v>
      </c>
      <c r="AC137" s="228" t="str">
        <f t="shared" si="48"/>
        <v>-</v>
      </c>
      <c r="AD137" s="7"/>
      <c r="AE137" s="228" t="str">
        <f t="shared" si="49"/>
        <v>-</v>
      </c>
      <c r="AF137" s="228" t="str">
        <f t="shared" si="49"/>
        <v>-</v>
      </c>
      <c r="AG137" s="228" t="str">
        <f t="shared" si="49"/>
        <v>-</v>
      </c>
      <c r="AH137" s="228" t="str">
        <f t="shared" si="49"/>
        <v>-</v>
      </c>
      <c r="AI137" s="228" t="str">
        <f t="shared" si="49"/>
        <v>-</v>
      </c>
      <c r="AJ137" s="228" t="str">
        <f t="shared" si="49"/>
        <v>-</v>
      </c>
    </row>
    <row r="138" spans="2:36" outlineLevel="1" x14ac:dyDescent="0.25">
      <c r="B138" s="35">
        <v>28</v>
      </c>
      <c r="C138" s="144"/>
      <c r="D138" s="36" t="str">
        <f t="shared" si="41"/>
        <v>-</v>
      </c>
      <c r="E138" s="36" t="str">
        <f t="shared" si="42"/>
        <v>-</v>
      </c>
      <c r="F138" s="148"/>
      <c r="G138" s="149"/>
      <c r="H138" s="42"/>
      <c r="I138" s="207" t="str">
        <f t="shared" si="43"/>
        <v>-</v>
      </c>
      <c r="J138" s="200" t="str">
        <f t="shared" si="44"/>
        <v>-</v>
      </c>
      <c r="K138" s="201" t="str">
        <f t="shared" si="45"/>
        <v>-</v>
      </c>
      <c r="L138" s="202" t="str">
        <f t="shared" si="46"/>
        <v>-</v>
      </c>
      <c r="M138" s="37" t="str">
        <f ca="1">IF(C138&lt;&gt;"",ROUND(RANDBETWEEN(0,10)/10,1),"")</f>
        <v/>
      </c>
      <c r="N138" s="82"/>
      <c r="Q138" s="228" t="str">
        <f t="shared" si="47"/>
        <v>-</v>
      </c>
      <c r="R138" s="228" t="str">
        <f t="shared" si="47"/>
        <v>-</v>
      </c>
      <c r="S138" s="228" t="str">
        <f t="shared" si="47"/>
        <v>-</v>
      </c>
      <c r="T138" s="228" t="str">
        <f t="shared" si="47"/>
        <v>-</v>
      </c>
      <c r="U138" s="228" t="str">
        <f t="shared" si="47"/>
        <v>-</v>
      </c>
      <c r="V138" s="228" t="str">
        <f t="shared" si="47"/>
        <v>-</v>
      </c>
      <c r="X138" s="228" t="str">
        <f t="shared" si="48"/>
        <v>-</v>
      </c>
      <c r="Y138" s="228" t="str">
        <f t="shared" si="48"/>
        <v>-</v>
      </c>
      <c r="Z138" s="228" t="str">
        <f t="shared" si="48"/>
        <v>-</v>
      </c>
      <c r="AA138" s="228" t="str">
        <f t="shared" si="48"/>
        <v>-</v>
      </c>
      <c r="AB138" s="228" t="str">
        <f t="shared" si="48"/>
        <v>-</v>
      </c>
      <c r="AC138" s="228" t="str">
        <f t="shared" si="48"/>
        <v>-</v>
      </c>
      <c r="AD138" s="7"/>
      <c r="AE138" s="228" t="str">
        <f t="shared" si="49"/>
        <v>-</v>
      </c>
      <c r="AF138" s="228" t="str">
        <f t="shared" si="49"/>
        <v>-</v>
      </c>
      <c r="AG138" s="228" t="str">
        <f t="shared" si="49"/>
        <v>-</v>
      </c>
      <c r="AH138" s="228" t="str">
        <f t="shared" si="49"/>
        <v>-</v>
      </c>
      <c r="AI138" s="228" t="str">
        <f t="shared" si="49"/>
        <v>-</v>
      </c>
      <c r="AJ138" s="228" t="str">
        <f t="shared" si="49"/>
        <v>-</v>
      </c>
    </row>
    <row r="139" spans="2:36" outlineLevel="1" x14ac:dyDescent="0.25">
      <c r="B139" s="35">
        <v>29</v>
      </c>
      <c r="C139" s="144"/>
      <c r="D139" s="36" t="str">
        <f t="shared" si="41"/>
        <v>-</v>
      </c>
      <c r="E139" s="36" t="str">
        <f t="shared" si="42"/>
        <v>-</v>
      </c>
      <c r="F139" s="148"/>
      <c r="G139" s="149"/>
      <c r="H139" s="42"/>
      <c r="I139" s="207" t="str">
        <f t="shared" si="43"/>
        <v>-</v>
      </c>
      <c r="J139" s="200" t="str">
        <f t="shared" si="44"/>
        <v>-</v>
      </c>
      <c r="K139" s="201" t="str">
        <f t="shared" si="45"/>
        <v>-</v>
      </c>
      <c r="L139" s="202" t="str">
        <f t="shared" si="46"/>
        <v>-</v>
      </c>
      <c r="M139" s="37"/>
      <c r="N139" s="82"/>
      <c r="Q139" s="228" t="str">
        <f t="shared" si="47"/>
        <v>-</v>
      </c>
      <c r="R139" s="228" t="str">
        <f t="shared" si="47"/>
        <v>-</v>
      </c>
      <c r="S139" s="228" t="str">
        <f t="shared" si="47"/>
        <v>-</v>
      </c>
      <c r="T139" s="228" t="str">
        <f t="shared" si="47"/>
        <v>-</v>
      </c>
      <c r="U139" s="228" t="str">
        <f t="shared" si="47"/>
        <v>-</v>
      </c>
      <c r="V139" s="228" t="str">
        <f t="shared" si="47"/>
        <v>-</v>
      </c>
      <c r="X139" s="228" t="str">
        <f t="shared" si="48"/>
        <v>-</v>
      </c>
      <c r="Y139" s="228" t="str">
        <f t="shared" si="48"/>
        <v>-</v>
      </c>
      <c r="Z139" s="228" t="str">
        <f t="shared" si="48"/>
        <v>-</v>
      </c>
      <c r="AA139" s="228" t="str">
        <f t="shared" si="48"/>
        <v>-</v>
      </c>
      <c r="AB139" s="228" t="str">
        <f t="shared" si="48"/>
        <v>-</v>
      </c>
      <c r="AC139" s="228" t="str">
        <f t="shared" si="48"/>
        <v>-</v>
      </c>
      <c r="AD139" s="7"/>
      <c r="AE139" s="228" t="str">
        <f t="shared" si="49"/>
        <v>-</v>
      </c>
      <c r="AF139" s="228" t="str">
        <f t="shared" si="49"/>
        <v>-</v>
      </c>
      <c r="AG139" s="228" t="str">
        <f t="shared" si="49"/>
        <v>-</v>
      </c>
      <c r="AH139" s="228" t="str">
        <f t="shared" si="49"/>
        <v>-</v>
      </c>
      <c r="AI139" s="228" t="str">
        <f t="shared" si="49"/>
        <v>-</v>
      </c>
      <c r="AJ139" s="228" t="str">
        <f t="shared" si="49"/>
        <v>-</v>
      </c>
    </row>
    <row r="140" spans="2:36" outlineLevel="1" x14ac:dyDescent="0.25">
      <c r="B140" s="38">
        <v>30</v>
      </c>
      <c r="C140" s="145"/>
      <c r="D140" s="39" t="str">
        <f t="shared" si="41"/>
        <v>-</v>
      </c>
      <c r="E140" s="39" t="str">
        <f t="shared" si="42"/>
        <v>-</v>
      </c>
      <c r="F140" s="150"/>
      <c r="G140" s="151"/>
      <c r="H140" s="43"/>
      <c r="I140" s="209" t="str">
        <f t="shared" si="43"/>
        <v>-</v>
      </c>
      <c r="J140" s="204" t="str">
        <f t="shared" si="44"/>
        <v>-</v>
      </c>
      <c r="K140" s="204" t="str">
        <f t="shared" si="45"/>
        <v>-</v>
      </c>
      <c r="L140" s="204" t="str">
        <f t="shared" si="46"/>
        <v>-</v>
      </c>
      <c r="M140" s="40" t="str">
        <f ca="1">IF(C140&lt;&gt;"",ROUND(RANDBETWEEN(0,10)/10,1),"")</f>
        <v/>
      </c>
      <c r="N140" s="82"/>
      <c r="Q140" s="228" t="str">
        <f t="shared" si="47"/>
        <v>-</v>
      </c>
      <c r="R140" s="228" t="str">
        <f t="shared" si="47"/>
        <v>-</v>
      </c>
      <c r="S140" s="228" t="str">
        <f t="shared" si="47"/>
        <v>-</v>
      </c>
      <c r="T140" s="228" t="str">
        <f t="shared" si="47"/>
        <v>-</v>
      </c>
      <c r="U140" s="228" t="str">
        <f t="shared" si="47"/>
        <v>-</v>
      </c>
      <c r="V140" s="228" t="str">
        <f t="shared" si="47"/>
        <v>-</v>
      </c>
      <c r="X140" s="228" t="str">
        <f t="shared" si="48"/>
        <v>-</v>
      </c>
      <c r="Y140" s="228" t="str">
        <f t="shared" si="48"/>
        <v>-</v>
      </c>
      <c r="Z140" s="228" t="str">
        <f t="shared" si="48"/>
        <v>-</v>
      </c>
      <c r="AA140" s="228" t="str">
        <f t="shared" si="48"/>
        <v>-</v>
      </c>
      <c r="AB140" s="228" t="str">
        <f t="shared" si="48"/>
        <v>-</v>
      </c>
      <c r="AC140" s="228" t="str">
        <f t="shared" si="48"/>
        <v>-</v>
      </c>
      <c r="AD140" s="7"/>
      <c r="AE140" s="228" t="str">
        <f t="shared" si="49"/>
        <v>-</v>
      </c>
      <c r="AF140" s="228" t="str">
        <f t="shared" si="49"/>
        <v>-</v>
      </c>
      <c r="AG140" s="228" t="str">
        <f t="shared" si="49"/>
        <v>-</v>
      </c>
      <c r="AH140" s="228" t="str">
        <f t="shared" si="49"/>
        <v>-</v>
      </c>
      <c r="AI140" s="228" t="str">
        <f t="shared" si="49"/>
        <v>-</v>
      </c>
      <c r="AJ140" s="228" t="str">
        <f t="shared" si="49"/>
        <v>-</v>
      </c>
    </row>
    <row r="141" spans="2:36" ht="30" customHeight="1" outlineLevel="1" x14ac:dyDescent="0.25">
      <c r="B141" s="94" t="s">
        <v>49</v>
      </c>
      <c r="C141" s="90"/>
      <c r="D141" s="91"/>
      <c r="E141" s="91"/>
      <c r="F141" s="92"/>
      <c r="G141" s="93"/>
      <c r="H141" s="93"/>
      <c r="I141" s="196" t="str">
        <f>I39</f>
        <v>Role Weighting</v>
      </c>
      <c r="J141" s="196" t="str">
        <f>J39</f>
        <v>Level of Education</v>
      </c>
      <c r="K141" s="196" t="str">
        <f>K39</f>
        <v>Experience</v>
      </c>
      <c r="L141" s="196" t="str">
        <f>L39</f>
        <v>Similar Role</v>
      </c>
      <c r="M141" s="153" t="s">
        <v>72</v>
      </c>
      <c r="N141" s="82"/>
      <c r="Q141" s="228"/>
      <c r="R141" s="228"/>
      <c r="S141" s="228"/>
      <c r="T141" s="228"/>
      <c r="U141" s="228"/>
      <c r="V141" s="228"/>
      <c r="X141" s="228"/>
      <c r="Y141" s="228"/>
      <c r="Z141" s="228"/>
      <c r="AA141" s="228"/>
      <c r="AB141" s="228"/>
      <c r="AC141" s="228"/>
      <c r="AD141" s="7"/>
      <c r="AE141" s="228"/>
      <c r="AF141" s="228"/>
      <c r="AG141" s="228"/>
      <c r="AH141" s="228"/>
      <c r="AI141" s="228"/>
      <c r="AJ141" s="228"/>
    </row>
    <row r="142" spans="2:36" s="7" customFormat="1" x14ac:dyDescent="0.25">
      <c r="B142" s="25" t="s">
        <v>16</v>
      </c>
      <c r="C142" s="26"/>
      <c r="D142" s="27" t="s">
        <v>0</v>
      </c>
      <c r="E142" s="27"/>
      <c r="F142" s="28" t="s">
        <v>12</v>
      </c>
      <c r="G142" s="29" t="s">
        <v>20</v>
      </c>
      <c r="H142" s="30" t="s">
        <v>146</v>
      </c>
      <c r="I142" s="195"/>
      <c r="J142" s="195"/>
      <c r="K142" s="195"/>
      <c r="L142" s="195"/>
      <c r="M142" s="31">
        <f ca="1">IFERROR(AVERAGE(M143:M172),0)</f>
        <v>0</v>
      </c>
      <c r="N142" s="96">
        <f>N42</f>
        <v>2</v>
      </c>
      <c r="O142" s="48"/>
      <c r="Q142" s="228"/>
      <c r="R142" s="228"/>
      <c r="S142" s="228"/>
      <c r="T142" s="228"/>
      <c r="U142" s="228"/>
      <c r="V142" s="228"/>
      <c r="X142" s="228"/>
      <c r="Y142" s="228"/>
      <c r="Z142" s="228"/>
      <c r="AA142" s="228"/>
      <c r="AB142" s="228"/>
      <c r="AC142" s="228"/>
      <c r="AE142" s="228"/>
      <c r="AF142" s="228"/>
      <c r="AG142" s="228"/>
      <c r="AH142" s="228"/>
      <c r="AI142" s="228"/>
      <c r="AJ142" s="228"/>
    </row>
    <row r="143" spans="2:36" s="7" customFormat="1" outlineLevel="1" x14ac:dyDescent="0.25">
      <c r="B143" s="32">
        <v>1</v>
      </c>
      <c r="C143" s="143"/>
      <c r="D143" s="33" t="str">
        <f t="shared" ref="D143:D172" si="50">IFERROR(INDEX(Personnel_Names,MATCH($C143,Personnel_Codes,0)),"-")</f>
        <v>-</v>
      </c>
      <c r="E143" s="33" t="str">
        <f t="shared" ref="E143:E172" si="51">IFERROR(INDEX(Personnel_Functions,MATCH($C143,Personnel_Codes,0)),"-")</f>
        <v>-</v>
      </c>
      <c r="F143" s="146" t="s">
        <v>19</v>
      </c>
      <c r="G143" s="147" t="s">
        <v>145</v>
      </c>
      <c r="H143" s="41" t="s">
        <v>6</v>
      </c>
      <c r="I143" s="206" t="str">
        <f t="shared" ref="I143:I172" si="52">IFERROR(INDEX(PersWeight,MATCH($C143,Personnel_Codes,0)),"-")</f>
        <v>-</v>
      </c>
      <c r="J143" s="198" t="str">
        <f t="shared" ref="J143:J172" si="53">IFERROR(INDEX(EducationScores,MATCH($C143,Personnel_Codes,0)),"-")</f>
        <v>-</v>
      </c>
      <c r="K143" s="197" t="str">
        <f t="shared" ref="K143:K172" si="54">IFERROR(INDEX(ExperienceScores,MATCH($C143,Personnel_Codes,0)),"-")</f>
        <v>-</v>
      </c>
      <c r="L143" s="199" t="str">
        <f t="shared" ref="L143:L172" si="55">IFERROR(INDEX(YearsRoleScores,MATCH($C143,Personnel_Codes,0)),"-")</f>
        <v>-</v>
      </c>
      <c r="M143" s="34"/>
      <c r="N143" s="96">
        <f>N43</f>
        <v>3</v>
      </c>
      <c r="O143" s="48"/>
      <c r="Q143" s="228" t="str">
        <f t="shared" ref="Q143:V172" si="56">IFERROR(IF(LEFT($C143,FIND(".",$C143))=Q$3,$J143,"-"),"-")</f>
        <v>-</v>
      </c>
      <c r="R143" s="228" t="str">
        <f t="shared" si="56"/>
        <v>-</v>
      </c>
      <c r="S143" s="228" t="str">
        <f t="shared" si="56"/>
        <v>-</v>
      </c>
      <c r="T143" s="228" t="str">
        <f t="shared" si="56"/>
        <v>-</v>
      </c>
      <c r="U143" s="228" t="str">
        <f t="shared" si="56"/>
        <v>-</v>
      </c>
      <c r="V143" s="228" t="str">
        <f t="shared" si="56"/>
        <v>-</v>
      </c>
      <c r="X143" s="228" t="str">
        <f t="shared" ref="X143:AC172" si="57">IFERROR(IF(LEFT($C143,FIND(".",$C143))=X$3,$K143,"-"),"-")</f>
        <v>-</v>
      </c>
      <c r="Y143" s="228" t="str">
        <f t="shared" si="57"/>
        <v>-</v>
      </c>
      <c r="Z143" s="228" t="str">
        <f t="shared" si="57"/>
        <v>-</v>
      </c>
      <c r="AA143" s="228" t="str">
        <f t="shared" si="57"/>
        <v>-</v>
      </c>
      <c r="AB143" s="228" t="str">
        <f t="shared" si="57"/>
        <v>-</v>
      </c>
      <c r="AC143" s="228" t="str">
        <f t="shared" si="57"/>
        <v>-</v>
      </c>
      <c r="AE143" s="228" t="str">
        <f t="shared" ref="AE143:AJ172" si="58">IFERROR(IF(LEFT($C143,FIND(".",$C143))=AE$3,$L143,"-"),"-")</f>
        <v>-</v>
      </c>
      <c r="AF143" s="228" t="str">
        <f t="shared" si="58"/>
        <v>-</v>
      </c>
      <c r="AG143" s="228" t="str">
        <f t="shared" si="58"/>
        <v>-</v>
      </c>
      <c r="AH143" s="228" t="str">
        <f t="shared" si="58"/>
        <v>-</v>
      </c>
      <c r="AI143" s="228" t="str">
        <f t="shared" si="58"/>
        <v>-</v>
      </c>
      <c r="AJ143" s="228" t="str">
        <f t="shared" si="58"/>
        <v>-</v>
      </c>
    </row>
    <row r="144" spans="2:36" s="7" customFormat="1" outlineLevel="1" x14ac:dyDescent="0.25">
      <c r="B144" s="35">
        <v>2</v>
      </c>
      <c r="C144" s="144"/>
      <c r="D144" s="36" t="str">
        <f t="shared" si="50"/>
        <v>-</v>
      </c>
      <c r="E144" s="36" t="str">
        <f t="shared" si="51"/>
        <v>-</v>
      </c>
      <c r="F144" s="148"/>
      <c r="G144" s="149" t="s">
        <v>145</v>
      </c>
      <c r="H144" s="42" t="s">
        <v>6</v>
      </c>
      <c r="I144" s="207" t="str">
        <f t="shared" si="52"/>
        <v>-</v>
      </c>
      <c r="J144" s="200" t="str">
        <f t="shared" si="53"/>
        <v>-</v>
      </c>
      <c r="K144" s="201" t="str">
        <f t="shared" si="54"/>
        <v>-</v>
      </c>
      <c r="L144" s="202" t="str">
        <f t="shared" si="55"/>
        <v>-</v>
      </c>
      <c r="M144" s="37"/>
      <c r="N144" s="170"/>
      <c r="O144" s="48"/>
      <c r="Q144" s="228" t="str">
        <f t="shared" si="56"/>
        <v>-</v>
      </c>
      <c r="R144" s="228" t="str">
        <f t="shared" si="56"/>
        <v>-</v>
      </c>
      <c r="S144" s="228" t="str">
        <f t="shared" si="56"/>
        <v>-</v>
      </c>
      <c r="T144" s="228" t="str">
        <f t="shared" si="56"/>
        <v>-</v>
      </c>
      <c r="U144" s="228" t="str">
        <f t="shared" si="56"/>
        <v>-</v>
      </c>
      <c r="V144" s="228" t="str">
        <f t="shared" si="56"/>
        <v>-</v>
      </c>
      <c r="X144" s="228" t="str">
        <f t="shared" si="57"/>
        <v>-</v>
      </c>
      <c r="Y144" s="228" t="str">
        <f t="shared" si="57"/>
        <v>-</v>
      </c>
      <c r="Z144" s="228" t="str">
        <f t="shared" si="57"/>
        <v>-</v>
      </c>
      <c r="AA144" s="228" t="str">
        <f t="shared" si="57"/>
        <v>-</v>
      </c>
      <c r="AB144" s="228" t="str">
        <f t="shared" si="57"/>
        <v>-</v>
      </c>
      <c r="AC144" s="228" t="str">
        <f t="shared" si="57"/>
        <v>-</v>
      </c>
      <c r="AE144" s="228" t="str">
        <f t="shared" si="58"/>
        <v>-</v>
      </c>
      <c r="AF144" s="228" t="str">
        <f t="shared" si="58"/>
        <v>-</v>
      </c>
      <c r="AG144" s="228" t="str">
        <f t="shared" si="58"/>
        <v>-</v>
      </c>
      <c r="AH144" s="228" t="str">
        <f t="shared" si="58"/>
        <v>-</v>
      </c>
      <c r="AI144" s="228" t="str">
        <f t="shared" si="58"/>
        <v>-</v>
      </c>
      <c r="AJ144" s="228" t="str">
        <f t="shared" si="58"/>
        <v>-</v>
      </c>
    </row>
    <row r="145" spans="2:36" s="7" customFormat="1" outlineLevel="1" x14ac:dyDescent="0.25">
      <c r="B145" s="35">
        <v>3</v>
      </c>
      <c r="C145" s="144"/>
      <c r="D145" s="36" t="str">
        <f t="shared" si="50"/>
        <v>-</v>
      </c>
      <c r="E145" s="36" t="str">
        <f t="shared" si="51"/>
        <v>-</v>
      </c>
      <c r="F145" s="148"/>
      <c r="G145" s="149"/>
      <c r="H145" s="42" t="s">
        <v>5</v>
      </c>
      <c r="I145" s="207" t="str">
        <f t="shared" si="52"/>
        <v>-</v>
      </c>
      <c r="J145" s="200" t="str">
        <f t="shared" si="53"/>
        <v>-</v>
      </c>
      <c r="K145" s="201" t="str">
        <f t="shared" si="54"/>
        <v>-</v>
      </c>
      <c r="L145" s="202" t="str">
        <f t="shared" si="55"/>
        <v>-</v>
      </c>
      <c r="M145" s="37"/>
      <c r="N145" s="170"/>
      <c r="O145" s="48"/>
      <c r="Q145" s="228" t="str">
        <f t="shared" si="56"/>
        <v>-</v>
      </c>
      <c r="R145" s="228" t="str">
        <f t="shared" si="56"/>
        <v>-</v>
      </c>
      <c r="S145" s="228" t="str">
        <f t="shared" si="56"/>
        <v>-</v>
      </c>
      <c r="T145" s="228" t="str">
        <f t="shared" si="56"/>
        <v>-</v>
      </c>
      <c r="U145" s="228" t="str">
        <f t="shared" si="56"/>
        <v>-</v>
      </c>
      <c r="V145" s="228" t="str">
        <f t="shared" si="56"/>
        <v>-</v>
      </c>
      <c r="X145" s="228" t="str">
        <f t="shared" si="57"/>
        <v>-</v>
      </c>
      <c r="Y145" s="228" t="str">
        <f t="shared" si="57"/>
        <v>-</v>
      </c>
      <c r="Z145" s="228" t="str">
        <f t="shared" si="57"/>
        <v>-</v>
      </c>
      <c r="AA145" s="228" t="str">
        <f t="shared" si="57"/>
        <v>-</v>
      </c>
      <c r="AB145" s="228" t="str">
        <f t="shared" si="57"/>
        <v>-</v>
      </c>
      <c r="AC145" s="228" t="str">
        <f t="shared" si="57"/>
        <v>-</v>
      </c>
      <c r="AE145" s="228" t="str">
        <f t="shared" si="58"/>
        <v>-</v>
      </c>
      <c r="AF145" s="228" t="str">
        <f t="shared" si="58"/>
        <v>-</v>
      </c>
      <c r="AG145" s="228" t="str">
        <f t="shared" si="58"/>
        <v>-</v>
      </c>
      <c r="AH145" s="228" t="str">
        <f t="shared" si="58"/>
        <v>-</v>
      </c>
      <c r="AI145" s="228" t="str">
        <f t="shared" si="58"/>
        <v>-</v>
      </c>
      <c r="AJ145" s="228" t="str">
        <f t="shared" si="58"/>
        <v>-</v>
      </c>
    </row>
    <row r="146" spans="2:36" s="7" customFormat="1" outlineLevel="1" x14ac:dyDescent="0.25">
      <c r="B146" s="35">
        <v>4</v>
      </c>
      <c r="C146" s="144"/>
      <c r="D146" s="36" t="str">
        <f t="shared" si="50"/>
        <v>-</v>
      </c>
      <c r="E146" s="36" t="str">
        <f t="shared" si="51"/>
        <v>-</v>
      </c>
      <c r="F146" s="148"/>
      <c r="G146" s="149"/>
      <c r="H146" s="42"/>
      <c r="I146" s="207" t="str">
        <f t="shared" si="52"/>
        <v>-</v>
      </c>
      <c r="J146" s="200" t="str">
        <f t="shared" si="53"/>
        <v>-</v>
      </c>
      <c r="K146" s="201" t="str">
        <f t="shared" si="54"/>
        <v>-</v>
      </c>
      <c r="L146" s="202" t="str">
        <f t="shared" si="55"/>
        <v>-</v>
      </c>
      <c r="M146" s="37"/>
      <c r="N146" s="170"/>
      <c r="O146" s="48"/>
      <c r="Q146" s="228" t="str">
        <f t="shared" si="56"/>
        <v>-</v>
      </c>
      <c r="R146" s="228" t="str">
        <f t="shared" si="56"/>
        <v>-</v>
      </c>
      <c r="S146" s="228" t="str">
        <f t="shared" si="56"/>
        <v>-</v>
      </c>
      <c r="T146" s="228" t="str">
        <f t="shared" si="56"/>
        <v>-</v>
      </c>
      <c r="U146" s="228" t="str">
        <f t="shared" si="56"/>
        <v>-</v>
      </c>
      <c r="V146" s="228" t="str">
        <f t="shared" si="56"/>
        <v>-</v>
      </c>
      <c r="X146" s="228" t="str">
        <f t="shared" si="57"/>
        <v>-</v>
      </c>
      <c r="Y146" s="228" t="str">
        <f t="shared" si="57"/>
        <v>-</v>
      </c>
      <c r="Z146" s="228" t="str">
        <f t="shared" si="57"/>
        <v>-</v>
      </c>
      <c r="AA146" s="228" t="str">
        <f t="shared" si="57"/>
        <v>-</v>
      </c>
      <c r="AB146" s="228" t="str">
        <f t="shared" si="57"/>
        <v>-</v>
      </c>
      <c r="AC146" s="228" t="str">
        <f t="shared" si="57"/>
        <v>-</v>
      </c>
      <c r="AE146" s="228" t="str">
        <f t="shared" si="58"/>
        <v>-</v>
      </c>
      <c r="AF146" s="228" t="str">
        <f t="shared" si="58"/>
        <v>-</v>
      </c>
      <c r="AG146" s="228" t="str">
        <f t="shared" si="58"/>
        <v>-</v>
      </c>
      <c r="AH146" s="228" t="str">
        <f t="shared" si="58"/>
        <v>-</v>
      </c>
      <c r="AI146" s="228" t="str">
        <f t="shared" si="58"/>
        <v>-</v>
      </c>
      <c r="AJ146" s="228" t="str">
        <f t="shared" si="58"/>
        <v>-</v>
      </c>
    </row>
    <row r="147" spans="2:36" s="7" customFormat="1" outlineLevel="1" x14ac:dyDescent="0.25">
      <c r="B147" s="35">
        <v>5</v>
      </c>
      <c r="C147" s="144"/>
      <c r="D147" s="36" t="str">
        <f t="shared" si="50"/>
        <v>-</v>
      </c>
      <c r="E147" s="36" t="str">
        <f t="shared" si="51"/>
        <v>-</v>
      </c>
      <c r="F147" s="148"/>
      <c r="G147" s="149"/>
      <c r="H147" s="42"/>
      <c r="I147" s="207" t="str">
        <f t="shared" si="52"/>
        <v>-</v>
      </c>
      <c r="J147" s="200" t="str">
        <f t="shared" si="53"/>
        <v>-</v>
      </c>
      <c r="K147" s="201" t="str">
        <f t="shared" si="54"/>
        <v>-</v>
      </c>
      <c r="L147" s="202" t="str">
        <f t="shared" si="55"/>
        <v>-</v>
      </c>
      <c r="M147" s="37"/>
      <c r="N147" s="170"/>
      <c r="O147" s="48"/>
      <c r="Q147" s="228" t="str">
        <f t="shared" si="56"/>
        <v>-</v>
      </c>
      <c r="R147" s="228" t="str">
        <f t="shared" si="56"/>
        <v>-</v>
      </c>
      <c r="S147" s="228" t="str">
        <f t="shared" si="56"/>
        <v>-</v>
      </c>
      <c r="T147" s="228" t="str">
        <f t="shared" si="56"/>
        <v>-</v>
      </c>
      <c r="U147" s="228" t="str">
        <f t="shared" si="56"/>
        <v>-</v>
      </c>
      <c r="V147" s="228" t="str">
        <f t="shared" si="56"/>
        <v>-</v>
      </c>
      <c r="X147" s="228" t="str">
        <f t="shared" si="57"/>
        <v>-</v>
      </c>
      <c r="Y147" s="228" t="str">
        <f t="shared" si="57"/>
        <v>-</v>
      </c>
      <c r="Z147" s="228" t="str">
        <f t="shared" si="57"/>
        <v>-</v>
      </c>
      <c r="AA147" s="228" t="str">
        <f t="shared" si="57"/>
        <v>-</v>
      </c>
      <c r="AB147" s="228" t="str">
        <f t="shared" si="57"/>
        <v>-</v>
      </c>
      <c r="AC147" s="228" t="str">
        <f t="shared" si="57"/>
        <v>-</v>
      </c>
      <c r="AE147" s="228" t="str">
        <f t="shared" si="58"/>
        <v>-</v>
      </c>
      <c r="AF147" s="228" t="str">
        <f t="shared" si="58"/>
        <v>-</v>
      </c>
      <c r="AG147" s="228" t="str">
        <f t="shared" si="58"/>
        <v>-</v>
      </c>
      <c r="AH147" s="228" t="str">
        <f t="shared" si="58"/>
        <v>-</v>
      </c>
      <c r="AI147" s="228" t="str">
        <f t="shared" si="58"/>
        <v>-</v>
      </c>
      <c r="AJ147" s="228" t="str">
        <f t="shared" si="58"/>
        <v>-</v>
      </c>
    </row>
    <row r="148" spans="2:36" s="7" customFormat="1" outlineLevel="1" x14ac:dyDescent="0.25">
      <c r="B148" s="35">
        <v>6</v>
      </c>
      <c r="C148" s="144"/>
      <c r="D148" s="36" t="str">
        <f t="shared" si="50"/>
        <v>-</v>
      </c>
      <c r="E148" s="36" t="str">
        <f t="shared" si="51"/>
        <v>-</v>
      </c>
      <c r="F148" s="148"/>
      <c r="G148" s="149"/>
      <c r="H148" s="42"/>
      <c r="I148" s="207" t="str">
        <f t="shared" si="52"/>
        <v>-</v>
      </c>
      <c r="J148" s="200" t="str">
        <f t="shared" si="53"/>
        <v>-</v>
      </c>
      <c r="K148" s="201" t="str">
        <f t="shared" si="54"/>
        <v>-</v>
      </c>
      <c r="L148" s="202" t="str">
        <f t="shared" si="55"/>
        <v>-</v>
      </c>
      <c r="M148" s="37"/>
      <c r="N148" s="170"/>
      <c r="O148" s="48"/>
      <c r="Q148" s="228" t="str">
        <f t="shared" si="56"/>
        <v>-</v>
      </c>
      <c r="R148" s="228" t="str">
        <f t="shared" si="56"/>
        <v>-</v>
      </c>
      <c r="S148" s="228" t="str">
        <f t="shared" si="56"/>
        <v>-</v>
      </c>
      <c r="T148" s="228" t="str">
        <f t="shared" si="56"/>
        <v>-</v>
      </c>
      <c r="U148" s="228" t="str">
        <f t="shared" si="56"/>
        <v>-</v>
      </c>
      <c r="V148" s="228" t="str">
        <f t="shared" si="56"/>
        <v>-</v>
      </c>
      <c r="X148" s="228" t="str">
        <f t="shared" si="57"/>
        <v>-</v>
      </c>
      <c r="Y148" s="228" t="str">
        <f t="shared" si="57"/>
        <v>-</v>
      </c>
      <c r="Z148" s="228" t="str">
        <f t="shared" si="57"/>
        <v>-</v>
      </c>
      <c r="AA148" s="228" t="str">
        <f t="shared" si="57"/>
        <v>-</v>
      </c>
      <c r="AB148" s="228" t="str">
        <f t="shared" si="57"/>
        <v>-</v>
      </c>
      <c r="AC148" s="228" t="str">
        <f t="shared" si="57"/>
        <v>-</v>
      </c>
      <c r="AE148" s="228" t="str">
        <f t="shared" si="58"/>
        <v>-</v>
      </c>
      <c r="AF148" s="228" t="str">
        <f t="shared" si="58"/>
        <v>-</v>
      </c>
      <c r="AG148" s="228" t="str">
        <f t="shared" si="58"/>
        <v>-</v>
      </c>
      <c r="AH148" s="228" t="str">
        <f t="shared" si="58"/>
        <v>-</v>
      </c>
      <c r="AI148" s="228" t="str">
        <f t="shared" si="58"/>
        <v>-</v>
      </c>
      <c r="AJ148" s="228" t="str">
        <f t="shared" si="58"/>
        <v>-</v>
      </c>
    </row>
    <row r="149" spans="2:36" s="7" customFormat="1" outlineLevel="1" x14ac:dyDescent="0.25">
      <c r="B149" s="35">
        <v>7</v>
      </c>
      <c r="C149" s="144"/>
      <c r="D149" s="36" t="str">
        <f t="shared" si="50"/>
        <v>-</v>
      </c>
      <c r="E149" s="36" t="str">
        <f t="shared" si="51"/>
        <v>-</v>
      </c>
      <c r="F149" s="148"/>
      <c r="G149" s="149"/>
      <c r="H149" s="42"/>
      <c r="I149" s="207" t="str">
        <f t="shared" si="52"/>
        <v>-</v>
      </c>
      <c r="J149" s="200" t="str">
        <f t="shared" si="53"/>
        <v>-</v>
      </c>
      <c r="K149" s="201" t="str">
        <f t="shared" si="54"/>
        <v>-</v>
      </c>
      <c r="L149" s="202" t="str">
        <f t="shared" si="55"/>
        <v>-</v>
      </c>
      <c r="M149" s="37"/>
      <c r="N149" s="170"/>
      <c r="O149" s="48"/>
      <c r="Q149" s="228" t="str">
        <f t="shared" si="56"/>
        <v>-</v>
      </c>
      <c r="R149" s="228" t="str">
        <f t="shared" si="56"/>
        <v>-</v>
      </c>
      <c r="S149" s="228" t="str">
        <f t="shared" si="56"/>
        <v>-</v>
      </c>
      <c r="T149" s="228" t="str">
        <f t="shared" si="56"/>
        <v>-</v>
      </c>
      <c r="U149" s="228" t="str">
        <f t="shared" si="56"/>
        <v>-</v>
      </c>
      <c r="V149" s="228" t="str">
        <f t="shared" si="56"/>
        <v>-</v>
      </c>
      <c r="X149" s="228" t="str">
        <f t="shared" si="57"/>
        <v>-</v>
      </c>
      <c r="Y149" s="228" t="str">
        <f t="shared" si="57"/>
        <v>-</v>
      </c>
      <c r="Z149" s="228" t="str">
        <f t="shared" si="57"/>
        <v>-</v>
      </c>
      <c r="AA149" s="228" t="str">
        <f t="shared" si="57"/>
        <v>-</v>
      </c>
      <c r="AB149" s="228" t="str">
        <f t="shared" si="57"/>
        <v>-</v>
      </c>
      <c r="AC149" s="228" t="str">
        <f t="shared" si="57"/>
        <v>-</v>
      </c>
      <c r="AE149" s="228" t="str">
        <f t="shared" si="58"/>
        <v>-</v>
      </c>
      <c r="AF149" s="228" t="str">
        <f t="shared" si="58"/>
        <v>-</v>
      </c>
      <c r="AG149" s="228" t="str">
        <f t="shared" si="58"/>
        <v>-</v>
      </c>
      <c r="AH149" s="228" t="str">
        <f t="shared" si="58"/>
        <v>-</v>
      </c>
      <c r="AI149" s="228" t="str">
        <f t="shared" si="58"/>
        <v>-</v>
      </c>
      <c r="AJ149" s="228" t="str">
        <f t="shared" si="58"/>
        <v>-</v>
      </c>
    </row>
    <row r="150" spans="2:36" s="7" customFormat="1" outlineLevel="1" x14ac:dyDescent="0.25">
      <c r="B150" s="35">
        <v>8</v>
      </c>
      <c r="C150" s="144"/>
      <c r="D150" s="36" t="str">
        <f t="shared" si="50"/>
        <v>-</v>
      </c>
      <c r="E150" s="36" t="str">
        <f t="shared" si="51"/>
        <v>-</v>
      </c>
      <c r="F150" s="148"/>
      <c r="G150" s="149"/>
      <c r="H150" s="42"/>
      <c r="I150" s="207" t="str">
        <f t="shared" si="52"/>
        <v>-</v>
      </c>
      <c r="J150" s="200" t="str">
        <f t="shared" si="53"/>
        <v>-</v>
      </c>
      <c r="K150" s="201" t="str">
        <f t="shared" si="54"/>
        <v>-</v>
      </c>
      <c r="L150" s="202" t="str">
        <f t="shared" si="55"/>
        <v>-</v>
      </c>
      <c r="M150" s="37"/>
      <c r="N150" s="170"/>
      <c r="O150" s="48"/>
      <c r="Q150" s="228" t="str">
        <f t="shared" si="56"/>
        <v>-</v>
      </c>
      <c r="R150" s="228" t="str">
        <f t="shared" si="56"/>
        <v>-</v>
      </c>
      <c r="S150" s="228" t="str">
        <f t="shared" si="56"/>
        <v>-</v>
      </c>
      <c r="T150" s="228" t="str">
        <f t="shared" si="56"/>
        <v>-</v>
      </c>
      <c r="U150" s="228" t="str">
        <f t="shared" si="56"/>
        <v>-</v>
      </c>
      <c r="V150" s="228" t="str">
        <f t="shared" si="56"/>
        <v>-</v>
      </c>
      <c r="X150" s="228" t="str">
        <f t="shared" si="57"/>
        <v>-</v>
      </c>
      <c r="Y150" s="228" t="str">
        <f t="shared" si="57"/>
        <v>-</v>
      </c>
      <c r="Z150" s="228" t="str">
        <f t="shared" si="57"/>
        <v>-</v>
      </c>
      <c r="AA150" s="228" t="str">
        <f t="shared" si="57"/>
        <v>-</v>
      </c>
      <c r="AB150" s="228" t="str">
        <f t="shared" si="57"/>
        <v>-</v>
      </c>
      <c r="AC150" s="228" t="str">
        <f t="shared" si="57"/>
        <v>-</v>
      </c>
      <c r="AE150" s="228" t="str">
        <f t="shared" si="58"/>
        <v>-</v>
      </c>
      <c r="AF150" s="228" t="str">
        <f t="shared" si="58"/>
        <v>-</v>
      </c>
      <c r="AG150" s="228" t="str">
        <f t="shared" si="58"/>
        <v>-</v>
      </c>
      <c r="AH150" s="228" t="str">
        <f t="shared" si="58"/>
        <v>-</v>
      </c>
      <c r="AI150" s="228" t="str">
        <f t="shared" si="58"/>
        <v>-</v>
      </c>
      <c r="AJ150" s="228" t="str">
        <f t="shared" si="58"/>
        <v>-</v>
      </c>
    </row>
    <row r="151" spans="2:36" s="7" customFormat="1" outlineLevel="1" x14ac:dyDescent="0.25">
      <c r="B151" s="35">
        <v>9</v>
      </c>
      <c r="C151" s="144"/>
      <c r="D151" s="36" t="str">
        <f t="shared" si="50"/>
        <v>-</v>
      </c>
      <c r="E151" s="36" t="str">
        <f t="shared" si="51"/>
        <v>-</v>
      </c>
      <c r="F151" s="148"/>
      <c r="G151" s="149"/>
      <c r="H151" s="42"/>
      <c r="I151" s="207" t="str">
        <f t="shared" si="52"/>
        <v>-</v>
      </c>
      <c r="J151" s="200" t="str">
        <f t="shared" si="53"/>
        <v>-</v>
      </c>
      <c r="K151" s="201" t="str">
        <f t="shared" si="54"/>
        <v>-</v>
      </c>
      <c r="L151" s="202" t="str">
        <f t="shared" si="55"/>
        <v>-</v>
      </c>
      <c r="M151" s="37"/>
      <c r="N151" s="170"/>
      <c r="O151" s="48"/>
      <c r="Q151" s="228" t="str">
        <f t="shared" si="56"/>
        <v>-</v>
      </c>
      <c r="R151" s="228" t="str">
        <f t="shared" si="56"/>
        <v>-</v>
      </c>
      <c r="S151" s="228" t="str">
        <f t="shared" si="56"/>
        <v>-</v>
      </c>
      <c r="T151" s="228" t="str">
        <f t="shared" si="56"/>
        <v>-</v>
      </c>
      <c r="U151" s="228" t="str">
        <f t="shared" si="56"/>
        <v>-</v>
      </c>
      <c r="V151" s="228" t="str">
        <f t="shared" si="56"/>
        <v>-</v>
      </c>
      <c r="X151" s="228" t="str">
        <f t="shared" si="57"/>
        <v>-</v>
      </c>
      <c r="Y151" s="228" t="str">
        <f t="shared" si="57"/>
        <v>-</v>
      </c>
      <c r="Z151" s="228" t="str">
        <f t="shared" si="57"/>
        <v>-</v>
      </c>
      <c r="AA151" s="228" t="str">
        <f t="shared" si="57"/>
        <v>-</v>
      </c>
      <c r="AB151" s="228" t="str">
        <f t="shared" si="57"/>
        <v>-</v>
      </c>
      <c r="AC151" s="228" t="str">
        <f t="shared" si="57"/>
        <v>-</v>
      </c>
      <c r="AE151" s="228" t="str">
        <f t="shared" si="58"/>
        <v>-</v>
      </c>
      <c r="AF151" s="228" t="str">
        <f t="shared" si="58"/>
        <v>-</v>
      </c>
      <c r="AG151" s="228" t="str">
        <f t="shared" si="58"/>
        <v>-</v>
      </c>
      <c r="AH151" s="228" t="str">
        <f t="shared" si="58"/>
        <v>-</v>
      </c>
      <c r="AI151" s="228" t="str">
        <f t="shared" si="58"/>
        <v>-</v>
      </c>
      <c r="AJ151" s="228" t="str">
        <f t="shared" si="58"/>
        <v>-</v>
      </c>
    </row>
    <row r="152" spans="2:36" s="7" customFormat="1" outlineLevel="1" x14ac:dyDescent="0.25">
      <c r="B152" s="35">
        <v>10</v>
      </c>
      <c r="C152" s="144"/>
      <c r="D152" s="36" t="str">
        <f t="shared" si="50"/>
        <v>-</v>
      </c>
      <c r="E152" s="36" t="str">
        <f t="shared" si="51"/>
        <v>-</v>
      </c>
      <c r="F152" s="148"/>
      <c r="G152" s="149"/>
      <c r="H152" s="42"/>
      <c r="I152" s="207" t="str">
        <f t="shared" si="52"/>
        <v>-</v>
      </c>
      <c r="J152" s="200" t="str">
        <f t="shared" si="53"/>
        <v>-</v>
      </c>
      <c r="K152" s="201" t="str">
        <f t="shared" si="54"/>
        <v>-</v>
      </c>
      <c r="L152" s="202" t="str">
        <f t="shared" si="55"/>
        <v>-</v>
      </c>
      <c r="M152" s="37"/>
      <c r="N152" s="170"/>
      <c r="O152" s="48"/>
      <c r="Q152" s="228" t="str">
        <f t="shared" si="56"/>
        <v>-</v>
      </c>
      <c r="R152" s="228" t="str">
        <f t="shared" si="56"/>
        <v>-</v>
      </c>
      <c r="S152" s="228" t="str">
        <f t="shared" si="56"/>
        <v>-</v>
      </c>
      <c r="T152" s="228" t="str">
        <f t="shared" si="56"/>
        <v>-</v>
      </c>
      <c r="U152" s="228" t="str">
        <f t="shared" si="56"/>
        <v>-</v>
      </c>
      <c r="V152" s="228" t="str">
        <f t="shared" si="56"/>
        <v>-</v>
      </c>
      <c r="X152" s="228" t="str">
        <f t="shared" si="57"/>
        <v>-</v>
      </c>
      <c r="Y152" s="228" t="str">
        <f t="shared" si="57"/>
        <v>-</v>
      </c>
      <c r="Z152" s="228" t="str">
        <f t="shared" si="57"/>
        <v>-</v>
      </c>
      <c r="AA152" s="228" t="str">
        <f t="shared" si="57"/>
        <v>-</v>
      </c>
      <c r="AB152" s="228" t="str">
        <f t="shared" si="57"/>
        <v>-</v>
      </c>
      <c r="AC152" s="228" t="str">
        <f t="shared" si="57"/>
        <v>-</v>
      </c>
      <c r="AE152" s="228" t="str">
        <f t="shared" si="58"/>
        <v>-</v>
      </c>
      <c r="AF152" s="228" t="str">
        <f t="shared" si="58"/>
        <v>-</v>
      </c>
      <c r="AG152" s="228" t="str">
        <f t="shared" si="58"/>
        <v>-</v>
      </c>
      <c r="AH152" s="228" t="str">
        <f t="shared" si="58"/>
        <v>-</v>
      </c>
      <c r="AI152" s="228" t="str">
        <f t="shared" si="58"/>
        <v>-</v>
      </c>
      <c r="AJ152" s="228" t="str">
        <f t="shared" si="58"/>
        <v>-</v>
      </c>
    </row>
    <row r="153" spans="2:36" s="7" customFormat="1" outlineLevel="1" x14ac:dyDescent="0.25">
      <c r="B153" s="35">
        <v>11</v>
      </c>
      <c r="C153" s="144"/>
      <c r="D153" s="36" t="str">
        <f t="shared" si="50"/>
        <v>-</v>
      </c>
      <c r="E153" s="36" t="str">
        <f t="shared" si="51"/>
        <v>-</v>
      </c>
      <c r="F153" s="148"/>
      <c r="G153" s="149"/>
      <c r="H153" s="42"/>
      <c r="I153" s="207" t="str">
        <f t="shared" si="52"/>
        <v>-</v>
      </c>
      <c r="J153" s="200" t="str">
        <f t="shared" si="53"/>
        <v>-</v>
      </c>
      <c r="K153" s="201" t="str">
        <f t="shared" si="54"/>
        <v>-</v>
      </c>
      <c r="L153" s="202" t="str">
        <f t="shared" si="55"/>
        <v>-</v>
      </c>
      <c r="M153" s="37"/>
      <c r="N153" s="170"/>
      <c r="O153" s="48"/>
      <c r="Q153" s="228" t="str">
        <f t="shared" si="56"/>
        <v>-</v>
      </c>
      <c r="R153" s="228" t="str">
        <f t="shared" si="56"/>
        <v>-</v>
      </c>
      <c r="S153" s="228" t="str">
        <f t="shared" si="56"/>
        <v>-</v>
      </c>
      <c r="T153" s="228" t="str">
        <f t="shared" si="56"/>
        <v>-</v>
      </c>
      <c r="U153" s="228" t="str">
        <f t="shared" si="56"/>
        <v>-</v>
      </c>
      <c r="V153" s="228" t="str">
        <f t="shared" si="56"/>
        <v>-</v>
      </c>
      <c r="X153" s="228" t="str">
        <f t="shared" si="57"/>
        <v>-</v>
      </c>
      <c r="Y153" s="228" t="str">
        <f t="shared" si="57"/>
        <v>-</v>
      </c>
      <c r="Z153" s="228" t="str">
        <f t="shared" si="57"/>
        <v>-</v>
      </c>
      <c r="AA153" s="228" t="str">
        <f t="shared" si="57"/>
        <v>-</v>
      </c>
      <c r="AB153" s="228" t="str">
        <f t="shared" si="57"/>
        <v>-</v>
      </c>
      <c r="AC153" s="228" t="str">
        <f t="shared" si="57"/>
        <v>-</v>
      </c>
      <c r="AE153" s="228" t="str">
        <f t="shared" si="58"/>
        <v>-</v>
      </c>
      <c r="AF153" s="228" t="str">
        <f t="shared" si="58"/>
        <v>-</v>
      </c>
      <c r="AG153" s="228" t="str">
        <f t="shared" si="58"/>
        <v>-</v>
      </c>
      <c r="AH153" s="228" t="str">
        <f t="shared" si="58"/>
        <v>-</v>
      </c>
      <c r="AI153" s="228" t="str">
        <f t="shared" si="58"/>
        <v>-</v>
      </c>
      <c r="AJ153" s="228" t="str">
        <f t="shared" si="58"/>
        <v>-</v>
      </c>
    </row>
    <row r="154" spans="2:36" s="7" customFormat="1" outlineLevel="1" x14ac:dyDescent="0.25">
      <c r="B154" s="35">
        <v>12</v>
      </c>
      <c r="C154" s="144"/>
      <c r="D154" s="36" t="str">
        <f t="shared" si="50"/>
        <v>-</v>
      </c>
      <c r="E154" s="36" t="str">
        <f t="shared" si="51"/>
        <v>-</v>
      </c>
      <c r="F154" s="148"/>
      <c r="G154" s="149"/>
      <c r="H154" s="42"/>
      <c r="I154" s="207" t="str">
        <f t="shared" si="52"/>
        <v>-</v>
      </c>
      <c r="J154" s="200" t="str">
        <f t="shared" si="53"/>
        <v>-</v>
      </c>
      <c r="K154" s="201" t="str">
        <f t="shared" si="54"/>
        <v>-</v>
      </c>
      <c r="L154" s="202" t="str">
        <f t="shared" si="55"/>
        <v>-</v>
      </c>
      <c r="M154" s="37"/>
      <c r="N154" s="170"/>
      <c r="O154" s="48"/>
      <c r="Q154" s="228" t="str">
        <f t="shared" si="56"/>
        <v>-</v>
      </c>
      <c r="R154" s="228" t="str">
        <f t="shared" si="56"/>
        <v>-</v>
      </c>
      <c r="S154" s="228" t="str">
        <f t="shared" si="56"/>
        <v>-</v>
      </c>
      <c r="T154" s="228" t="str">
        <f t="shared" si="56"/>
        <v>-</v>
      </c>
      <c r="U154" s="228" t="str">
        <f t="shared" si="56"/>
        <v>-</v>
      </c>
      <c r="V154" s="228" t="str">
        <f t="shared" si="56"/>
        <v>-</v>
      </c>
      <c r="X154" s="228" t="str">
        <f t="shared" si="57"/>
        <v>-</v>
      </c>
      <c r="Y154" s="228" t="str">
        <f t="shared" si="57"/>
        <v>-</v>
      </c>
      <c r="Z154" s="228" t="str">
        <f t="shared" si="57"/>
        <v>-</v>
      </c>
      <c r="AA154" s="228" t="str">
        <f t="shared" si="57"/>
        <v>-</v>
      </c>
      <c r="AB154" s="228" t="str">
        <f t="shared" si="57"/>
        <v>-</v>
      </c>
      <c r="AC154" s="228" t="str">
        <f t="shared" si="57"/>
        <v>-</v>
      </c>
      <c r="AE154" s="228" t="str">
        <f t="shared" si="58"/>
        <v>-</v>
      </c>
      <c r="AF154" s="228" t="str">
        <f t="shared" si="58"/>
        <v>-</v>
      </c>
      <c r="AG154" s="228" t="str">
        <f t="shared" si="58"/>
        <v>-</v>
      </c>
      <c r="AH154" s="228" t="str">
        <f t="shared" si="58"/>
        <v>-</v>
      </c>
      <c r="AI154" s="228" t="str">
        <f t="shared" si="58"/>
        <v>-</v>
      </c>
      <c r="AJ154" s="228" t="str">
        <f t="shared" si="58"/>
        <v>-</v>
      </c>
    </row>
    <row r="155" spans="2:36" s="7" customFormat="1" outlineLevel="1" x14ac:dyDescent="0.25">
      <c r="B155" s="35">
        <v>13</v>
      </c>
      <c r="C155" s="144"/>
      <c r="D155" s="36" t="str">
        <f t="shared" si="50"/>
        <v>-</v>
      </c>
      <c r="E155" s="36" t="str">
        <f t="shared" si="51"/>
        <v>-</v>
      </c>
      <c r="F155" s="148"/>
      <c r="G155" s="149"/>
      <c r="H155" s="42"/>
      <c r="I155" s="207" t="str">
        <f t="shared" si="52"/>
        <v>-</v>
      </c>
      <c r="J155" s="200" t="str">
        <f t="shared" si="53"/>
        <v>-</v>
      </c>
      <c r="K155" s="201" t="str">
        <f t="shared" si="54"/>
        <v>-</v>
      </c>
      <c r="L155" s="202" t="str">
        <f t="shared" si="55"/>
        <v>-</v>
      </c>
      <c r="M155" s="37"/>
      <c r="N155" s="170"/>
      <c r="O155" s="48"/>
      <c r="Q155" s="228" t="str">
        <f t="shared" si="56"/>
        <v>-</v>
      </c>
      <c r="R155" s="228" t="str">
        <f t="shared" si="56"/>
        <v>-</v>
      </c>
      <c r="S155" s="228" t="str">
        <f t="shared" si="56"/>
        <v>-</v>
      </c>
      <c r="T155" s="228" t="str">
        <f t="shared" si="56"/>
        <v>-</v>
      </c>
      <c r="U155" s="228" t="str">
        <f t="shared" si="56"/>
        <v>-</v>
      </c>
      <c r="V155" s="228" t="str">
        <f t="shared" si="56"/>
        <v>-</v>
      </c>
      <c r="X155" s="228" t="str">
        <f t="shared" si="57"/>
        <v>-</v>
      </c>
      <c r="Y155" s="228" t="str">
        <f t="shared" si="57"/>
        <v>-</v>
      </c>
      <c r="Z155" s="228" t="str">
        <f t="shared" si="57"/>
        <v>-</v>
      </c>
      <c r="AA155" s="228" t="str">
        <f t="shared" si="57"/>
        <v>-</v>
      </c>
      <c r="AB155" s="228" t="str">
        <f t="shared" si="57"/>
        <v>-</v>
      </c>
      <c r="AC155" s="228" t="str">
        <f t="shared" si="57"/>
        <v>-</v>
      </c>
      <c r="AE155" s="228" t="str">
        <f t="shared" si="58"/>
        <v>-</v>
      </c>
      <c r="AF155" s="228" t="str">
        <f t="shared" si="58"/>
        <v>-</v>
      </c>
      <c r="AG155" s="228" t="str">
        <f t="shared" si="58"/>
        <v>-</v>
      </c>
      <c r="AH155" s="228" t="str">
        <f t="shared" si="58"/>
        <v>-</v>
      </c>
      <c r="AI155" s="228" t="str">
        <f t="shared" si="58"/>
        <v>-</v>
      </c>
      <c r="AJ155" s="228" t="str">
        <f t="shared" si="58"/>
        <v>-</v>
      </c>
    </row>
    <row r="156" spans="2:36" s="7" customFormat="1" outlineLevel="1" x14ac:dyDescent="0.25">
      <c r="B156" s="35">
        <v>14</v>
      </c>
      <c r="C156" s="144"/>
      <c r="D156" s="36" t="str">
        <f t="shared" si="50"/>
        <v>-</v>
      </c>
      <c r="E156" s="36" t="str">
        <f t="shared" si="51"/>
        <v>-</v>
      </c>
      <c r="F156" s="148"/>
      <c r="G156" s="149"/>
      <c r="H156" s="42"/>
      <c r="I156" s="207" t="str">
        <f t="shared" si="52"/>
        <v>-</v>
      </c>
      <c r="J156" s="200" t="str">
        <f t="shared" si="53"/>
        <v>-</v>
      </c>
      <c r="K156" s="201" t="str">
        <f t="shared" si="54"/>
        <v>-</v>
      </c>
      <c r="L156" s="202" t="str">
        <f t="shared" si="55"/>
        <v>-</v>
      </c>
      <c r="M156" s="37"/>
      <c r="N156" s="170"/>
      <c r="O156" s="48"/>
      <c r="Q156" s="228" t="str">
        <f t="shared" si="56"/>
        <v>-</v>
      </c>
      <c r="R156" s="228" t="str">
        <f t="shared" si="56"/>
        <v>-</v>
      </c>
      <c r="S156" s="228" t="str">
        <f t="shared" si="56"/>
        <v>-</v>
      </c>
      <c r="T156" s="228" t="str">
        <f t="shared" si="56"/>
        <v>-</v>
      </c>
      <c r="U156" s="228" t="str">
        <f t="shared" si="56"/>
        <v>-</v>
      </c>
      <c r="V156" s="228" t="str">
        <f t="shared" si="56"/>
        <v>-</v>
      </c>
      <c r="X156" s="228" t="str">
        <f t="shared" si="57"/>
        <v>-</v>
      </c>
      <c r="Y156" s="228" t="str">
        <f t="shared" si="57"/>
        <v>-</v>
      </c>
      <c r="Z156" s="228" t="str">
        <f t="shared" si="57"/>
        <v>-</v>
      </c>
      <c r="AA156" s="228" t="str">
        <f t="shared" si="57"/>
        <v>-</v>
      </c>
      <c r="AB156" s="228" t="str">
        <f t="shared" si="57"/>
        <v>-</v>
      </c>
      <c r="AC156" s="228" t="str">
        <f t="shared" si="57"/>
        <v>-</v>
      </c>
      <c r="AE156" s="228" t="str">
        <f t="shared" si="58"/>
        <v>-</v>
      </c>
      <c r="AF156" s="228" t="str">
        <f t="shared" si="58"/>
        <v>-</v>
      </c>
      <c r="AG156" s="228" t="str">
        <f t="shared" si="58"/>
        <v>-</v>
      </c>
      <c r="AH156" s="228" t="str">
        <f t="shared" si="58"/>
        <v>-</v>
      </c>
      <c r="AI156" s="228" t="str">
        <f t="shared" si="58"/>
        <v>-</v>
      </c>
      <c r="AJ156" s="228" t="str">
        <f t="shared" si="58"/>
        <v>-</v>
      </c>
    </row>
    <row r="157" spans="2:36" s="7" customFormat="1" outlineLevel="1" x14ac:dyDescent="0.25">
      <c r="B157" s="35">
        <v>15</v>
      </c>
      <c r="C157" s="144"/>
      <c r="D157" s="36" t="str">
        <f t="shared" si="50"/>
        <v>-</v>
      </c>
      <c r="E157" s="36" t="str">
        <f t="shared" si="51"/>
        <v>-</v>
      </c>
      <c r="F157" s="148"/>
      <c r="G157" s="149"/>
      <c r="H157" s="42"/>
      <c r="I157" s="207" t="str">
        <f t="shared" si="52"/>
        <v>-</v>
      </c>
      <c r="J157" s="200" t="str">
        <f t="shared" si="53"/>
        <v>-</v>
      </c>
      <c r="K157" s="201" t="str">
        <f t="shared" si="54"/>
        <v>-</v>
      </c>
      <c r="L157" s="202" t="str">
        <f t="shared" si="55"/>
        <v>-</v>
      </c>
      <c r="M157" s="37"/>
      <c r="N157" s="170"/>
      <c r="O157" s="48"/>
      <c r="Q157" s="228" t="str">
        <f t="shared" si="56"/>
        <v>-</v>
      </c>
      <c r="R157" s="228" t="str">
        <f t="shared" si="56"/>
        <v>-</v>
      </c>
      <c r="S157" s="228" t="str">
        <f t="shared" si="56"/>
        <v>-</v>
      </c>
      <c r="T157" s="228" t="str">
        <f t="shared" si="56"/>
        <v>-</v>
      </c>
      <c r="U157" s="228" t="str">
        <f t="shared" si="56"/>
        <v>-</v>
      </c>
      <c r="V157" s="228" t="str">
        <f t="shared" si="56"/>
        <v>-</v>
      </c>
      <c r="X157" s="228" t="str">
        <f t="shared" si="57"/>
        <v>-</v>
      </c>
      <c r="Y157" s="228" t="str">
        <f t="shared" si="57"/>
        <v>-</v>
      </c>
      <c r="Z157" s="228" t="str">
        <f t="shared" si="57"/>
        <v>-</v>
      </c>
      <c r="AA157" s="228" t="str">
        <f t="shared" si="57"/>
        <v>-</v>
      </c>
      <c r="AB157" s="228" t="str">
        <f t="shared" si="57"/>
        <v>-</v>
      </c>
      <c r="AC157" s="228" t="str">
        <f t="shared" si="57"/>
        <v>-</v>
      </c>
      <c r="AE157" s="228" t="str">
        <f t="shared" si="58"/>
        <v>-</v>
      </c>
      <c r="AF157" s="228" t="str">
        <f t="shared" si="58"/>
        <v>-</v>
      </c>
      <c r="AG157" s="228" t="str">
        <f t="shared" si="58"/>
        <v>-</v>
      </c>
      <c r="AH157" s="228" t="str">
        <f t="shared" si="58"/>
        <v>-</v>
      </c>
      <c r="AI157" s="228" t="str">
        <f t="shared" si="58"/>
        <v>-</v>
      </c>
      <c r="AJ157" s="228" t="str">
        <f t="shared" si="58"/>
        <v>-</v>
      </c>
    </row>
    <row r="158" spans="2:36" s="7" customFormat="1" outlineLevel="1" x14ac:dyDescent="0.25">
      <c r="B158" s="35">
        <v>16</v>
      </c>
      <c r="C158" s="144"/>
      <c r="D158" s="36" t="str">
        <f t="shared" si="50"/>
        <v>-</v>
      </c>
      <c r="E158" s="36" t="str">
        <f t="shared" si="51"/>
        <v>-</v>
      </c>
      <c r="F158" s="148"/>
      <c r="G158" s="149"/>
      <c r="H158" s="42"/>
      <c r="I158" s="207" t="str">
        <f t="shared" si="52"/>
        <v>-</v>
      </c>
      <c r="J158" s="200" t="str">
        <f t="shared" si="53"/>
        <v>-</v>
      </c>
      <c r="K158" s="201" t="str">
        <f t="shared" si="54"/>
        <v>-</v>
      </c>
      <c r="L158" s="202" t="str">
        <f t="shared" si="55"/>
        <v>-</v>
      </c>
      <c r="M158" s="37"/>
      <c r="N158" s="170"/>
      <c r="O158" s="48"/>
      <c r="Q158" s="228" t="str">
        <f t="shared" si="56"/>
        <v>-</v>
      </c>
      <c r="R158" s="228" t="str">
        <f t="shared" si="56"/>
        <v>-</v>
      </c>
      <c r="S158" s="228" t="str">
        <f t="shared" si="56"/>
        <v>-</v>
      </c>
      <c r="T158" s="228" t="str">
        <f t="shared" si="56"/>
        <v>-</v>
      </c>
      <c r="U158" s="228" t="str">
        <f t="shared" si="56"/>
        <v>-</v>
      </c>
      <c r="V158" s="228" t="str">
        <f t="shared" si="56"/>
        <v>-</v>
      </c>
      <c r="X158" s="228" t="str">
        <f t="shared" si="57"/>
        <v>-</v>
      </c>
      <c r="Y158" s="228" t="str">
        <f t="shared" si="57"/>
        <v>-</v>
      </c>
      <c r="Z158" s="228" t="str">
        <f t="shared" si="57"/>
        <v>-</v>
      </c>
      <c r="AA158" s="228" t="str">
        <f t="shared" si="57"/>
        <v>-</v>
      </c>
      <c r="AB158" s="228" t="str">
        <f t="shared" si="57"/>
        <v>-</v>
      </c>
      <c r="AC158" s="228" t="str">
        <f t="shared" si="57"/>
        <v>-</v>
      </c>
      <c r="AE158" s="228" t="str">
        <f t="shared" si="58"/>
        <v>-</v>
      </c>
      <c r="AF158" s="228" t="str">
        <f t="shared" si="58"/>
        <v>-</v>
      </c>
      <c r="AG158" s="228" t="str">
        <f t="shared" si="58"/>
        <v>-</v>
      </c>
      <c r="AH158" s="228" t="str">
        <f t="shared" si="58"/>
        <v>-</v>
      </c>
      <c r="AI158" s="228" t="str">
        <f t="shared" si="58"/>
        <v>-</v>
      </c>
      <c r="AJ158" s="228" t="str">
        <f t="shared" si="58"/>
        <v>-</v>
      </c>
    </row>
    <row r="159" spans="2:36" s="7" customFormat="1" outlineLevel="1" x14ac:dyDescent="0.25">
      <c r="B159" s="35">
        <v>17</v>
      </c>
      <c r="C159" s="144"/>
      <c r="D159" s="36" t="str">
        <f t="shared" si="50"/>
        <v>-</v>
      </c>
      <c r="E159" s="36" t="str">
        <f t="shared" si="51"/>
        <v>-</v>
      </c>
      <c r="F159" s="148"/>
      <c r="G159" s="149"/>
      <c r="H159" s="42"/>
      <c r="I159" s="207" t="str">
        <f t="shared" si="52"/>
        <v>-</v>
      </c>
      <c r="J159" s="200" t="str">
        <f t="shared" si="53"/>
        <v>-</v>
      </c>
      <c r="K159" s="201" t="str">
        <f t="shared" si="54"/>
        <v>-</v>
      </c>
      <c r="L159" s="202" t="str">
        <f t="shared" si="55"/>
        <v>-</v>
      </c>
      <c r="M159" s="37"/>
      <c r="N159" s="170"/>
      <c r="O159" s="48"/>
      <c r="Q159" s="228" t="str">
        <f t="shared" si="56"/>
        <v>-</v>
      </c>
      <c r="R159" s="228" t="str">
        <f t="shared" si="56"/>
        <v>-</v>
      </c>
      <c r="S159" s="228" t="str">
        <f t="shared" si="56"/>
        <v>-</v>
      </c>
      <c r="T159" s="228" t="str">
        <f t="shared" si="56"/>
        <v>-</v>
      </c>
      <c r="U159" s="228" t="str">
        <f t="shared" si="56"/>
        <v>-</v>
      </c>
      <c r="V159" s="228" t="str">
        <f t="shared" si="56"/>
        <v>-</v>
      </c>
      <c r="X159" s="228" t="str">
        <f t="shared" si="57"/>
        <v>-</v>
      </c>
      <c r="Y159" s="228" t="str">
        <f t="shared" si="57"/>
        <v>-</v>
      </c>
      <c r="Z159" s="228" t="str">
        <f t="shared" si="57"/>
        <v>-</v>
      </c>
      <c r="AA159" s="228" t="str">
        <f t="shared" si="57"/>
        <v>-</v>
      </c>
      <c r="AB159" s="228" t="str">
        <f t="shared" si="57"/>
        <v>-</v>
      </c>
      <c r="AC159" s="228" t="str">
        <f t="shared" si="57"/>
        <v>-</v>
      </c>
      <c r="AE159" s="228" t="str">
        <f t="shared" si="58"/>
        <v>-</v>
      </c>
      <c r="AF159" s="228" t="str">
        <f t="shared" si="58"/>
        <v>-</v>
      </c>
      <c r="AG159" s="228" t="str">
        <f t="shared" si="58"/>
        <v>-</v>
      </c>
      <c r="AH159" s="228" t="str">
        <f t="shared" si="58"/>
        <v>-</v>
      </c>
      <c r="AI159" s="228" t="str">
        <f t="shared" si="58"/>
        <v>-</v>
      </c>
      <c r="AJ159" s="228" t="str">
        <f t="shared" si="58"/>
        <v>-</v>
      </c>
    </row>
    <row r="160" spans="2:36" s="7" customFormat="1" outlineLevel="1" x14ac:dyDescent="0.25">
      <c r="B160" s="35">
        <v>18</v>
      </c>
      <c r="C160" s="144"/>
      <c r="D160" s="36" t="str">
        <f t="shared" si="50"/>
        <v>-</v>
      </c>
      <c r="E160" s="36" t="str">
        <f t="shared" si="51"/>
        <v>-</v>
      </c>
      <c r="F160" s="148"/>
      <c r="G160" s="149"/>
      <c r="H160" s="42"/>
      <c r="I160" s="207" t="str">
        <f t="shared" si="52"/>
        <v>-</v>
      </c>
      <c r="J160" s="200" t="str">
        <f t="shared" si="53"/>
        <v>-</v>
      </c>
      <c r="K160" s="201" t="str">
        <f t="shared" si="54"/>
        <v>-</v>
      </c>
      <c r="L160" s="202" t="str">
        <f t="shared" si="55"/>
        <v>-</v>
      </c>
      <c r="M160" s="37"/>
      <c r="N160" s="170"/>
      <c r="O160" s="48"/>
      <c r="Q160" s="228" t="str">
        <f t="shared" si="56"/>
        <v>-</v>
      </c>
      <c r="R160" s="228" t="str">
        <f t="shared" si="56"/>
        <v>-</v>
      </c>
      <c r="S160" s="228" t="str">
        <f t="shared" si="56"/>
        <v>-</v>
      </c>
      <c r="T160" s="228" t="str">
        <f t="shared" si="56"/>
        <v>-</v>
      </c>
      <c r="U160" s="228" t="str">
        <f t="shared" si="56"/>
        <v>-</v>
      </c>
      <c r="V160" s="228" t="str">
        <f t="shared" si="56"/>
        <v>-</v>
      </c>
      <c r="X160" s="228" t="str">
        <f t="shared" si="57"/>
        <v>-</v>
      </c>
      <c r="Y160" s="228" t="str">
        <f t="shared" si="57"/>
        <v>-</v>
      </c>
      <c r="Z160" s="228" t="str">
        <f t="shared" si="57"/>
        <v>-</v>
      </c>
      <c r="AA160" s="228" t="str">
        <f t="shared" si="57"/>
        <v>-</v>
      </c>
      <c r="AB160" s="228" t="str">
        <f t="shared" si="57"/>
        <v>-</v>
      </c>
      <c r="AC160" s="228" t="str">
        <f t="shared" si="57"/>
        <v>-</v>
      </c>
      <c r="AE160" s="228" t="str">
        <f t="shared" si="58"/>
        <v>-</v>
      </c>
      <c r="AF160" s="228" t="str">
        <f t="shared" si="58"/>
        <v>-</v>
      </c>
      <c r="AG160" s="228" t="str">
        <f t="shared" si="58"/>
        <v>-</v>
      </c>
      <c r="AH160" s="228" t="str">
        <f t="shared" si="58"/>
        <v>-</v>
      </c>
      <c r="AI160" s="228" t="str">
        <f t="shared" si="58"/>
        <v>-</v>
      </c>
      <c r="AJ160" s="228" t="str">
        <f t="shared" si="58"/>
        <v>-</v>
      </c>
    </row>
    <row r="161" spans="2:36" s="7" customFormat="1" outlineLevel="1" x14ac:dyDescent="0.25">
      <c r="B161" s="35">
        <v>19</v>
      </c>
      <c r="C161" s="144"/>
      <c r="D161" s="36" t="str">
        <f t="shared" si="50"/>
        <v>-</v>
      </c>
      <c r="E161" s="36" t="str">
        <f t="shared" si="51"/>
        <v>-</v>
      </c>
      <c r="F161" s="148"/>
      <c r="G161" s="149"/>
      <c r="H161" s="42"/>
      <c r="I161" s="207" t="str">
        <f t="shared" si="52"/>
        <v>-</v>
      </c>
      <c r="J161" s="200" t="str">
        <f t="shared" si="53"/>
        <v>-</v>
      </c>
      <c r="K161" s="201" t="str">
        <f t="shared" si="54"/>
        <v>-</v>
      </c>
      <c r="L161" s="202" t="str">
        <f t="shared" si="55"/>
        <v>-</v>
      </c>
      <c r="M161" s="37"/>
      <c r="N161" s="170"/>
      <c r="O161" s="48"/>
      <c r="Q161" s="228" t="str">
        <f t="shared" si="56"/>
        <v>-</v>
      </c>
      <c r="R161" s="228" t="str">
        <f t="shared" si="56"/>
        <v>-</v>
      </c>
      <c r="S161" s="228" t="str">
        <f t="shared" si="56"/>
        <v>-</v>
      </c>
      <c r="T161" s="228" t="str">
        <f t="shared" si="56"/>
        <v>-</v>
      </c>
      <c r="U161" s="228" t="str">
        <f t="shared" si="56"/>
        <v>-</v>
      </c>
      <c r="V161" s="228" t="str">
        <f t="shared" si="56"/>
        <v>-</v>
      </c>
      <c r="X161" s="228" t="str">
        <f t="shared" si="57"/>
        <v>-</v>
      </c>
      <c r="Y161" s="228" t="str">
        <f t="shared" si="57"/>
        <v>-</v>
      </c>
      <c r="Z161" s="228" t="str">
        <f t="shared" si="57"/>
        <v>-</v>
      </c>
      <c r="AA161" s="228" t="str">
        <f t="shared" si="57"/>
        <v>-</v>
      </c>
      <c r="AB161" s="228" t="str">
        <f t="shared" si="57"/>
        <v>-</v>
      </c>
      <c r="AC161" s="228" t="str">
        <f t="shared" si="57"/>
        <v>-</v>
      </c>
      <c r="AE161" s="228" t="str">
        <f t="shared" si="58"/>
        <v>-</v>
      </c>
      <c r="AF161" s="228" t="str">
        <f t="shared" si="58"/>
        <v>-</v>
      </c>
      <c r="AG161" s="228" t="str">
        <f t="shared" si="58"/>
        <v>-</v>
      </c>
      <c r="AH161" s="228" t="str">
        <f t="shared" si="58"/>
        <v>-</v>
      </c>
      <c r="AI161" s="228" t="str">
        <f t="shared" si="58"/>
        <v>-</v>
      </c>
      <c r="AJ161" s="228" t="str">
        <f t="shared" si="58"/>
        <v>-</v>
      </c>
    </row>
    <row r="162" spans="2:36" s="7" customFormat="1" outlineLevel="1" x14ac:dyDescent="0.25">
      <c r="B162" s="35">
        <v>20</v>
      </c>
      <c r="C162" s="144"/>
      <c r="D162" s="36" t="str">
        <f t="shared" si="50"/>
        <v>-</v>
      </c>
      <c r="E162" s="36" t="str">
        <f t="shared" si="51"/>
        <v>-</v>
      </c>
      <c r="F162" s="148"/>
      <c r="G162" s="149"/>
      <c r="H162" s="42"/>
      <c r="I162" s="207" t="str">
        <f t="shared" si="52"/>
        <v>-</v>
      </c>
      <c r="J162" s="200" t="str">
        <f t="shared" si="53"/>
        <v>-</v>
      </c>
      <c r="K162" s="201" t="str">
        <f t="shared" si="54"/>
        <v>-</v>
      </c>
      <c r="L162" s="202" t="str">
        <f t="shared" si="55"/>
        <v>-</v>
      </c>
      <c r="M162" s="37"/>
      <c r="N162" s="170"/>
      <c r="O162" s="48"/>
      <c r="Q162" s="228" t="str">
        <f t="shared" si="56"/>
        <v>-</v>
      </c>
      <c r="R162" s="228" t="str">
        <f t="shared" si="56"/>
        <v>-</v>
      </c>
      <c r="S162" s="228" t="str">
        <f t="shared" si="56"/>
        <v>-</v>
      </c>
      <c r="T162" s="228" t="str">
        <f t="shared" si="56"/>
        <v>-</v>
      </c>
      <c r="U162" s="228" t="str">
        <f t="shared" si="56"/>
        <v>-</v>
      </c>
      <c r="V162" s="228" t="str">
        <f t="shared" si="56"/>
        <v>-</v>
      </c>
      <c r="X162" s="228" t="str">
        <f t="shared" si="57"/>
        <v>-</v>
      </c>
      <c r="Y162" s="228" t="str">
        <f t="shared" si="57"/>
        <v>-</v>
      </c>
      <c r="Z162" s="228" t="str">
        <f t="shared" si="57"/>
        <v>-</v>
      </c>
      <c r="AA162" s="228" t="str">
        <f t="shared" si="57"/>
        <v>-</v>
      </c>
      <c r="AB162" s="228" t="str">
        <f t="shared" si="57"/>
        <v>-</v>
      </c>
      <c r="AC162" s="228" t="str">
        <f t="shared" si="57"/>
        <v>-</v>
      </c>
      <c r="AE162" s="228" t="str">
        <f t="shared" si="58"/>
        <v>-</v>
      </c>
      <c r="AF162" s="228" t="str">
        <f t="shared" si="58"/>
        <v>-</v>
      </c>
      <c r="AG162" s="228" t="str">
        <f t="shared" si="58"/>
        <v>-</v>
      </c>
      <c r="AH162" s="228" t="str">
        <f t="shared" si="58"/>
        <v>-</v>
      </c>
      <c r="AI162" s="228" t="str">
        <f t="shared" si="58"/>
        <v>-</v>
      </c>
      <c r="AJ162" s="228" t="str">
        <f t="shared" si="58"/>
        <v>-</v>
      </c>
    </row>
    <row r="163" spans="2:36" s="7" customFormat="1" outlineLevel="1" x14ac:dyDescent="0.25">
      <c r="B163" s="35">
        <v>21</v>
      </c>
      <c r="C163" s="144"/>
      <c r="D163" s="36" t="str">
        <f t="shared" si="50"/>
        <v>-</v>
      </c>
      <c r="E163" s="36" t="str">
        <f t="shared" si="51"/>
        <v>-</v>
      </c>
      <c r="F163" s="148"/>
      <c r="G163" s="149"/>
      <c r="H163" s="42"/>
      <c r="I163" s="207" t="str">
        <f t="shared" si="52"/>
        <v>-</v>
      </c>
      <c r="J163" s="200" t="str">
        <f t="shared" si="53"/>
        <v>-</v>
      </c>
      <c r="K163" s="201" t="str">
        <f t="shared" si="54"/>
        <v>-</v>
      </c>
      <c r="L163" s="202" t="str">
        <f t="shared" si="55"/>
        <v>-</v>
      </c>
      <c r="M163" s="37"/>
      <c r="N163" s="170"/>
      <c r="O163" s="48"/>
      <c r="Q163" s="228" t="str">
        <f t="shared" si="56"/>
        <v>-</v>
      </c>
      <c r="R163" s="228" t="str">
        <f t="shared" si="56"/>
        <v>-</v>
      </c>
      <c r="S163" s="228" t="str">
        <f t="shared" si="56"/>
        <v>-</v>
      </c>
      <c r="T163" s="228" t="str">
        <f t="shared" si="56"/>
        <v>-</v>
      </c>
      <c r="U163" s="228" t="str">
        <f t="shared" si="56"/>
        <v>-</v>
      </c>
      <c r="V163" s="228" t="str">
        <f t="shared" si="56"/>
        <v>-</v>
      </c>
      <c r="X163" s="228" t="str">
        <f t="shared" si="57"/>
        <v>-</v>
      </c>
      <c r="Y163" s="228" t="str">
        <f t="shared" si="57"/>
        <v>-</v>
      </c>
      <c r="Z163" s="228" t="str">
        <f t="shared" si="57"/>
        <v>-</v>
      </c>
      <c r="AA163" s="228" t="str">
        <f t="shared" si="57"/>
        <v>-</v>
      </c>
      <c r="AB163" s="228" t="str">
        <f t="shared" si="57"/>
        <v>-</v>
      </c>
      <c r="AC163" s="228" t="str">
        <f t="shared" si="57"/>
        <v>-</v>
      </c>
      <c r="AE163" s="228" t="str">
        <f t="shared" si="58"/>
        <v>-</v>
      </c>
      <c r="AF163" s="228" t="str">
        <f t="shared" si="58"/>
        <v>-</v>
      </c>
      <c r="AG163" s="228" t="str">
        <f t="shared" si="58"/>
        <v>-</v>
      </c>
      <c r="AH163" s="228" t="str">
        <f t="shared" si="58"/>
        <v>-</v>
      </c>
      <c r="AI163" s="228" t="str">
        <f t="shared" si="58"/>
        <v>-</v>
      </c>
      <c r="AJ163" s="228" t="str">
        <f t="shared" si="58"/>
        <v>-</v>
      </c>
    </row>
    <row r="164" spans="2:36" s="7" customFormat="1" outlineLevel="1" x14ac:dyDescent="0.25">
      <c r="B164" s="35">
        <v>22</v>
      </c>
      <c r="C164" s="144"/>
      <c r="D164" s="36" t="str">
        <f t="shared" si="50"/>
        <v>-</v>
      </c>
      <c r="E164" s="36" t="str">
        <f t="shared" si="51"/>
        <v>-</v>
      </c>
      <c r="F164" s="148"/>
      <c r="G164" s="149"/>
      <c r="H164" s="42"/>
      <c r="I164" s="207" t="str">
        <f t="shared" si="52"/>
        <v>-</v>
      </c>
      <c r="J164" s="200" t="str">
        <f t="shared" si="53"/>
        <v>-</v>
      </c>
      <c r="K164" s="201" t="str">
        <f t="shared" si="54"/>
        <v>-</v>
      </c>
      <c r="L164" s="202" t="str">
        <f t="shared" si="55"/>
        <v>-</v>
      </c>
      <c r="M164" s="37"/>
      <c r="N164" s="170"/>
      <c r="O164" s="48"/>
      <c r="Q164" s="228" t="str">
        <f t="shared" si="56"/>
        <v>-</v>
      </c>
      <c r="R164" s="228" t="str">
        <f t="shared" si="56"/>
        <v>-</v>
      </c>
      <c r="S164" s="228" t="str">
        <f t="shared" si="56"/>
        <v>-</v>
      </c>
      <c r="T164" s="228" t="str">
        <f t="shared" si="56"/>
        <v>-</v>
      </c>
      <c r="U164" s="228" t="str">
        <f t="shared" si="56"/>
        <v>-</v>
      </c>
      <c r="V164" s="228" t="str">
        <f t="shared" si="56"/>
        <v>-</v>
      </c>
      <c r="X164" s="228" t="str">
        <f t="shared" si="57"/>
        <v>-</v>
      </c>
      <c r="Y164" s="228" t="str">
        <f t="shared" si="57"/>
        <v>-</v>
      </c>
      <c r="Z164" s="228" t="str">
        <f t="shared" si="57"/>
        <v>-</v>
      </c>
      <c r="AA164" s="228" t="str">
        <f t="shared" si="57"/>
        <v>-</v>
      </c>
      <c r="AB164" s="228" t="str">
        <f t="shared" si="57"/>
        <v>-</v>
      </c>
      <c r="AC164" s="228" t="str">
        <f t="shared" si="57"/>
        <v>-</v>
      </c>
      <c r="AE164" s="228" t="str">
        <f t="shared" si="58"/>
        <v>-</v>
      </c>
      <c r="AF164" s="228" t="str">
        <f t="shared" si="58"/>
        <v>-</v>
      </c>
      <c r="AG164" s="228" t="str">
        <f t="shared" si="58"/>
        <v>-</v>
      </c>
      <c r="AH164" s="228" t="str">
        <f t="shared" si="58"/>
        <v>-</v>
      </c>
      <c r="AI164" s="228" t="str">
        <f t="shared" si="58"/>
        <v>-</v>
      </c>
      <c r="AJ164" s="228" t="str">
        <f t="shared" si="58"/>
        <v>-</v>
      </c>
    </row>
    <row r="165" spans="2:36" s="7" customFormat="1" outlineLevel="1" x14ac:dyDescent="0.25">
      <c r="B165" s="35">
        <v>23</v>
      </c>
      <c r="C165" s="144"/>
      <c r="D165" s="36" t="str">
        <f t="shared" si="50"/>
        <v>-</v>
      </c>
      <c r="E165" s="36" t="str">
        <f t="shared" si="51"/>
        <v>-</v>
      </c>
      <c r="F165" s="148"/>
      <c r="G165" s="149"/>
      <c r="H165" s="42"/>
      <c r="I165" s="207" t="str">
        <f t="shared" si="52"/>
        <v>-</v>
      </c>
      <c r="J165" s="200" t="str">
        <f t="shared" si="53"/>
        <v>-</v>
      </c>
      <c r="K165" s="201" t="str">
        <f t="shared" si="54"/>
        <v>-</v>
      </c>
      <c r="L165" s="202" t="str">
        <f t="shared" si="55"/>
        <v>-</v>
      </c>
      <c r="M165" s="37"/>
      <c r="N165" s="170"/>
      <c r="O165" s="48"/>
      <c r="Q165" s="228" t="str">
        <f t="shared" si="56"/>
        <v>-</v>
      </c>
      <c r="R165" s="228" t="str">
        <f t="shared" si="56"/>
        <v>-</v>
      </c>
      <c r="S165" s="228" t="str">
        <f t="shared" si="56"/>
        <v>-</v>
      </c>
      <c r="T165" s="228" t="str">
        <f t="shared" si="56"/>
        <v>-</v>
      </c>
      <c r="U165" s="228" t="str">
        <f t="shared" si="56"/>
        <v>-</v>
      </c>
      <c r="V165" s="228" t="str">
        <f t="shared" si="56"/>
        <v>-</v>
      </c>
      <c r="X165" s="228" t="str">
        <f t="shared" si="57"/>
        <v>-</v>
      </c>
      <c r="Y165" s="228" t="str">
        <f t="shared" si="57"/>
        <v>-</v>
      </c>
      <c r="Z165" s="228" t="str">
        <f t="shared" si="57"/>
        <v>-</v>
      </c>
      <c r="AA165" s="228" t="str">
        <f t="shared" si="57"/>
        <v>-</v>
      </c>
      <c r="AB165" s="228" t="str">
        <f t="shared" si="57"/>
        <v>-</v>
      </c>
      <c r="AC165" s="228" t="str">
        <f t="shared" si="57"/>
        <v>-</v>
      </c>
      <c r="AE165" s="228" t="str">
        <f t="shared" si="58"/>
        <v>-</v>
      </c>
      <c r="AF165" s="228" t="str">
        <f t="shared" si="58"/>
        <v>-</v>
      </c>
      <c r="AG165" s="228" t="str">
        <f t="shared" si="58"/>
        <v>-</v>
      </c>
      <c r="AH165" s="228" t="str">
        <f t="shared" si="58"/>
        <v>-</v>
      </c>
      <c r="AI165" s="228" t="str">
        <f t="shared" si="58"/>
        <v>-</v>
      </c>
      <c r="AJ165" s="228" t="str">
        <f t="shared" si="58"/>
        <v>-</v>
      </c>
    </row>
    <row r="166" spans="2:36" s="7" customFormat="1" outlineLevel="1" x14ac:dyDescent="0.25">
      <c r="B166" s="35">
        <v>24</v>
      </c>
      <c r="C166" s="144"/>
      <c r="D166" s="36" t="str">
        <f t="shared" si="50"/>
        <v>-</v>
      </c>
      <c r="E166" s="36" t="str">
        <f t="shared" si="51"/>
        <v>-</v>
      </c>
      <c r="F166" s="148"/>
      <c r="G166" s="149"/>
      <c r="H166" s="42"/>
      <c r="I166" s="207" t="str">
        <f t="shared" si="52"/>
        <v>-</v>
      </c>
      <c r="J166" s="200" t="str">
        <f t="shared" si="53"/>
        <v>-</v>
      </c>
      <c r="K166" s="201" t="str">
        <f t="shared" si="54"/>
        <v>-</v>
      </c>
      <c r="L166" s="202" t="str">
        <f t="shared" si="55"/>
        <v>-</v>
      </c>
      <c r="M166" s="37"/>
      <c r="N166" s="170"/>
      <c r="O166" s="48"/>
      <c r="Q166" s="228" t="str">
        <f t="shared" si="56"/>
        <v>-</v>
      </c>
      <c r="R166" s="228" t="str">
        <f t="shared" si="56"/>
        <v>-</v>
      </c>
      <c r="S166" s="228" t="str">
        <f t="shared" si="56"/>
        <v>-</v>
      </c>
      <c r="T166" s="228" t="str">
        <f t="shared" si="56"/>
        <v>-</v>
      </c>
      <c r="U166" s="228" t="str">
        <f t="shared" si="56"/>
        <v>-</v>
      </c>
      <c r="V166" s="228" t="str">
        <f t="shared" si="56"/>
        <v>-</v>
      </c>
      <c r="X166" s="228" t="str">
        <f t="shared" si="57"/>
        <v>-</v>
      </c>
      <c r="Y166" s="228" t="str">
        <f t="shared" si="57"/>
        <v>-</v>
      </c>
      <c r="Z166" s="228" t="str">
        <f t="shared" si="57"/>
        <v>-</v>
      </c>
      <c r="AA166" s="228" t="str">
        <f t="shared" si="57"/>
        <v>-</v>
      </c>
      <c r="AB166" s="228" t="str">
        <f t="shared" si="57"/>
        <v>-</v>
      </c>
      <c r="AC166" s="228" t="str">
        <f t="shared" si="57"/>
        <v>-</v>
      </c>
      <c r="AE166" s="228" t="str">
        <f t="shared" si="58"/>
        <v>-</v>
      </c>
      <c r="AF166" s="228" t="str">
        <f t="shared" si="58"/>
        <v>-</v>
      </c>
      <c r="AG166" s="228" t="str">
        <f t="shared" si="58"/>
        <v>-</v>
      </c>
      <c r="AH166" s="228" t="str">
        <f t="shared" si="58"/>
        <v>-</v>
      </c>
      <c r="AI166" s="228" t="str">
        <f t="shared" si="58"/>
        <v>-</v>
      </c>
      <c r="AJ166" s="228" t="str">
        <f t="shared" si="58"/>
        <v>-</v>
      </c>
    </row>
    <row r="167" spans="2:36" s="7" customFormat="1" outlineLevel="1" x14ac:dyDescent="0.25">
      <c r="B167" s="35">
        <v>25</v>
      </c>
      <c r="C167" s="144"/>
      <c r="D167" s="36" t="str">
        <f t="shared" si="50"/>
        <v>-</v>
      </c>
      <c r="E167" s="36" t="str">
        <f t="shared" si="51"/>
        <v>-</v>
      </c>
      <c r="F167" s="148"/>
      <c r="G167" s="149"/>
      <c r="H167" s="42"/>
      <c r="I167" s="207" t="str">
        <f t="shared" si="52"/>
        <v>-</v>
      </c>
      <c r="J167" s="200" t="str">
        <f t="shared" si="53"/>
        <v>-</v>
      </c>
      <c r="K167" s="201" t="str">
        <f t="shared" si="54"/>
        <v>-</v>
      </c>
      <c r="L167" s="202" t="str">
        <f t="shared" si="55"/>
        <v>-</v>
      </c>
      <c r="M167" s="37"/>
      <c r="N167" s="170"/>
      <c r="O167" s="48"/>
      <c r="Q167" s="228" t="str">
        <f t="shared" si="56"/>
        <v>-</v>
      </c>
      <c r="R167" s="228" t="str">
        <f t="shared" si="56"/>
        <v>-</v>
      </c>
      <c r="S167" s="228" t="str">
        <f t="shared" si="56"/>
        <v>-</v>
      </c>
      <c r="T167" s="228" t="str">
        <f t="shared" si="56"/>
        <v>-</v>
      </c>
      <c r="U167" s="228" t="str">
        <f t="shared" si="56"/>
        <v>-</v>
      </c>
      <c r="V167" s="228" t="str">
        <f t="shared" si="56"/>
        <v>-</v>
      </c>
      <c r="X167" s="228" t="str">
        <f t="shared" si="57"/>
        <v>-</v>
      </c>
      <c r="Y167" s="228" t="str">
        <f t="shared" si="57"/>
        <v>-</v>
      </c>
      <c r="Z167" s="228" t="str">
        <f t="shared" si="57"/>
        <v>-</v>
      </c>
      <c r="AA167" s="228" t="str">
        <f t="shared" si="57"/>
        <v>-</v>
      </c>
      <c r="AB167" s="228" t="str">
        <f t="shared" si="57"/>
        <v>-</v>
      </c>
      <c r="AC167" s="228" t="str">
        <f t="shared" si="57"/>
        <v>-</v>
      </c>
      <c r="AE167" s="228" t="str">
        <f t="shared" si="58"/>
        <v>-</v>
      </c>
      <c r="AF167" s="228" t="str">
        <f t="shared" si="58"/>
        <v>-</v>
      </c>
      <c r="AG167" s="228" t="str">
        <f t="shared" si="58"/>
        <v>-</v>
      </c>
      <c r="AH167" s="228" t="str">
        <f t="shared" si="58"/>
        <v>-</v>
      </c>
      <c r="AI167" s="228" t="str">
        <f t="shared" si="58"/>
        <v>-</v>
      </c>
      <c r="AJ167" s="228" t="str">
        <f t="shared" si="58"/>
        <v>-</v>
      </c>
    </row>
    <row r="168" spans="2:36" s="7" customFormat="1" outlineLevel="1" x14ac:dyDescent="0.25">
      <c r="B168" s="35">
        <v>26</v>
      </c>
      <c r="C168" s="144"/>
      <c r="D168" s="36" t="str">
        <f t="shared" si="50"/>
        <v>-</v>
      </c>
      <c r="E168" s="36" t="str">
        <f t="shared" si="51"/>
        <v>-</v>
      </c>
      <c r="F168" s="148"/>
      <c r="G168" s="149"/>
      <c r="H168" s="42"/>
      <c r="I168" s="207" t="str">
        <f t="shared" si="52"/>
        <v>-</v>
      </c>
      <c r="J168" s="200" t="str">
        <f t="shared" si="53"/>
        <v>-</v>
      </c>
      <c r="K168" s="201" t="str">
        <f t="shared" si="54"/>
        <v>-</v>
      </c>
      <c r="L168" s="202" t="str">
        <f t="shared" si="55"/>
        <v>-</v>
      </c>
      <c r="M168" s="37"/>
      <c r="N168" s="170"/>
      <c r="O168" s="48"/>
      <c r="Q168" s="228" t="str">
        <f t="shared" si="56"/>
        <v>-</v>
      </c>
      <c r="R168" s="228" t="str">
        <f t="shared" si="56"/>
        <v>-</v>
      </c>
      <c r="S168" s="228" t="str">
        <f t="shared" si="56"/>
        <v>-</v>
      </c>
      <c r="T168" s="228" t="str">
        <f t="shared" si="56"/>
        <v>-</v>
      </c>
      <c r="U168" s="228" t="str">
        <f t="shared" si="56"/>
        <v>-</v>
      </c>
      <c r="V168" s="228" t="str">
        <f t="shared" si="56"/>
        <v>-</v>
      </c>
      <c r="X168" s="228" t="str">
        <f t="shared" si="57"/>
        <v>-</v>
      </c>
      <c r="Y168" s="228" t="str">
        <f t="shared" si="57"/>
        <v>-</v>
      </c>
      <c r="Z168" s="228" t="str">
        <f t="shared" si="57"/>
        <v>-</v>
      </c>
      <c r="AA168" s="228" t="str">
        <f t="shared" si="57"/>
        <v>-</v>
      </c>
      <c r="AB168" s="228" t="str">
        <f t="shared" si="57"/>
        <v>-</v>
      </c>
      <c r="AC168" s="228" t="str">
        <f t="shared" si="57"/>
        <v>-</v>
      </c>
      <c r="AE168" s="228" t="str">
        <f t="shared" si="58"/>
        <v>-</v>
      </c>
      <c r="AF168" s="228" t="str">
        <f t="shared" si="58"/>
        <v>-</v>
      </c>
      <c r="AG168" s="228" t="str">
        <f t="shared" si="58"/>
        <v>-</v>
      </c>
      <c r="AH168" s="228" t="str">
        <f t="shared" si="58"/>
        <v>-</v>
      </c>
      <c r="AI168" s="228" t="str">
        <f t="shared" si="58"/>
        <v>-</v>
      </c>
      <c r="AJ168" s="228" t="str">
        <f t="shared" si="58"/>
        <v>-</v>
      </c>
    </row>
    <row r="169" spans="2:36" s="7" customFormat="1" outlineLevel="1" x14ac:dyDescent="0.25">
      <c r="B169" s="35">
        <v>27</v>
      </c>
      <c r="C169" s="144"/>
      <c r="D169" s="36" t="str">
        <f t="shared" si="50"/>
        <v>-</v>
      </c>
      <c r="E169" s="36" t="str">
        <f t="shared" si="51"/>
        <v>-</v>
      </c>
      <c r="F169" s="148"/>
      <c r="G169" s="149"/>
      <c r="H169" s="42"/>
      <c r="I169" s="207" t="str">
        <f t="shared" si="52"/>
        <v>-</v>
      </c>
      <c r="J169" s="200" t="str">
        <f t="shared" si="53"/>
        <v>-</v>
      </c>
      <c r="K169" s="201" t="str">
        <f t="shared" si="54"/>
        <v>-</v>
      </c>
      <c r="L169" s="202" t="str">
        <f t="shared" si="55"/>
        <v>-</v>
      </c>
      <c r="M169" s="37"/>
      <c r="N169" s="170"/>
      <c r="O169" s="48"/>
      <c r="Q169" s="228" t="str">
        <f t="shared" si="56"/>
        <v>-</v>
      </c>
      <c r="R169" s="228" t="str">
        <f t="shared" si="56"/>
        <v>-</v>
      </c>
      <c r="S169" s="228" t="str">
        <f t="shared" si="56"/>
        <v>-</v>
      </c>
      <c r="T169" s="228" t="str">
        <f t="shared" si="56"/>
        <v>-</v>
      </c>
      <c r="U169" s="228" t="str">
        <f t="shared" si="56"/>
        <v>-</v>
      </c>
      <c r="V169" s="228" t="str">
        <f t="shared" si="56"/>
        <v>-</v>
      </c>
      <c r="X169" s="228" t="str">
        <f t="shared" si="57"/>
        <v>-</v>
      </c>
      <c r="Y169" s="228" t="str">
        <f t="shared" si="57"/>
        <v>-</v>
      </c>
      <c r="Z169" s="228" t="str">
        <f t="shared" si="57"/>
        <v>-</v>
      </c>
      <c r="AA169" s="228" t="str">
        <f t="shared" si="57"/>
        <v>-</v>
      </c>
      <c r="AB169" s="228" t="str">
        <f t="shared" si="57"/>
        <v>-</v>
      </c>
      <c r="AC169" s="228" t="str">
        <f t="shared" si="57"/>
        <v>-</v>
      </c>
      <c r="AE169" s="228" t="str">
        <f t="shared" si="58"/>
        <v>-</v>
      </c>
      <c r="AF169" s="228" t="str">
        <f t="shared" si="58"/>
        <v>-</v>
      </c>
      <c r="AG169" s="228" t="str">
        <f t="shared" si="58"/>
        <v>-</v>
      </c>
      <c r="AH169" s="228" t="str">
        <f t="shared" si="58"/>
        <v>-</v>
      </c>
      <c r="AI169" s="228" t="str">
        <f t="shared" si="58"/>
        <v>-</v>
      </c>
      <c r="AJ169" s="228" t="str">
        <f t="shared" si="58"/>
        <v>-</v>
      </c>
    </row>
    <row r="170" spans="2:36" s="7" customFormat="1" outlineLevel="1" x14ac:dyDescent="0.25">
      <c r="B170" s="35">
        <v>28</v>
      </c>
      <c r="C170" s="144"/>
      <c r="D170" s="36" t="str">
        <f t="shared" si="50"/>
        <v>-</v>
      </c>
      <c r="E170" s="36" t="str">
        <f t="shared" si="51"/>
        <v>-</v>
      </c>
      <c r="F170" s="148"/>
      <c r="G170" s="149"/>
      <c r="H170" s="42"/>
      <c r="I170" s="207" t="str">
        <f t="shared" si="52"/>
        <v>-</v>
      </c>
      <c r="J170" s="200" t="str">
        <f t="shared" si="53"/>
        <v>-</v>
      </c>
      <c r="K170" s="201" t="str">
        <f t="shared" si="54"/>
        <v>-</v>
      </c>
      <c r="L170" s="202" t="str">
        <f t="shared" si="55"/>
        <v>-</v>
      </c>
      <c r="M170" s="37"/>
      <c r="N170" s="170"/>
      <c r="O170" s="48"/>
      <c r="Q170" s="228" t="str">
        <f t="shared" si="56"/>
        <v>-</v>
      </c>
      <c r="R170" s="228" t="str">
        <f t="shared" si="56"/>
        <v>-</v>
      </c>
      <c r="S170" s="228" t="str">
        <f t="shared" si="56"/>
        <v>-</v>
      </c>
      <c r="T170" s="228" t="str">
        <f t="shared" si="56"/>
        <v>-</v>
      </c>
      <c r="U170" s="228" t="str">
        <f t="shared" si="56"/>
        <v>-</v>
      </c>
      <c r="V170" s="228" t="str">
        <f t="shared" si="56"/>
        <v>-</v>
      </c>
      <c r="X170" s="228" t="str">
        <f t="shared" si="57"/>
        <v>-</v>
      </c>
      <c r="Y170" s="228" t="str">
        <f t="shared" si="57"/>
        <v>-</v>
      </c>
      <c r="Z170" s="228" t="str">
        <f t="shared" si="57"/>
        <v>-</v>
      </c>
      <c r="AA170" s="228" t="str">
        <f t="shared" si="57"/>
        <v>-</v>
      </c>
      <c r="AB170" s="228" t="str">
        <f t="shared" si="57"/>
        <v>-</v>
      </c>
      <c r="AC170" s="228" t="str">
        <f t="shared" si="57"/>
        <v>-</v>
      </c>
      <c r="AE170" s="228" t="str">
        <f t="shared" si="58"/>
        <v>-</v>
      </c>
      <c r="AF170" s="228" t="str">
        <f t="shared" si="58"/>
        <v>-</v>
      </c>
      <c r="AG170" s="228" t="str">
        <f t="shared" si="58"/>
        <v>-</v>
      </c>
      <c r="AH170" s="228" t="str">
        <f t="shared" si="58"/>
        <v>-</v>
      </c>
      <c r="AI170" s="228" t="str">
        <f t="shared" si="58"/>
        <v>-</v>
      </c>
      <c r="AJ170" s="228" t="str">
        <f t="shared" si="58"/>
        <v>-</v>
      </c>
    </row>
    <row r="171" spans="2:36" s="7" customFormat="1" outlineLevel="1" x14ac:dyDescent="0.25">
      <c r="B171" s="35">
        <v>29</v>
      </c>
      <c r="C171" s="144"/>
      <c r="D171" s="36" t="str">
        <f t="shared" si="50"/>
        <v>-</v>
      </c>
      <c r="E171" s="36" t="str">
        <f t="shared" si="51"/>
        <v>-</v>
      </c>
      <c r="F171" s="148"/>
      <c r="G171" s="149"/>
      <c r="H171" s="42"/>
      <c r="I171" s="207" t="str">
        <f t="shared" si="52"/>
        <v>-</v>
      </c>
      <c r="J171" s="200" t="str">
        <f t="shared" si="53"/>
        <v>-</v>
      </c>
      <c r="K171" s="201" t="str">
        <f t="shared" si="54"/>
        <v>-</v>
      </c>
      <c r="L171" s="202" t="str">
        <f t="shared" si="55"/>
        <v>-</v>
      </c>
      <c r="M171" s="37"/>
      <c r="N171" s="170"/>
      <c r="O171" s="48"/>
      <c r="Q171" s="228" t="str">
        <f t="shared" si="56"/>
        <v>-</v>
      </c>
      <c r="R171" s="228" t="str">
        <f t="shared" si="56"/>
        <v>-</v>
      </c>
      <c r="S171" s="228" t="str">
        <f t="shared" si="56"/>
        <v>-</v>
      </c>
      <c r="T171" s="228" t="str">
        <f t="shared" si="56"/>
        <v>-</v>
      </c>
      <c r="U171" s="228" t="str">
        <f t="shared" si="56"/>
        <v>-</v>
      </c>
      <c r="V171" s="228" t="str">
        <f t="shared" si="56"/>
        <v>-</v>
      </c>
      <c r="X171" s="228" t="str">
        <f t="shared" si="57"/>
        <v>-</v>
      </c>
      <c r="Y171" s="228" t="str">
        <f t="shared" si="57"/>
        <v>-</v>
      </c>
      <c r="Z171" s="228" t="str">
        <f t="shared" si="57"/>
        <v>-</v>
      </c>
      <c r="AA171" s="228" t="str">
        <f t="shared" si="57"/>
        <v>-</v>
      </c>
      <c r="AB171" s="228" t="str">
        <f t="shared" si="57"/>
        <v>-</v>
      </c>
      <c r="AC171" s="228" t="str">
        <f t="shared" si="57"/>
        <v>-</v>
      </c>
      <c r="AE171" s="228" t="str">
        <f t="shared" si="58"/>
        <v>-</v>
      </c>
      <c r="AF171" s="228" t="str">
        <f t="shared" si="58"/>
        <v>-</v>
      </c>
      <c r="AG171" s="228" t="str">
        <f t="shared" si="58"/>
        <v>-</v>
      </c>
      <c r="AH171" s="228" t="str">
        <f t="shared" si="58"/>
        <v>-</v>
      </c>
      <c r="AI171" s="228" t="str">
        <f t="shared" si="58"/>
        <v>-</v>
      </c>
      <c r="AJ171" s="228" t="str">
        <f t="shared" si="58"/>
        <v>-</v>
      </c>
    </row>
    <row r="172" spans="2:36" s="7" customFormat="1" outlineLevel="1" x14ac:dyDescent="0.25">
      <c r="B172" s="38">
        <v>30</v>
      </c>
      <c r="C172" s="145"/>
      <c r="D172" s="39" t="str">
        <f t="shared" si="50"/>
        <v>-</v>
      </c>
      <c r="E172" s="39" t="str">
        <f t="shared" si="51"/>
        <v>-</v>
      </c>
      <c r="F172" s="150"/>
      <c r="G172" s="151"/>
      <c r="H172" s="43"/>
      <c r="I172" s="209" t="str">
        <f t="shared" si="52"/>
        <v>-</v>
      </c>
      <c r="J172" s="204" t="str">
        <f t="shared" si="53"/>
        <v>-</v>
      </c>
      <c r="K172" s="204" t="str">
        <f t="shared" si="54"/>
        <v>-</v>
      </c>
      <c r="L172" s="204" t="str">
        <f t="shared" si="55"/>
        <v>-</v>
      </c>
      <c r="M172" s="40" t="str">
        <f ca="1">IF(C172&lt;&gt;"",ROUND(RANDBETWEEN(0,10)/10,1),"")</f>
        <v/>
      </c>
      <c r="N172" s="171"/>
      <c r="O172" s="48"/>
      <c r="Q172" s="228" t="str">
        <f t="shared" si="56"/>
        <v>-</v>
      </c>
      <c r="R172" s="228" t="str">
        <f t="shared" si="56"/>
        <v>-</v>
      </c>
      <c r="S172" s="228" t="str">
        <f t="shared" si="56"/>
        <v>-</v>
      </c>
      <c r="T172" s="228" t="str">
        <f t="shared" si="56"/>
        <v>-</v>
      </c>
      <c r="U172" s="228" t="str">
        <f t="shared" si="56"/>
        <v>-</v>
      </c>
      <c r="V172" s="228" t="str">
        <f t="shared" si="56"/>
        <v>-</v>
      </c>
      <c r="X172" s="228" t="str">
        <f t="shared" si="57"/>
        <v>-</v>
      </c>
      <c r="Y172" s="228" t="str">
        <f t="shared" si="57"/>
        <v>-</v>
      </c>
      <c r="Z172" s="228" t="str">
        <f t="shared" si="57"/>
        <v>-</v>
      </c>
      <c r="AA172" s="228" t="str">
        <f t="shared" si="57"/>
        <v>-</v>
      </c>
      <c r="AB172" s="228" t="str">
        <f t="shared" si="57"/>
        <v>-</v>
      </c>
      <c r="AC172" s="228" t="str">
        <f t="shared" si="57"/>
        <v>-</v>
      </c>
      <c r="AE172" s="228" t="str">
        <f t="shared" si="58"/>
        <v>-</v>
      </c>
      <c r="AF172" s="228" t="str">
        <f t="shared" si="58"/>
        <v>-</v>
      </c>
      <c r="AG172" s="228" t="str">
        <f t="shared" si="58"/>
        <v>-</v>
      </c>
      <c r="AH172" s="228" t="str">
        <f t="shared" si="58"/>
        <v>-</v>
      </c>
      <c r="AI172" s="228" t="str">
        <f t="shared" si="58"/>
        <v>-</v>
      </c>
      <c r="AJ172" s="228" t="str">
        <f t="shared" si="58"/>
        <v>-</v>
      </c>
    </row>
    <row r="173" spans="2:36" x14ac:dyDescent="0.25"/>
    <row r="174" spans="2:36" x14ac:dyDescent="0.25">
      <c r="B174" s="79" t="s">
        <v>24</v>
      </c>
      <c r="C174" s="80"/>
      <c r="D174" s="80"/>
      <c r="E174" s="80"/>
      <c r="F174" s="80"/>
      <c r="G174" s="80"/>
      <c r="H174" s="80"/>
      <c r="I174" s="80"/>
      <c r="J174" s="80"/>
      <c r="K174" s="80"/>
      <c r="L174" s="80"/>
      <c r="M174" s="80"/>
      <c r="N174" s="80"/>
    </row>
    <row r="175" spans="2:36" ht="63.75" customHeight="1" x14ac:dyDescent="0.25">
      <c r="B175" s="274">
        <f>N4</f>
        <v>0</v>
      </c>
      <c r="C175" s="286" t="s">
        <v>215</v>
      </c>
      <c r="D175" s="286"/>
      <c r="E175" s="286"/>
      <c r="F175" s="286"/>
      <c r="G175" s="286"/>
      <c r="H175" s="286"/>
      <c r="I175" s="286"/>
      <c r="J175" s="286"/>
      <c r="K175" s="286"/>
      <c r="L175" s="286"/>
      <c r="M175" s="286"/>
      <c r="N175" s="287"/>
    </row>
    <row r="176" spans="2:36" ht="14.65" customHeight="1" x14ac:dyDescent="0.25">
      <c r="B176" s="275"/>
      <c r="C176" s="260" t="s">
        <v>123</v>
      </c>
      <c r="D176" s="260"/>
      <c r="E176" s="260"/>
      <c r="F176" s="260"/>
      <c r="G176" s="260"/>
      <c r="H176" s="260"/>
      <c r="I176" s="260"/>
      <c r="J176" s="260"/>
      <c r="K176" s="260"/>
      <c r="L176" s="260"/>
      <c r="M176" s="260"/>
      <c r="N176" s="261"/>
    </row>
    <row r="177" spans="2:14" ht="36.75" customHeight="1" x14ac:dyDescent="0.25">
      <c r="B177" s="276"/>
      <c r="C177" s="288" t="s">
        <v>236</v>
      </c>
      <c r="D177" s="288"/>
      <c r="E177" s="288"/>
      <c r="F177" s="288"/>
      <c r="G177" s="288"/>
      <c r="H177" s="288"/>
      <c r="I177" s="288"/>
      <c r="J177" s="288"/>
      <c r="K177" s="288"/>
      <c r="L177" s="288"/>
      <c r="M177" s="288"/>
      <c r="N177" s="289"/>
    </row>
    <row r="178" spans="2:14" ht="76.5" customHeight="1" x14ac:dyDescent="0.25">
      <c r="B178" s="95">
        <f>N6</f>
        <v>1</v>
      </c>
      <c r="C178" s="284" t="s">
        <v>216</v>
      </c>
      <c r="D178" s="284"/>
      <c r="E178" s="284"/>
      <c r="F178" s="284"/>
      <c r="G178" s="284"/>
      <c r="H178" s="284"/>
      <c r="I178" s="284"/>
      <c r="J178" s="284"/>
      <c r="K178" s="284"/>
      <c r="L178" s="284"/>
      <c r="M178" s="284"/>
      <c r="N178" s="285"/>
    </row>
    <row r="179" spans="2:14" ht="169.5" customHeight="1" x14ac:dyDescent="0.25">
      <c r="B179" s="95">
        <f>N8</f>
        <v>2</v>
      </c>
      <c r="C179" s="284" t="s">
        <v>214</v>
      </c>
      <c r="D179" s="284"/>
      <c r="E179" s="284"/>
      <c r="F179" s="284"/>
      <c r="G179" s="284"/>
      <c r="H179" s="284"/>
      <c r="I179" s="284"/>
      <c r="J179" s="284"/>
      <c r="K179" s="284"/>
      <c r="L179" s="284"/>
      <c r="M179" s="284"/>
      <c r="N179" s="285"/>
    </row>
    <row r="180" spans="2:14" ht="175.5" customHeight="1" x14ac:dyDescent="0.25">
      <c r="B180" s="95">
        <f>N9</f>
        <v>3</v>
      </c>
      <c r="C180" s="283" t="s">
        <v>237</v>
      </c>
      <c r="D180" s="284"/>
      <c r="E180" s="284"/>
      <c r="F180" s="284"/>
      <c r="G180" s="284"/>
      <c r="H180" s="284"/>
      <c r="I180" s="284"/>
      <c r="J180" s="284"/>
      <c r="K180" s="284"/>
      <c r="L180" s="284"/>
      <c r="M180" s="284"/>
      <c r="N180" s="285"/>
    </row>
    <row r="181" spans="2:14" x14ac:dyDescent="0.25"/>
  </sheetData>
  <sheetProtection formatCells="0" formatColumns="0" formatRows="0" selectLockedCells="1"/>
  <mergeCells count="31">
    <mergeCell ref="K73:K75"/>
    <mergeCell ref="L73:L75"/>
    <mergeCell ref="M73:M75"/>
    <mergeCell ref="F107:H109"/>
    <mergeCell ref="I107:I109"/>
    <mergeCell ref="J107:J109"/>
    <mergeCell ref="K107:K109"/>
    <mergeCell ref="L107:L109"/>
    <mergeCell ref="M107:M109"/>
    <mergeCell ref="C180:N180"/>
    <mergeCell ref="C175:N175"/>
    <mergeCell ref="C176:N176"/>
    <mergeCell ref="C177:N177"/>
    <mergeCell ref="C178:N178"/>
    <mergeCell ref="C179:N179"/>
    <mergeCell ref="I39:I41"/>
    <mergeCell ref="I5:I7"/>
    <mergeCell ref="B175:B177"/>
    <mergeCell ref="M5:M7"/>
    <mergeCell ref="M39:M41"/>
    <mergeCell ref="F5:H7"/>
    <mergeCell ref="F39:H41"/>
    <mergeCell ref="J39:J41"/>
    <mergeCell ref="K39:K41"/>
    <mergeCell ref="L39:L41"/>
    <mergeCell ref="L5:L7"/>
    <mergeCell ref="K5:K7"/>
    <mergeCell ref="J5:J7"/>
    <mergeCell ref="F73:H75"/>
    <mergeCell ref="I73:I75"/>
    <mergeCell ref="J73:J75"/>
  </mergeCells>
  <conditionalFormatting sqref="C142">
    <cfRule type="cellIs" dxfId="71" priority="135" operator="equal">
      <formula>"F"</formula>
    </cfRule>
    <cfRule type="cellIs" dxfId="70" priority="136" operator="equal">
      <formula>"E"</formula>
    </cfRule>
    <cfRule type="cellIs" dxfId="69" priority="137" operator="equal">
      <formula>"D"</formula>
    </cfRule>
    <cfRule type="cellIs" dxfId="68" priority="138" operator="equal">
      <formula>"C"</formula>
    </cfRule>
    <cfRule type="cellIs" dxfId="67" priority="139" operator="equal">
      <formula>"B"</formula>
    </cfRule>
    <cfRule type="cellIs" dxfId="66" priority="140" operator="equal">
      <formula>"A"</formula>
    </cfRule>
  </conditionalFormatting>
  <conditionalFormatting sqref="D6:D7 D40">
    <cfRule type="expression" dxfId="65" priority="75">
      <formula>$C6="F"</formula>
    </cfRule>
    <cfRule type="expression" dxfId="64" priority="76">
      <formula>$C6="E"</formula>
    </cfRule>
    <cfRule type="expression" dxfId="63" priority="77">
      <formula>$C6="D"</formula>
    </cfRule>
    <cfRule type="expression" dxfId="62" priority="78">
      <formula>$C6="C"</formula>
    </cfRule>
    <cfRule type="expression" dxfId="61" priority="79">
      <formula>$C6="B"</formula>
    </cfRule>
    <cfRule type="expression" dxfId="60" priority="80">
      <formula>$C6="A"</formula>
    </cfRule>
  </conditionalFormatting>
  <conditionalFormatting sqref="D74">
    <cfRule type="expression" dxfId="59" priority="7">
      <formula>$C74="F"</formula>
    </cfRule>
    <cfRule type="expression" dxfId="58" priority="8">
      <formula>$C74="E"</formula>
    </cfRule>
    <cfRule type="expression" dxfId="57" priority="9">
      <formula>$C74="D"</formula>
    </cfRule>
    <cfRule type="expression" dxfId="56" priority="10">
      <formula>$C74="C"</formula>
    </cfRule>
    <cfRule type="expression" dxfId="55" priority="11">
      <formula>$C74="B"</formula>
    </cfRule>
    <cfRule type="expression" dxfId="54" priority="12">
      <formula>$C74="A"</formula>
    </cfRule>
  </conditionalFormatting>
  <conditionalFormatting sqref="D108">
    <cfRule type="expression" dxfId="53" priority="1">
      <formula>$C108="F"</formula>
    </cfRule>
    <cfRule type="expression" dxfId="52" priority="2">
      <formula>$C108="E"</formula>
    </cfRule>
    <cfRule type="expression" dxfId="51" priority="3">
      <formula>$C108="D"</formula>
    </cfRule>
    <cfRule type="expression" dxfId="50" priority="4">
      <formula>$C108="C"</formula>
    </cfRule>
    <cfRule type="expression" dxfId="49" priority="5">
      <formula>$C108="B"</formula>
    </cfRule>
    <cfRule type="expression" dxfId="48" priority="6">
      <formula>$C108="A"</formula>
    </cfRule>
  </conditionalFormatting>
  <dataValidations count="3">
    <dataValidation type="list" allowBlank="1" showInputMessage="1" showErrorMessage="1" sqref="M143:M172 M9:M38 M43:M72 M77:M106 M111:M140" xr:uid="{00000000-0002-0000-0200-000001000000}">
      <formula1>"10%,20%,30%,40%,50%,60%,70%,80%,90%,100%"</formula1>
    </dataValidation>
    <dataValidation type="list" allowBlank="1" showInputMessage="1" showErrorMessage="1" sqref="C40 C6 C74 C108" xr:uid="{00000000-0002-0000-0200-000002000000}">
      <formula1>"A,B,C,D"</formula1>
    </dataValidation>
    <dataValidation allowBlank="1" showInputMessage="1" showErrorMessage="1" sqref="C41 C7 C75 C109" xr:uid="{00000000-0002-0000-0200-000003000000}"/>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'Section I - Personnel'!$B$17:$B$141</xm:f>
          </x14:formula1>
          <xm:sqref>C9:C38 C43:C72 C77:C106 C111:C172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showRowColHeaders="0" workbookViewId="0">
      <selection activeCell="C5" sqref="C5"/>
    </sheetView>
  </sheetViews>
  <sheetFormatPr defaultColWidth="0" defaultRowHeight="15" zeroHeight="1" x14ac:dyDescent="0.25"/>
  <cols>
    <col min="1" max="1" width="1.7109375" style="213" customWidth="1"/>
    <col min="2" max="2" width="40.7109375" style="213" customWidth="1"/>
    <col min="3" max="5" width="15.7109375" style="213" customWidth="1"/>
    <col min="6" max="6" width="1.7109375" style="213" customWidth="1"/>
    <col min="7" max="16384" width="9.28515625" style="213" hidden="1"/>
  </cols>
  <sheetData>
    <row r="1" spans="2:6" s="156" customFormat="1" x14ac:dyDescent="0.25">
      <c r="B1" s="238"/>
      <c r="C1" s="238"/>
      <c r="D1" s="238"/>
      <c r="E1" s="238"/>
      <c r="F1" s="238"/>
    </row>
    <row r="2" spans="2:6" s="238" customFormat="1" ht="30" customHeight="1" x14ac:dyDescent="0.25">
      <c r="B2" s="290" t="s">
        <v>91</v>
      </c>
      <c r="C2" s="291"/>
      <c r="D2" s="291"/>
      <c r="E2" s="292"/>
    </row>
    <row r="3" spans="2:6" s="238" customFormat="1" x14ac:dyDescent="0.25">
      <c r="B3" s="239"/>
      <c r="C3" s="240"/>
      <c r="D3" s="240"/>
      <c r="E3" s="241"/>
    </row>
    <row r="4" spans="2:6" s="238" customFormat="1" ht="30" customHeight="1" x14ac:dyDescent="0.25">
      <c r="B4" s="214" t="s">
        <v>231</v>
      </c>
      <c r="C4" s="215" t="str">
        <f>'Section I - Personnel'!H14</f>
        <v>Level of Education</v>
      </c>
      <c r="D4" s="215" t="str">
        <f>'Section I - Personnel'!K14</f>
        <v>Experience</v>
      </c>
      <c r="E4" s="216" t="str">
        <f>'Section I - Personnel'!N14</f>
        <v>Similar Role</v>
      </c>
    </row>
    <row r="5" spans="2:6" s="238" customFormat="1" x14ac:dyDescent="0.25">
      <c r="B5" s="243" t="s">
        <v>92</v>
      </c>
      <c r="C5" s="210">
        <f>SUMPRODUCT('Section III - Team Composition'!Q6:V6,'Section III - Team Composition'!Q8:V8)</f>
        <v>0</v>
      </c>
      <c r="D5" s="155">
        <f>SUMPRODUCT('Section III - Team Composition'!X6:AC6,'Section III - Team Composition'!X8:AC8)</f>
        <v>0</v>
      </c>
      <c r="E5" s="155">
        <f>SUMPRODUCT('Section III - Team Composition'!AE6:AJ6,'Section III - Team Composition'!AE8:AJ8)</f>
        <v>0</v>
      </c>
    </row>
    <row r="6" spans="2:6" s="238" customFormat="1" x14ac:dyDescent="0.25">
      <c r="B6" s="244" t="s">
        <v>93</v>
      </c>
      <c r="C6" s="157">
        <v>4</v>
      </c>
      <c r="D6" s="157">
        <v>11</v>
      </c>
      <c r="E6" s="158">
        <v>5</v>
      </c>
    </row>
    <row r="7" spans="2:6" s="238" customFormat="1" x14ac:dyDescent="0.25">
      <c r="B7" s="245" t="s">
        <v>87</v>
      </c>
      <c r="C7" s="246">
        <f>C5*C6</f>
        <v>0</v>
      </c>
      <c r="D7" s="246">
        <f>D5*D6</f>
        <v>0</v>
      </c>
      <c r="E7" s="247">
        <f>E5*E6</f>
        <v>0</v>
      </c>
    </row>
    <row r="8" spans="2:6" s="238" customFormat="1" x14ac:dyDescent="0.25">
      <c r="B8" s="239"/>
      <c r="C8" s="240"/>
      <c r="D8" s="240"/>
      <c r="E8" s="241"/>
    </row>
    <row r="9" spans="2:6" s="238" customFormat="1" ht="30" customHeight="1" x14ac:dyDescent="0.25">
      <c r="B9" s="217" t="s">
        <v>232</v>
      </c>
      <c r="C9" s="218" t="s">
        <v>88</v>
      </c>
      <c r="D9" s="218" t="s">
        <v>89</v>
      </c>
      <c r="E9" s="219" t="s">
        <v>90</v>
      </c>
    </row>
    <row r="10" spans="2:6" s="238" customFormat="1" x14ac:dyDescent="0.25">
      <c r="B10" s="248" t="str">
        <f>"Assessment of Vessel 1: "&amp;IFERROR('Section III - Team Composition'!D6,"N/A")</f>
        <v>Assessment of Vessel 1: N/A</v>
      </c>
      <c r="C10" s="159" t="str">
        <f>IFERROR(INDEX(Vessel_Name_Score,MATCH('Section III - Team Composition'!C6,Vessel_Code,0)+2),"-")</f>
        <v>-</v>
      </c>
      <c r="D10" s="159" t="str">
        <f>IFERROR(INDEX(Equipment_Score,MATCH('Section III - Team Composition'!C6,Vessel_Code,0)+2),"-")</f>
        <v>-</v>
      </c>
      <c r="E10" s="159">
        <f ca="1">'Section III - Team Composition'!M8</f>
        <v>0</v>
      </c>
    </row>
    <row r="11" spans="2:6" s="238" customFormat="1" x14ac:dyDescent="0.25">
      <c r="B11" s="243" t="str">
        <f>"Assessment of Vessel 2: "&amp;IFERROR('Section III - Team Composition'!D40,"N/A")</f>
        <v>Assessment of Vessel 2: N/A</v>
      </c>
      <c r="C11" s="160" t="str">
        <f>IFERROR(INDEX(Vessel_Name_Score,MATCH('Section III - Team Composition'!C40,Vessel_Code,0)+2),"-")</f>
        <v>-</v>
      </c>
      <c r="D11" s="160" t="str">
        <f>IFERROR(INDEX(Equipment_Score,MATCH('Section III - Team Composition'!C40,Vessel_Code,0)+2),"-")</f>
        <v>-</v>
      </c>
      <c r="E11" s="160" t="str">
        <f ca="1">'Section III - Team Composition'!M42</f>
        <v>-</v>
      </c>
    </row>
    <row r="12" spans="2:6" s="238" customFormat="1" x14ac:dyDescent="0.25">
      <c r="B12" s="243" t="str">
        <f>"Assessment of Vessel 3: "&amp;IFERROR('Section III - Team Composition'!D74,"N/A")</f>
        <v>Assessment of Vessel 3: N/A</v>
      </c>
      <c r="C12" s="160" t="str">
        <f>IFERROR(INDEX(Vessel_Name_Score,MATCH('Section III - Team Composition'!C74,Vessel_Code,0)+2),"-")</f>
        <v>-</v>
      </c>
      <c r="D12" s="160" t="str">
        <f>IFERROR(INDEX(Equipment_Score,MATCH('Section III - Team Composition'!C74,Vessel_Code,0)+2),"-")</f>
        <v>-</v>
      </c>
      <c r="E12" s="233" t="str">
        <f ca="1">'Section III - Team Composition'!M76</f>
        <v>-</v>
      </c>
    </row>
    <row r="13" spans="2:6" s="238" customFormat="1" x14ac:dyDescent="0.25">
      <c r="B13" s="243" t="str">
        <f>"Assessment of Vessel 4: "&amp;IFERROR('Section III - Team Composition'!D108,"N/A")</f>
        <v>Assessment of Vessel 4: N/A</v>
      </c>
      <c r="C13" s="160" t="str">
        <f>IFERROR(INDEX(Vessel_Name_Score,MATCH('Section III - Team Composition'!C108,Vessel_Code,0)+2),"-")</f>
        <v>-</v>
      </c>
      <c r="D13" s="160" t="str">
        <f>IFERROR(INDEX(Equipment_Score,MATCH('Section III - Team Composition'!C108,Vessel_Code,0)+2),"-")</f>
        <v>-</v>
      </c>
      <c r="E13" s="233" t="str">
        <f ca="1">'Section III - Team Composition'!M110</f>
        <v>-</v>
      </c>
    </row>
    <row r="14" spans="2:6" s="238" customFormat="1" x14ac:dyDescent="0.25">
      <c r="B14" s="249" t="s">
        <v>94</v>
      </c>
      <c r="C14" s="155" t="s">
        <v>50</v>
      </c>
      <c r="D14" s="155" t="s">
        <v>50</v>
      </c>
      <c r="E14" s="155">
        <f ca="1">'Section III - Team Composition'!M142</f>
        <v>0</v>
      </c>
    </row>
    <row r="15" spans="2:6" s="238" customFormat="1" x14ac:dyDescent="0.25">
      <c r="B15" s="248" t="s">
        <v>80</v>
      </c>
      <c r="C15" s="155" t="e">
        <f>AVERAGE(C10:C14)</f>
        <v>#DIV/0!</v>
      </c>
      <c r="D15" s="155" t="e">
        <f>AVERAGE(D10:D14)</f>
        <v>#DIV/0!</v>
      </c>
      <c r="E15" s="155">
        <f ca="1">AVERAGE(E10:E14)</f>
        <v>0</v>
      </c>
    </row>
    <row r="16" spans="2:6" s="238" customFormat="1" x14ac:dyDescent="0.25">
      <c r="B16" s="244" t="s">
        <v>81</v>
      </c>
      <c r="C16" s="157">
        <v>15</v>
      </c>
      <c r="D16" s="157">
        <v>15</v>
      </c>
      <c r="E16" s="158">
        <v>5</v>
      </c>
    </row>
    <row r="17" spans="2:5" s="238" customFormat="1" x14ac:dyDescent="0.25">
      <c r="B17" s="245" t="s">
        <v>87</v>
      </c>
      <c r="C17" s="246" t="e">
        <f>C15*C16</f>
        <v>#DIV/0!</v>
      </c>
      <c r="D17" s="246" t="e">
        <f>D15*D16</f>
        <v>#DIV/0!</v>
      </c>
      <c r="E17" s="247">
        <f ca="1">E15*E16</f>
        <v>0</v>
      </c>
    </row>
    <row r="18" spans="2:5" s="238" customFormat="1" x14ac:dyDescent="0.25"/>
    <row r="19" spans="2:5" s="242" customFormat="1" x14ac:dyDescent="0.25"/>
    <row r="20" spans="2:5" hidden="1" x14ac:dyDescent="0.25"/>
    <row r="21" spans="2:5" hidden="1" x14ac:dyDescent="0.25"/>
    <row r="22" spans="2:5" hidden="1" x14ac:dyDescent="0.25"/>
    <row r="23" spans="2:5" hidden="1" x14ac:dyDescent="0.25"/>
    <row r="24" spans="2:5" hidden="1" x14ac:dyDescent="0.25"/>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sheetData>
  <sheetProtection selectLockedCells="1"/>
  <mergeCells count="1">
    <mergeCell ref="B2:E2"/>
  </mergeCells>
  <conditionalFormatting sqref="D6:E7">
    <cfRule type="cellIs" dxfId="47" priority="43" operator="equal">
      <formula>"F"</formula>
    </cfRule>
    <cfRule type="cellIs" dxfId="46" priority="44" operator="equal">
      <formula>"E"</formula>
    </cfRule>
    <cfRule type="cellIs" dxfId="45" priority="45" operator="equal">
      <formula>"D"</formula>
    </cfRule>
    <cfRule type="cellIs" dxfId="44" priority="46" operator="equal">
      <formula>"C"</formula>
    </cfRule>
    <cfRule type="cellIs" dxfId="43" priority="47" operator="equal">
      <formula>"B"</formula>
    </cfRule>
    <cfRule type="cellIs" dxfId="42" priority="48" operator="equal">
      <formula>"A"</formula>
    </cfRule>
  </conditionalFormatting>
  <conditionalFormatting sqref="D5">
    <cfRule type="cellIs" dxfId="41" priority="37" operator="equal">
      <formula>"F"</formula>
    </cfRule>
    <cfRule type="cellIs" dxfId="40" priority="38" operator="equal">
      <formula>"E"</formula>
    </cfRule>
    <cfRule type="cellIs" dxfId="39" priority="39" operator="equal">
      <formula>"D"</formula>
    </cfRule>
    <cfRule type="cellIs" dxfId="38" priority="40" operator="equal">
      <formula>"C"</formula>
    </cfRule>
    <cfRule type="cellIs" dxfId="37" priority="41" operator="equal">
      <formula>"B"</formula>
    </cfRule>
    <cfRule type="cellIs" dxfId="36" priority="42" operator="equal">
      <formula>"A"</formula>
    </cfRule>
  </conditionalFormatting>
  <conditionalFormatting sqref="E5">
    <cfRule type="cellIs" dxfId="35" priority="31" operator="equal">
      <formula>"F"</formula>
    </cfRule>
    <cfRule type="cellIs" dxfId="34" priority="32" operator="equal">
      <formula>"E"</formula>
    </cfRule>
    <cfRule type="cellIs" dxfId="33" priority="33" operator="equal">
      <formula>"D"</formula>
    </cfRule>
    <cfRule type="cellIs" dxfId="32" priority="34" operator="equal">
      <formula>"C"</formula>
    </cfRule>
    <cfRule type="cellIs" dxfId="31" priority="35" operator="equal">
      <formula>"B"</formula>
    </cfRule>
    <cfRule type="cellIs" dxfId="30" priority="36" operator="equal">
      <formula>"A"</formula>
    </cfRule>
  </conditionalFormatting>
  <conditionalFormatting sqref="D16:E17 D11:E14">
    <cfRule type="cellIs" dxfId="29" priority="25" operator="equal">
      <formula>"F"</formula>
    </cfRule>
    <cfRule type="cellIs" dxfId="28" priority="26" operator="equal">
      <formula>"E"</formula>
    </cfRule>
    <cfRule type="cellIs" dxfId="27" priority="27" operator="equal">
      <formula>"D"</formula>
    </cfRule>
    <cfRule type="cellIs" dxfId="26" priority="28" operator="equal">
      <formula>"C"</formula>
    </cfRule>
    <cfRule type="cellIs" dxfId="25" priority="29" operator="equal">
      <formula>"B"</formula>
    </cfRule>
    <cfRule type="cellIs" dxfId="24" priority="30" operator="equal">
      <formula>"A"</formula>
    </cfRule>
  </conditionalFormatting>
  <conditionalFormatting sqref="E10">
    <cfRule type="cellIs" dxfId="23" priority="19" operator="equal">
      <formula>"F"</formula>
    </cfRule>
    <cfRule type="cellIs" dxfId="22" priority="20" operator="equal">
      <formula>"E"</formula>
    </cfRule>
    <cfRule type="cellIs" dxfId="21" priority="21" operator="equal">
      <formula>"D"</formula>
    </cfRule>
    <cfRule type="cellIs" dxfId="20" priority="22" operator="equal">
      <formula>"C"</formula>
    </cfRule>
    <cfRule type="cellIs" dxfId="19" priority="23" operator="equal">
      <formula>"B"</formula>
    </cfRule>
    <cfRule type="cellIs" dxfId="18" priority="24" operator="equal">
      <formula>"A"</formula>
    </cfRule>
  </conditionalFormatting>
  <conditionalFormatting sqref="D10">
    <cfRule type="cellIs" dxfId="17" priority="13" operator="equal">
      <formula>"F"</formula>
    </cfRule>
    <cfRule type="cellIs" dxfId="16" priority="14" operator="equal">
      <formula>"E"</formula>
    </cfRule>
    <cfRule type="cellIs" dxfId="15" priority="15" operator="equal">
      <formula>"D"</formula>
    </cfRule>
    <cfRule type="cellIs" dxfId="14" priority="16" operator="equal">
      <formula>"C"</formula>
    </cfRule>
    <cfRule type="cellIs" dxfId="13" priority="17" operator="equal">
      <formula>"B"</formula>
    </cfRule>
    <cfRule type="cellIs" dxfId="12" priority="18" operator="equal">
      <formula>"A"</formula>
    </cfRule>
  </conditionalFormatting>
  <conditionalFormatting sqref="D15">
    <cfRule type="cellIs" dxfId="11" priority="7" operator="equal">
      <formula>"F"</formula>
    </cfRule>
    <cfRule type="cellIs" dxfId="10" priority="8" operator="equal">
      <formula>"E"</formula>
    </cfRule>
    <cfRule type="cellIs" dxfId="9" priority="9" operator="equal">
      <formula>"D"</formula>
    </cfRule>
    <cfRule type="cellIs" dxfId="8" priority="10" operator="equal">
      <formula>"C"</formula>
    </cfRule>
    <cfRule type="cellIs" dxfId="7" priority="11" operator="equal">
      <formula>"B"</formula>
    </cfRule>
    <cfRule type="cellIs" dxfId="6" priority="12" operator="equal">
      <formula>"A"</formula>
    </cfRule>
  </conditionalFormatting>
  <conditionalFormatting sqref="E15">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17</vt:i4>
      </vt:variant>
    </vt:vector>
  </HeadingPairs>
  <TitlesOfParts>
    <vt:vector size="21" baseType="lpstr">
      <vt:lpstr>Section I - Personnel</vt:lpstr>
      <vt:lpstr>Section II - Vessel &amp; Equipment</vt:lpstr>
      <vt:lpstr>Section III - Team Composition</vt:lpstr>
      <vt:lpstr>Section VI - Scoring</vt:lpstr>
      <vt:lpstr>'Section I - Personnel'!Afdrukbereik</vt:lpstr>
      <vt:lpstr>'Section II - Vessel &amp; Equipment'!Afdrukbereik</vt:lpstr>
      <vt:lpstr>'Section I - Personnel'!Afdruktitels</vt:lpstr>
      <vt:lpstr>'Section II - Vessel &amp; Equipment'!Afdruktitels</vt:lpstr>
      <vt:lpstr>'Section III - Team Composition'!Afdruktitels</vt:lpstr>
      <vt:lpstr>EducationScores</vt:lpstr>
      <vt:lpstr>Equipment_Score</vt:lpstr>
      <vt:lpstr>ExperienceScores</vt:lpstr>
      <vt:lpstr>PersGroupWeight</vt:lpstr>
      <vt:lpstr>Personnel_Codes</vt:lpstr>
      <vt:lpstr>Personnel_Functions</vt:lpstr>
      <vt:lpstr>Personnel_Names</vt:lpstr>
      <vt:lpstr>Personnel_Scores</vt:lpstr>
      <vt:lpstr>PersWeight</vt:lpstr>
      <vt:lpstr>Vessel_Code</vt:lpstr>
      <vt:lpstr>Vessel_Name_Score</vt:lpstr>
      <vt:lpstr>YearsRoleScores</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de Bruijne</dc:creator>
  <cp:lastModifiedBy>Heemskerk, T.A. (Dick)</cp:lastModifiedBy>
  <cp:lastPrinted>2018-06-12T13:28:39Z</cp:lastPrinted>
  <dcterms:created xsi:type="dcterms:W3CDTF">2015-06-12T15:12:42Z</dcterms:created>
  <dcterms:modified xsi:type="dcterms:W3CDTF">2020-08-31T12:41:46Z</dcterms:modified>
</cp:coreProperties>
</file>