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is\Dropbox (De Keten)\1 Projecten\1.3 Hulpmiddelen\Midden-Limburg West\Aanbesteding 2020\NvI2\"/>
    </mc:Choice>
  </mc:AlternateContent>
  <xr:revisionPtr revIDLastSave="0" documentId="13_ncr:1_{092F2CC9-A7D8-4E8A-8024-7C31DB9A0A76}" xr6:coauthVersionLast="45" xr6:coauthVersionMax="45" xr10:uidLastSave="{00000000-0000-0000-0000-000000000000}"/>
  <workbookProtection workbookAlgorithmName="SHA-512" workbookHashValue="FAxhJUQMCvvPsZBrkLeiWrH3ccSDrs5cBFvtQDvlJvbGwSsBGRwr2ugZ2kadjIIB3IRqUf3f1lfezuNs4Zme/A==" workbookSaltValue="mbpZUugKaDEX/f6pfxofZg==" workbookSpinCount="100000" lockStructure="1"/>
  <bookViews>
    <workbookView xWindow="0" yWindow="4230" windowWidth="23355" windowHeight="14370" activeTab="1" xr2:uid="{AC8C4D83-EFF7-459D-9FA9-251947771552}"/>
  </bookViews>
  <sheets>
    <sheet name="Tekenblad" sheetId="2" r:id="rId1"/>
    <sheet name="Invulformuli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3" l="1"/>
  <c r="F38" i="3"/>
  <c r="F37" i="3"/>
  <c r="F36" i="3"/>
  <c r="F35" i="3"/>
  <c r="F34" i="3"/>
  <c r="C40" i="3" l="1"/>
  <c r="D40" i="3"/>
  <c r="B40" i="3"/>
  <c r="F26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1" i="3"/>
  <c r="F32" i="3"/>
  <c r="F40" i="3" l="1"/>
  <c r="B2" i="2"/>
  <c r="B43" i="3" l="1"/>
  <c r="B3" i="2" l="1"/>
  <c r="B5" i="2" s="1"/>
</calcChain>
</file>

<file path=xl/sharedStrings.xml><?xml version="1.0" encoding="utf-8"?>
<sst xmlns="http://schemas.openxmlformats.org/spreadsheetml/2006/main" count="57" uniqueCount="56">
  <si>
    <t>Categorie</t>
  </si>
  <si>
    <t>Leveringen
Nieuw</t>
  </si>
  <si>
    <t>Leveringen
Herverstrekking</t>
  </si>
  <si>
    <t>Uitstaand</t>
  </si>
  <si>
    <t>99 - Buiten assortiment</t>
  </si>
  <si>
    <t>Totaal</t>
  </si>
  <si>
    <t>Aantallen</t>
  </si>
  <si>
    <t>Tarieven</t>
  </si>
  <si>
    <t>Kosten per jaar</t>
  </si>
  <si>
    <t>% korting ten opzichte van BCP</t>
  </si>
  <si>
    <t>Totaal kosten per jaar</t>
  </si>
  <si>
    <t>Gemiddelde prijs per hulpmiddel per maand</t>
  </si>
  <si>
    <t>Inschrijver</t>
  </si>
  <si>
    <t>Naam</t>
  </si>
  <si>
    <t>Functie</t>
  </si>
  <si>
    <t>Datum</t>
  </si>
  <si>
    <t>Handtekening</t>
  </si>
  <si>
    <t>Aantal uitstaande hulpmiddelen</t>
  </si>
  <si>
    <t>Tussen €60,- en €75,-</t>
  </si>
  <si>
    <t>Kosten huur</t>
  </si>
  <si>
    <t>01A - Handbewogen rolstoelen voor incidenteel/kortdurend gebruik</t>
  </si>
  <si>
    <t>01B - Handbewogen rolstoelen voor actief gebruik (Eenvoudige configuratie)</t>
  </si>
  <si>
    <t>01C - Handbewogen rolstoelen voor (semi-) permanent en actief gebruik (Complexe configuratie)</t>
  </si>
  <si>
    <t>01D - Handbewogen rolstoelen voor continu gebruik (kantelverstelling)</t>
  </si>
  <si>
    <t>02A - Elektrische rolstoelen voor (semi-) permanent gebruik (Eenvoudige configuratie)</t>
  </si>
  <si>
    <t>02B - Elektrische rolstoelen voor (semi-) permanent gebruik (Complexe configuratie)</t>
  </si>
  <si>
    <t>03A - Scootmobielen voor gebruik in de woonomgeving en buiten 5-15 km max, beperkt tot middelgrote radius (Eenvoudige configuratie)</t>
  </si>
  <si>
    <t>03B - Scootmobielen voor buiten en intensief gebruik (grotere actieradius), 15 km max, extra vering (Complexe configuratie)</t>
  </si>
  <si>
    <t>04A - Tilliften (actief)</t>
  </si>
  <si>
    <t>04B - Tilliften (passief)</t>
  </si>
  <si>
    <t>05A - Kinderwandelwagen / Buggy (Eenvoudige configuratie)</t>
  </si>
  <si>
    <t>05B - Kinderwandelwagen / buggy (Complexe configuratie)</t>
  </si>
  <si>
    <t>06 - Autostoel voor kinderen</t>
  </si>
  <si>
    <t>07A - Driewielfietsen (Eenvoudige configuratie)</t>
  </si>
  <si>
    <t>07B – Driewielfietsen (Complexe configuratie)</t>
  </si>
  <si>
    <t>08A - Side by side duofiets (Eenvoudige configuratie)</t>
  </si>
  <si>
    <t>08B - Side by side duofiets (Complexe configuratie)</t>
  </si>
  <si>
    <t>09A - Tandem (Eenvoudige configuratie)</t>
  </si>
  <si>
    <t>09B – Tandem (Complexe configuratie)</t>
  </si>
  <si>
    <t>10 - Rolstoelfietsen</t>
  </si>
  <si>
    <t>11 - Ortheses</t>
  </si>
  <si>
    <t>12A - Handbike mechanisch</t>
  </si>
  <si>
    <t>12B - Handbike elektrisch of middels trapondersteuning</t>
  </si>
  <si>
    <t>13A - Duwondersteuning rolstoel enkelvoudig</t>
  </si>
  <si>
    <t>13B - Hoepel- of Duwondersteuning rolstoel, complexe besturing</t>
  </si>
  <si>
    <t>14 - Kinderrolstoelen elektrisch</t>
  </si>
  <si>
    <t>15 - Kinderrolstoelen zelfbeweger</t>
  </si>
  <si>
    <t>16 - Eenvoudige douche- en toiletvoorzieningen (&lt; € 500,-)</t>
  </si>
  <si>
    <t>17A - Sanitaire voorziening met kantelverstelling en/of hoog/laagverstelling - mechanisch</t>
  </si>
  <si>
    <t>17B - Sanitaire voorziening met kantelverstelling en/of hoog/laagverstelling - elektrisch</t>
  </si>
  <si>
    <t>18 - Sanitaire kindervoorzieningen</t>
  </si>
  <si>
    <t>19A - Douche en toiletvoorziening verrijdbaar (kleine wielen)</t>
  </si>
  <si>
    <t>19B - Douche en toiletvoorziening verrijdbaar (zelfbeweger)</t>
  </si>
  <si>
    <t>Vul in de gele velden onder 'Tarieven' de gevraagde tarieven in en bij categorie 11 de korting die u biedt ten opzichte van de Bruto Catalogus Prijs (BCP).</t>
  </si>
  <si>
    <t>Huur per maand</t>
  </si>
  <si>
    <t>Daar waar geen aantallen bekend zijn in de kolom 'uitstaand', is het aantal '1' ingevuld. Dit is ook meegenomen in de totalen.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</si>
</sst>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3" fillId="4" borderId="5" xfId="0" applyFont="1" applyFill="1" applyBorder="1"/>
    <xf numFmtId="0" fontId="0" fillId="0" borderId="0" xfId="0" applyAlignment="1">
      <alignment vertical="center"/>
    </xf>
    <xf numFmtId="44" fontId="0" fillId="0" borderId="4" xfId="0" applyNumberFormat="1" applyBorder="1" applyAlignment="1">
      <alignment horizontal="center" vertical="center"/>
    </xf>
    <xf numFmtId="44" fontId="0" fillId="2" borderId="16" xfId="1" applyFont="1" applyFill="1" applyBorder="1" applyAlignment="1" applyProtection="1">
      <alignment horizontal="center" vertical="center"/>
      <protection locked="0"/>
    </xf>
    <xf numFmtId="9" fontId="0" fillId="2" borderId="21" xfId="2" applyFont="1" applyFill="1" applyBorder="1" applyAlignment="1" applyProtection="1">
      <alignment horizontal="center" vertical="center"/>
      <protection locked="0"/>
    </xf>
    <xf numFmtId="44" fontId="0" fillId="5" borderId="16" xfId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19" xfId="0" applyBorder="1" applyProtection="1"/>
    <xf numFmtId="0" fontId="3" fillId="4" borderId="7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3" borderId="20" xfId="0" applyFill="1" applyBorder="1" applyAlignment="1" applyProtection="1">
      <alignment wrapText="1"/>
    </xf>
    <xf numFmtId="0" fontId="0" fillId="3" borderId="16" xfId="0" applyFill="1" applyBorder="1" applyAlignment="1" applyProtection="1">
      <alignment vertical="center" wrapText="1"/>
    </xf>
    <xf numFmtId="0" fontId="0" fillId="3" borderId="14" xfId="0" applyFill="1" applyBorder="1" applyAlignment="1" applyProtection="1">
      <alignment vertical="center" wrapText="1"/>
    </xf>
    <xf numFmtId="0" fontId="0" fillId="3" borderId="17" xfId="0" applyFill="1" applyBorder="1" applyAlignment="1" applyProtection="1">
      <alignment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44" fontId="0" fillId="0" borderId="16" xfId="1" applyFont="1" applyBorder="1" applyAlignment="1" applyProtection="1">
      <alignment horizontal="center" vertical="center"/>
    </xf>
    <xf numFmtId="0" fontId="0" fillId="5" borderId="21" xfId="0" applyFill="1" applyBorder="1" applyProtection="1"/>
    <xf numFmtId="44" fontId="0" fillId="6" borderId="16" xfId="1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9" fontId="0" fillId="0" borderId="21" xfId="0" applyNumberFormat="1" applyBorder="1" applyProtection="1"/>
    <xf numFmtId="0" fontId="2" fillId="0" borderId="22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4" fontId="0" fillId="5" borderId="9" xfId="1" applyFont="1" applyFill="1" applyBorder="1" applyAlignment="1" applyProtection="1">
      <alignment horizontal="center" vertical="center"/>
    </xf>
    <xf numFmtId="44" fontId="0" fillId="0" borderId="9" xfId="1" applyFont="1" applyBorder="1" applyAlignment="1" applyProtection="1">
      <alignment horizontal="center" vertical="center"/>
    </xf>
    <xf numFmtId="0" fontId="0" fillId="5" borderId="22" xfId="0" applyFill="1" applyBorder="1" applyProtection="1"/>
    <xf numFmtId="0" fontId="3" fillId="4" borderId="5" xfId="0" applyFont="1" applyFill="1" applyBorder="1" applyProtection="1"/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164" fontId="0" fillId="0" borderId="2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3" fontId="0" fillId="0" borderId="2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44" fontId="0" fillId="0" borderId="23" xfId="0" applyNumberForma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0E54-BB80-4771-A10C-966508AF4B7F}">
  <dimension ref="A1:C17"/>
  <sheetViews>
    <sheetView workbookViewId="0">
      <selection activeCell="B16" sqref="B16:C17"/>
    </sheetView>
  </sheetViews>
  <sheetFormatPr defaultRowHeight="15" x14ac:dyDescent="0.25"/>
  <cols>
    <col min="1" max="1" width="42.5703125" customWidth="1"/>
    <col min="2" max="2" width="12.42578125" customWidth="1"/>
    <col min="3" max="3" width="22" customWidth="1"/>
  </cols>
  <sheetData>
    <row r="1" spans="1:3" ht="15.75" thickBot="1" x14ac:dyDescent="0.3"/>
    <row r="2" spans="1:3" ht="15.75" thickBot="1" x14ac:dyDescent="0.3">
      <c r="A2" s="3" t="s">
        <v>17</v>
      </c>
      <c r="B2" s="45">
        <f>Invulformulier!D40</f>
        <v>1223</v>
      </c>
      <c r="C2" s="46"/>
    </row>
    <row r="3" spans="1:3" ht="15.75" thickBot="1" x14ac:dyDescent="0.3">
      <c r="A3" s="3" t="s">
        <v>10</v>
      </c>
      <c r="B3" s="43">
        <f>Invulformulier!B43</f>
        <v>16454.400000000001</v>
      </c>
      <c r="C3" s="44"/>
    </row>
    <row r="4" spans="1:3" ht="15.75" thickBot="1" x14ac:dyDescent="0.3">
      <c r="B4" s="4"/>
    </row>
    <row r="5" spans="1:3" ht="15.75" thickBot="1" x14ac:dyDescent="0.3">
      <c r="A5" s="2" t="s">
        <v>11</v>
      </c>
      <c r="B5" s="5">
        <f>B3/B2/12</f>
        <v>1.1211774325429273</v>
      </c>
      <c r="C5" s="1" t="s">
        <v>18</v>
      </c>
    </row>
    <row r="7" spans="1:3" ht="15.75" thickBot="1" x14ac:dyDescent="0.3"/>
    <row r="8" spans="1:3" x14ac:dyDescent="0.25">
      <c r="A8" s="41" t="s">
        <v>12</v>
      </c>
      <c r="B8" s="37"/>
      <c r="C8" s="38"/>
    </row>
    <row r="9" spans="1:3" ht="15.75" thickBot="1" x14ac:dyDescent="0.3">
      <c r="A9" s="42"/>
      <c r="B9" s="39"/>
      <c r="C9" s="40"/>
    </row>
    <row r="10" spans="1:3" x14ac:dyDescent="0.25">
      <c r="A10" s="41" t="s">
        <v>13</v>
      </c>
      <c r="B10" s="37"/>
      <c r="C10" s="38"/>
    </row>
    <row r="11" spans="1:3" ht="15.75" thickBot="1" x14ac:dyDescent="0.3">
      <c r="A11" s="42"/>
      <c r="B11" s="39"/>
      <c r="C11" s="40"/>
    </row>
    <row r="12" spans="1:3" x14ac:dyDescent="0.25">
      <c r="A12" s="41" t="s">
        <v>14</v>
      </c>
      <c r="B12" s="37"/>
      <c r="C12" s="38"/>
    </row>
    <row r="13" spans="1:3" ht="15.75" thickBot="1" x14ac:dyDescent="0.3">
      <c r="A13" s="42"/>
      <c r="B13" s="39"/>
      <c r="C13" s="40"/>
    </row>
    <row r="14" spans="1:3" x14ac:dyDescent="0.25">
      <c r="A14" s="41" t="s">
        <v>15</v>
      </c>
      <c r="B14" s="37"/>
      <c r="C14" s="38"/>
    </row>
    <row r="15" spans="1:3" ht="15.75" thickBot="1" x14ac:dyDescent="0.3">
      <c r="A15" s="42"/>
      <c r="B15" s="39"/>
      <c r="C15" s="40"/>
    </row>
    <row r="16" spans="1:3" x14ac:dyDescent="0.25">
      <c r="A16" s="41" t="s">
        <v>16</v>
      </c>
      <c r="B16" s="37"/>
      <c r="C16" s="38"/>
    </row>
    <row r="17" spans="1:3" ht="15.75" thickBot="1" x14ac:dyDescent="0.3">
      <c r="A17" s="42"/>
      <c r="B17" s="39"/>
      <c r="C17" s="40"/>
    </row>
  </sheetData>
  <sheetProtection algorithmName="SHA-512" hashValue="wHIbkMP4Bek46/CNJIRNsE6wMaKRubcaPDyltLpi54lT6QfwzbhGsCU/BTvW4r048qB5jgM1PgJmSp/9oymzgA==" saltValue="SHjaVewf3B5yYghk5ttJqw==" spinCount="100000" sheet="1" objects="1" scenarios="1"/>
  <mergeCells count="12">
    <mergeCell ref="B16:C17"/>
    <mergeCell ref="A14:A15"/>
    <mergeCell ref="A16:A17"/>
    <mergeCell ref="B3:C3"/>
    <mergeCell ref="B2:C2"/>
    <mergeCell ref="B8:C9"/>
    <mergeCell ref="B10:C11"/>
    <mergeCell ref="B12:C13"/>
    <mergeCell ref="B14:C15"/>
    <mergeCell ref="A8:A9"/>
    <mergeCell ref="A10:A11"/>
    <mergeCell ref="A12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A271-3176-48EC-B9E5-CCCC311E8E3A}">
  <dimension ref="A1:G43"/>
  <sheetViews>
    <sheetView tabSelected="1" workbookViewId="0">
      <selection activeCell="F12" sqref="F12"/>
    </sheetView>
  </sheetViews>
  <sheetFormatPr defaultRowHeight="15" x14ac:dyDescent="0.25"/>
  <cols>
    <col min="1" max="1" width="62.85546875" style="9" customWidth="1"/>
    <col min="2" max="2" width="10.85546875" style="9" bestFit="1" customWidth="1"/>
    <col min="3" max="3" width="15.28515625" style="9" bestFit="1" customWidth="1"/>
    <col min="4" max="4" width="9.42578125" style="9" bestFit="1" customWidth="1"/>
    <col min="5" max="5" width="12" style="9" customWidth="1"/>
    <col min="6" max="6" width="14.42578125" style="9" bestFit="1" customWidth="1"/>
    <col min="7" max="7" width="16.140625" style="9" bestFit="1" customWidth="1"/>
    <col min="8" max="16384" width="9.140625" style="9"/>
  </cols>
  <sheetData>
    <row r="1" spans="1:7" x14ac:dyDescent="0.25">
      <c r="A1" s="9" t="s">
        <v>53</v>
      </c>
    </row>
    <row r="2" spans="1:7" x14ac:dyDescent="0.25">
      <c r="A2" s="9" t="s">
        <v>55</v>
      </c>
    </row>
    <row r="3" spans="1:7" ht="15.75" thickBot="1" x14ac:dyDescent="0.3"/>
    <row r="4" spans="1:7" ht="15.75" thickBot="1" x14ac:dyDescent="0.3">
      <c r="A4" s="10"/>
      <c r="B4" s="47" t="s">
        <v>6</v>
      </c>
      <c r="C4" s="48"/>
      <c r="D4" s="49"/>
      <c r="E4" s="11" t="s">
        <v>7</v>
      </c>
      <c r="F4" s="11" t="s">
        <v>8</v>
      </c>
      <c r="G4" s="12"/>
    </row>
    <row r="5" spans="1:7" ht="30" x14ac:dyDescent="0.25">
      <c r="A5" s="13" t="s">
        <v>0</v>
      </c>
      <c r="B5" s="14" t="s">
        <v>1</v>
      </c>
      <c r="C5" s="15" t="s">
        <v>2</v>
      </c>
      <c r="D5" s="16" t="s">
        <v>3</v>
      </c>
      <c r="E5" s="17" t="s">
        <v>54</v>
      </c>
      <c r="F5" s="17" t="s">
        <v>19</v>
      </c>
      <c r="G5" s="18" t="s">
        <v>9</v>
      </c>
    </row>
    <row r="6" spans="1:7" ht="30" x14ac:dyDescent="0.25">
      <c r="A6" s="19" t="s">
        <v>20</v>
      </c>
      <c r="B6" s="20">
        <v>20</v>
      </c>
      <c r="C6" s="21">
        <v>38</v>
      </c>
      <c r="D6" s="22">
        <v>185</v>
      </c>
      <c r="E6" s="6"/>
      <c r="F6" s="23">
        <f>D6*E6*12</f>
        <v>0</v>
      </c>
      <c r="G6" s="24"/>
    </row>
    <row r="7" spans="1:7" ht="30" x14ac:dyDescent="0.25">
      <c r="A7" s="19" t="s">
        <v>21</v>
      </c>
      <c r="B7" s="20">
        <v>17</v>
      </c>
      <c r="C7" s="21">
        <v>46</v>
      </c>
      <c r="D7" s="22">
        <v>104</v>
      </c>
      <c r="E7" s="6"/>
      <c r="F7" s="23">
        <f t="shared" ref="F7:F32" si="0">D7*E7*12</f>
        <v>0</v>
      </c>
      <c r="G7" s="24"/>
    </row>
    <row r="8" spans="1:7" ht="30" x14ac:dyDescent="0.25">
      <c r="A8" s="19" t="s">
        <v>22</v>
      </c>
      <c r="B8" s="20">
        <v>8</v>
      </c>
      <c r="C8" s="21">
        <v>17</v>
      </c>
      <c r="D8" s="22">
        <v>135</v>
      </c>
      <c r="E8" s="6"/>
      <c r="F8" s="23">
        <f t="shared" si="0"/>
        <v>0</v>
      </c>
      <c r="G8" s="24"/>
    </row>
    <row r="9" spans="1:7" ht="30" x14ac:dyDescent="0.25">
      <c r="A9" s="19" t="s">
        <v>23</v>
      </c>
      <c r="B9" s="20">
        <v>2</v>
      </c>
      <c r="C9" s="21">
        <v>9</v>
      </c>
      <c r="D9" s="22">
        <v>16</v>
      </c>
      <c r="E9" s="6"/>
      <c r="F9" s="23">
        <f t="shared" si="0"/>
        <v>0</v>
      </c>
      <c r="G9" s="24"/>
    </row>
    <row r="10" spans="1:7" ht="30" x14ac:dyDescent="0.25">
      <c r="A10" s="19" t="s">
        <v>24</v>
      </c>
      <c r="B10" s="20">
        <v>0</v>
      </c>
      <c r="C10" s="21">
        <v>2</v>
      </c>
      <c r="D10" s="22">
        <v>10</v>
      </c>
      <c r="E10" s="6"/>
      <c r="F10" s="23">
        <f t="shared" si="0"/>
        <v>0</v>
      </c>
      <c r="G10" s="24"/>
    </row>
    <row r="11" spans="1:7" ht="30" x14ac:dyDescent="0.25">
      <c r="A11" s="19" t="s">
        <v>25</v>
      </c>
      <c r="B11" s="20">
        <v>8</v>
      </c>
      <c r="C11" s="21">
        <v>8</v>
      </c>
      <c r="D11" s="22">
        <v>47</v>
      </c>
      <c r="E11" s="6"/>
      <c r="F11" s="23">
        <f t="shared" si="0"/>
        <v>0</v>
      </c>
      <c r="G11" s="24"/>
    </row>
    <row r="12" spans="1:7" ht="45" x14ac:dyDescent="0.25">
      <c r="A12" s="19" t="s">
        <v>26</v>
      </c>
      <c r="B12" s="20">
        <v>37</v>
      </c>
      <c r="C12" s="21">
        <v>54</v>
      </c>
      <c r="D12" s="22">
        <v>267</v>
      </c>
      <c r="E12" s="6"/>
      <c r="F12" s="23">
        <f t="shared" si="0"/>
        <v>0</v>
      </c>
      <c r="G12" s="24"/>
    </row>
    <row r="13" spans="1:7" ht="30" x14ac:dyDescent="0.25">
      <c r="A13" s="19" t="s">
        <v>27</v>
      </c>
      <c r="B13" s="20">
        <v>22</v>
      </c>
      <c r="C13" s="21">
        <v>13</v>
      </c>
      <c r="D13" s="22">
        <v>141</v>
      </c>
      <c r="E13" s="6"/>
      <c r="F13" s="23">
        <f t="shared" si="0"/>
        <v>0</v>
      </c>
      <c r="G13" s="24"/>
    </row>
    <row r="14" spans="1:7" x14ac:dyDescent="0.25">
      <c r="A14" s="19" t="s">
        <v>28</v>
      </c>
      <c r="B14" s="20">
        <v>0</v>
      </c>
      <c r="C14" s="21">
        <v>6</v>
      </c>
      <c r="D14" s="22">
        <v>11</v>
      </c>
      <c r="E14" s="6"/>
      <c r="F14" s="23">
        <f t="shared" si="0"/>
        <v>0</v>
      </c>
      <c r="G14" s="24"/>
    </row>
    <row r="15" spans="1:7" x14ac:dyDescent="0.25">
      <c r="A15" s="19" t="s">
        <v>29</v>
      </c>
      <c r="B15" s="20">
        <v>2</v>
      </c>
      <c r="C15" s="21">
        <v>4</v>
      </c>
      <c r="D15" s="22">
        <v>14</v>
      </c>
      <c r="E15" s="6"/>
      <c r="F15" s="23">
        <f t="shared" si="0"/>
        <v>0</v>
      </c>
      <c r="G15" s="24"/>
    </row>
    <row r="16" spans="1:7" x14ac:dyDescent="0.25">
      <c r="A16" s="19" t="s">
        <v>30</v>
      </c>
      <c r="B16" s="20">
        <v>4</v>
      </c>
      <c r="C16" s="21">
        <v>0</v>
      </c>
      <c r="D16" s="22">
        <v>10</v>
      </c>
      <c r="E16" s="6"/>
      <c r="F16" s="23">
        <f t="shared" si="0"/>
        <v>0</v>
      </c>
      <c r="G16" s="24"/>
    </row>
    <row r="17" spans="1:7" x14ac:dyDescent="0.25">
      <c r="A17" s="19" t="s">
        <v>31</v>
      </c>
      <c r="B17" s="20">
        <v>0</v>
      </c>
      <c r="C17" s="21">
        <v>1</v>
      </c>
      <c r="D17" s="22">
        <v>3</v>
      </c>
      <c r="E17" s="6"/>
      <c r="F17" s="23">
        <f t="shared" si="0"/>
        <v>0</v>
      </c>
      <c r="G17" s="24"/>
    </row>
    <row r="18" spans="1:7" x14ac:dyDescent="0.25">
      <c r="A18" s="19" t="s">
        <v>32</v>
      </c>
      <c r="B18" s="20">
        <v>1</v>
      </c>
      <c r="C18" s="21">
        <v>0</v>
      </c>
      <c r="D18" s="22">
        <v>3</v>
      </c>
      <c r="E18" s="6"/>
      <c r="F18" s="23">
        <f t="shared" si="0"/>
        <v>0</v>
      </c>
      <c r="G18" s="24"/>
    </row>
    <row r="19" spans="1:7" x14ac:dyDescent="0.25">
      <c r="A19" s="19" t="s">
        <v>33</v>
      </c>
      <c r="B19" s="20">
        <v>11</v>
      </c>
      <c r="C19" s="21">
        <v>9</v>
      </c>
      <c r="D19" s="22">
        <v>58</v>
      </c>
      <c r="E19" s="6"/>
      <c r="F19" s="23">
        <f t="shared" si="0"/>
        <v>0</v>
      </c>
      <c r="G19" s="24"/>
    </row>
    <row r="20" spans="1:7" x14ac:dyDescent="0.25">
      <c r="A20" s="19" t="s">
        <v>34</v>
      </c>
      <c r="B20" s="20">
        <v>2</v>
      </c>
      <c r="C20" s="21">
        <v>2</v>
      </c>
      <c r="D20" s="22">
        <v>6</v>
      </c>
      <c r="E20" s="6"/>
      <c r="F20" s="23">
        <f t="shared" si="0"/>
        <v>0</v>
      </c>
      <c r="G20" s="24"/>
    </row>
    <row r="21" spans="1:7" x14ac:dyDescent="0.25">
      <c r="A21" s="19" t="s">
        <v>35</v>
      </c>
      <c r="B21" s="20">
        <v>1</v>
      </c>
      <c r="C21" s="21">
        <v>0</v>
      </c>
      <c r="D21" s="22">
        <v>6</v>
      </c>
      <c r="E21" s="6"/>
      <c r="F21" s="23">
        <f t="shared" si="0"/>
        <v>0</v>
      </c>
      <c r="G21" s="24"/>
    </row>
    <row r="22" spans="1:7" x14ac:dyDescent="0.25">
      <c r="A22" s="19" t="s">
        <v>36</v>
      </c>
      <c r="B22" s="20">
        <v>1</v>
      </c>
      <c r="C22" s="21">
        <v>0</v>
      </c>
      <c r="D22" s="22">
        <v>1</v>
      </c>
      <c r="E22" s="6"/>
      <c r="F22" s="23">
        <f t="shared" si="0"/>
        <v>0</v>
      </c>
      <c r="G22" s="24"/>
    </row>
    <row r="23" spans="1:7" x14ac:dyDescent="0.25">
      <c r="A23" s="19" t="s">
        <v>37</v>
      </c>
      <c r="B23" s="20">
        <v>3</v>
      </c>
      <c r="C23" s="21">
        <v>2</v>
      </c>
      <c r="D23" s="22">
        <v>17</v>
      </c>
      <c r="E23" s="6"/>
      <c r="F23" s="23">
        <f t="shared" si="0"/>
        <v>0</v>
      </c>
      <c r="G23" s="24"/>
    </row>
    <row r="24" spans="1:7" x14ac:dyDescent="0.25">
      <c r="A24" s="19" t="s">
        <v>38</v>
      </c>
      <c r="B24" s="20">
        <v>1</v>
      </c>
      <c r="C24" s="21">
        <v>0</v>
      </c>
      <c r="D24" s="22">
        <v>6</v>
      </c>
      <c r="E24" s="6"/>
      <c r="F24" s="23">
        <f t="shared" si="0"/>
        <v>0</v>
      </c>
      <c r="G24" s="24"/>
    </row>
    <row r="25" spans="1:7" x14ac:dyDescent="0.25">
      <c r="A25" s="19" t="s">
        <v>39</v>
      </c>
      <c r="B25" s="20">
        <v>1</v>
      </c>
      <c r="C25" s="21">
        <v>1</v>
      </c>
      <c r="D25" s="22">
        <v>10</v>
      </c>
      <c r="E25" s="6"/>
      <c r="F25" s="23">
        <f t="shared" si="0"/>
        <v>0</v>
      </c>
      <c r="G25" s="24"/>
    </row>
    <row r="26" spans="1:7" x14ac:dyDescent="0.25">
      <c r="A26" s="19" t="s">
        <v>40</v>
      </c>
      <c r="B26" s="20">
        <v>4</v>
      </c>
      <c r="C26" s="21">
        <v>0</v>
      </c>
      <c r="D26" s="22">
        <v>16</v>
      </c>
      <c r="E26" s="25">
        <v>85.7</v>
      </c>
      <c r="F26" s="23">
        <f>D26*((1-G26)*E26)*12</f>
        <v>16454.400000000001</v>
      </c>
      <c r="G26" s="7"/>
    </row>
    <row r="27" spans="1:7" x14ac:dyDescent="0.25">
      <c r="A27" s="19" t="s">
        <v>41</v>
      </c>
      <c r="B27" s="20">
        <v>0</v>
      </c>
      <c r="C27" s="21">
        <v>0</v>
      </c>
      <c r="D27" s="22">
        <v>3</v>
      </c>
      <c r="E27" s="6"/>
      <c r="F27" s="23">
        <f t="shared" si="0"/>
        <v>0</v>
      </c>
      <c r="G27" s="24"/>
    </row>
    <row r="28" spans="1:7" x14ac:dyDescent="0.25">
      <c r="A28" s="19" t="s">
        <v>42</v>
      </c>
      <c r="B28" s="20">
        <v>1</v>
      </c>
      <c r="C28" s="21">
        <v>1</v>
      </c>
      <c r="D28" s="22">
        <v>12</v>
      </c>
      <c r="E28" s="6"/>
      <c r="F28" s="23">
        <f t="shared" si="0"/>
        <v>0</v>
      </c>
      <c r="G28" s="24"/>
    </row>
    <row r="29" spans="1:7" x14ac:dyDescent="0.25">
      <c r="A29" s="19" t="s">
        <v>43</v>
      </c>
      <c r="B29" s="20">
        <v>14</v>
      </c>
      <c r="C29" s="21">
        <v>14</v>
      </c>
      <c r="D29" s="22">
        <v>49</v>
      </c>
      <c r="E29" s="6"/>
      <c r="F29" s="23">
        <f t="shared" si="0"/>
        <v>0</v>
      </c>
      <c r="G29" s="24"/>
    </row>
    <row r="30" spans="1:7" x14ac:dyDescent="0.25">
      <c r="A30" s="19" t="s">
        <v>44</v>
      </c>
      <c r="B30" s="20">
        <v>6</v>
      </c>
      <c r="C30" s="21">
        <v>6</v>
      </c>
      <c r="D30" s="22">
        <v>35</v>
      </c>
      <c r="E30" s="6"/>
      <c r="F30" s="23">
        <f t="shared" si="0"/>
        <v>0</v>
      </c>
      <c r="G30" s="24"/>
    </row>
    <row r="31" spans="1:7" x14ac:dyDescent="0.25">
      <c r="A31" s="19" t="s">
        <v>45</v>
      </c>
      <c r="B31" s="20">
        <v>0</v>
      </c>
      <c r="C31" s="21">
        <v>0</v>
      </c>
      <c r="D31" s="22">
        <v>1</v>
      </c>
      <c r="E31" s="6"/>
      <c r="F31" s="23">
        <f t="shared" si="0"/>
        <v>0</v>
      </c>
      <c r="G31" s="24"/>
    </row>
    <row r="32" spans="1:7" x14ac:dyDescent="0.25">
      <c r="A32" s="19" t="s">
        <v>46</v>
      </c>
      <c r="B32" s="20">
        <v>4</v>
      </c>
      <c r="C32" s="21">
        <v>2</v>
      </c>
      <c r="D32" s="22">
        <v>29</v>
      </c>
      <c r="E32" s="6"/>
      <c r="F32" s="23">
        <f t="shared" si="0"/>
        <v>0</v>
      </c>
      <c r="G32" s="24"/>
    </row>
    <row r="33" spans="1:7" x14ac:dyDescent="0.25">
      <c r="A33" s="19" t="s">
        <v>47</v>
      </c>
      <c r="B33" s="20">
        <v>2</v>
      </c>
      <c r="C33" s="26"/>
      <c r="D33" s="27"/>
      <c r="E33" s="8"/>
      <c r="F33" s="8"/>
      <c r="G33" s="24"/>
    </row>
    <row r="34" spans="1:7" ht="30" x14ac:dyDescent="0.25">
      <c r="A34" s="19" t="s">
        <v>48</v>
      </c>
      <c r="B34" s="20">
        <v>0</v>
      </c>
      <c r="C34" s="21">
        <v>0</v>
      </c>
      <c r="D34" s="22">
        <v>2</v>
      </c>
      <c r="E34" s="6"/>
      <c r="F34" s="23">
        <f>D34*E34*12</f>
        <v>0</v>
      </c>
      <c r="G34" s="24"/>
    </row>
    <row r="35" spans="1:7" ht="30" x14ac:dyDescent="0.25">
      <c r="A35" s="19" t="s">
        <v>49</v>
      </c>
      <c r="B35" s="20">
        <v>2</v>
      </c>
      <c r="C35" s="21">
        <v>2</v>
      </c>
      <c r="D35" s="22">
        <v>18</v>
      </c>
      <c r="E35" s="6"/>
      <c r="F35" s="23">
        <f t="shared" ref="F35:F39" si="1">D35*E35*12</f>
        <v>0</v>
      </c>
      <c r="G35" s="24"/>
    </row>
    <row r="36" spans="1:7" x14ac:dyDescent="0.25">
      <c r="A36" s="19" t="s">
        <v>50</v>
      </c>
      <c r="B36" s="20">
        <v>3</v>
      </c>
      <c r="C36" s="21">
        <v>0</v>
      </c>
      <c r="D36" s="22">
        <v>2</v>
      </c>
      <c r="E36" s="6"/>
      <c r="F36" s="23">
        <f t="shared" si="1"/>
        <v>0</v>
      </c>
      <c r="G36" s="24"/>
    </row>
    <row r="37" spans="1:7" x14ac:dyDescent="0.25">
      <c r="A37" s="19" t="s">
        <v>51</v>
      </c>
      <c r="B37" s="20">
        <v>9</v>
      </c>
      <c r="C37" s="21">
        <v>1</v>
      </c>
      <c r="D37" s="22">
        <v>1</v>
      </c>
      <c r="E37" s="6"/>
      <c r="F37" s="23">
        <f t="shared" si="1"/>
        <v>0</v>
      </c>
      <c r="G37" s="24"/>
    </row>
    <row r="38" spans="1:7" x14ac:dyDescent="0.25">
      <c r="A38" s="19" t="s">
        <v>52</v>
      </c>
      <c r="B38" s="20">
        <v>1</v>
      </c>
      <c r="C38" s="21">
        <v>3</v>
      </c>
      <c r="D38" s="22">
        <v>3</v>
      </c>
      <c r="E38" s="6"/>
      <c r="F38" s="23">
        <f t="shared" si="1"/>
        <v>0</v>
      </c>
      <c r="G38" s="24"/>
    </row>
    <row r="39" spans="1:7" x14ac:dyDescent="0.25">
      <c r="A39" s="19" t="s">
        <v>4</v>
      </c>
      <c r="B39" s="20">
        <v>2</v>
      </c>
      <c r="C39" s="21">
        <v>1</v>
      </c>
      <c r="D39" s="22">
        <v>2</v>
      </c>
      <c r="E39" s="8"/>
      <c r="F39" s="23">
        <f t="shared" si="1"/>
        <v>0</v>
      </c>
      <c r="G39" s="28">
        <v>0.2</v>
      </c>
    </row>
    <row r="40" spans="1:7" ht="15.75" thickBot="1" x14ac:dyDescent="0.3">
      <c r="A40" s="29" t="s">
        <v>5</v>
      </c>
      <c r="B40" s="30">
        <f>SUM(B6:B39)</f>
        <v>189</v>
      </c>
      <c r="C40" s="31">
        <f t="shared" ref="C40:D40" si="2">SUM(C6:C39)</f>
        <v>242</v>
      </c>
      <c r="D40" s="32">
        <f t="shared" si="2"/>
        <v>1223</v>
      </c>
      <c r="E40" s="33"/>
      <c r="F40" s="34">
        <f>SUM(F6:F39)</f>
        <v>16454.400000000001</v>
      </c>
      <c r="G40" s="35"/>
    </row>
    <row r="42" spans="1:7" ht="15.75" thickBot="1" x14ac:dyDescent="0.3"/>
    <row r="43" spans="1:7" ht="15.75" thickBot="1" x14ac:dyDescent="0.3">
      <c r="A43" s="36" t="s">
        <v>10</v>
      </c>
      <c r="B43" s="50">
        <f>F40</f>
        <v>16454.400000000001</v>
      </c>
      <c r="C43" s="51"/>
    </row>
  </sheetData>
  <sheetProtection algorithmName="SHA-512" hashValue="sOIeS7jr60kb11u/aL07j21fLzch356MuV/UuWkmkGVb+y5W3pDtQqzVV3gI5eSLlZxdhAJmg9cmtlI2CVf7qQ==" saltValue="F57Rwz1gcbIheCT9fMB98g==" spinCount="100000" sheet="1" objects="1" scenarios="1"/>
  <mergeCells count="2">
    <mergeCell ref="B4:D4"/>
    <mergeCell ref="B43:C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Tekenblad</vt:lpstr>
      <vt:lpstr>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</dc:creator>
  <cp:lastModifiedBy>Joris</cp:lastModifiedBy>
  <dcterms:created xsi:type="dcterms:W3CDTF">2020-05-14T14:59:15Z</dcterms:created>
  <dcterms:modified xsi:type="dcterms:W3CDTF">2020-10-01T13:56:51Z</dcterms:modified>
</cp:coreProperties>
</file>