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promereorbv.sharepoint.com/projecten/wereldkidz/schoonmaakdiensten/Gedeelde  documenten/01. Uitnodiging tot Inschrijving/"/>
    </mc:Choice>
  </mc:AlternateContent>
  <xr:revisionPtr revIDLastSave="259" documentId="8_{51DECFDA-532F-4B4C-B5AE-0B56DCC09D3C}" xr6:coauthVersionLast="45" xr6:coauthVersionMax="45" xr10:uidLastSave="{63DB14CE-5AAF-49BA-8079-90F756EC8E60}"/>
  <bookViews>
    <workbookView xWindow="-108" yWindow="-108" windowWidth="23256" windowHeight="12576" activeTab="1" xr2:uid="{E473DC39-5A5F-4041-A1F6-1E5FDE9D2A26}"/>
  </bookViews>
  <sheets>
    <sheet name="Handleiding" sheetId="1" r:id="rId1"/>
    <sheet name="Invulformulier kwaliteitswens 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0" i="2" l="1"/>
  <c r="P61" i="2"/>
  <c r="P57" i="2"/>
  <c r="P58" i="2"/>
  <c r="P59" i="2"/>
  <c r="P60" i="2"/>
  <c r="O57" i="2"/>
  <c r="O58" i="2"/>
  <c r="O59" i="2"/>
  <c r="O60" i="2"/>
  <c r="N57" i="2"/>
  <c r="N58" i="2"/>
  <c r="N59" i="2"/>
  <c r="M57" i="2"/>
  <c r="M58" i="2"/>
  <c r="M59" i="2"/>
  <c r="M60" i="2"/>
  <c r="J57" i="2"/>
  <c r="J58" i="2"/>
  <c r="J59" i="2"/>
  <c r="J60" i="2"/>
  <c r="G57" i="2"/>
  <c r="G58" i="2"/>
  <c r="G59" i="2"/>
  <c r="G60" i="2"/>
  <c r="N60" i="2" s="1"/>
  <c r="E57" i="2"/>
  <c r="E58" i="2"/>
  <c r="E59" i="2"/>
  <c r="E51" i="2"/>
  <c r="E49" i="2"/>
  <c r="E47" i="2"/>
  <c r="P52" i="2"/>
  <c r="P45" i="2"/>
  <c r="P46" i="2"/>
  <c r="P47" i="2"/>
  <c r="P48" i="2"/>
  <c r="P49" i="2"/>
  <c r="P50" i="2"/>
  <c r="P51" i="2"/>
  <c r="O45" i="2"/>
  <c r="O46" i="2"/>
  <c r="O47" i="2"/>
  <c r="O48" i="2"/>
  <c r="O49" i="2"/>
  <c r="O50" i="2"/>
  <c r="O51" i="2"/>
  <c r="M45" i="2"/>
  <c r="M46" i="2"/>
  <c r="M47" i="2"/>
  <c r="M48" i="2"/>
  <c r="M49" i="2"/>
  <c r="M50" i="2"/>
  <c r="M51" i="2"/>
  <c r="J45" i="2"/>
  <c r="J46" i="2"/>
  <c r="J47" i="2"/>
  <c r="J48" i="2"/>
  <c r="J49" i="2"/>
  <c r="J50" i="2"/>
  <c r="J51" i="2"/>
  <c r="G47" i="2"/>
  <c r="N47" i="2" s="1"/>
  <c r="G48" i="2"/>
  <c r="N48" i="2" s="1"/>
  <c r="G49" i="2"/>
  <c r="N49" i="2" s="1"/>
  <c r="G51" i="2"/>
  <c r="N51" i="2" s="1"/>
  <c r="E45" i="2"/>
  <c r="G45" i="2" s="1"/>
  <c r="N45" i="2" s="1"/>
  <c r="E46" i="2"/>
  <c r="G46" i="2" s="1"/>
  <c r="N46" i="2" s="1"/>
  <c r="E48" i="2"/>
  <c r="E50" i="2"/>
  <c r="G50" i="2" s="1"/>
  <c r="N50" i="2" s="1"/>
  <c r="P36" i="2"/>
  <c r="P37" i="2"/>
  <c r="P38" i="2"/>
  <c r="P39" i="2"/>
  <c r="O36" i="2"/>
  <c r="O37" i="2"/>
  <c r="O38" i="2"/>
  <c r="M36" i="2"/>
  <c r="M37" i="2"/>
  <c r="M38" i="2"/>
  <c r="M39" i="2"/>
  <c r="J36" i="2"/>
  <c r="J37" i="2"/>
  <c r="J38" i="2"/>
  <c r="J39" i="2"/>
  <c r="E36" i="2"/>
  <c r="G36" i="2" s="1"/>
  <c r="N36" i="2" s="1"/>
  <c r="E37" i="2"/>
  <c r="G37" i="2" s="1"/>
  <c r="N37" i="2" s="1"/>
  <c r="E38" i="2"/>
  <c r="G38" i="2" s="1"/>
  <c r="N38" i="2" s="1"/>
  <c r="E39" i="2"/>
  <c r="G39" i="2" s="1"/>
  <c r="N39" i="2" s="1"/>
  <c r="E20" i="2"/>
  <c r="G20" i="2" s="1"/>
  <c r="N20" i="2" s="1"/>
  <c r="P31" i="2"/>
  <c r="E28" i="2"/>
  <c r="E26" i="2"/>
  <c r="P14" i="2"/>
  <c r="P26" i="2"/>
  <c r="P27" i="2"/>
  <c r="P28" i="2"/>
  <c r="P29" i="2"/>
  <c r="P30" i="2"/>
  <c r="O26" i="2"/>
  <c r="O27" i="2"/>
  <c r="O28" i="2"/>
  <c r="O29" i="2"/>
  <c r="O30" i="2"/>
  <c r="N26" i="2"/>
  <c r="M26" i="2"/>
  <c r="M27" i="2"/>
  <c r="M28" i="2"/>
  <c r="M29" i="2"/>
  <c r="M30" i="2"/>
  <c r="J26" i="2"/>
  <c r="J27" i="2"/>
  <c r="J28" i="2"/>
  <c r="J29" i="2"/>
  <c r="J30" i="2"/>
  <c r="G26" i="2"/>
  <c r="G28" i="2"/>
  <c r="N28" i="2" s="1"/>
  <c r="E27" i="2"/>
  <c r="G27" i="2" s="1"/>
  <c r="N27" i="2" s="1"/>
  <c r="E29" i="2"/>
  <c r="G29" i="2" s="1"/>
  <c r="N29" i="2" s="1"/>
  <c r="E30" i="2"/>
  <c r="G30" i="2" s="1"/>
  <c r="N30" i="2" s="1"/>
  <c r="E18" i="2"/>
  <c r="G18" i="2" s="1"/>
  <c r="N18" i="2" s="1"/>
  <c r="E19" i="2"/>
  <c r="G19" i="2" s="1"/>
  <c r="N19" i="2" s="1"/>
  <c r="E17" i="2"/>
  <c r="P18" i="2"/>
  <c r="P19" i="2"/>
  <c r="P20" i="2"/>
  <c r="O18" i="2"/>
  <c r="O19" i="2"/>
  <c r="O20" i="2"/>
  <c r="M18" i="2"/>
  <c r="M19" i="2"/>
  <c r="M20" i="2"/>
  <c r="J18" i="2"/>
  <c r="J19" i="2"/>
  <c r="J20" i="2"/>
  <c r="E3" i="2"/>
  <c r="E4" i="2"/>
  <c r="E5" i="2"/>
  <c r="E6" i="2"/>
  <c r="G6" i="2" s="1"/>
  <c r="N6" i="2" s="1"/>
  <c r="E7" i="2"/>
  <c r="E8" i="2"/>
  <c r="E9" i="2"/>
  <c r="E10" i="2"/>
  <c r="G10" i="2" s="1"/>
  <c r="N10" i="2" s="1"/>
  <c r="E11" i="2"/>
  <c r="E12" i="2"/>
  <c r="E13" i="2"/>
  <c r="G13" i="2" s="1"/>
  <c r="G4" i="2"/>
  <c r="G7" i="2"/>
  <c r="N7" i="2" s="1"/>
  <c r="G11" i="2"/>
  <c r="N11" i="2" s="1"/>
  <c r="P4" i="2"/>
  <c r="P5" i="2"/>
  <c r="P6" i="2"/>
  <c r="P7" i="2"/>
  <c r="P8" i="2"/>
  <c r="P9" i="2"/>
  <c r="P10" i="2"/>
  <c r="P11" i="2"/>
  <c r="P12" i="2"/>
  <c r="P13" i="2"/>
  <c r="O4" i="2"/>
  <c r="O5" i="2"/>
  <c r="O6" i="2"/>
  <c r="O7" i="2"/>
  <c r="O8" i="2"/>
  <c r="O9" i="2"/>
  <c r="O10" i="2"/>
  <c r="O11" i="2"/>
  <c r="O12" i="2"/>
  <c r="O13" i="2"/>
  <c r="M4" i="2"/>
  <c r="M5" i="2"/>
  <c r="M6" i="2"/>
  <c r="M7" i="2"/>
  <c r="M8" i="2"/>
  <c r="M9" i="2"/>
  <c r="M10" i="2"/>
  <c r="M11" i="2"/>
  <c r="M12" i="2"/>
  <c r="M13" i="2"/>
  <c r="J4" i="2"/>
  <c r="J5" i="2"/>
  <c r="J6" i="2"/>
  <c r="J7" i="2"/>
  <c r="J8" i="2"/>
  <c r="J9" i="2"/>
  <c r="J10" i="2"/>
  <c r="J11" i="2"/>
  <c r="J12" i="2"/>
  <c r="J13" i="2"/>
  <c r="G5" i="2"/>
  <c r="N5" i="2" s="1"/>
  <c r="G8" i="2"/>
  <c r="N8" i="2" s="1"/>
  <c r="G9" i="2"/>
  <c r="N9" i="2" s="1"/>
  <c r="G12" i="2"/>
  <c r="N12" i="2" l="1"/>
  <c r="N13" i="2"/>
  <c r="N4" i="2"/>
  <c r="P56" i="2" l="1"/>
  <c r="O56" i="2"/>
  <c r="M56" i="2"/>
  <c r="J56" i="2"/>
  <c r="E56" i="2"/>
  <c r="G56" i="2" s="1"/>
  <c r="P44" i="2"/>
  <c r="O44" i="2"/>
  <c r="M44" i="2"/>
  <c r="J44" i="2"/>
  <c r="E44" i="2"/>
  <c r="G44" i="2" s="1"/>
  <c r="N44" i="2" s="1"/>
  <c r="O39" i="2"/>
  <c r="P35" i="2"/>
  <c r="P40" i="2" s="1"/>
  <c r="O35" i="2"/>
  <c r="M35" i="2"/>
  <c r="J35" i="2"/>
  <c r="E35" i="2"/>
  <c r="G35" i="2" s="1"/>
  <c r="P25" i="2"/>
  <c r="O25" i="2"/>
  <c r="M25" i="2"/>
  <c r="J25" i="2"/>
  <c r="E25" i="2"/>
  <c r="G25" i="2" s="1"/>
  <c r="P17" i="2"/>
  <c r="P21" i="2" s="1"/>
  <c r="O17" i="2"/>
  <c r="M17" i="2"/>
  <c r="J17" i="2"/>
  <c r="G17" i="2"/>
  <c r="N56" i="2" l="1"/>
  <c r="N35" i="2"/>
  <c r="N17" i="2"/>
  <c r="N25" i="2"/>
  <c r="P3" i="2" l="1"/>
  <c r="O3" i="2"/>
  <c r="M3" i="2"/>
  <c r="J3" i="2"/>
  <c r="G3" i="2"/>
  <c r="N3" i="2" l="1"/>
  <c r="O4" i="1" l="1"/>
  <c r="M4" i="1"/>
  <c r="J4" i="1"/>
  <c r="G4" i="1"/>
  <c r="E4" i="1"/>
  <c r="P4" i="1"/>
  <c r="N4" i="1" l="1"/>
  <c r="P3" i="1"/>
  <c r="P5" i="1" s="1"/>
  <c r="M3" i="1"/>
  <c r="O3" i="1" l="1"/>
  <c r="J3" i="1"/>
  <c r="E3" i="1"/>
  <c r="G3" i="1" s="1"/>
  <c r="N3" i="1" l="1"/>
</calcChain>
</file>

<file path=xl/sharedStrings.xml><?xml version="1.0" encoding="utf-8"?>
<sst xmlns="http://schemas.openxmlformats.org/spreadsheetml/2006/main" count="182" uniqueCount="85">
  <si>
    <t>Locatie</t>
  </si>
  <si>
    <t>Oppervlakte in m2</t>
  </si>
  <si>
    <t>Vakantiebeurten</t>
  </si>
  <si>
    <t>herfstvakantie 1 dag reguliere uren</t>
  </si>
  <si>
    <t>voorjaar 1 dag reguliere uren</t>
  </si>
  <si>
    <t>Voorbeeld:</t>
  </si>
  <si>
    <t>Sjaan werkzaam bij schoonmaakbedrijf A werkt 25 uur per week op locatie B.</t>
  </si>
  <si>
    <t>Dit betekent een ureninzet van 5 uur per dag.</t>
  </si>
  <si>
    <t>zomervakantie 6 dagen reguliere uren</t>
  </si>
  <si>
    <t xml:space="preserve">** Uren leiding per week. </t>
  </si>
  <si>
    <t>Minimaal 6%</t>
  </si>
  <si>
    <t>Ureninzet vloeronderhoud/overig periodiek***</t>
  </si>
  <si>
    <t>ureninzet productief per jaar vakantie beurten</t>
  </si>
  <si>
    <t>*** Ureninzet voor het vloeronderhoud/overig periodiek (eventueel dieptereiniging sanitair)</t>
  </si>
  <si>
    <t>ureninzet toezicht per jaar**</t>
  </si>
  <si>
    <t>Ureninzet productief per week</t>
  </si>
  <si>
    <t>A</t>
  </si>
  <si>
    <t>B</t>
  </si>
  <si>
    <t>Tarief ureninzet productief</t>
  </si>
  <si>
    <t>tarief toezicht</t>
  </si>
  <si>
    <t xml:space="preserve">Subtotaal </t>
  </si>
  <si>
    <t>Tarief periodiek</t>
  </si>
  <si>
    <t>kerstvakantie 1 dag reguliere uren</t>
  </si>
  <si>
    <t>meivakantie 1 dag reguliere uren</t>
  </si>
  <si>
    <t>VOORBEELD: Locatie</t>
  </si>
  <si>
    <t>meivakantie 1 werkdag 5 uur</t>
  </si>
  <si>
    <t>zomervakantie 6 werkdagen 30 uur</t>
  </si>
  <si>
    <t>herfstvakantie 1 werkdag 5 uur</t>
  </si>
  <si>
    <t>kerstvakantie 1 werkdag 5 uur</t>
  </si>
  <si>
    <t>Voorjaar 1 werkdag 5 uur</t>
  </si>
  <si>
    <t>bedrag reservering periodieken</t>
  </si>
  <si>
    <t>Bedrag per jaar ex.BTW op basis van m2 prijs</t>
  </si>
  <si>
    <t>Bedrag per jaar ex.BTW op basis van ureninzet/uurtarief ****</t>
  </si>
  <si>
    <t>Perceel 1</t>
  </si>
  <si>
    <t>Bolenstein</t>
  </si>
  <si>
    <t>Triangel</t>
  </si>
  <si>
    <t>Tweesprong (Fazant)</t>
  </si>
  <si>
    <t>Tweesprong (Duif 547)</t>
  </si>
  <si>
    <t>Tweesprong (Duif 545)</t>
  </si>
  <si>
    <t>Palet: 310</t>
  </si>
  <si>
    <t>Palet: 312</t>
  </si>
  <si>
    <t>Perceel 2</t>
  </si>
  <si>
    <t>Perceel 3</t>
  </si>
  <si>
    <t>Perceel 4</t>
  </si>
  <si>
    <t>Perceel 5</t>
  </si>
  <si>
    <t>Perceel 6</t>
  </si>
  <si>
    <t>Mozaïek Petenbos</t>
  </si>
  <si>
    <t>Dolfijn</t>
  </si>
  <si>
    <t>De Ontdekkingsreis</t>
  </si>
  <si>
    <t>Pirapoleon</t>
  </si>
  <si>
    <t>Kievit</t>
  </si>
  <si>
    <t>Meander</t>
  </si>
  <si>
    <t>Het Sterrenbos</t>
  </si>
  <si>
    <t>Merseberch</t>
  </si>
  <si>
    <t>Meent</t>
  </si>
  <si>
    <t>Kameleon</t>
  </si>
  <si>
    <t>Meerklank VSO</t>
  </si>
  <si>
    <t>Tarief per m2   (min € 15 max € 18)</t>
  </si>
  <si>
    <t>BSO Bolenstein (freq 235)</t>
  </si>
  <si>
    <t>BSO Palet (freq 255)</t>
  </si>
  <si>
    <t>BSO Fazant (freq 235)</t>
  </si>
  <si>
    <t>BSO Duif 545 (freq 255)</t>
  </si>
  <si>
    <t>ureninzet productief per jaar</t>
  </si>
  <si>
    <t>Vakantiebeurt BSO</t>
  </si>
  <si>
    <t>5 dagen reguliere uren naar eigen inzicht in te delen, omdat BSO's veelal doorlopen gedurende de vakantieperiodes</t>
  </si>
  <si>
    <t>**** Een afwijking  van maximaal € 50,- is toegestaan (N4 O4), het prijzenblad is leidend (kolom O)</t>
  </si>
  <si>
    <t>Bongerd Veenendaal</t>
  </si>
  <si>
    <t>BSO Bongerd (freq 255)</t>
  </si>
  <si>
    <t>BSO Petenbos (freq 255)</t>
  </si>
  <si>
    <t>ureninzet productief per jaar*</t>
  </si>
  <si>
    <t>BSO Dolfijn (freq 235)</t>
  </si>
  <si>
    <t>Het Spoor</t>
  </si>
  <si>
    <t>BSO het spoor (freq 235)</t>
  </si>
  <si>
    <t>Het Spoor: Bethanië</t>
  </si>
  <si>
    <t>BSO Pirapoleon (freq 255)</t>
  </si>
  <si>
    <t>Op dreef</t>
  </si>
  <si>
    <t>De hoogstraat</t>
  </si>
  <si>
    <t>BSO Merseberch (freq 235)</t>
  </si>
  <si>
    <t>BSO Meent (freq 235)</t>
  </si>
  <si>
    <t>BSO Kameleon (freq 235)</t>
  </si>
  <si>
    <t>Meerklant SO</t>
  </si>
  <si>
    <t>Montessori Zeist (Sumatra)</t>
  </si>
  <si>
    <t>Montessori Zeist (Griffensteyn)</t>
  </si>
  <si>
    <t>BSO Griffensteyn (freq 235)</t>
  </si>
  <si>
    <t xml:space="preserve">* Betreft ureninzet productief per jaar. Dit is inclusief periodieken die de schoonmaker zelf (of met hulp van een handyman) kan uitvoeren (zoals schrobben sanitair). Ook de vakantiebeurten (10 werkdagen) zijn hierin opgenomen.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</si>
</sst>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5" fillId="0" borderId="3" xfId="0" applyFont="1" applyBorder="1" applyAlignment="1">
      <alignment horizontal="left" vertical="center" wrapText="1"/>
    </xf>
    <xf numFmtId="3" fontId="4" fillId="0" borderId="4" xfId="0" applyNumberFormat="1" applyFont="1" applyBorder="1" applyAlignment="1">
      <alignment horizontal="left" vertical="center" wrapText="1"/>
    </xf>
    <xf numFmtId="44" fontId="6" fillId="2" borderId="5" xfId="1" applyFont="1" applyFill="1" applyBorder="1" applyAlignment="1">
      <alignment horizontal="left" vertical="center"/>
    </xf>
    <xf numFmtId="0" fontId="2" fillId="0" borderId="0" xfId="0" applyFont="1" applyAlignment="1">
      <alignment horizontal="center" wrapText="1"/>
    </xf>
    <xf numFmtId="0" fontId="3" fillId="2" borderId="7" xfId="0" applyFont="1" applyFill="1" applyBorder="1" applyAlignment="1">
      <alignment horizontal="left" wrapText="1"/>
    </xf>
    <xf numFmtId="44" fontId="3" fillId="3" borderId="8" xfId="1" applyFont="1" applyFill="1" applyBorder="1" applyAlignment="1">
      <alignment horizontal="left" vertical="center"/>
    </xf>
    <xf numFmtId="0" fontId="2" fillId="0" borderId="2" xfId="0" applyFont="1" applyBorder="1" applyAlignment="1">
      <alignment horizontal="center" wrapText="1"/>
    </xf>
    <xf numFmtId="0" fontId="5" fillId="0" borderId="4" xfId="0" applyFont="1" applyBorder="1" applyAlignment="1">
      <alignment horizontal="left" vertical="center" wrapText="1"/>
    </xf>
    <xf numFmtId="44" fontId="6" fillId="2" borderId="11" xfId="1" applyFont="1" applyFill="1" applyBorder="1" applyAlignment="1">
      <alignment horizontal="left" vertical="center"/>
    </xf>
    <xf numFmtId="0" fontId="5" fillId="0" borderId="10" xfId="0" applyFont="1" applyBorder="1" applyAlignment="1">
      <alignment horizontal="left" vertical="center" wrapText="1"/>
    </xf>
    <xf numFmtId="44" fontId="6" fillId="2" borderId="12" xfId="1" applyFont="1" applyFill="1" applyBorder="1" applyAlignment="1">
      <alignment horizontal="left" vertical="center"/>
    </xf>
    <xf numFmtId="44" fontId="6" fillId="2" borderId="4" xfId="1" applyFont="1" applyFill="1" applyBorder="1" applyAlignment="1">
      <alignment horizontal="left" vertical="center"/>
    </xf>
    <xf numFmtId="0" fontId="3" fillId="2" borderId="8" xfId="0" applyFont="1" applyFill="1" applyBorder="1" applyAlignment="1">
      <alignment horizontal="center" wrapText="1"/>
    </xf>
    <xf numFmtId="3" fontId="4" fillId="0" borderId="6" xfId="0" applyNumberFormat="1" applyFont="1" applyBorder="1" applyAlignment="1">
      <alignment horizontal="center" vertical="center" wrapText="1"/>
    </xf>
    <xf numFmtId="0" fontId="3" fillId="3" borderId="9" xfId="1" applyNumberFormat="1" applyFont="1" applyFill="1" applyBorder="1" applyAlignment="1">
      <alignment horizontal="center" vertical="center"/>
    </xf>
    <xf numFmtId="0" fontId="3" fillId="2" borderId="9" xfId="0" applyNumberFormat="1" applyFont="1" applyFill="1" applyBorder="1" applyAlignment="1">
      <alignment horizontal="center" wrapText="1"/>
    </xf>
    <xf numFmtId="44" fontId="3" fillId="2" borderId="8" xfId="1" applyFont="1" applyFill="1" applyBorder="1" applyAlignment="1">
      <alignment vertical="center"/>
    </xf>
    <xf numFmtId="0" fontId="3" fillId="3" borderId="8" xfId="0" applyNumberFormat="1" applyFont="1" applyFill="1" applyBorder="1" applyAlignment="1">
      <alignment horizontal="center" wrapText="1"/>
    </xf>
    <xf numFmtId="44" fontId="3" fillId="2" borderId="8" xfId="1" applyFont="1" applyFill="1" applyBorder="1" applyAlignment="1">
      <alignment horizontal="left" vertical="center"/>
    </xf>
    <xf numFmtId="0" fontId="3" fillId="2" borderId="8" xfId="1" applyNumberFormat="1" applyFont="1" applyFill="1" applyBorder="1" applyAlignment="1">
      <alignment horizontal="center" vertical="center"/>
    </xf>
    <xf numFmtId="0" fontId="5" fillId="4" borderId="10" xfId="0" applyFont="1" applyFill="1" applyBorder="1" applyAlignment="1">
      <alignment horizontal="center" vertical="center" wrapText="1"/>
    </xf>
    <xf numFmtId="0" fontId="2" fillId="3" borderId="8" xfId="0" applyFont="1" applyFill="1" applyBorder="1" applyAlignment="1">
      <alignment horizontal="center" wrapText="1"/>
    </xf>
    <xf numFmtId="0" fontId="3" fillId="2" borderId="9" xfId="0" applyFont="1" applyFill="1" applyBorder="1" applyAlignment="1">
      <alignment horizontal="center" wrapText="1"/>
    </xf>
    <xf numFmtId="0" fontId="0" fillId="2" borderId="1" xfId="0" applyFill="1" applyBorder="1"/>
    <xf numFmtId="0" fontId="0" fillId="2" borderId="13" xfId="0" applyFill="1" applyBorder="1"/>
    <xf numFmtId="0" fontId="0" fillId="3" borderId="9" xfId="0" applyFont="1" applyFill="1" applyBorder="1" applyAlignment="1">
      <alignment horizontal="center" wrapText="1"/>
    </xf>
    <xf numFmtId="0" fontId="2" fillId="0" borderId="2" xfId="0" applyFont="1" applyBorder="1" applyAlignment="1">
      <alignment horizontal="left" wrapText="1"/>
    </xf>
    <xf numFmtId="0" fontId="3" fillId="2" borderId="14" xfId="0" applyFont="1" applyFill="1" applyBorder="1" applyAlignment="1">
      <alignment horizontal="left" wrapText="1"/>
    </xf>
    <xf numFmtId="0" fontId="0" fillId="2" borderId="14" xfId="0" applyFill="1" applyBorder="1"/>
    <xf numFmtId="0" fontId="3" fillId="2" borderId="15" xfId="0" applyFont="1" applyFill="1" applyBorder="1" applyAlignment="1">
      <alignment horizont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34D3-ED89-4CF8-8966-FA50B0FBE0C4}">
  <dimension ref="A2:P31"/>
  <sheetViews>
    <sheetView showGridLines="0" zoomScaleNormal="100" workbookViewId="0">
      <selection activeCell="A9" sqref="A9"/>
    </sheetView>
  </sheetViews>
  <sheetFormatPr defaultRowHeight="15" x14ac:dyDescent="0.25"/>
  <cols>
    <col min="1" max="1" width="22.85546875" customWidth="1"/>
    <col min="2" max="2" width="18.5703125" customWidth="1"/>
    <col min="3" max="3" width="12.85546875" customWidth="1"/>
    <col min="4" max="4" width="19.5703125" customWidth="1"/>
    <col min="5" max="5" width="19.140625" customWidth="1"/>
    <col min="6" max="6" width="15.28515625" customWidth="1"/>
    <col min="7" max="7" width="11.28515625" bestFit="1" customWidth="1"/>
    <col min="8" max="8" width="23.42578125" customWidth="1"/>
    <col min="9" max="9" width="7.7109375" bestFit="1" customWidth="1"/>
    <col min="10" max="10" width="10.5703125" customWidth="1"/>
    <col min="11" max="11" width="23.140625" customWidth="1"/>
    <col min="12" max="12" width="9.28515625" customWidth="1"/>
    <col min="13" max="13" width="21.7109375" customWidth="1"/>
    <col min="14" max="14" width="19" customWidth="1"/>
    <col min="15" max="15" width="18.28515625" customWidth="1"/>
    <col min="16" max="16" width="17.5703125" customWidth="1"/>
  </cols>
  <sheetData>
    <row r="2" spans="1:16" s="4" customFormat="1" ht="75" x14ac:dyDescent="0.25">
      <c r="A2" s="7" t="s">
        <v>24</v>
      </c>
      <c r="B2" s="7" t="s">
        <v>1</v>
      </c>
      <c r="C2" s="7" t="s">
        <v>57</v>
      </c>
      <c r="D2" s="7" t="s">
        <v>69</v>
      </c>
      <c r="E2" s="7" t="s">
        <v>12</v>
      </c>
      <c r="F2" s="7" t="s">
        <v>18</v>
      </c>
      <c r="G2" s="7" t="s">
        <v>20</v>
      </c>
      <c r="H2" s="7" t="s">
        <v>14</v>
      </c>
      <c r="I2" s="7" t="s">
        <v>19</v>
      </c>
      <c r="J2" s="7" t="s">
        <v>20</v>
      </c>
      <c r="K2" s="7" t="s">
        <v>11</v>
      </c>
      <c r="L2" s="7" t="s">
        <v>21</v>
      </c>
      <c r="M2" s="7" t="s">
        <v>30</v>
      </c>
      <c r="N2" s="7" t="s">
        <v>32</v>
      </c>
      <c r="O2" s="7" t="s">
        <v>31</v>
      </c>
      <c r="P2" s="7" t="s">
        <v>15</v>
      </c>
    </row>
    <row r="3" spans="1:16" x14ac:dyDescent="0.25">
      <c r="A3" s="5" t="s">
        <v>16</v>
      </c>
      <c r="B3" s="13">
        <v>1430</v>
      </c>
      <c r="C3" s="6">
        <v>18</v>
      </c>
      <c r="D3" s="15">
        <v>816</v>
      </c>
      <c r="E3" s="16">
        <f>D3/200*10</f>
        <v>40.799999999999997</v>
      </c>
      <c r="F3" s="6">
        <v>25</v>
      </c>
      <c r="G3" s="17">
        <f>(D3+E3)*F3</f>
        <v>21420</v>
      </c>
      <c r="H3" s="18">
        <v>55</v>
      </c>
      <c r="I3" s="6">
        <v>28</v>
      </c>
      <c r="J3" s="19">
        <f>H3*I3</f>
        <v>1540</v>
      </c>
      <c r="K3" s="18">
        <v>80</v>
      </c>
      <c r="L3" s="6">
        <v>34.75</v>
      </c>
      <c r="M3" s="19">
        <f>K3*L3</f>
        <v>2780</v>
      </c>
      <c r="N3" s="19">
        <f>G3+J3+M3</f>
        <v>25740</v>
      </c>
      <c r="O3" s="19">
        <f>C3*B3</f>
        <v>25740</v>
      </c>
      <c r="P3" s="20">
        <f>D3/200*5</f>
        <v>20.399999999999999</v>
      </c>
    </row>
    <row r="4" spans="1:16" ht="15.75" thickBot="1" x14ac:dyDescent="0.3">
      <c r="A4" s="5" t="s">
        <v>17</v>
      </c>
      <c r="B4" s="13">
        <v>1090</v>
      </c>
      <c r="C4" s="6">
        <v>17.449300000000001</v>
      </c>
      <c r="D4" s="15">
        <v>600</v>
      </c>
      <c r="E4" s="16">
        <f>D4/200*10</f>
        <v>30</v>
      </c>
      <c r="F4" s="6">
        <v>25.51</v>
      </c>
      <c r="G4" s="17">
        <f>(D4+E4)*F4</f>
        <v>16071.300000000001</v>
      </c>
      <c r="H4" s="18">
        <v>37.799999999999997</v>
      </c>
      <c r="I4" s="6">
        <v>28</v>
      </c>
      <c r="J4" s="19">
        <f>H4*I4</f>
        <v>1058.3999999999999</v>
      </c>
      <c r="K4" s="18">
        <v>54</v>
      </c>
      <c r="L4" s="6">
        <v>35</v>
      </c>
      <c r="M4" s="19">
        <f>K4*L4</f>
        <v>1890</v>
      </c>
      <c r="N4" s="19">
        <f>G4+J4+M4</f>
        <v>19019.7</v>
      </c>
      <c r="O4" s="19">
        <f>C4*B4</f>
        <v>19019.737000000001</v>
      </c>
      <c r="P4" s="20">
        <f>D4/200*5</f>
        <v>15</v>
      </c>
    </row>
    <row r="5" spans="1:16" ht="15.75" thickBot="1" x14ac:dyDescent="0.3">
      <c r="A5" s="1" t="s">
        <v>33</v>
      </c>
      <c r="B5" s="14"/>
      <c r="C5" s="11"/>
      <c r="D5" s="12"/>
      <c r="E5" s="8"/>
      <c r="F5" s="2"/>
      <c r="G5" s="2"/>
      <c r="H5" s="3"/>
      <c r="I5" s="8"/>
      <c r="J5" s="8"/>
      <c r="K5" s="2"/>
      <c r="L5" s="2"/>
      <c r="M5" s="9"/>
      <c r="N5" s="10"/>
      <c r="O5" s="10"/>
      <c r="P5" s="21">
        <f>P3+P4</f>
        <v>35.4</v>
      </c>
    </row>
    <row r="8" spans="1:16" x14ac:dyDescent="0.25">
      <c r="A8" t="s">
        <v>84</v>
      </c>
    </row>
    <row r="10" spans="1:16" x14ac:dyDescent="0.25">
      <c r="A10" t="s">
        <v>2</v>
      </c>
      <c r="B10" t="s">
        <v>4</v>
      </c>
    </row>
    <row r="11" spans="1:16" x14ac:dyDescent="0.25">
      <c r="B11" t="s">
        <v>23</v>
      </c>
    </row>
    <row r="12" spans="1:16" x14ac:dyDescent="0.25">
      <c r="B12" t="s">
        <v>8</v>
      </c>
    </row>
    <row r="13" spans="1:16" x14ac:dyDescent="0.25">
      <c r="B13" t="s">
        <v>3</v>
      </c>
    </row>
    <row r="14" spans="1:16" x14ac:dyDescent="0.25">
      <c r="B14" t="s">
        <v>22</v>
      </c>
    </row>
    <row r="16" spans="1:16" x14ac:dyDescent="0.25">
      <c r="A16" t="s">
        <v>63</v>
      </c>
      <c r="B16" t="s">
        <v>64</v>
      </c>
    </row>
    <row r="18" spans="1:2" x14ac:dyDescent="0.25">
      <c r="A18" t="s">
        <v>5</v>
      </c>
      <c r="B18" t="s">
        <v>6</v>
      </c>
    </row>
    <row r="19" spans="1:2" x14ac:dyDescent="0.25">
      <c r="B19" t="s">
        <v>7</v>
      </c>
    </row>
    <row r="21" spans="1:2" x14ac:dyDescent="0.25">
      <c r="A21" t="s">
        <v>2</v>
      </c>
      <c r="B21" t="s">
        <v>29</v>
      </c>
    </row>
    <row r="22" spans="1:2" x14ac:dyDescent="0.25">
      <c r="B22" t="s">
        <v>25</v>
      </c>
    </row>
    <row r="23" spans="1:2" x14ac:dyDescent="0.25">
      <c r="B23" t="s">
        <v>26</v>
      </c>
    </row>
    <row r="24" spans="1:2" x14ac:dyDescent="0.25">
      <c r="B24" t="s">
        <v>27</v>
      </c>
    </row>
    <row r="25" spans="1:2" x14ac:dyDescent="0.25">
      <c r="B25" t="s">
        <v>28</v>
      </c>
    </row>
    <row r="27" spans="1:2" x14ac:dyDescent="0.25">
      <c r="A27" t="s">
        <v>9</v>
      </c>
      <c r="B27" t="s">
        <v>10</v>
      </c>
    </row>
    <row r="29" spans="1:2" x14ac:dyDescent="0.25">
      <c r="A29" t="s">
        <v>13</v>
      </c>
    </row>
    <row r="31" spans="1:2" x14ac:dyDescent="0.25">
      <c r="A31" t="s">
        <v>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3B63-4207-46F3-B228-5E3ABC68514A}">
  <dimension ref="A2:P61"/>
  <sheetViews>
    <sheetView showGridLines="0" tabSelected="1" topLeftCell="E44" zoomScaleNormal="100" workbookViewId="0">
      <selection activeCell="E60" sqref="E60"/>
    </sheetView>
  </sheetViews>
  <sheetFormatPr defaultRowHeight="15" x14ac:dyDescent="0.25"/>
  <cols>
    <col min="1" max="1" width="29.28515625" bestFit="1" customWidth="1"/>
    <col min="2" max="2" width="18.5703125" customWidth="1"/>
    <col min="3" max="3" width="13.28515625" customWidth="1"/>
    <col min="4" max="4" width="19.5703125" customWidth="1"/>
    <col min="5" max="5" width="19.140625" customWidth="1"/>
    <col min="6" max="6" width="11.5703125" customWidth="1"/>
    <col min="7" max="7" width="11.28515625" bestFit="1" customWidth="1"/>
    <col min="8" max="8" width="23.42578125" customWidth="1"/>
    <col min="9" max="9" width="10.140625" customWidth="1"/>
    <col min="10" max="10" width="10.5703125" customWidth="1"/>
    <col min="11" max="11" width="23.140625" customWidth="1"/>
    <col min="12" max="12" width="9.28515625" customWidth="1"/>
    <col min="13" max="13" width="21.7109375" customWidth="1"/>
    <col min="14" max="14" width="19" customWidth="1"/>
    <col min="15" max="15" width="18.28515625" customWidth="1"/>
    <col min="16" max="16" width="17.5703125" customWidth="1"/>
  </cols>
  <sheetData>
    <row r="2" spans="1:16" s="4" customFormat="1" ht="75" x14ac:dyDescent="0.25">
      <c r="A2" s="27" t="s">
        <v>0</v>
      </c>
      <c r="B2" s="7" t="s">
        <v>1</v>
      </c>
      <c r="C2" s="7" t="s">
        <v>57</v>
      </c>
      <c r="D2" s="7" t="s">
        <v>62</v>
      </c>
      <c r="E2" s="7" t="s">
        <v>12</v>
      </c>
      <c r="F2" s="7" t="s">
        <v>18</v>
      </c>
      <c r="G2" s="7" t="s">
        <v>20</v>
      </c>
      <c r="H2" s="7" t="s">
        <v>14</v>
      </c>
      <c r="I2" s="7" t="s">
        <v>19</v>
      </c>
      <c r="J2" s="7" t="s">
        <v>20</v>
      </c>
      <c r="K2" s="7" t="s">
        <v>11</v>
      </c>
      <c r="L2" s="7" t="s">
        <v>21</v>
      </c>
      <c r="M2" s="7" t="s">
        <v>30</v>
      </c>
      <c r="N2" s="7" t="s">
        <v>32</v>
      </c>
      <c r="O2" s="7" t="s">
        <v>31</v>
      </c>
      <c r="P2" s="7" t="s">
        <v>15</v>
      </c>
    </row>
    <row r="3" spans="1:16" s="4" customFormat="1" x14ac:dyDescent="0.25">
      <c r="A3" s="24" t="s">
        <v>34</v>
      </c>
      <c r="B3" s="23">
        <v>1763.7</v>
      </c>
      <c r="C3" s="6">
        <v>0</v>
      </c>
      <c r="D3" s="15"/>
      <c r="E3" s="16">
        <f>D3/200*10</f>
        <v>0</v>
      </c>
      <c r="F3" s="6">
        <v>0</v>
      </c>
      <c r="G3" s="17">
        <f>(D3+E3)*F3</f>
        <v>0</v>
      </c>
      <c r="H3" s="18"/>
      <c r="I3" s="6">
        <v>0</v>
      </c>
      <c r="J3" s="19">
        <f>H3*I3</f>
        <v>0</v>
      </c>
      <c r="K3" s="18"/>
      <c r="L3" s="6">
        <v>0</v>
      </c>
      <c r="M3" s="19">
        <f>K3*L3</f>
        <v>0</v>
      </c>
      <c r="N3" s="19">
        <f>G3+J3+M3</f>
        <v>0</v>
      </c>
      <c r="O3" s="19">
        <f>C3*B3</f>
        <v>0</v>
      </c>
      <c r="P3" s="20">
        <f>D3/200*5</f>
        <v>0</v>
      </c>
    </row>
    <row r="4" spans="1:16" s="4" customFormat="1" x14ac:dyDescent="0.25">
      <c r="A4" s="24" t="s">
        <v>58</v>
      </c>
      <c r="B4" s="23">
        <v>138.69999999999999</v>
      </c>
      <c r="C4" s="6">
        <v>0</v>
      </c>
      <c r="D4" s="15"/>
      <c r="E4" s="16">
        <f>D4/235*5</f>
        <v>0</v>
      </c>
      <c r="F4" s="6">
        <v>0</v>
      </c>
      <c r="G4" s="17">
        <f t="shared" ref="G4:G13" si="0">(D4+E4)*F4</f>
        <v>0</v>
      </c>
      <c r="H4" s="18"/>
      <c r="I4" s="6">
        <v>0</v>
      </c>
      <c r="J4" s="19">
        <f t="shared" ref="J4:J13" si="1">H4*I4</f>
        <v>0</v>
      </c>
      <c r="K4" s="18"/>
      <c r="L4" s="6">
        <v>0</v>
      </c>
      <c r="M4" s="19">
        <f t="shared" ref="M4:M13" si="2">K4*L4</f>
        <v>0</v>
      </c>
      <c r="N4" s="19">
        <f t="shared" ref="N4:N13" si="3">G4+J4+M4</f>
        <v>0</v>
      </c>
      <c r="O4" s="19">
        <f t="shared" ref="O4:O13" si="4">C4*B4</f>
        <v>0</v>
      </c>
      <c r="P4" s="20">
        <f t="shared" ref="P4:P13" si="5">D4/200*5</f>
        <v>0</v>
      </c>
    </row>
    <row r="5" spans="1:16" s="4" customFormat="1" x14ac:dyDescent="0.25">
      <c r="A5" s="24" t="s">
        <v>39</v>
      </c>
      <c r="B5" s="23">
        <v>428.1</v>
      </c>
      <c r="C5" s="6">
        <v>0</v>
      </c>
      <c r="D5" s="15"/>
      <c r="E5" s="16">
        <f t="shared" ref="E5:E12" si="6">D5/200*10</f>
        <v>0</v>
      </c>
      <c r="F5" s="6">
        <v>0</v>
      </c>
      <c r="G5" s="17">
        <f t="shared" si="0"/>
        <v>0</v>
      </c>
      <c r="H5" s="18"/>
      <c r="I5" s="6">
        <v>0</v>
      </c>
      <c r="J5" s="19">
        <f t="shared" si="1"/>
        <v>0</v>
      </c>
      <c r="K5" s="18"/>
      <c r="L5" s="6">
        <v>0</v>
      </c>
      <c r="M5" s="19">
        <f t="shared" si="2"/>
        <v>0</v>
      </c>
      <c r="N5" s="19">
        <f t="shared" si="3"/>
        <v>0</v>
      </c>
      <c r="O5" s="19">
        <f t="shared" si="4"/>
        <v>0</v>
      </c>
      <c r="P5" s="20">
        <f t="shared" si="5"/>
        <v>0</v>
      </c>
    </row>
    <row r="6" spans="1:16" s="4" customFormat="1" x14ac:dyDescent="0.25">
      <c r="A6" s="24" t="s">
        <v>59</v>
      </c>
      <c r="B6" s="23">
        <v>138.69999999999999</v>
      </c>
      <c r="C6" s="6">
        <v>0</v>
      </c>
      <c r="D6" s="15"/>
      <c r="E6" s="16">
        <f>D6/255*5</f>
        <v>0</v>
      </c>
      <c r="F6" s="6">
        <v>0</v>
      </c>
      <c r="G6" s="17">
        <f t="shared" si="0"/>
        <v>0</v>
      </c>
      <c r="H6" s="18"/>
      <c r="I6" s="6">
        <v>0</v>
      </c>
      <c r="J6" s="19">
        <f t="shared" si="1"/>
        <v>0</v>
      </c>
      <c r="K6" s="18"/>
      <c r="L6" s="6">
        <v>0</v>
      </c>
      <c r="M6" s="19">
        <f t="shared" si="2"/>
        <v>0</v>
      </c>
      <c r="N6" s="19">
        <f t="shared" si="3"/>
        <v>0</v>
      </c>
      <c r="O6" s="19">
        <f t="shared" si="4"/>
        <v>0</v>
      </c>
      <c r="P6" s="20">
        <f t="shared" si="5"/>
        <v>0</v>
      </c>
    </row>
    <row r="7" spans="1:16" s="4" customFormat="1" x14ac:dyDescent="0.25">
      <c r="A7" s="24" t="s">
        <v>40</v>
      </c>
      <c r="B7" s="23">
        <v>496.5</v>
      </c>
      <c r="C7" s="6">
        <v>0</v>
      </c>
      <c r="D7" s="26"/>
      <c r="E7" s="16">
        <f t="shared" si="6"/>
        <v>0</v>
      </c>
      <c r="F7" s="6">
        <v>0</v>
      </c>
      <c r="G7" s="17">
        <f t="shared" si="0"/>
        <v>0</v>
      </c>
      <c r="H7" s="22"/>
      <c r="I7" s="6">
        <v>0</v>
      </c>
      <c r="J7" s="19">
        <f t="shared" si="1"/>
        <v>0</v>
      </c>
      <c r="K7" s="22"/>
      <c r="L7" s="6">
        <v>0</v>
      </c>
      <c r="M7" s="19">
        <f t="shared" si="2"/>
        <v>0</v>
      </c>
      <c r="N7" s="19">
        <f t="shared" si="3"/>
        <v>0</v>
      </c>
      <c r="O7" s="19">
        <f t="shared" si="4"/>
        <v>0</v>
      </c>
      <c r="P7" s="20">
        <f t="shared" si="5"/>
        <v>0</v>
      </c>
    </row>
    <row r="8" spans="1:16" s="4" customFormat="1" x14ac:dyDescent="0.25">
      <c r="A8" s="24" t="s">
        <v>35</v>
      </c>
      <c r="B8" s="23">
        <v>1028.5999999999999</v>
      </c>
      <c r="C8" s="6">
        <v>0</v>
      </c>
      <c r="D8" s="26"/>
      <c r="E8" s="16">
        <f t="shared" si="6"/>
        <v>0</v>
      </c>
      <c r="F8" s="6">
        <v>0</v>
      </c>
      <c r="G8" s="17">
        <f t="shared" si="0"/>
        <v>0</v>
      </c>
      <c r="H8" s="22"/>
      <c r="I8" s="6">
        <v>0</v>
      </c>
      <c r="J8" s="19">
        <f t="shared" si="1"/>
        <v>0</v>
      </c>
      <c r="K8" s="22"/>
      <c r="L8" s="6">
        <v>0</v>
      </c>
      <c r="M8" s="19">
        <f t="shared" si="2"/>
        <v>0</v>
      </c>
      <c r="N8" s="19">
        <f t="shared" si="3"/>
        <v>0</v>
      </c>
      <c r="O8" s="19">
        <f t="shared" si="4"/>
        <v>0</v>
      </c>
      <c r="P8" s="20">
        <f t="shared" si="5"/>
        <v>0</v>
      </c>
    </row>
    <row r="9" spans="1:16" x14ac:dyDescent="0.25">
      <c r="A9" s="24" t="s">
        <v>36</v>
      </c>
      <c r="B9" s="23">
        <v>748.5</v>
      </c>
      <c r="C9" s="6">
        <v>0</v>
      </c>
      <c r="D9" s="15"/>
      <c r="E9" s="16">
        <f t="shared" si="6"/>
        <v>0</v>
      </c>
      <c r="F9" s="6">
        <v>0</v>
      </c>
      <c r="G9" s="17">
        <f t="shared" si="0"/>
        <v>0</v>
      </c>
      <c r="H9" s="18"/>
      <c r="I9" s="6">
        <v>0</v>
      </c>
      <c r="J9" s="19">
        <f t="shared" si="1"/>
        <v>0</v>
      </c>
      <c r="K9" s="18"/>
      <c r="L9" s="6">
        <v>0</v>
      </c>
      <c r="M9" s="19">
        <f t="shared" si="2"/>
        <v>0</v>
      </c>
      <c r="N9" s="19">
        <f t="shared" si="3"/>
        <v>0</v>
      </c>
      <c r="O9" s="19">
        <f t="shared" si="4"/>
        <v>0</v>
      </c>
      <c r="P9" s="20">
        <f t="shared" si="5"/>
        <v>0</v>
      </c>
    </row>
    <row r="10" spans="1:16" x14ac:dyDescent="0.25">
      <c r="A10" s="28" t="s">
        <v>60</v>
      </c>
      <c r="B10" s="23">
        <v>243.9</v>
      </c>
      <c r="C10" s="6">
        <v>0</v>
      </c>
      <c r="D10" s="15"/>
      <c r="E10" s="16">
        <f>D10/235*5</f>
        <v>0</v>
      </c>
      <c r="F10" s="6">
        <v>0</v>
      </c>
      <c r="G10" s="17">
        <f t="shared" si="0"/>
        <v>0</v>
      </c>
      <c r="H10" s="18"/>
      <c r="I10" s="6">
        <v>0</v>
      </c>
      <c r="J10" s="19">
        <f t="shared" si="1"/>
        <v>0</v>
      </c>
      <c r="K10" s="18"/>
      <c r="L10" s="6">
        <v>0</v>
      </c>
      <c r="M10" s="19">
        <f t="shared" si="2"/>
        <v>0</v>
      </c>
      <c r="N10" s="19">
        <f t="shared" si="3"/>
        <v>0</v>
      </c>
      <c r="O10" s="19">
        <f t="shared" si="4"/>
        <v>0</v>
      </c>
      <c r="P10" s="20">
        <f t="shared" si="5"/>
        <v>0</v>
      </c>
    </row>
    <row r="11" spans="1:16" x14ac:dyDescent="0.25">
      <c r="A11" s="24" t="s">
        <v>37</v>
      </c>
      <c r="B11" s="23">
        <v>981.8</v>
      </c>
      <c r="C11" s="6">
        <v>0</v>
      </c>
      <c r="D11" s="15"/>
      <c r="E11" s="16">
        <f t="shared" si="6"/>
        <v>0</v>
      </c>
      <c r="F11" s="6">
        <v>0</v>
      </c>
      <c r="G11" s="17">
        <f t="shared" si="0"/>
        <v>0</v>
      </c>
      <c r="H11" s="18"/>
      <c r="I11" s="6">
        <v>0</v>
      </c>
      <c r="J11" s="19">
        <f t="shared" si="1"/>
        <v>0</v>
      </c>
      <c r="K11" s="18"/>
      <c r="L11" s="6">
        <v>0</v>
      </c>
      <c r="M11" s="19">
        <f t="shared" si="2"/>
        <v>0</v>
      </c>
      <c r="N11" s="19">
        <f t="shared" si="3"/>
        <v>0</v>
      </c>
      <c r="O11" s="19">
        <f t="shared" si="4"/>
        <v>0</v>
      </c>
      <c r="P11" s="20">
        <f t="shared" si="5"/>
        <v>0</v>
      </c>
    </row>
    <row r="12" spans="1:16" x14ac:dyDescent="0.25">
      <c r="A12" s="29" t="s">
        <v>38</v>
      </c>
      <c r="B12" s="23">
        <v>428.5</v>
      </c>
      <c r="C12" s="6">
        <v>0</v>
      </c>
      <c r="D12" s="15"/>
      <c r="E12" s="16">
        <f t="shared" si="6"/>
        <v>0</v>
      </c>
      <c r="F12" s="6">
        <v>0</v>
      </c>
      <c r="G12" s="17">
        <f t="shared" si="0"/>
        <v>0</v>
      </c>
      <c r="H12" s="18"/>
      <c r="I12" s="6">
        <v>0</v>
      </c>
      <c r="J12" s="19">
        <f t="shared" si="1"/>
        <v>0</v>
      </c>
      <c r="K12" s="18"/>
      <c r="L12" s="6">
        <v>0</v>
      </c>
      <c r="M12" s="19">
        <f t="shared" si="2"/>
        <v>0</v>
      </c>
      <c r="N12" s="19">
        <f t="shared" si="3"/>
        <v>0</v>
      </c>
      <c r="O12" s="19">
        <f t="shared" si="4"/>
        <v>0</v>
      </c>
      <c r="P12" s="20">
        <f t="shared" si="5"/>
        <v>0</v>
      </c>
    </row>
    <row r="13" spans="1:16" ht="15.75" thickBot="1" x14ac:dyDescent="0.3">
      <c r="A13" s="25" t="s">
        <v>61</v>
      </c>
      <c r="B13" s="30">
        <v>593.79999999999995</v>
      </c>
      <c r="C13" s="6">
        <v>0</v>
      </c>
      <c r="D13" s="15"/>
      <c r="E13" s="16">
        <f>D13/255*5</f>
        <v>0</v>
      </c>
      <c r="F13" s="6">
        <v>0</v>
      </c>
      <c r="G13" s="17">
        <f t="shared" si="0"/>
        <v>0</v>
      </c>
      <c r="H13" s="18"/>
      <c r="I13" s="6">
        <v>0</v>
      </c>
      <c r="J13" s="19">
        <f t="shared" si="1"/>
        <v>0</v>
      </c>
      <c r="K13" s="18"/>
      <c r="L13" s="6">
        <v>0</v>
      </c>
      <c r="M13" s="19">
        <f t="shared" si="2"/>
        <v>0</v>
      </c>
      <c r="N13" s="19">
        <f t="shared" si="3"/>
        <v>0</v>
      </c>
      <c r="O13" s="19">
        <f t="shared" si="4"/>
        <v>0</v>
      </c>
      <c r="P13" s="20">
        <f t="shared" si="5"/>
        <v>0</v>
      </c>
    </row>
    <row r="14" spans="1:16" ht="15.75" thickBot="1" x14ac:dyDescent="0.3">
      <c r="A14" s="1" t="s">
        <v>33</v>
      </c>
      <c r="B14" s="14"/>
      <c r="C14" s="11"/>
      <c r="D14" s="12"/>
      <c r="E14" s="8"/>
      <c r="F14" s="2"/>
      <c r="G14" s="2"/>
      <c r="H14" s="3"/>
      <c r="I14" s="8"/>
      <c r="J14" s="8"/>
      <c r="K14" s="2"/>
      <c r="L14" s="2"/>
      <c r="M14" s="9"/>
      <c r="N14" s="10"/>
      <c r="O14" s="10"/>
      <c r="P14" s="21">
        <f>SUM(P3:P13)</f>
        <v>0</v>
      </c>
    </row>
    <row r="16" spans="1:16" ht="75" x14ac:dyDescent="0.25">
      <c r="A16" s="27" t="s">
        <v>0</v>
      </c>
      <c r="B16" s="7" t="s">
        <v>1</v>
      </c>
      <c r="C16" s="7" t="s">
        <v>57</v>
      </c>
      <c r="D16" s="7" t="s">
        <v>62</v>
      </c>
      <c r="E16" s="7" t="s">
        <v>12</v>
      </c>
      <c r="F16" s="7" t="s">
        <v>18</v>
      </c>
      <c r="G16" s="7" t="s">
        <v>20</v>
      </c>
      <c r="H16" s="7" t="s">
        <v>14</v>
      </c>
      <c r="I16" s="7" t="s">
        <v>19</v>
      </c>
      <c r="J16" s="7" t="s">
        <v>20</v>
      </c>
      <c r="K16" s="7" t="s">
        <v>11</v>
      </c>
      <c r="L16" s="7" t="s">
        <v>21</v>
      </c>
      <c r="M16" s="7" t="s">
        <v>30</v>
      </c>
      <c r="N16" s="7" t="s">
        <v>32</v>
      </c>
      <c r="O16" s="7" t="s">
        <v>31</v>
      </c>
      <c r="P16" s="7" t="s">
        <v>15</v>
      </c>
    </row>
    <row r="17" spans="1:16" x14ac:dyDescent="0.25">
      <c r="A17" s="24" t="s">
        <v>66</v>
      </c>
      <c r="B17" s="23">
        <v>800.1</v>
      </c>
      <c r="C17" s="6">
        <v>0</v>
      </c>
      <c r="D17" s="15"/>
      <c r="E17" s="16">
        <f>D17/200*10</f>
        <v>0</v>
      </c>
      <c r="F17" s="6">
        <v>0</v>
      </c>
      <c r="G17" s="17">
        <f>(D17+E17)*F17</f>
        <v>0</v>
      </c>
      <c r="H17" s="18"/>
      <c r="I17" s="6">
        <v>0</v>
      </c>
      <c r="J17" s="19">
        <f>H17*I17</f>
        <v>0</v>
      </c>
      <c r="K17" s="18"/>
      <c r="L17" s="6">
        <v>0</v>
      </c>
      <c r="M17" s="19">
        <f>K17*L17</f>
        <v>0</v>
      </c>
      <c r="N17" s="19">
        <f>G17+J17+M17</f>
        <v>0</v>
      </c>
      <c r="O17" s="19">
        <f>C17*B17</f>
        <v>0</v>
      </c>
      <c r="P17" s="20">
        <f>D17/200*5</f>
        <v>0</v>
      </c>
    </row>
    <row r="18" spans="1:16" x14ac:dyDescent="0.25">
      <c r="A18" s="24" t="s">
        <v>67</v>
      </c>
      <c r="B18" s="23">
        <v>96.5</v>
      </c>
      <c r="C18" s="6">
        <v>0</v>
      </c>
      <c r="D18" s="15"/>
      <c r="E18" s="16">
        <f>D18/255*5</f>
        <v>0</v>
      </c>
      <c r="F18" s="6">
        <v>0</v>
      </c>
      <c r="G18" s="17">
        <f t="shared" ref="G18:G20" si="7">(D18+E18)*F18</f>
        <v>0</v>
      </c>
      <c r="H18" s="18"/>
      <c r="I18" s="6">
        <v>0</v>
      </c>
      <c r="J18" s="19">
        <f t="shared" ref="J18:J20" si="8">H18*I18</f>
        <v>0</v>
      </c>
      <c r="K18" s="18"/>
      <c r="L18" s="6">
        <v>0</v>
      </c>
      <c r="M18" s="19">
        <f t="shared" ref="M18:M20" si="9">K18*L18</f>
        <v>0</v>
      </c>
      <c r="N18" s="19">
        <f t="shared" ref="N18:N20" si="10">G18+J18+M18</f>
        <v>0</v>
      </c>
      <c r="O18" s="19">
        <f t="shared" ref="O18:O20" si="11">C18*B18</f>
        <v>0</v>
      </c>
      <c r="P18" s="20">
        <f t="shared" ref="P18:P20" si="12">D18/200*5</f>
        <v>0</v>
      </c>
    </row>
    <row r="19" spans="1:16" x14ac:dyDescent="0.25">
      <c r="A19" s="24" t="s">
        <v>46</v>
      </c>
      <c r="B19" s="23">
        <v>489.9</v>
      </c>
      <c r="C19" s="6">
        <v>0</v>
      </c>
      <c r="D19" s="15"/>
      <c r="E19" s="16">
        <f t="shared" ref="E19" si="13">D19/200*10</f>
        <v>0</v>
      </c>
      <c r="F19" s="6">
        <v>0</v>
      </c>
      <c r="G19" s="17">
        <f t="shared" si="7"/>
        <v>0</v>
      </c>
      <c r="H19" s="18"/>
      <c r="I19" s="6">
        <v>0</v>
      </c>
      <c r="J19" s="19">
        <f t="shared" si="8"/>
        <v>0</v>
      </c>
      <c r="K19" s="18"/>
      <c r="L19" s="6">
        <v>0</v>
      </c>
      <c r="M19" s="19">
        <f t="shared" si="9"/>
        <v>0</v>
      </c>
      <c r="N19" s="19">
        <f t="shared" si="10"/>
        <v>0</v>
      </c>
      <c r="O19" s="19">
        <f t="shared" si="11"/>
        <v>0</v>
      </c>
      <c r="P19" s="20">
        <f t="shared" si="12"/>
        <v>0</v>
      </c>
    </row>
    <row r="20" spans="1:16" ht="15.75" thickBot="1" x14ac:dyDescent="0.3">
      <c r="A20" s="24" t="s">
        <v>68</v>
      </c>
      <c r="B20" s="23">
        <v>513.29999999999995</v>
      </c>
      <c r="C20" s="6">
        <v>0</v>
      </c>
      <c r="D20" s="15"/>
      <c r="E20" s="16">
        <f>D20/255*5</f>
        <v>0</v>
      </c>
      <c r="F20" s="6">
        <v>0</v>
      </c>
      <c r="G20" s="17">
        <f t="shared" si="7"/>
        <v>0</v>
      </c>
      <c r="H20" s="18"/>
      <c r="I20" s="6">
        <v>0</v>
      </c>
      <c r="J20" s="19">
        <f t="shared" si="8"/>
        <v>0</v>
      </c>
      <c r="K20" s="18"/>
      <c r="L20" s="6">
        <v>0</v>
      </c>
      <c r="M20" s="19">
        <f t="shared" si="9"/>
        <v>0</v>
      </c>
      <c r="N20" s="19">
        <f t="shared" si="10"/>
        <v>0</v>
      </c>
      <c r="O20" s="19">
        <f t="shared" si="11"/>
        <v>0</v>
      </c>
      <c r="P20" s="20">
        <f t="shared" si="12"/>
        <v>0</v>
      </c>
    </row>
    <row r="21" spans="1:16" ht="15.75" thickBot="1" x14ac:dyDescent="0.3">
      <c r="A21" s="1" t="s">
        <v>41</v>
      </c>
      <c r="B21" s="14"/>
      <c r="C21" s="11"/>
      <c r="D21" s="12"/>
      <c r="E21" s="8"/>
      <c r="F21" s="2"/>
      <c r="G21" s="2"/>
      <c r="H21" s="3"/>
      <c r="I21" s="8"/>
      <c r="J21" s="8"/>
      <c r="K21" s="2"/>
      <c r="L21" s="2"/>
      <c r="M21" s="9"/>
      <c r="N21" s="10"/>
      <c r="O21" s="10"/>
      <c r="P21" s="21">
        <f>SUM(P17:P20)</f>
        <v>0</v>
      </c>
    </row>
    <row r="24" spans="1:16" ht="75" x14ac:dyDescent="0.25">
      <c r="A24" s="7" t="s">
        <v>0</v>
      </c>
      <c r="B24" s="7" t="s">
        <v>1</v>
      </c>
      <c r="C24" s="7" t="s">
        <v>57</v>
      </c>
      <c r="D24" s="7" t="s">
        <v>62</v>
      </c>
      <c r="E24" s="7" t="s">
        <v>12</v>
      </c>
      <c r="F24" s="7" t="s">
        <v>18</v>
      </c>
      <c r="G24" s="7" t="s">
        <v>20</v>
      </c>
      <c r="H24" s="7" t="s">
        <v>14</v>
      </c>
      <c r="I24" s="7" t="s">
        <v>19</v>
      </c>
      <c r="J24" s="7" t="s">
        <v>20</v>
      </c>
      <c r="K24" s="7" t="s">
        <v>11</v>
      </c>
      <c r="L24" s="7" t="s">
        <v>21</v>
      </c>
      <c r="M24" s="7" t="s">
        <v>30</v>
      </c>
      <c r="N24" s="7" t="s">
        <v>32</v>
      </c>
      <c r="O24" s="7" t="s">
        <v>31</v>
      </c>
      <c r="P24" s="7" t="s">
        <v>15</v>
      </c>
    </row>
    <row r="25" spans="1:16" x14ac:dyDescent="0.25">
      <c r="A25" s="24" t="s">
        <v>47</v>
      </c>
      <c r="B25" s="23">
        <v>1704.9</v>
      </c>
      <c r="C25" s="6">
        <v>0</v>
      </c>
      <c r="D25" s="15"/>
      <c r="E25" s="16">
        <f>D25/200*10</f>
        <v>0</v>
      </c>
      <c r="F25" s="6">
        <v>0</v>
      </c>
      <c r="G25" s="17">
        <f>(D25+E25)*F25</f>
        <v>0</v>
      </c>
      <c r="H25" s="18"/>
      <c r="I25" s="6">
        <v>0</v>
      </c>
      <c r="J25" s="19">
        <f>H25*I25</f>
        <v>0</v>
      </c>
      <c r="K25" s="18"/>
      <c r="L25" s="6">
        <v>0</v>
      </c>
      <c r="M25" s="19">
        <f>K25*L25</f>
        <v>0</v>
      </c>
      <c r="N25" s="19">
        <f>G25+J25+M25</f>
        <v>0</v>
      </c>
      <c r="O25" s="19">
        <f>C25*B25</f>
        <v>0</v>
      </c>
      <c r="P25" s="20">
        <f>D25/200*5</f>
        <v>0</v>
      </c>
    </row>
    <row r="26" spans="1:16" x14ac:dyDescent="0.25">
      <c r="A26" s="24" t="s">
        <v>70</v>
      </c>
      <c r="B26" s="23">
        <v>127.7</v>
      </c>
      <c r="C26" s="6">
        <v>0</v>
      </c>
      <c r="D26" s="15"/>
      <c r="E26" s="16">
        <f>D26/235*5</f>
        <v>0</v>
      </c>
      <c r="F26" s="6">
        <v>0</v>
      </c>
      <c r="G26" s="17">
        <f t="shared" ref="G26:G30" si="14">(D26+E26)*F26</f>
        <v>0</v>
      </c>
      <c r="H26" s="18"/>
      <c r="I26" s="6">
        <v>0</v>
      </c>
      <c r="J26" s="19">
        <f t="shared" ref="J26:J30" si="15">H26*I26</f>
        <v>0</v>
      </c>
      <c r="K26" s="18"/>
      <c r="L26" s="6">
        <v>0</v>
      </c>
      <c r="M26" s="19">
        <f t="shared" ref="M26:M30" si="16">K26*L26</f>
        <v>0</v>
      </c>
      <c r="N26" s="19">
        <f t="shared" ref="N26:N30" si="17">G26+J26+M26</f>
        <v>0</v>
      </c>
      <c r="O26" s="19">
        <f t="shared" ref="O26:O30" si="18">C26*B26</f>
        <v>0</v>
      </c>
      <c r="P26" s="20">
        <f t="shared" ref="P26:P30" si="19">D26/200*5</f>
        <v>0</v>
      </c>
    </row>
    <row r="27" spans="1:16" x14ac:dyDescent="0.25">
      <c r="A27" s="24" t="s">
        <v>71</v>
      </c>
      <c r="B27" s="23">
        <v>985.1</v>
      </c>
      <c r="C27" s="6">
        <v>0</v>
      </c>
      <c r="D27" s="15"/>
      <c r="E27" s="16">
        <f t="shared" ref="E27:E30" si="20">D27/200*10</f>
        <v>0</v>
      </c>
      <c r="F27" s="6">
        <v>0</v>
      </c>
      <c r="G27" s="17">
        <f t="shared" si="14"/>
        <v>0</v>
      </c>
      <c r="H27" s="18"/>
      <c r="I27" s="6">
        <v>0</v>
      </c>
      <c r="J27" s="19">
        <f t="shared" si="15"/>
        <v>0</v>
      </c>
      <c r="K27" s="18"/>
      <c r="L27" s="6">
        <v>0</v>
      </c>
      <c r="M27" s="19">
        <f t="shared" si="16"/>
        <v>0</v>
      </c>
      <c r="N27" s="19">
        <f t="shared" si="17"/>
        <v>0</v>
      </c>
      <c r="O27" s="19">
        <f t="shared" si="18"/>
        <v>0</v>
      </c>
      <c r="P27" s="20">
        <f t="shared" si="19"/>
        <v>0</v>
      </c>
    </row>
    <row r="28" spans="1:16" x14ac:dyDescent="0.25">
      <c r="A28" s="24" t="s">
        <v>72</v>
      </c>
      <c r="B28" s="23">
        <v>362.3</v>
      </c>
      <c r="C28" s="6">
        <v>0</v>
      </c>
      <c r="D28" s="15"/>
      <c r="E28" s="16">
        <f>D28/235*5</f>
        <v>0</v>
      </c>
      <c r="F28" s="6">
        <v>0</v>
      </c>
      <c r="G28" s="17">
        <f t="shared" si="14"/>
        <v>0</v>
      </c>
      <c r="H28" s="18"/>
      <c r="I28" s="6">
        <v>0</v>
      </c>
      <c r="J28" s="19">
        <f t="shared" si="15"/>
        <v>0</v>
      </c>
      <c r="K28" s="18"/>
      <c r="L28" s="6">
        <v>0</v>
      </c>
      <c r="M28" s="19">
        <f t="shared" si="16"/>
        <v>0</v>
      </c>
      <c r="N28" s="19">
        <f t="shared" si="17"/>
        <v>0</v>
      </c>
      <c r="O28" s="19">
        <f t="shared" si="18"/>
        <v>0</v>
      </c>
      <c r="P28" s="20">
        <f t="shared" si="19"/>
        <v>0</v>
      </c>
    </row>
    <row r="29" spans="1:16" x14ac:dyDescent="0.25">
      <c r="A29" s="24" t="s">
        <v>73</v>
      </c>
      <c r="B29" s="23">
        <v>290.10000000000002</v>
      </c>
      <c r="C29" s="6">
        <v>0</v>
      </c>
      <c r="D29" s="26"/>
      <c r="E29" s="16">
        <f t="shared" si="20"/>
        <v>0</v>
      </c>
      <c r="F29" s="6">
        <v>0</v>
      </c>
      <c r="G29" s="17">
        <f t="shared" si="14"/>
        <v>0</v>
      </c>
      <c r="H29" s="22"/>
      <c r="I29" s="6">
        <v>0</v>
      </c>
      <c r="J29" s="19">
        <f t="shared" si="15"/>
        <v>0</v>
      </c>
      <c r="K29" s="22"/>
      <c r="L29" s="6">
        <v>0</v>
      </c>
      <c r="M29" s="19">
        <f t="shared" si="16"/>
        <v>0</v>
      </c>
      <c r="N29" s="19">
        <f t="shared" si="17"/>
        <v>0</v>
      </c>
      <c r="O29" s="19">
        <f t="shared" si="18"/>
        <v>0</v>
      </c>
      <c r="P29" s="20">
        <f t="shared" si="19"/>
        <v>0</v>
      </c>
    </row>
    <row r="30" spans="1:16" ht="15.75" thickBot="1" x14ac:dyDescent="0.3">
      <c r="A30" s="24" t="s">
        <v>48</v>
      </c>
      <c r="B30" s="23">
        <v>515.9</v>
      </c>
      <c r="C30" s="6">
        <v>0</v>
      </c>
      <c r="D30" s="26"/>
      <c r="E30" s="16">
        <f t="shared" si="20"/>
        <v>0</v>
      </c>
      <c r="F30" s="6">
        <v>0</v>
      </c>
      <c r="G30" s="17">
        <f t="shared" si="14"/>
        <v>0</v>
      </c>
      <c r="H30" s="22"/>
      <c r="I30" s="6">
        <v>0</v>
      </c>
      <c r="J30" s="19">
        <f t="shared" si="15"/>
        <v>0</v>
      </c>
      <c r="K30" s="22"/>
      <c r="L30" s="6">
        <v>0</v>
      </c>
      <c r="M30" s="19">
        <f t="shared" si="16"/>
        <v>0</v>
      </c>
      <c r="N30" s="19">
        <f t="shared" si="17"/>
        <v>0</v>
      </c>
      <c r="O30" s="19">
        <f t="shared" si="18"/>
        <v>0</v>
      </c>
      <c r="P30" s="20">
        <f t="shared" si="19"/>
        <v>0</v>
      </c>
    </row>
    <row r="31" spans="1:16" ht="15.75" thickBot="1" x14ac:dyDescent="0.3">
      <c r="A31" s="1" t="s">
        <v>42</v>
      </c>
      <c r="B31" s="14"/>
      <c r="C31" s="11"/>
      <c r="D31" s="12"/>
      <c r="E31" s="8"/>
      <c r="F31" s="2"/>
      <c r="G31" s="2"/>
      <c r="H31" s="3"/>
      <c r="I31" s="8"/>
      <c r="J31" s="8"/>
      <c r="K31" s="2"/>
      <c r="L31" s="2"/>
      <c r="M31" s="9"/>
      <c r="N31" s="10"/>
      <c r="O31" s="10"/>
      <c r="P31" s="21">
        <f>SUM(P25:P30)</f>
        <v>0</v>
      </c>
    </row>
    <row r="34" spans="1:16" ht="75" x14ac:dyDescent="0.25">
      <c r="A34" s="7" t="s">
        <v>0</v>
      </c>
      <c r="B34" s="7" t="s">
        <v>1</v>
      </c>
      <c r="C34" s="7" t="s">
        <v>57</v>
      </c>
      <c r="D34" s="7" t="s">
        <v>62</v>
      </c>
      <c r="E34" s="7" t="s">
        <v>12</v>
      </c>
      <c r="F34" s="7" t="s">
        <v>18</v>
      </c>
      <c r="G34" s="7" t="s">
        <v>20</v>
      </c>
      <c r="H34" s="7" t="s">
        <v>14</v>
      </c>
      <c r="I34" s="7" t="s">
        <v>19</v>
      </c>
      <c r="J34" s="7" t="s">
        <v>20</v>
      </c>
      <c r="K34" s="7" t="s">
        <v>11</v>
      </c>
      <c r="L34" s="7" t="s">
        <v>21</v>
      </c>
      <c r="M34" s="7" t="s">
        <v>30</v>
      </c>
      <c r="N34" s="7" t="s">
        <v>32</v>
      </c>
      <c r="O34" s="7" t="s">
        <v>31</v>
      </c>
      <c r="P34" s="7" t="s">
        <v>15</v>
      </c>
    </row>
    <row r="35" spans="1:16" x14ac:dyDescent="0.25">
      <c r="A35" s="24" t="s">
        <v>49</v>
      </c>
      <c r="B35" s="23">
        <v>674.5</v>
      </c>
      <c r="C35" s="6">
        <v>0</v>
      </c>
      <c r="D35" s="15">
        <v>0</v>
      </c>
      <c r="E35" s="16">
        <f>D35/200*10</f>
        <v>0</v>
      </c>
      <c r="F35" s="6">
        <v>0</v>
      </c>
      <c r="G35" s="17">
        <f>(D35+E35)*F35</f>
        <v>0</v>
      </c>
      <c r="H35" s="18"/>
      <c r="I35" s="6">
        <v>0</v>
      </c>
      <c r="J35" s="19">
        <f>H35*I35</f>
        <v>0</v>
      </c>
      <c r="K35" s="18"/>
      <c r="L35" s="6">
        <v>0</v>
      </c>
      <c r="M35" s="19">
        <f>K35*L35</f>
        <v>0</v>
      </c>
      <c r="N35" s="19">
        <f>G35+J35+M35</f>
        <v>0</v>
      </c>
      <c r="O35" s="19">
        <f>C35*B35</f>
        <v>0</v>
      </c>
      <c r="P35" s="20">
        <f>D35/200*5</f>
        <v>0</v>
      </c>
    </row>
    <row r="36" spans="1:16" x14ac:dyDescent="0.25">
      <c r="A36" s="24" t="s">
        <v>74</v>
      </c>
      <c r="B36" s="23">
        <v>137</v>
      </c>
      <c r="C36" s="6">
        <v>0</v>
      </c>
      <c r="D36" s="15">
        <v>0</v>
      </c>
      <c r="E36" s="16">
        <f>D36/255*5</f>
        <v>0</v>
      </c>
      <c r="F36" s="6">
        <v>0</v>
      </c>
      <c r="G36" s="17">
        <f t="shared" ref="G36:G39" si="21">(D36+E36)*F36</f>
        <v>0</v>
      </c>
      <c r="H36" s="18"/>
      <c r="I36" s="6">
        <v>0</v>
      </c>
      <c r="J36" s="19">
        <f t="shared" ref="J36:J39" si="22">H36*I36</f>
        <v>0</v>
      </c>
      <c r="K36" s="18"/>
      <c r="L36" s="6">
        <v>0</v>
      </c>
      <c r="M36" s="19">
        <f t="shared" ref="M36:M39" si="23">K36*L36</f>
        <v>0</v>
      </c>
      <c r="N36" s="19">
        <f t="shared" ref="N36:N39" si="24">G36+J36+M36</f>
        <v>0</v>
      </c>
      <c r="O36" s="19">
        <f t="shared" ref="O36:O38" si="25">C36*B36</f>
        <v>0</v>
      </c>
      <c r="P36" s="20">
        <f t="shared" ref="P36:P39" si="26">D36/200*5</f>
        <v>0</v>
      </c>
    </row>
    <row r="37" spans="1:16" x14ac:dyDescent="0.25">
      <c r="A37" s="24" t="s">
        <v>75</v>
      </c>
      <c r="B37" s="23">
        <v>1312.5</v>
      </c>
      <c r="C37" s="6">
        <v>0</v>
      </c>
      <c r="D37" s="15">
        <v>0</v>
      </c>
      <c r="E37" s="16">
        <f t="shared" ref="E37:E39" si="27">D37/200*10</f>
        <v>0</v>
      </c>
      <c r="F37" s="6">
        <v>0</v>
      </c>
      <c r="G37" s="17">
        <f t="shared" si="21"/>
        <v>0</v>
      </c>
      <c r="H37" s="18"/>
      <c r="I37" s="6">
        <v>0</v>
      </c>
      <c r="J37" s="19">
        <f t="shared" si="22"/>
        <v>0</v>
      </c>
      <c r="K37" s="18"/>
      <c r="L37" s="6">
        <v>0</v>
      </c>
      <c r="M37" s="19">
        <f t="shared" si="23"/>
        <v>0</v>
      </c>
      <c r="N37" s="19">
        <f t="shared" si="24"/>
        <v>0</v>
      </c>
      <c r="O37" s="19">
        <f t="shared" si="25"/>
        <v>0</v>
      </c>
      <c r="P37" s="20">
        <f t="shared" si="26"/>
        <v>0</v>
      </c>
    </row>
    <row r="38" spans="1:16" x14ac:dyDescent="0.25">
      <c r="A38" s="24" t="s">
        <v>76</v>
      </c>
      <c r="B38" s="23">
        <v>543</v>
      </c>
      <c r="C38" s="6">
        <v>0</v>
      </c>
      <c r="D38" s="26">
        <v>0</v>
      </c>
      <c r="E38" s="16">
        <f t="shared" si="27"/>
        <v>0</v>
      </c>
      <c r="F38" s="6">
        <v>0</v>
      </c>
      <c r="G38" s="17">
        <f t="shared" si="21"/>
        <v>0</v>
      </c>
      <c r="H38" s="22"/>
      <c r="I38" s="6">
        <v>0</v>
      </c>
      <c r="J38" s="19">
        <f t="shared" si="22"/>
        <v>0</v>
      </c>
      <c r="K38" s="22"/>
      <c r="L38" s="6">
        <v>0</v>
      </c>
      <c r="M38" s="19">
        <f t="shared" si="23"/>
        <v>0</v>
      </c>
      <c r="N38" s="19">
        <f t="shared" si="24"/>
        <v>0</v>
      </c>
      <c r="O38" s="19">
        <f t="shared" si="25"/>
        <v>0</v>
      </c>
      <c r="P38" s="20">
        <f t="shared" si="26"/>
        <v>0</v>
      </c>
    </row>
    <row r="39" spans="1:16" ht="15.75" thickBot="1" x14ac:dyDescent="0.3">
      <c r="A39" s="24" t="s">
        <v>50</v>
      </c>
      <c r="B39" s="23">
        <v>1095.3900000000001</v>
      </c>
      <c r="C39" s="6">
        <v>0</v>
      </c>
      <c r="D39" s="26">
        <v>0</v>
      </c>
      <c r="E39" s="16">
        <f t="shared" si="27"/>
        <v>0</v>
      </c>
      <c r="F39" s="6">
        <v>0</v>
      </c>
      <c r="G39" s="17">
        <f t="shared" si="21"/>
        <v>0</v>
      </c>
      <c r="H39" s="22"/>
      <c r="I39" s="6">
        <v>0</v>
      </c>
      <c r="J39" s="19">
        <f t="shared" si="22"/>
        <v>0</v>
      </c>
      <c r="K39" s="22"/>
      <c r="L39" s="6">
        <v>0</v>
      </c>
      <c r="M39" s="19">
        <f t="shared" si="23"/>
        <v>0</v>
      </c>
      <c r="N39" s="19">
        <f t="shared" si="24"/>
        <v>0</v>
      </c>
      <c r="O39" s="19">
        <f t="shared" ref="O39" si="28">C39*B39</f>
        <v>0</v>
      </c>
      <c r="P39" s="20">
        <f t="shared" si="26"/>
        <v>0</v>
      </c>
    </row>
    <row r="40" spans="1:16" ht="15.75" thickBot="1" x14ac:dyDescent="0.3">
      <c r="A40" s="1" t="s">
        <v>43</v>
      </c>
      <c r="B40" s="14"/>
      <c r="C40" s="11"/>
      <c r="D40" s="12"/>
      <c r="E40" s="8"/>
      <c r="F40" s="2"/>
      <c r="G40" s="2"/>
      <c r="H40" s="3"/>
      <c r="I40" s="8"/>
      <c r="J40" s="8"/>
      <c r="K40" s="2"/>
      <c r="L40" s="2"/>
      <c r="M40" s="9"/>
      <c r="N40" s="10"/>
      <c r="O40" s="10"/>
      <c r="P40" s="21">
        <f>SUM(P35:P39)</f>
        <v>0</v>
      </c>
    </row>
    <row r="43" spans="1:16" ht="75" x14ac:dyDescent="0.25">
      <c r="A43" s="27" t="s">
        <v>0</v>
      </c>
      <c r="B43" s="7" t="s">
        <v>1</v>
      </c>
      <c r="C43" s="7" t="s">
        <v>57</v>
      </c>
      <c r="D43" s="7" t="s">
        <v>62</v>
      </c>
      <c r="E43" s="7" t="s">
        <v>12</v>
      </c>
      <c r="F43" s="7" t="s">
        <v>18</v>
      </c>
      <c r="G43" s="7" t="s">
        <v>20</v>
      </c>
      <c r="H43" s="7" t="s">
        <v>14</v>
      </c>
      <c r="I43" s="7" t="s">
        <v>19</v>
      </c>
      <c r="J43" s="7" t="s">
        <v>20</v>
      </c>
      <c r="K43" s="7" t="s">
        <v>11</v>
      </c>
      <c r="L43" s="7" t="s">
        <v>21</v>
      </c>
      <c r="M43" s="7" t="s">
        <v>30</v>
      </c>
      <c r="N43" s="7" t="s">
        <v>32</v>
      </c>
      <c r="O43" s="7" t="s">
        <v>31</v>
      </c>
      <c r="P43" s="7" t="s">
        <v>15</v>
      </c>
    </row>
    <row r="44" spans="1:16" x14ac:dyDescent="0.25">
      <c r="A44" s="24" t="s">
        <v>51</v>
      </c>
      <c r="B44" s="23">
        <v>817.9</v>
      </c>
      <c r="C44" s="6">
        <v>0</v>
      </c>
      <c r="D44" s="15"/>
      <c r="E44" s="16">
        <f>D44/200*10</f>
        <v>0</v>
      </c>
      <c r="F44" s="6">
        <v>0</v>
      </c>
      <c r="G44" s="17">
        <f>(D44+E44)*F44</f>
        <v>0</v>
      </c>
      <c r="H44" s="18"/>
      <c r="I44" s="6">
        <v>0</v>
      </c>
      <c r="J44" s="19">
        <f>H44*I44</f>
        <v>0</v>
      </c>
      <c r="K44" s="18"/>
      <c r="L44" s="6">
        <v>0</v>
      </c>
      <c r="M44" s="19">
        <f>K44*L44</f>
        <v>0</v>
      </c>
      <c r="N44" s="19">
        <f>G44+J44+M44</f>
        <v>0</v>
      </c>
      <c r="O44" s="19">
        <f>C44*B44</f>
        <v>0</v>
      </c>
      <c r="P44" s="20">
        <f>D44/200*5</f>
        <v>0</v>
      </c>
    </row>
    <row r="45" spans="1:16" x14ac:dyDescent="0.25">
      <c r="A45" s="24" t="s">
        <v>52</v>
      </c>
      <c r="B45" s="23">
        <v>666.9</v>
      </c>
      <c r="C45" s="6">
        <v>0</v>
      </c>
      <c r="D45" s="15"/>
      <c r="E45" s="16">
        <f t="shared" ref="E45:E50" si="29">D45/200*10</f>
        <v>0</v>
      </c>
      <c r="F45" s="6">
        <v>0</v>
      </c>
      <c r="G45" s="17">
        <f t="shared" ref="G45:G51" si="30">(D45+E45)*F45</f>
        <v>0</v>
      </c>
      <c r="H45" s="18"/>
      <c r="I45" s="6">
        <v>0</v>
      </c>
      <c r="J45" s="19">
        <f t="shared" ref="J45:J51" si="31">H45*I45</f>
        <v>0</v>
      </c>
      <c r="K45" s="18"/>
      <c r="L45" s="6">
        <v>0</v>
      </c>
      <c r="M45" s="19">
        <f t="shared" ref="M45:M51" si="32">K45*L45</f>
        <v>0</v>
      </c>
      <c r="N45" s="19">
        <f t="shared" ref="N45:N51" si="33">G45+J45+M45</f>
        <v>0</v>
      </c>
      <c r="O45" s="19">
        <f t="shared" ref="O45:O51" si="34">C45*B45</f>
        <v>0</v>
      </c>
      <c r="P45" s="20">
        <f t="shared" ref="P45:P51" si="35">D45/200*5</f>
        <v>0</v>
      </c>
    </row>
    <row r="46" spans="1:16" x14ac:dyDescent="0.25">
      <c r="A46" s="24" t="s">
        <v>53</v>
      </c>
      <c r="B46" s="23">
        <v>574.1</v>
      </c>
      <c r="C46" s="6">
        <v>0</v>
      </c>
      <c r="D46" s="26"/>
      <c r="E46" s="16">
        <f t="shared" si="29"/>
        <v>0</v>
      </c>
      <c r="F46" s="6">
        <v>0</v>
      </c>
      <c r="G46" s="17">
        <f t="shared" si="30"/>
        <v>0</v>
      </c>
      <c r="H46" s="22"/>
      <c r="I46" s="6">
        <v>0</v>
      </c>
      <c r="J46" s="19">
        <f t="shared" si="31"/>
        <v>0</v>
      </c>
      <c r="K46" s="22"/>
      <c r="L46" s="6">
        <v>0</v>
      </c>
      <c r="M46" s="19">
        <f t="shared" si="32"/>
        <v>0</v>
      </c>
      <c r="N46" s="19">
        <f t="shared" si="33"/>
        <v>0</v>
      </c>
      <c r="O46" s="19">
        <f t="shared" si="34"/>
        <v>0</v>
      </c>
      <c r="P46" s="20">
        <f t="shared" si="35"/>
        <v>0</v>
      </c>
    </row>
    <row r="47" spans="1:16" x14ac:dyDescent="0.25">
      <c r="A47" s="24" t="s">
        <v>77</v>
      </c>
      <c r="B47" s="23">
        <v>120.7</v>
      </c>
      <c r="C47" s="6">
        <v>0</v>
      </c>
      <c r="D47" s="26"/>
      <c r="E47" s="16">
        <f>D47/235*5</f>
        <v>0</v>
      </c>
      <c r="F47" s="6">
        <v>0</v>
      </c>
      <c r="G47" s="17">
        <f t="shared" si="30"/>
        <v>0</v>
      </c>
      <c r="H47" s="22"/>
      <c r="I47" s="6">
        <v>0</v>
      </c>
      <c r="J47" s="19">
        <f t="shared" si="31"/>
        <v>0</v>
      </c>
      <c r="K47" s="22"/>
      <c r="L47" s="6">
        <v>0</v>
      </c>
      <c r="M47" s="19">
        <f t="shared" si="32"/>
        <v>0</v>
      </c>
      <c r="N47" s="19">
        <f t="shared" si="33"/>
        <v>0</v>
      </c>
      <c r="O47" s="19">
        <f t="shared" si="34"/>
        <v>0</v>
      </c>
      <c r="P47" s="20">
        <f t="shared" si="35"/>
        <v>0</v>
      </c>
    </row>
    <row r="48" spans="1:16" x14ac:dyDescent="0.25">
      <c r="A48" s="24" t="s">
        <v>54</v>
      </c>
      <c r="B48" s="23">
        <v>793.2</v>
      </c>
      <c r="C48" s="6">
        <v>0</v>
      </c>
      <c r="D48" s="26"/>
      <c r="E48" s="16">
        <f t="shared" si="29"/>
        <v>0</v>
      </c>
      <c r="F48" s="6">
        <v>0</v>
      </c>
      <c r="G48" s="17">
        <f t="shared" si="30"/>
        <v>0</v>
      </c>
      <c r="H48" s="22"/>
      <c r="I48" s="6">
        <v>0</v>
      </c>
      <c r="J48" s="19">
        <f t="shared" si="31"/>
        <v>0</v>
      </c>
      <c r="K48" s="22"/>
      <c r="L48" s="6">
        <v>0</v>
      </c>
      <c r="M48" s="19">
        <f t="shared" si="32"/>
        <v>0</v>
      </c>
      <c r="N48" s="19">
        <f t="shared" si="33"/>
        <v>0</v>
      </c>
      <c r="O48" s="19">
        <f t="shared" si="34"/>
        <v>0</v>
      </c>
      <c r="P48" s="20">
        <f t="shared" si="35"/>
        <v>0</v>
      </c>
    </row>
    <row r="49" spans="1:16" x14ac:dyDescent="0.25">
      <c r="A49" s="24" t="s">
        <v>78</v>
      </c>
      <c r="B49" s="23">
        <v>302.5</v>
      </c>
      <c r="C49" s="6">
        <v>0</v>
      </c>
      <c r="D49" s="26"/>
      <c r="E49" s="16">
        <f>D49/235*5</f>
        <v>0</v>
      </c>
      <c r="F49" s="6">
        <v>0</v>
      </c>
      <c r="G49" s="17">
        <f t="shared" si="30"/>
        <v>0</v>
      </c>
      <c r="H49" s="22"/>
      <c r="I49" s="6">
        <v>0</v>
      </c>
      <c r="J49" s="19">
        <f t="shared" si="31"/>
        <v>0</v>
      </c>
      <c r="K49" s="22"/>
      <c r="L49" s="6">
        <v>0</v>
      </c>
      <c r="M49" s="19">
        <f t="shared" si="32"/>
        <v>0</v>
      </c>
      <c r="N49" s="19">
        <f t="shared" si="33"/>
        <v>0</v>
      </c>
      <c r="O49" s="19">
        <f t="shared" si="34"/>
        <v>0</v>
      </c>
      <c r="P49" s="20">
        <f t="shared" si="35"/>
        <v>0</v>
      </c>
    </row>
    <row r="50" spans="1:16" x14ac:dyDescent="0.25">
      <c r="A50" s="24" t="s">
        <v>55</v>
      </c>
      <c r="B50" s="23">
        <v>1449</v>
      </c>
      <c r="C50" s="6">
        <v>0</v>
      </c>
      <c r="D50" s="26"/>
      <c r="E50" s="16">
        <f t="shared" si="29"/>
        <v>0</v>
      </c>
      <c r="F50" s="6">
        <v>0</v>
      </c>
      <c r="G50" s="17">
        <f t="shared" si="30"/>
        <v>0</v>
      </c>
      <c r="H50" s="22"/>
      <c r="I50" s="6">
        <v>0</v>
      </c>
      <c r="J50" s="19">
        <f t="shared" si="31"/>
        <v>0</v>
      </c>
      <c r="K50" s="22"/>
      <c r="L50" s="6">
        <v>0</v>
      </c>
      <c r="M50" s="19">
        <f t="shared" si="32"/>
        <v>0</v>
      </c>
      <c r="N50" s="19">
        <f t="shared" si="33"/>
        <v>0</v>
      </c>
      <c r="O50" s="19">
        <f t="shared" si="34"/>
        <v>0</v>
      </c>
      <c r="P50" s="20">
        <f t="shared" si="35"/>
        <v>0</v>
      </c>
    </row>
    <row r="51" spans="1:16" ht="15.75" thickBot="1" x14ac:dyDescent="0.3">
      <c r="A51" s="24" t="s">
        <v>79</v>
      </c>
      <c r="B51" s="23">
        <v>209</v>
      </c>
      <c r="C51" s="6">
        <v>0</v>
      </c>
      <c r="D51" s="15"/>
      <c r="E51" s="16">
        <f>D51/235*5</f>
        <v>0</v>
      </c>
      <c r="F51" s="6">
        <v>0</v>
      </c>
      <c r="G51" s="17">
        <f t="shared" si="30"/>
        <v>0</v>
      </c>
      <c r="H51" s="18"/>
      <c r="I51" s="6">
        <v>0</v>
      </c>
      <c r="J51" s="19">
        <f t="shared" si="31"/>
        <v>0</v>
      </c>
      <c r="K51" s="18"/>
      <c r="L51" s="6">
        <v>0</v>
      </c>
      <c r="M51" s="19">
        <f t="shared" si="32"/>
        <v>0</v>
      </c>
      <c r="N51" s="19">
        <f t="shared" si="33"/>
        <v>0</v>
      </c>
      <c r="O51" s="19">
        <f t="shared" si="34"/>
        <v>0</v>
      </c>
      <c r="P51" s="20">
        <f t="shared" si="35"/>
        <v>0</v>
      </c>
    </row>
    <row r="52" spans="1:16" ht="15.75" thickBot="1" x14ac:dyDescent="0.3">
      <c r="A52" s="1" t="s">
        <v>44</v>
      </c>
      <c r="B52" s="14"/>
      <c r="C52" s="11"/>
      <c r="D52" s="12"/>
      <c r="E52" s="8"/>
      <c r="F52" s="2"/>
      <c r="G52" s="2"/>
      <c r="H52" s="3"/>
      <c r="I52" s="8"/>
      <c r="J52" s="8"/>
      <c r="K52" s="2"/>
      <c r="L52" s="2"/>
      <c r="M52" s="9"/>
      <c r="N52" s="10"/>
      <c r="O52" s="10"/>
      <c r="P52" s="21">
        <f>SUM(P44:P51)</f>
        <v>0</v>
      </c>
    </row>
    <row r="55" spans="1:16" ht="75" x14ac:dyDescent="0.25">
      <c r="A55" s="7" t="s">
        <v>0</v>
      </c>
      <c r="B55" s="7" t="s">
        <v>1</v>
      </c>
      <c r="C55" s="7" t="s">
        <v>57</v>
      </c>
      <c r="D55" s="7" t="s">
        <v>62</v>
      </c>
      <c r="E55" s="7" t="s">
        <v>12</v>
      </c>
      <c r="F55" s="7" t="s">
        <v>18</v>
      </c>
      <c r="G55" s="7" t="s">
        <v>20</v>
      </c>
      <c r="H55" s="7" t="s">
        <v>14</v>
      </c>
      <c r="I55" s="7" t="s">
        <v>19</v>
      </c>
      <c r="J55" s="7" t="s">
        <v>20</v>
      </c>
      <c r="K55" s="7" t="s">
        <v>11</v>
      </c>
      <c r="L55" s="7" t="s">
        <v>21</v>
      </c>
      <c r="M55" s="7" t="s">
        <v>30</v>
      </c>
      <c r="N55" s="7" t="s">
        <v>32</v>
      </c>
      <c r="O55" s="7" t="s">
        <v>31</v>
      </c>
      <c r="P55" s="7" t="s">
        <v>15</v>
      </c>
    </row>
    <row r="56" spans="1:16" x14ac:dyDescent="0.25">
      <c r="A56" s="24" t="s">
        <v>56</v>
      </c>
      <c r="B56" s="23">
        <v>1455.8</v>
      </c>
      <c r="C56" s="6">
        <v>0</v>
      </c>
      <c r="D56" s="15"/>
      <c r="E56" s="16">
        <f>D56/200*10</f>
        <v>0</v>
      </c>
      <c r="F56" s="6">
        <v>0</v>
      </c>
      <c r="G56" s="17">
        <f>(D56+E56)*F56</f>
        <v>0</v>
      </c>
      <c r="H56" s="18"/>
      <c r="I56" s="6">
        <v>0</v>
      </c>
      <c r="J56" s="19">
        <f>H56*I56</f>
        <v>0</v>
      </c>
      <c r="K56" s="18"/>
      <c r="L56" s="6">
        <v>0</v>
      </c>
      <c r="M56" s="19">
        <f>K56*L56</f>
        <v>0</v>
      </c>
      <c r="N56" s="19">
        <f>G56+J56+M56</f>
        <v>0</v>
      </c>
      <c r="O56" s="19">
        <f>C56*B56</f>
        <v>0</v>
      </c>
      <c r="P56" s="20">
        <f>D56/200*5</f>
        <v>0</v>
      </c>
    </row>
    <row r="57" spans="1:16" x14ac:dyDescent="0.25">
      <c r="A57" s="24" t="s">
        <v>80</v>
      </c>
      <c r="B57" s="23">
        <v>810.1</v>
      </c>
      <c r="C57" s="6">
        <v>0</v>
      </c>
      <c r="D57" s="15"/>
      <c r="E57" s="16">
        <f t="shared" ref="E57:E60" si="36">D57/200*10</f>
        <v>0</v>
      </c>
      <c r="F57" s="6">
        <v>0</v>
      </c>
      <c r="G57" s="17">
        <f t="shared" ref="G57:G60" si="37">(D57+E57)*F57</f>
        <v>0</v>
      </c>
      <c r="H57" s="18"/>
      <c r="I57" s="6">
        <v>0</v>
      </c>
      <c r="J57" s="19">
        <f t="shared" ref="J57:J60" si="38">H57*I57</f>
        <v>0</v>
      </c>
      <c r="K57" s="18"/>
      <c r="L57" s="6">
        <v>0</v>
      </c>
      <c r="M57" s="19">
        <f t="shared" ref="M57:M60" si="39">K57*L57</f>
        <v>0</v>
      </c>
      <c r="N57" s="19">
        <f t="shared" ref="N57:N60" si="40">G57+J57+M57</f>
        <v>0</v>
      </c>
      <c r="O57" s="19">
        <f t="shared" ref="O57:O60" si="41">C57*B57</f>
        <v>0</v>
      </c>
      <c r="P57" s="20">
        <f t="shared" ref="P57:P60" si="42">D57/200*5</f>
        <v>0</v>
      </c>
    </row>
    <row r="58" spans="1:16" x14ac:dyDescent="0.25">
      <c r="A58" s="24" t="s">
        <v>81</v>
      </c>
      <c r="B58" s="23">
        <v>1040.3</v>
      </c>
      <c r="C58" s="6">
        <v>0</v>
      </c>
      <c r="D58" s="15"/>
      <c r="E58" s="16">
        <f t="shared" si="36"/>
        <v>0</v>
      </c>
      <c r="F58" s="6">
        <v>0</v>
      </c>
      <c r="G58" s="17">
        <f t="shared" si="37"/>
        <v>0</v>
      </c>
      <c r="H58" s="18"/>
      <c r="I58" s="6">
        <v>0</v>
      </c>
      <c r="J58" s="19">
        <f t="shared" si="38"/>
        <v>0</v>
      </c>
      <c r="K58" s="18"/>
      <c r="L58" s="6">
        <v>0</v>
      </c>
      <c r="M58" s="19">
        <f t="shared" si="39"/>
        <v>0</v>
      </c>
      <c r="N58" s="19">
        <f t="shared" si="40"/>
        <v>0</v>
      </c>
      <c r="O58" s="19">
        <f t="shared" si="41"/>
        <v>0</v>
      </c>
      <c r="P58" s="20">
        <f t="shared" si="42"/>
        <v>0</v>
      </c>
    </row>
    <row r="59" spans="1:16" x14ac:dyDescent="0.25">
      <c r="A59" s="24" t="s">
        <v>82</v>
      </c>
      <c r="B59" s="23">
        <v>592.4</v>
      </c>
      <c r="C59" s="6">
        <v>0</v>
      </c>
      <c r="D59" s="26"/>
      <c r="E59" s="16">
        <f t="shared" si="36"/>
        <v>0</v>
      </c>
      <c r="F59" s="6">
        <v>0</v>
      </c>
      <c r="G59" s="17">
        <f t="shared" si="37"/>
        <v>0</v>
      </c>
      <c r="H59" s="22"/>
      <c r="I59" s="6">
        <v>0</v>
      </c>
      <c r="J59" s="19">
        <f t="shared" si="38"/>
        <v>0</v>
      </c>
      <c r="K59" s="22"/>
      <c r="L59" s="6">
        <v>0</v>
      </c>
      <c r="M59" s="19">
        <f t="shared" si="39"/>
        <v>0</v>
      </c>
      <c r="N59" s="19">
        <f t="shared" si="40"/>
        <v>0</v>
      </c>
      <c r="O59" s="19">
        <f t="shared" si="41"/>
        <v>0</v>
      </c>
      <c r="P59" s="20">
        <f t="shared" si="42"/>
        <v>0</v>
      </c>
    </row>
    <row r="60" spans="1:16" ht="15.75" thickBot="1" x14ac:dyDescent="0.3">
      <c r="A60" s="24" t="s">
        <v>83</v>
      </c>
      <c r="B60" s="23">
        <v>350.3</v>
      </c>
      <c r="C60" s="6">
        <v>0</v>
      </c>
      <c r="D60" s="26"/>
      <c r="E60" s="16">
        <f>D60/235*5</f>
        <v>0</v>
      </c>
      <c r="F60" s="6">
        <v>0</v>
      </c>
      <c r="G60" s="17">
        <f t="shared" si="37"/>
        <v>0</v>
      </c>
      <c r="H60" s="22"/>
      <c r="I60" s="6">
        <v>0</v>
      </c>
      <c r="J60" s="19">
        <f t="shared" si="38"/>
        <v>0</v>
      </c>
      <c r="K60" s="22"/>
      <c r="L60" s="6">
        <v>0</v>
      </c>
      <c r="M60" s="19">
        <f t="shared" si="39"/>
        <v>0</v>
      </c>
      <c r="N60" s="19">
        <f t="shared" si="40"/>
        <v>0</v>
      </c>
      <c r="O60" s="19">
        <f t="shared" si="41"/>
        <v>0</v>
      </c>
      <c r="P60" s="20">
        <f t="shared" si="42"/>
        <v>0</v>
      </c>
    </row>
    <row r="61" spans="1:16" ht="15.75" thickBot="1" x14ac:dyDescent="0.3">
      <c r="A61" s="1" t="s">
        <v>45</v>
      </c>
      <c r="B61" s="14"/>
      <c r="C61" s="11"/>
      <c r="D61" s="12"/>
      <c r="E61" s="8"/>
      <c r="F61" s="2"/>
      <c r="G61" s="2"/>
      <c r="H61" s="3"/>
      <c r="I61" s="8"/>
      <c r="J61" s="8"/>
      <c r="K61" s="2"/>
      <c r="L61" s="2"/>
      <c r="M61" s="9"/>
      <c r="N61" s="10"/>
      <c r="O61" s="10"/>
      <c r="P61" s="21">
        <f>SUM(P56:P60)</f>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81C38958E53945909CCB323949F006" ma:contentTypeVersion="" ma:contentTypeDescription="Een nieuw document maken." ma:contentTypeScope="" ma:versionID="e6199b3a77a78b97f6832d148750a9dc">
  <xsd:schema xmlns:xsd="http://www.w3.org/2001/XMLSchema" xmlns:xs="http://www.w3.org/2001/XMLSchema" xmlns:p="http://schemas.microsoft.com/office/2006/metadata/properties" xmlns:ns2="33093F29-CADE-47E9-8C51-D9827D74D855" targetNamespace="http://schemas.microsoft.com/office/2006/metadata/properties" ma:root="true" ma:fieldsID="12a70a0c40d25a6daabbce8b19644e43" ns2:_="">
    <xsd:import namespace="33093F29-CADE-47E9-8C51-D9827D74D85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093F29-CADE-47E9-8C51-D9827D74D8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22B17C-1DFE-4C96-B66C-7ED088E417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093F29-CADE-47E9-8C51-D9827D74D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CE23FB-C07F-4011-B9E5-F8339AEE70FA}">
  <ds:schemaRefs>
    <ds:schemaRef ds:uri="http://schemas.microsoft.com/office/2006/documentManagement/types"/>
    <ds:schemaRef ds:uri="http://schemas.microsoft.com/office/infopath/2007/PartnerControls"/>
    <ds:schemaRef ds:uri="33093F29-CADE-47E9-8C51-D9827D74D85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E685CD6-2FFE-4314-87EF-D91F31273C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Handleiding</vt:lpstr>
      <vt:lpstr>Invulformulier kwaliteitswens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Michel Bastiaansen</cp:lastModifiedBy>
  <cp:lastPrinted>2019-04-10T19:44:56Z</cp:lastPrinted>
  <dcterms:created xsi:type="dcterms:W3CDTF">2019-04-10T18:18:57Z</dcterms:created>
  <dcterms:modified xsi:type="dcterms:W3CDTF">2020-08-20T09:40:47Z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0x010100E381C38958E53945909CCB323949F006</vt:lpwstr>
  </property>
</Properties>
</file>