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https://d.docs.live.net/51b35a543de47a3b/Documenten/Academische medische centra/vumc/Aanbestedingsdocumenten/Leidraad/Te publiceren documenten/"/>
    </mc:Choice>
  </mc:AlternateContent>
  <xr:revisionPtr revIDLastSave="0" documentId="8_{C745B922-1A10-47DB-B15F-6E00CF00CB33}" xr6:coauthVersionLast="45" xr6:coauthVersionMax="45" xr10:uidLastSave="{00000000-0000-0000-0000-000000000000}"/>
  <bookViews>
    <workbookView xWindow="-108" yWindow="-108" windowWidth="23256" windowHeight="12576" tabRatio="708" xr2:uid="{00000000-000D-0000-FFFF-FFFF00000000}"/>
  </bookViews>
  <sheets>
    <sheet name="Voorblad" sheetId="1" r:id="rId1"/>
    <sheet name="1. DPIA Privacy" sheetId="10" r:id="rId2"/>
    <sheet name="1b. Privacy Pseudonimisatie" sheetId="15" state="hidden" r:id="rId3"/>
    <sheet name="2. STITCH" sheetId="5" r:id="rId4"/>
    <sheet name="3. Aanvullende Security Control" sheetId="4" r:id="rId5"/>
    <sheet name="4. Security Management" sheetId="2" r:id="rId6"/>
    <sheet name="5. MDS2" sheetId="6" state="hidden" r:id="rId7"/>
    <sheet name="6. PvEisen - ICT" sheetId="14" r:id="rId8"/>
    <sheet name="Evaluatie" sheetId="11" state="veryHidden" r:id="rId9"/>
    <sheet name="Lists" sheetId="3" state="hidden" r:id="rId10"/>
  </sheets>
  <definedNames>
    <definedName name="_xlnm._FilterDatabase" localSheetId="4" hidden="1">'3. Aanvullende Security Control'!$AA$4:$AH$8</definedName>
    <definedName name="_xlnm._FilterDatabase" localSheetId="5" hidden="1">'4. Security Management'!$AA$4:$AD$4</definedName>
    <definedName name="_xlnm._FilterDatabase" localSheetId="6" hidden="1">'5. MDS2'!$AK$4:$BD$400</definedName>
    <definedName name="_xlnm._FilterDatabase" localSheetId="7" hidden="1">'6. PvEisen - ICT'!$AA$23:$AD$72</definedName>
    <definedName name="_xlnm.Print_Area" localSheetId="1">'1. DPIA Privacy'!$A$1:$E$66</definedName>
    <definedName name="_xlnm.Print_Area" localSheetId="2">'1b. Privacy Pseudonimisatie'!$A$1:$F$69</definedName>
    <definedName name="_xlnm.Print_Area" localSheetId="3">'2. STITCH'!$A$1:$K$20</definedName>
    <definedName name="_xlnm.Print_Area" localSheetId="6">'5. MDS2'!$A:$D</definedName>
    <definedName name="_xlnm.Print_Area" localSheetId="0">Voorblad!$B$1:$D$48</definedName>
    <definedName name="_xlnm.Print_Titles" localSheetId="1">'1. DPIA Privacy'!$4:$4</definedName>
    <definedName name="_xlnm.Print_Titles" localSheetId="2">'1b. Privacy Pseudonimisatie'!$4:$4</definedName>
    <definedName name="_xlnm.Print_Titles" localSheetId="3">'2. STITCH'!$4:$4</definedName>
    <definedName name="_xlnm.Print_Titles" localSheetId="4">'3. Aanvullende Security Control'!$4:$4</definedName>
    <definedName name="_xlnm.Print_Titles" localSheetId="5">'4. Security Management'!$4:$4</definedName>
    <definedName name="_xlnm.Print_Titles" localSheetId="6">'5. MDS2'!$4:$4</definedName>
    <definedName name="_xlnm.Print_Titles" localSheetId="7">'6. PvEisen - ICT'!$4:$4</definedName>
    <definedName name="lst_AIC">Lists!$D$17:$D$19</definedName>
    <definedName name="lst_BIV">Lists!$F$2:$F$4</definedName>
    <definedName name="lst_Category">Lists!$N$2:$N$11</definedName>
    <definedName name="lst_DPIA">Lists!$L$2:$L$3</definedName>
    <definedName name="lst_EN">Lists!$A$17:$A$19</definedName>
    <definedName name="lst_janee">Lists!$B$2:$B$3</definedName>
    <definedName name="lst_janeenvt">Lists!$C$2:$C$4</definedName>
    <definedName name="lst_janeeToel">Lists!$E$2:$E$5</definedName>
    <definedName name="lst_level">Lists!$G$2:$G$3</definedName>
    <definedName name="lst_MSD2">Lists!$K$2:$K$5</definedName>
    <definedName name="lst_NL">Lists!$A$2:$A$4</definedName>
    <definedName name="lst_ToelNvt">Lists!$D$2:$D$3</definedName>
    <definedName name="lst_tst">Lists!$M$2:$M$3</definedName>
    <definedName name="lst_UK">Lists!$A$15:$A$18</definedName>
    <definedName name="lst_YesNa">Lists!$J$2:$J$3</definedName>
    <definedName name="lst_YesNo">Lists!$H$2:$H$3</definedName>
    <definedName name="lst_YesNoNa">Lists!$I$2:$I$4</definedName>
    <definedName name="SecurityNiveau">Voorblad!$C$45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1" i="11" l="1"/>
  <c r="AG8" i="5"/>
  <c r="AG195" i="6" l="1"/>
  <c r="AG101" i="6"/>
  <c r="AG17" i="6"/>
  <c r="AG115" i="14" l="1"/>
  <c r="AG109" i="14"/>
  <c r="AG108" i="14"/>
  <c r="AG66" i="14"/>
  <c r="AG64" i="14"/>
  <c r="AG62" i="14"/>
  <c r="AG61" i="14"/>
  <c r="AG56" i="14"/>
  <c r="AG57" i="14"/>
  <c r="AG55" i="14"/>
  <c r="BD18" i="5" l="1"/>
  <c r="BC18" i="5"/>
  <c r="BB18" i="5"/>
  <c r="BA18" i="5"/>
  <c r="AX18" i="5"/>
  <c r="AW18" i="5"/>
  <c r="AV18" i="5"/>
  <c r="AU18" i="5"/>
  <c r="AT18" i="5"/>
  <c r="AS18" i="5"/>
  <c r="AR18" i="5"/>
  <c r="AQ18" i="5"/>
  <c r="AP18" i="5"/>
  <c r="AO18" i="5"/>
  <c r="AN18" i="5"/>
  <c r="AM18" i="5"/>
  <c r="AG18" i="5"/>
  <c r="AZ18" i="5" s="1"/>
  <c r="AE18" i="5"/>
  <c r="AY18" i="5" s="1"/>
  <c r="BD17" i="5"/>
  <c r="BC17" i="5"/>
  <c r="BB17" i="5"/>
  <c r="BA17" i="5"/>
  <c r="AX17" i="5"/>
  <c r="AW17" i="5"/>
  <c r="AV17" i="5"/>
  <c r="AU17" i="5"/>
  <c r="AT17" i="5"/>
  <c r="AS17" i="5"/>
  <c r="AR17" i="5"/>
  <c r="AQ17" i="5"/>
  <c r="AP17" i="5"/>
  <c r="AO17" i="5"/>
  <c r="AN17" i="5"/>
  <c r="AM17" i="5"/>
  <c r="AL17" i="5"/>
  <c r="AK17" i="5"/>
  <c r="AG17" i="5"/>
  <c r="AZ17" i="5" s="1"/>
  <c r="AE17" i="5"/>
  <c r="AY17" i="5" s="1"/>
  <c r="BD16" i="5"/>
  <c r="BC16" i="5"/>
  <c r="BB16" i="5"/>
  <c r="BA16" i="5"/>
  <c r="AX16" i="5"/>
  <c r="AW16" i="5"/>
  <c r="AV16" i="5"/>
  <c r="AU16" i="5"/>
  <c r="AT16" i="5"/>
  <c r="AS16" i="5"/>
  <c r="AR16" i="5"/>
  <c r="AQ16" i="5"/>
  <c r="AP16" i="5"/>
  <c r="AO16" i="5"/>
  <c r="AN16" i="5"/>
  <c r="AM16" i="5"/>
  <c r="AL16" i="5"/>
  <c r="AK16" i="5"/>
  <c r="AG16" i="5"/>
  <c r="AZ16" i="5" s="1"/>
  <c r="AE16" i="5"/>
  <c r="AY16" i="5" s="1"/>
  <c r="BD15" i="5"/>
  <c r="BC15" i="5"/>
  <c r="BB15" i="5"/>
  <c r="BA15" i="5"/>
  <c r="AX15" i="5"/>
  <c r="AW15" i="5"/>
  <c r="AV15" i="5"/>
  <c r="AU15" i="5"/>
  <c r="AT15" i="5"/>
  <c r="AS15" i="5"/>
  <c r="AR15" i="5"/>
  <c r="AQ15" i="5"/>
  <c r="AP15" i="5"/>
  <c r="AO15" i="5"/>
  <c r="AN15" i="5"/>
  <c r="AM15" i="5"/>
  <c r="AL15" i="5"/>
  <c r="AK15" i="5"/>
  <c r="AG15" i="5"/>
  <c r="AZ15" i="5" s="1"/>
  <c r="AE15" i="5"/>
  <c r="AY15" i="5" s="1"/>
  <c r="BD14" i="5"/>
  <c r="BC14" i="5"/>
  <c r="AZ14" i="5"/>
  <c r="AY14" i="5"/>
  <c r="AX14" i="5"/>
  <c r="AW14" i="5"/>
  <c r="AV14" i="5"/>
  <c r="AU14" i="5"/>
  <c r="AT14" i="5"/>
  <c r="AS14" i="5"/>
  <c r="AR14" i="5"/>
  <c r="AQ14" i="5"/>
  <c r="AP14" i="5"/>
  <c r="AO14" i="5"/>
  <c r="AN14" i="5"/>
  <c r="AM14" i="5"/>
  <c r="AL14" i="5"/>
  <c r="AK14" i="5"/>
  <c r="AG14" i="5"/>
  <c r="BB14" i="5" s="1"/>
  <c r="AE14" i="5"/>
  <c r="BA14" i="5" s="1"/>
  <c r="BD13" i="5"/>
  <c r="BC13" i="5"/>
  <c r="AZ13" i="5"/>
  <c r="AY13" i="5"/>
  <c r="AX13" i="5"/>
  <c r="AW13" i="5"/>
  <c r="AV13" i="5"/>
  <c r="AU13" i="5"/>
  <c r="AT13" i="5"/>
  <c r="AS13" i="5"/>
  <c r="AR13" i="5"/>
  <c r="AQ13" i="5"/>
  <c r="AP13" i="5"/>
  <c r="AO13" i="5"/>
  <c r="AN13" i="5"/>
  <c r="AM13" i="5"/>
  <c r="AL13" i="5"/>
  <c r="AK13" i="5"/>
  <c r="AG13" i="5"/>
  <c r="BB13" i="5" s="1"/>
  <c r="AE13" i="5"/>
  <c r="BA13" i="5" s="1"/>
  <c r="BD12" i="5"/>
  <c r="BC12" i="5"/>
  <c r="AZ12" i="5"/>
  <c r="AY12" i="5"/>
  <c r="AX12" i="5"/>
  <c r="AW12" i="5"/>
  <c r="AV12" i="5"/>
  <c r="AU12" i="5"/>
  <c r="AT12" i="5"/>
  <c r="AS12" i="5"/>
  <c r="AR12" i="5"/>
  <c r="AQ12" i="5"/>
  <c r="AP12" i="5"/>
  <c r="AO12" i="5"/>
  <c r="AN12" i="5"/>
  <c r="AM12" i="5"/>
  <c r="AL12" i="5"/>
  <c r="AK12" i="5"/>
  <c r="AG12" i="5"/>
  <c r="BB12" i="5" s="1"/>
  <c r="AE12" i="5"/>
  <c r="BA12" i="5" s="1"/>
  <c r="BD11" i="5"/>
  <c r="BC11" i="5"/>
  <c r="AZ11" i="5"/>
  <c r="AY11" i="5"/>
  <c r="AX11" i="5"/>
  <c r="AW11" i="5"/>
  <c r="AV11" i="5"/>
  <c r="AU11" i="5"/>
  <c r="AT11" i="5"/>
  <c r="AS11" i="5"/>
  <c r="AR11" i="5"/>
  <c r="AQ11" i="5"/>
  <c r="AP11" i="5"/>
  <c r="AO11" i="5"/>
  <c r="AN11" i="5"/>
  <c r="AM11" i="5"/>
  <c r="AL11" i="5"/>
  <c r="AK11" i="5"/>
  <c r="AE11" i="5"/>
  <c r="AG11" i="5" s="1"/>
  <c r="BB11" i="5" s="1"/>
  <c r="BD10" i="5"/>
  <c r="BC10" i="5"/>
  <c r="BB10" i="5"/>
  <c r="BA10" i="5"/>
  <c r="AZ10" i="5"/>
  <c r="AY10" i="5"/>
  <c r="AX10" i="5"/>
  <c r="AW10" i="5"/>
  <c r="AV10" i="5"/>
  <c r="AU10" i="5"/>
  <c r="AT10" i="5"/>
  <c r="AS10" i="5"/>
  <c r="AR10" i="5"/>
  <c r="AQ10" i="5"/>
  <c r="AN10" i="5"/>
  <c r="AM10" i="5"/>
  <c r="AL10" i="5"/>
  <c r="AK10" i="5"/>
  <c r="AG10" i="5"/>
  <c r="AP10" i="5" s="1"/>
  <c r="AE10" i="5"/>
  <c r="AO10" i="5" s="1"/>
  <c r="BB9" i="5"/>
  <c r="BA9" i="5"/>
  <c r="AZ9" i="5"/>
  <c r="AY9" i="5"/>
  <c r="AX9" i="5"/>
  <c r="AW9" i="5"/>
  <c r="AV9" i="5"/>
  <c r="AU9" i="5"/>
  <c r="AT9" i="5"/>
  <c r="AS9" i="5"/>
  <c r="AR9" i="5"/>
  <c r="AQ9" i="5"/>
  <c r="AP9" i="5"/>
  <c r="AO9" i="5"/>
  <c r="AN9" i="5"/>
  <c r="AM9" i="5"/>
  <c r="AL9" i="5"/>
  <c r="AK9" i="5"/>
  <c r="AG9" i="5"/>
  <c r="BD9" i="5" s="1"/>
  <c r="AE9" i="5"/>
  <c r="BC9" i="5" s="1"/>
  <c r="BD8" i="5"/>
  <c r="BC8" i="5"/>
  <c r="AZ8" i="5"/>
  <c r="AY8" i="5"/>
  <c r="AX8" i="5"/>
  <c r="AW8" i="5"/>
  <c r="AV8" i="5"/>
  <c r="AU8" i="5"/>
  <c r="AT8" i="5"/>
  <c r="AS8" i="5"/>
  <c r="AR8" i="5"/>
  <c r="AQ8" i="5"/>
  <c r="AP8" i="5"/>
  <c r="AO8" i="5"/>
  <c r="AN8" i="5"/>
  <c r="AM8" i="5"/>
  <c r="AL8" i="5"/>
  <c r="AK8" i="5"/>
  <c r="BB8" i="5"/>
  <c r="AE8" i="5"/>
  <c r="BA8" i="5" s="1"/>
  <c r="BD7" i="5"/>
  <c r="BC7" i="5"/>
  <c r="AZ7" i="5"/>
  <c r="AY7" i="5"/>
  <c r="AX7" i="5"/>
  <c r="AW7" i="5"/>
  <c r="AV7" i="5"/>
  <c r="AU7" i="5"/>
  <c r="AT7" i="5"/>
  <c r="AS7" i="5"/>
  <c r="AR7" i="5"/>
  <c r="AQ7" i="5"/>
  <c r="AP7" i="5"/>
  <c r="AO7" i="5"/>
  <c r="AN7" i="5"/>
  <c r="AM7" i="5"/>
  <c r="AL7" i="5"/>
  <c r="AK7" i="5"/>
  <c r="AE7" i="5"/>
  <c r="AG7" i="5" s="1"/>
  <c r="BB7" i="5" s="1"/>
  <c r="BD6" i="5"/>
  <c r="BC6" i="5"/>
  <c r="BB6" i="5"/>
  <c r="BA6" i="5"/>
  <c r="AZ6" i="5"/>
  <c r="AY6" i="5"/>
  <c r="AX6" i="5"/>
  <c r="AW6" i="5"/>
  <c r="AV6" i="5"/>
  <c r="AU6" i="5"/>
  <c r="AT6" i="5"/>
  <c r="AS6" i="5"/>
  <c r="AP6" i="5"/>
  <c r="AO6" i="5"/>
  <c r="AN6" i="5"/>
  <c r="AM6" i="5"/>
  <c r="AL6" i="5"/>
  <c r="AK6" i="5"/>
  <c r="AG6" i="5"/>
  <c r="AE6" i="5"/>
  <c r="AQ6" i="5" s="1"/>
  <c r="AJ2" i="5"/>
  <c r="K1" i="5" s="1"/>
  <c r="AB2" i="5"/>
  <c r="AQ5" i="5" l="1"/>
  <c r="BA11" i="5"/>
  <c r="BA7" i="5"/>
  <c r="AK18" i="5"/>
  <c r="AK5" i="5" s="1"/>
  <c r="AU5" i="5"/>
  <c r="AV5" i="5"/>
  <c r="AN5" i="5"/>
  <c r="AL18" i="5"/>
  <c r="AL5" i="5" s="1"/>
  <c r="BB5" i="5"/>
  <c r="BD5" i="5"/>
  <c r="AZ5" i="5"/>
  <c r="AW5" i="5"/>
  <c r="BC5" i="5"/>
  <c r="AS5" i="5"/>
  <c r="AX5" i="5"/>
  <c r="AM5" i="5"/>
  <c r="AT5" i="5"/>
  <c r="AP5" i="5"/>
  <c r="AG2" i="5"/>
  <c r="AC2" i="5" s="1"/>
  <c r="AO5" i="5"/>
  <c r="AY5" i="5"/>
  <c r="AR6" i="5"/>
  <c r="AR5" i="5" s="1"/>
  <c r="BA5" i="5" l="1"/>
  <c r="AR2" i="5"/>
  <c r="AV2" i="5"/>
  <c r="AX2" i="5"/>
  <c r="BB2" i="5"/>
  <c r="AN2" i="5"/>
  <c r="AZ2" i="5"/>
  <c r="BD2" i="5"/>
  <c r="AL2" i="5"/>
  <c r="AP2" i="5"/>
  <c r="AT2" i="5"/>
  <c r="Q3" i="11"/>
  <c r="AK6" i="15"/>
  <c r="AL6" i="15"/>
  <c r="AM6" i="15"/>
  <c r="AN6" i="15"/>
  <c r="AO6" i="15"/>
  <c r="AP6" i="15"/>
  <c r="AQ6" i="15"/>
  <c r="AR6" i="15"/>
  <c r="AS6" i="15"/>
  <c r="AT6" i="15"/>
  <c r="AU6" i="15"/>
  <c r="AV6" i="15"/>
  <c r="AW6" i="15"/>
  <c r="AY6" i="15"/>
  <c r="AZ6" i="15"/>
  <c r="BA6" i="15"/>
  <c r="BB6" i="15"/>
  <c r="BC6" i="15"/>
  <c r="BD6" i="15"/>
  <c r="AK7" i="15"/>
  <c r="AL7" i="15"/>
  <c r="AM7" i="15"/>
  <c r="AN7" i="15"/>
  <c r="AO7" i="15"/>
  <c r="AP7" i="15"/>
  <c r="AQ7" i="15"/>
  <c r="AR7" i="15"/>
  <c r="AS7" i="15"/>
  <c r="AT7" i="15"/>
  <c r="AU7" i="15"/>
  <c r="AV7" i="15"/>
  <c r="AW7" i="15"/>
  <c r="AY7" i="15"/>
  <c r="AZ7" i="15"/>
  <c r="BA7" i="15"/>
  <c r="BB7" i="15"/>
  <c r="BC7" i="15"/>
  <c r="BD7" i="15"/>
  <c r="AK8" i="15"/>
  <c r="AL8" i="15"/>
  <c r="AM8" i="15"/>
  <c r="AN8" i="15"/>
  <c r="AO8" i="15"/>
  <c r="AP8" i="15"/>
  <c r="AQ8" i="15"/>
  <c r="AR8" i="15"/>
  <c r="AS8" i="15"/>
  <c r="AT8" i="15"/>
  <c r="AU8" i="15"/>
  <c r="AV8" i="15"/>
  <c r="AW8" i="15"/>
  <c r="AY8" i="15"/>
  <c r="AZ8" i="15"/>
  <c r="BA8" i="15"/>
  <c r="BB8" i="15"/>
  <c r="BC8" i="15"/>
  <c r="BD8" i="15"/>
  <c r="AK9" i="15"/>
  <c r="AL9" i="15"/>
  <c r="AM9" i="15"/>
  <c r="AN9" i="15"/>
  <c r="AO9" i="15"/>
  <c r="AP9" i="15"/>
  <c r="AQ9" i="15"/>
  <c r="AR9" i="15"/>
  <c r="AS9" i="15"/>
  <c r="AT9" i="15"/>
  <c r="AU9" i="15"/>
  <c r="AV9" i="15"/>
  <c r="AW9" i="15"/>
  <c r="AY9" i="15"/>
  <c r="AZ9" i="15"/>
  <c r="BA9" i="15"/>
  <c r="BB9" i="15"/>
  <c r="BC9" i="15"/>
  <c r="BD9" i="15"/>
  <c r="AK10" i="15"/>
  <c r="AL10" i="15"/>
  <c r="AM10" i="15"/>
  <c r="AN10" i="15"/>
  <c r="AO10" i="15"/>
  <c r="AP10" i="15"/>
  <c r="AQ10" i="15"/>
  <c r="AR10" i="15"/>
  <c r="AS10" i="15"/>
  <c r="AT10" i="15"/>
  <c r="AU10" i="15"/>
  <c r="AV10" i="15"/>
  <c r="AW10" i="15"/>
  <c r="AY10" i="15"/>
  <c r="AZ10" i="15"/>
  <c r="BA10" i="15"/>
  <c r="BB10" i="15"/>
  <c r="BC10" i="15"/>
  <c r="BD10" i="15"/>
  <c r="AK11" i="15"/>
  <c r="AL11" i="15"/>
  <c r="AM11" i="15"/>
  <c r="AN11" i="15"/>
  <c r="AO11" i="15"/>
  <c r="AP11" i="15"/>
  <c r="AQ11" i="15"/>
  <c r="AR11" i="15"/>
  <c r="AS11" i="15"/>
  <c r="AT11" i="15"/>
  <c r="AU11" i="15"/>
  <c r="AV11" i="15"/>
  <c r="AW11" i="15"/>
  <c r="AY11" i="15"/>
  <c r="AZ11" i="15"/>
  <c r="BA11" i="15"/>
  <c r="BB11" i="15"/>
  <c r="BC11" i="15"/>
  <c r="BD11" i="15"/>
  <c r="AK12" i="15"/>
  <c r="AL12" i="15"/>
  <c r="AM12" i="15"/>
  <c r="AN12" i="15"/>
  <c r="AO12" i="15"/>
  <c r="AP12" i="15"/>
  <c r="AQ12" i="15"/>
  <c r="AR12" i="15"/>
  <c r="AS12" i="15"/>
  <c r="AT12" i="15"/>
  <c r="AU12" i="15"/>
  <c r="AV12" i="15"/>
  <c r="AW12" i="15"/>
  <c r="AY12" i="15"/>
  <c r="AZ12" i="15"/>
  <c r="BA12" i="15"/>
  <c r="BB12" i="15"/>
  <c r="BC12" i="15"/>
  <c r="BD12" i="15"/>
  <c r="AK13" i="15"/>
  <c r="AL13" i="15"/>
  <c r="AM13" i="15"/>
  <c r="AN13" i="15"/>
  <c r="AO13" i="15"/>
  <c r="AP13" i="15"/>
  <c r="AQ13" i="15"/>
  <c r="AR13" i="15"/>
  <c r="AS13" i="15"/>
  <c r="AT13" i="15"/>
  <c r="AU13" i="15"/>
  <c r="AV13" i="15"/>
  <c r="AW13" i="15"/>
  <c r="AY13" i="15"/>
  <c r="AZ13" i="15"/>
  <c r="BA13" i="15"/>
  <c r="BB13" i="15"/>
  <c r="BC13" i="15"/>
  <c r="BD13" i="15"/>
  <c r="AK14" i="15"/>
  <c r="AL14" i="15"/>
  <c r="AM14" i="15"/>
  <c r="AN14" i="15"/>
  <c r="AO14" i="15"/>
  <c r="AP14" i="15"/>
  <c r="AQ14" i="15"/>
  <c r="AR14" i="15"/>
  <c r="AS14" i="15"/>
  <c r="AT14" i="15"/>
  <c r="AU14" i="15"/>
  <c r="AV14" i="15"/>
  <c r="AW14" i="15"/>
  <c r="AY14" i="15"/>
  <c r="AZ14" i="15"/>
  <c r="BA14" i="15"/>
  <c r="BB14" i="15"/>
  <c r="BC14" i="15"/>
  <c r="BD14" i="15"/>
  <c r="AK15" i="15"/>
  <c r="AL15" i="15"/>
  <c r="AM15" i="15"/>
  <c r="AN15" i="15"/>
  <c r="AO15" i="15"/>
  <c r="AP15" i="15"/>
  <c r="AQ15" i="15"/>
  <c r="AR15" i="15"/>
  <c r="AS15" i="15"/>
  <c r="AT15" i="15"/>
  <c r="AU15" i="15"/>
  <c r="AV15" i="15"/>
  <c r="AW15" i="15"/>
  <c r="AY15" i="15"/>
  <c r="AZ15" i="15"/>
  <c r="BA15" i="15"/>
  <c r="BB15" i="15"/>
  <c r="BC15" i="15"/>
  <c r="BD15" i="15"/>
  <c r="AK16" i="15"/>
  <c r="AL16" i="15"/>
  <c r="AM16" i="15"/>
  <c r="AN16" i="15"/>
  <c r="AO16" i="15"/>
  <c r="AP16" i="15"/>
  <c r="AQ16" i="15"/>
  <c r="AR16" i="15"/>
  <c r="AS16" i="15"/>
  <c r="AT16" i="15"/>
  <c r="AU16" i="15"/>
  <c r="AV16" i="15"/>
  <c r="AW16" i="15"/>
  <c r="AY16" i="15"/>
  <c r="AZ16" i="15"/>
  <c r="BA16" i="15"/>
  <c r="BB16" i="15"/>
  <c r="BC16" i="15"/>
  <c r="BD16" i="15"/>
  <c r="AK17" i="15"/>
  <c r="AL17" i="15"/>
  <c r="AM17" i="15"/>
  <c r="AN17" i="15"/>
  <c r="AO17" i="15"/>
  <c r="AP17" i="15"/>
  <c r="AQ17" i="15"/>
  <c r="AR17" i="15"/>
  <c r="AS17" i="15"/>
  <c r="AT17" i="15"/>
  <c r="AU17" i="15"/>
  <c r="AV17" i="15"/>
  <c r="AW17" i="15"/>
  <c r="AY17" i="15"/>
  <c r="AZ17" i="15"/>
  <c r="BA17" i="15"/>
  <c r="BB17" i="15"/>
  <c r="BC17" i="15"/>
  <c r="BD17" i="15"/>
  <c r="AK18" i="15"/>
  <c r="AL18" i="15"/>
  <c r="AM18" i="15"/>
  <c r="AN18" i="15"/>
  <c r="AO18" i="15"/>
  <c r="AP18" i="15"/>
  <c r="AQ18" i="15"/>
  <c r="AR18" i="15"/>
  <c r="AS18" i="15"/>
  <c r="AT18" i="15"/>
  <c r="AU18" i="15"/>
  <c r="AV18" i="15"/>
  <c r="AW18" i="15"/>
  <c r="AY18" i="15"/>
  <c r="AZ18" i="15"/>
  <c r="BA18" i="15"/>
  <c r="BB18" i="15"/>
  <c r="BC18" i="15"/>
  <c r="BD18" i="15"/>
  <c r="AK19" i="15"/>
  <c r="AL19" i="15"/>
  <c r="AM19" i="15"/>
  <c r="AN19" i="15"/>
  <c r="AO19" i="15"/>
  <c r="AP19" i="15"/>
  <c r="AQ19" i="15"/>
  <c r="AR19" i="15"/>
  <c r="AS19" i="15"/>
  <c r="AT19" i="15"/>
  <c r="AU19" i="15"/>
  <c r="AV19" i="15"/>
  <c r="AW19" i="15"/>
  <c r="AY19" i="15"/>
  <c r="AZ19" i="15"/>
  <c r="BA19" i="15"/>
  <c r="BB19" i="15"/>
  <c r="BC19" i="15"/>
  <c r="BD19" i="15"/>
  <c r="AK20" i="15"/>
  <c r="AL20" i="15"/>
  <c r="AM20" i="15"/>
  <c r="AN20" i="15"/>
  <c r="AO20" i="15"/>
  <c r="AP20" i="15"/>
  <c r="AQ20" i="15"/>
  <c r="AR20" i="15"/>
  <c r="AS20" i="15"/>
  <c r="AT20" i="15"/>
  <c r="AU20" i="15"/>
  <c r="AV20" i="15"/>
  <c r="AW20" i="15"/>
  <c r="AY20" i="15"/>
  <c r="AZ20" i="15"/>
  <c r="BA20" i="15"/>
  <c r="BB20" i="15"/>
  <c r="BC20" i="15"/>
  <c r="BD20" i="15"/>
  <c r="AK21" i="15"/>
  <c r="AL21" i="15"/>
  <c r="AM21" i="15"/>
  <c r="AN21" i="15"/>
  <c r="AO21" i="15"/>
  <c r="AP21" i="15"/>
  <c r="AQ21" i="15"/>
  <c r="AR21" i="15"/>
  <c r="AS21" i="15"/>
  <c r="AT21" i="15"/>
  <c r="AU21" i="15"/>
  <c r="AV21" i="15"/>
  <c r="AW21" i="15"/>
  <c r="AY21" i="15"/>
  <c r="AZ21" i="15"/>
  <c r="BA21" i="15"/>
  <c r="BB21" i="15"/>
  <c r="BC21" i="15"/>
  <c r="BD21" i="15"/>
  <c r="AK22" i="15"/>
  <c r="AL22" i="15"/>
  <c r="AM22" i="15"/>
  <c r="AN22" i="15"/>
  <c r="AO22" i="15"/>
  <c r="AP22" i="15"/>
  <c r="AQ22" i="15"/>
  <c r="AR22" i="15"/>
  <c r="AS22" i="15"/>
  <c r="AT22" i="15"/>
  <c r="AU22" i="15"/>
  <c r="AV22" i="15"/>
  <c r="AW22" i="15"/>
  <c r="AY22" i="15"/>
  <c r="AZ22" i="15"/>
  <c r="BA22" i="15"/>
  <c r="BB22" i="15"/>
  <c r="BC22" i="15"/>
  <c r="BD22" i="15"/>
  <c r="AK23" i="15"/>
  <c r="AL23" i="15"/>
  <c r="AM23" i="15"/>
  <c r="AN23" i="15"/>
  <c r="AO23" i="15"/>
  <c r="AP23" i="15"/>
  <c r="AQ23" i="15"/>
  <c r="AR23" i="15"/>
  <c r="AS23" i="15"/>
  <c r="AT23" i="15"/>
  <c r="AU23" i="15"/>
  <c r="AV23" i="15"/>
  <c r="AW23" i="15"/>
  <c r="AY23" i="15"/>
  <c r="AZ23" i="15"/>
  <c r="BA23" i="15"/>
  <c r="BB23" i="15"/>
  <c r="BC23" i="15"/>
  <c r="BD23" i="15"/>
  <c r="AK24" i="15"/>
  <c r="AL24" i="15"/>
  <c r="AM24" i="15"/>
  <c r="AN24" i="15"/>
  <c r="AO24" i="15"/>
  <c r="AP24" i="15"/>
  <c r="AQ24" i="15"/>
  <c r="AR24" i="15"/>
  <c r="AS24" i="15"/>
  <c r="AT24" i="15"/>
  <c r="AU24" i="15"/>
  <c r="AV24" i="15"/>
  <c r="AW24" i="15"/>
  <c r="AY24" i="15"/>
  <c r="AZ24" i="15"/>
  <c r="BA24" i="15"/>
  <c r="BB24" i="15"/>
  <c r="BC24" i="15"/>
  <c r="BD24" i="15"/>
  <c r="AK25" i="15"/>
  <c r="AL25" i="15"/>
  <c r="AM25" i="15"/>
  <c r="AN25" i="15"/>
  <c r="AO25" i="15"/>
  <c r="AP25" i="15"/>
  <c r="AQ25" i="15"/>
  <c r="AR25" i="15"/>
  <c r="AS25" i="15"/>
  <c r="AT25" i="15"/>
  <c r="AU25" i="15"/>
  <c r="AV25" i="15"/>
  <c r="AW25" i="15"/>
  <c r="AY25" i="15"/>
  <c r="AZ25" i="15"/>
  <c r="BA25" i="15"/>
  <c r="BB25" i="15"/>
  <c r="BC25" i="15"/>
  <c r="BD25" i="15"/>
  <c r="AK26" i="15"/>
  <c r="AL26" i="15"/>
  <c r="AM26" i="15"/>
  <c r="AN26" i="15"/>
  <c r="AO26" i="15"/>
  <c r="AP26" i="15"/>
  <c r="AQ26" i="15"/>
  <c r="AR26" i="15"/>
  <c r="AS26" i="15"/>
  <c r="AT26" i="15"/>
  <c r="AU26" i="15"/>
  <c r="AV26" i="15"/>
  <c r="AW26" i="15"/>
  <c r="AY26" i="15"/>
  <c r="AZ26" i="15"/>
  <c r="BA26" i="15"/>
  <c r="BB26" i="15"/>
  <c r="BC26" i="15"/>
  <c r="BD26" i="15"/>
  <c r="AK27" i="15"/>
  <c r="AL27" i="15"/>
  <c r="AM27" i="15"/>
  <c r="AN27" i="15"/>
  <c r="AO27" i="15"/>
  <c r="AP27" i="15"/>
  <c r="AQ27" i="15"/>
  <c r="AR27" i="15"/>
  <c r="AS27" i="15"/>
  <c r="AT27" i="15"/>
  <c r="AU27" i="15"/>
  <c r="AV27" i="15"/>
  <c r="AW27" i="15"/>
  <c r="AY27" i="15"/>
  <c r="AZ27" i="15"/>
  <c r="BA27" i="15"/>
  <c r="BB27" i="15"/>
  <c r="BC27" i="15"/>
  <c r="BD27" i="15"/>
  <c r="AK28" i="15"/>
  <c r="AL28" i="15"/>
  <c r="AM28" i="15"/>
  <c r="AN28" i="15"/>
  <c r="AO28" i="15"/>
  <c r="AP28" i="15"/>
  <c r="AQ28" i="15"/>
  <c r="AR28" i="15"/>
  <c r="AS28" i="15"/>
  <c r="AT28" i="15"/>
  <c r="AU28" i="15"/>
  <c r="AV28" i="15"/>
  <c r="AW28" i="15"/>
  <c r="AY28" i="15"/>
  <c r="AZ28" i="15"/>
  <c r="BA28" i="15"/>
  <c r="BB28" i="15"/>
  <c r="BC28" i="15"/>
  <c r="BD28" i="15"/>
  <c r="AK29" i="15"/>
  <c r="AL29" i="15"/>
  <c r="AM29" i="15"/>
  <c r="AN29" i="15"/>
  <c r="AO29" i="15"/>
  <c r="AP29" i="15"/>
  <c r="AQ29" i="15"/>
  <c r="AR29" i="15"/>
  <c r="AS29" i="15"/>
  <c r="AT29" i="15"/>
  <c r="AU29" i="15"/>
  <c r="AV29" i="15"/>
  <c r="AW29" i="15"/>
  <c r="AX29" i="15"/>
  <c r="AY29" i="15"/>
  <c r="AZ29" i="15"/>
  <c r="BA29" i="15"/>
  <c r="BB29" i="15"/>
  <c r="BC29" i="15"/>
  <c r="BD29" i="15"/>
  <c r="AK30" i="15"/>
  <c r="AL30" i="15"/>
  <c r="AM30" i="15"/>
  <c r="AN30" i="15"/>
  <c r="AO30" i="15"/>
  <c r="AP30" i="15"/>
  <c r="AQ30" i="15"/>
  <c r="AR30" i="15"/>
  <c r="AS30" i="15"/>
  <c r="AT30" i="15"/>
  <c r="AU30" i="15"/>
  <c r="AV30" i="15"/>
  <c r="AW30" i="15"/>
  <c r="AY30" i="15"/>
  <c r="AZ30" i="15"/>
  <c r="BA30" i="15"/>
  <c r="BB30" i="15"/>
  <c r="BC30" i="15"/>
  <c r="BD30" i="15"/>
  <c r="AK31" i="15"/>
  <c r="AL31" i="15"/>
  <c r="AM31" i="15"/>
  <c r="AN31" i="15"/>
  <c r="AO31" i="15"/>
  <c r="AP31" i="15"/>
  <c r="AQ31" i="15"/>
  <c r="AR31" i="15"/>
  <c r="AS31" i="15"/>
  <c r="AT31" i="15"/>
  <c r="AU31" i="15"/>
  <c r="AV31" i="15"/>
  <c r="AW31" i="15"/>
  <c r="AY31" i="15"/>
  <c r="AZ31" i="15"/>
  <c r="BA31" i="15"/>
  <c r="BB31" i="15"/>
  <c r="BC31" i="15"/>
  <c r="BD31" i="15"/>
  <c r="AK32" i="15"/>
  <c r="AL32" i="15"/>
  <c r="AM32" i="15"/>
  <c r="AN32" i="15"/>
  <c r="AO32" i="15"/>
  <c r="AP32" i="15"/>
  <c r="AQ32" i="15"/>
  <c r="AR32" i="15"/>
  <c r="AS32" i="15"/>
  <c r="AT32" i="15"/>
  <c r="AU32" i="15"/>
  <c r="AV32" i="15"/>
  <c r="AW32" i="15"/>
  <c r="AY32" i="15"/>
  <c r="AZ32" i="15"/>
  <c r="BA32" i="15"/>
  <c r="BB32" i="15"/>
  <c r="BC32" i="15"/>
  <c r="BD32" i="15"/>
  <c r="AK33" i="15"/>
  <c r="AL33" i="15"/>
  <c r="AM33" i="15"/>
  <c r="AN33" i="15"/>
  <c r="AO33" i="15"/>
  <c r="AP33" i="15"/>
  <c r="AQ33" i="15"/>
  <c r="AR33" i="15"/>
  <c r="AS33" i="15"/>
  <c r="AT33" i="15"/>
  <c r="AU33" i="15"/>
  <c r="AV33" i="15"/>
  <c r="AW33" i="15"/>
  <c r="AY33" i="15"/>
  <c r="AZ33" i="15"/>
  <c r="BA33" i="15"/>
  <c r="BB33" i="15"/>
  <c r="BC33" i="15"/>
  <c r="BD33" i="15"/>
  <c r="AK34" i="15"/>
  <c r="AL34" i="15"/>
  <c r="AM34" i="15"/>
  <c r="AN34" i="15"/>
  <c r="AO34" i="15"/>
  <c r="AP34" i="15"/>
  <c r="AQ34" i="15"/>
  <c r="AR34" i="15"/>
  <c r="AS34" i="15"/>
  <c r="AT34" i="15"/>
  <c r="AU34" i="15"/>
  <c r="AV34" i="15"/>
  <c r="AW34" i="15"/>
  <c r="AY34" i="15"/>
  <c r="AZ34" i="15"/>
  <c r="BA34" i="15"/>
  <c r="BB34" i="15"/>
  <c r="BC34" i="15"/>
  <c r="BD34" i="15"/>
  <c r="AK35" i="15"/>
  <c r="AL35" i="15"/>
  <c r="AM35" i="15"/>
  <c r="AN35" i="15"/>
  <c r="AO35" i="15"/>
  <c r="AP35" i="15"/>
  <c r="AQ35" i="15"/>
  <c r="AR35" i="15"/>
  <c r="AS35" i="15"/>
  <c r="AT35" i="15"/>
  <c r="AU35" i="15"/>
  <c r="AV35" i="15"/>
  <c r="AW35" i="15"/>
  <c r="AY35" i="15"/>
  <c r="AZ35" i="15"/>
  <c r="BA35" i="15"/>
  <c r="BB35" i="15"/>
  <c r="BC35" i="15"/>
  <c r="BD35" i="15"/>
  <c r="AK36" i="15"/>
  <c r="AL36" i="15"/>
  <c r="AM36" i="15"/>
  <c r="AN36" i="15"/>
  <c r="AO36" i="15"/>
  <c r="AP36" i="15"/>
  <c r="AQ36" i="15"/>
  <c r="AR36" i="15"/>
  <c r="AS36" i="15"/>
  <c r="AT36" i="15"/>
  <c r="AU36" i="15"/>
  <c r="AV36" i="15"/>
  <c r="AW36" i="15"/>
  <c r="AY36" i="15"/>
  <c r="AZ36" i="15"/>
  <c r="BA36" i="15"/>
  <c r="BB36" i="15"/>
  <c r="BC36" i="15"/>
  <c r="BD36" i="15"/>
  <c r="AK37" i="15"/>
  <c r="AL37" i="15"/>
  <c r="AM37" i="15"/>
  <c r="AN37" i="15"/>
  <c r="AO37" i="15"/>
  <c r="AP37" i="15"/>
  <c r="AQ37" i="15"/>
  <c r="AR37" i="15"/>
  <c r="AS37" i="15"/>
  <c r="AT37" i="15"/>
  <c r="AU37" i="15"/>
  <c r="AV37" i="15"/>
  <c r="AW37" i="15"/>
  <c r="AY37" i="15"/>
  <c r="AZ37" i="15"/>
  <c r="BA37" i="15"/>
  <c r="BB37" i="15"/>
  <c r="BC37" i="15"/>
  <c r="BD37" i="15"/>
  <c r="AK38" i="15"/>
  <c r="AL38" i="15"/>
  <c r="AM38" i="15"/>
  <c r="AN38" i="15"/>
  <c r="AO38" i="15"/>
  <c r="AP38" i="15"/>
  <c r="AQ38" i="15"/>
  <c r="AR38" i="15"/>
  <c r="AS38" i="15"/>
  <c r="AT38" i="15"/>
  <c r="AU38" i="15"/>
  <c r="AV38" i="15"/>
  <c r="AW38" i="15"/>
  <c r="AY38" i="15"/>
  <c r="AZ38" i="15"/>
  <c r="BA38" i="15"/>
  <c r="BB38" i="15"/>
  <c r="BC38" i="15"/>
  <c r="BD38" i="15"/>
  <c r="AK39" i="15"/>
  <c r="AL39" i="15"/>
  <c r="AM39" i="15"/>
  <c r="AN39" i="15"/>
  <c r="AO39" i="15"/>
  <c r="AP39" i="15"/>
  <c r="AQ39" i="15"/>
  <c r="AR39" i="15"/>
  <c r="AS39" i="15"/>
  <c r="AT39" i="15"/>
  <c r="AU39" i="15"/>
  <c r="AV39" i="15"/>
  <c r="AW39" i="15"/>
  <c r="AY39" i="15"/>
  <c r="AZ39" i="15"/>
  <c r="BA39" i="15"/>
  <c r="BB39" i="15"/>
  <c r="BC39" i="15"/>
  <c r="BD39" i="15"/>
  <c r="AK40" i="15"/>
  <c r="AL40" i="15"/>
  <c r="AM40" i="15"/>
  <c r="AN40" i="15"/>
  <c r="AO40" i="15"/>
  <c r="AP40" i="15"/>
  <c r="AQ40" i="15"/>
  <c r="AR40" i="15"/>
  <c r="AS40" i="15"/>
  <c r="AT40" i="15"/>
  <c r="AU40" i="15"/>
  <c r="AV40" i="15"/>
  <c r="AW40" i="15"/>
  <c r="AY40" i="15"/>
  <c r="AZ40" i="15"/>
  <c r="BA40" i="15"/>
  <c r="BB40" i="15"/>
  <c r="BC40" i="15"/>
  <c r="BD40" i="15"/>
  <c r="AK41" i="15"/>
  <c r="AL41" i="15"/>
  <c r="AM41" i="15"/>
  <c r="AN41" i="15"/>
  <c r="AO41" i="15"/>
  <c r="AP41" i="15"/>
  <c r="AQ41" i="15"/>
  <c r="AR41" i="15"/>
  <c r="AS41" i="15"/>
  <c r="AT41" i="15"/>
  <c r="AU41" i="15"/>
  <c r="AV41" i="15"/>
  <c r="AW41" i="15"/>
  <c r="AY41" i="15"/>
  <c r="AZ41" i="15"/>
  <c r="BA41" i="15"/>
  <c r="BB41" i="15"/>
  <c r="BC41" i="15"/>
  <c r="BD41" i="15"/>
  <c r="AK42" i="15"/>
  <c r="AL42" i="15"/>
  <c r="AM42" i="15"/>
  <c r="AN42" i="15"/>
  <c r="AO42" i="15"/>
  <c r="AP42" i="15"/>
  <c r="AQ42" i="15"/>
  <c r="AR42" i="15"/>
  <c r="AS42" i="15"/>
  <c r="AT42" i="15"/>
  <c r="AU42" i="15"/>
  <c r="AV42" i="15"/>
  <c r="AW42" i="15"/>
  <c r="AY42" i="15"/>
  <c r="AZ42" i="15"/>
  <c r="BA42" i="15"/>
  <c r="BB42" i="15"/>
  <c r="BC42" i="15"/>
  <c r="BD42" i="15"/>
  <c r="AK43" i="15"/>
  <c r="AL43" i="15"/>
  <c r="AM43" i="15"/>
  <c r="AN43" i="15"/>
  <c r="AO43" i="15"/>
  <c r="AP43" i="15"/>
  <c r="AQ43" i="15"/>
  <c r="AR43" i="15"/>
  <c r="AS43" i="15"/>
  <c r="AT43" i="15"/>
  <c r="AU43" i="15"/>
  <c r="AV43" i="15"/>
  <c r="AW43" i="15"/>
  <c r="AY43" i="15"/>
  <c r="AZ43" i="15"/>
  <c r="BA43" i="15"/>
  <c r="BB43" i="15"/>
  <c r="BC43" i="15"/>
  <c r="BD43" i="15"/>
  <c r="AK44" i="15"/>
  <c r="AL44" i="15"/>
  <c r="AM44" i="15"/>
  <c r="AN44" i="15"/>
  <c r="AO44" i="15"/>
  <c r="AP44" i="15"/>
  <c r="AQ44" i="15"/>
  <c r="AR44" i="15"/>
  <c r="AS44" i="15"/>
  <c r="AT44" i="15"/>
  <c r="AU44" i="15"/>
  <c r="AV44" i="15"/>
  <c r="AW44" i="15"/>
  <c r="AY44" i="15"/>
  <c r="AZ44" i="15"/>
  <c r="BA44" i="15"/>
  <c r="BB44" i="15"/>
  <c r="BC44" i="15"/>
  <c r="BD44" i="15"/>
  <c r="AK45" i="15"/>
  <c r="AL45" i="15"/>
  <c r="AM45" i="15"/>
  <c r="AN45" i="15"/>
  <c r="AO45" i="15"/>
  <c r="AP45" i="15"/>
  <c r="AQ45" i="15"/>
  <c r="AR45" i="15"/>
  <c r="AS45" i="15"/>
  <c r="AT45" i="15"/>
  <c r="AU45" i="15"/>
  <c r="AV45" i="15"/>
  <c r="AW45" i="15"/>
  <c r="AY45" i="15"/>
  <c r="AZ45" i="15"/>
  <c r="BA45" i="15"/>
  <c r="BB45" i="15"/>
  <c r="BC45" i="15"/>
  <c r="BD45" i="15"/>
  <c r="AK46" i="15"/>
  <c r="AL46" i="15"/>
  <c r="AM46" i="15"/>
  <c r="AN46" i="15"/>
  <c r="AO46" i="15"/>
  <c r="AP46" i="15"/>
  <c r="AQ46" i="15"/>
  <c r="AR46" i="15"/>
  <c r="AS46" i="15"/>
  <c r="AT46" i="15"/>
  <c r="AU46" i="15"/>
  <c r="AV46" i="15"/>
  <c r="AW46" i="15"/>
  <c r="AY46" i="15"/>
  <c r="AZ46" i="15"/>
  <c r="BA46" i="15"/>
  <c r="BB46" i="15"/>
  <c r="BC46" i="15"/>
  <c r="BD46" i="15"/>
  <c r="AK47" i="15"/>
  <c r="AL47" i="15"/>
  <c r="AM47" i="15"/>
  <c r="AN47" i="15"/>
  <c r="AO47" i="15"/>
  <c r="AP47" i="15"/>
  <c r="AQ47" i="15"/>
  <c r="AR47" i="15"/>
  <c r="AS47" i="15"/>
  <c r="AT47" i="15"/>
  <c r="AU47" i="15"/>
  <c r="AV47" i="15"/>
  <c r="AW47" i="15"/>
  <c r="AY47" i="15"/>
  <c r="AZ47" i="15"/>
  <c r="BA47" i="15"/>
  <c r="BB47" i="15"/>
  <c r="BC47" i="15"/>
  <c r="BD47" i="15"/>
  <c r="AK48" i="15"/>
  <c r="AL48" i="15"/>
  <c r="AM48" i="15"/>
  <c r="AN48" i="15"/>
  <c r="AO48" i="15"/>
  <c r="AP48" i="15"/>
  <c r="AQ48" i="15"/>
  <c r="AR48" i="15"/>
  <c r="AS48" i="15"/>
  <c r="AT48" i="15"/>
  <c r="AU48" i="15"/>
  <c r="AV48" i="15"/>
  <c r="AW48" i="15"/>
  <c r="AY48" i="15"/>
  <c r="AZ48" i="15"/>
  <c r="BA48" i="15"/>
  <c r="BB48" i="15"/>
  <c r="BC48" i="15"/>
  <c r="BD48" i="15"/>
  <c r="AK49" i="15"/>
  <c r="AL49" i="15"/>
  <c r="AM49" i="15"/>
  <c r="AN49" i="15"/>
  <c r="AO49" i="15"/>
  <c r="AP49" i="15"/>
  <c r="AQ49" i="15"/>
  <c r="AR49" i="15"/>
  <c r="AS49" i="15"/>
  <c r="AT49" i="15"/>
  <c r="AU49" i="15"/>
  <c r="AV49" i="15"/>
  <c r="AW49" i="15"/>
  <c r="AY49" i="15"/>
  <c r="AZ49" i="15"/>
  <c r="BA49" i="15"/>
  <c r="BB49" i="15"/>
  <c r="BC49" i="15"/>
  <c r="BD49" i="15"/>
  <c r="AK50" i="15"/>
  <c r="AL50" i="15"/>
  <c r="AM50" i="15"/>
  <c r="AN50" i="15"/>
  <c r="AO50" i="15"/>
  <c r="AP50" i="15"/>
  <c r="AQ50" i="15"/>
  <c r="AR50" i="15"/>
  <c r="AS50" i="15"/>
  <c r="AT50" i="15"/>
  <c r="AU50" i="15"/>
  <c r="AV50" i="15"/>
  <c r="AW50" i="15"/>
  <c r="AY50" i="15"/>
  <c r="AZ50" i="15"/>
  <c r="BA50" i="15"/>
  <c r="BB50" i="15"/>
  <c r="BC50" i="15"/>
  <c r="BD50" i="15"/>
  <c r="AK51" i="15"/>
  <c r="AL51" i="15"/>
  <c r="AM51" i="15"/>
  <c r="AN51" i="15"/>
  <c r="AO51" i="15"/>
  <c r="AP51" i="15"/>
  <c r="AQ51" i="15"/>
  <c r="AR51" i="15"/>
  <c r="AS51" i="15"/>
  <c r="AT51" i="15"/>
  <c r="AU51" i="15"/>
  <c r="AV51" i="15"/>
  <c r="AW51" i="15"/>
  <c r="AY51" i="15"/>
  <c r="AZ51" i="15"/>
  <c r="BA51" i="15"/>
  <c r="BB51" i="15"/>
  <c r="BC51" i="15"/>
  <c r="BD51" i="15"/>
  <c r="AK52" i="15"/>
  <c r="AL52" i="15"/>
  <c r="AM52" i="15"/>
  <c r="AN52" i="15"/>
  <c r="AO52" i="15"/>
  <c r="AP52" i="15"/>
  <c r="AQ52" i="15"/>
  <c r="AR52" i="15"/>
  <c r="AS52" i="15"/>
  <c r="AT52" i="15"/>
  <c r="AU52" i="15"/>
  <c r="AV52" i="15"/>
  <c r="AW52" i="15"/>
  <c r="AY52" i="15"/>
  <c r="AZ52" i="15"/>
  <c r="BA52" i="15"/>
  <c r="BB52" i="15"/>
  <c r="BC52" i="15"/>
  <c r="BD52" i="15"/>
  <c r="AK53" i="15"/>
  <c r="AL53" i="15"/>
  <c r="AM53" i="15"/>
  <c r="AN53" i="15"/>
  <c r="AO53" i="15"/>
  <c r="AP53" i="15"/>
  <c r="AQ53" i="15"/>
  <c r="AR53" i="15"/>
  <c r="AS53" i="15"/>
  <c r="AT53" i="15"/>
  <c r="AU53" i="15"/>
  <c r="AV53" i="15"/>
  <c r="AW53" i="15"/>
  <c r="AY53" i="15"/>
  <c r="AZ53" i="15"/>
  <c r="BA53" i="15"/>
  <c r="BB53" i="15"/>
  <c r="BC53" i="15"/>
  <c r="BD53" i="15"/>
  <c r="AK54" i="15"/>
  <c r="AL54" i="15"/>
  <c r="AM54" i="15"/>
  <c r="AN54" i="15"/>
  <c r="AO54" i="15"/>
  <c r="AP54" i="15"/>
  <c r="AQ54" i="15"/>
  <c r="AR54" i="15"/>
  <c r="AS54" i="15"/>
  <c r="AT54" i="15"/>
  <c r="AU54" i="15"/>
  <c r="AV54" i="15"/>
  <c r="AW54" i="15"/>
  <c r="AY54" i="15"/>
  <c r="AZ54" i="15"/>
  <c r="BA54" i="15"/>
  <c r="BB54" i="15"/>
  <c r="BC54" i="15"/>
  <c r="BD54" i="15"/>
  <c r="AK55" i="15"/>
  <c r="AL55" i="15"/>
  <c r="AM55" i="15"/>
  <c r="AN55" i="15"/>
  <c r="AO55" i="15"/>
  <c r="AP55" i="15"/>
  <c r="AQ55" i="15"/>
  <c r="AR55" i="15"/>
  <c r="AS55" i="15"/>
  <c r="AT55" i="15"/>
  <c r="AU55" i="15"/>
  <c r="AV55" i="15"/>
  <c r="AW55" i="15"/>
  <c r="AX55" i="15"/>
  <c r="AY55" i="15"/>
  <c r="AZ55" i="15"/>
  <c r="BA55" i="15"/>
  <c r="BB55" i="15"/>
  <c r="BC55" i="15"/>
  <c r="BD55" i="15"/>
  <c r="AK56" i="15"/>
  <c r="AL56" i="15"/>
  <c r="AM56" i="15"/>
  <c r="AN56" i="15"/>
  <c r="AO56" i="15"/>
  <c r="AP56" i="15"/>
  <c r="AQ56" i="15"/>
  <c r="AR56" i="15"/>
  <c r="AS56" i="15"/>
  <c r="AT56" i="15"/>
  <c r="AU56" i="15"/>
  <c r="AV56" i="15"/>
  <c r="AW56" i="15"/>
  <c r="AX56" i="15"/>
  <c r="AY56" i="15"/>
  <c r="AZ56" i="15"/>
  <c r="BA56" i="15"/>
  <c r="BB56" i="15"/>
  <c r="BC56" i="15"/>
  <c r="BD56" i="15"/>
  <c r="AK57" i="15"/>
  <c r="AL57" i="15"/>
  <c r="AM57" i="15"/>
  <c r="AN57" i="15"/>
  <c r="AO57" i="15"/>
  <c r="AP57" i="15"/>
  <c r="AQ57" i="15"/>
  <c r="AR57" i="15"/>
  <c r="AS57" i="15"/>
  <c r="AT57" i="15"/>
  <c r="AU57" i="15"/>
  <c r="AV57" i="15"/>
  <c r="AW57" i="15"/>
  <c r="AX57" i="15"/>
  <c r="AY57" i="15"/>
  <c r="AZ57" i="15"/>
  <c r="BA57" i="15"/>
  <c r="BB57" i="15"/>
  <c r="BC57" i="15"/>
  <c r="BD57" i="15"/>
  <c r="AK58" i="15"/>
  <c r="AL58" i="15"/>
  <c r="AM58" i="15"/>
  <c r="AN58" i="15"/>
  <c r="AO58" i="15"/>
  <c r="AP58" i="15"/>
  <c r="AQ58" i="15"/>
  <c r="AR58" i="15"/>
  <c r="AS58" i="15"/>
  <c r="AT58" i="15"/>
  <c r="AU58" i="15"/>
  <c r="AV58" i="15"/>
  <c r="AW58" i="15"/>
  <c r="AX58" i="15"/>
  <c r="AY58" i="15"/>
  <c r="AZ58" i="15"/>
  <c r="BA58" i="15"/>
  <c r="BB58" i="15"/>
  <c r="BC58" i="15"/>
  <c r="BD58" i="15"/>
  <c r="AK59" i="15"/>
  <c r="AL59" i="15"/>
  <c r="AM59" i="15"/>
  <c r="AN59" i="15"/>
  <c r="AO59" i="15"/>
  <c r="AP59" i="15"/>
  <c r="AQ59" i="15"/>
  <c r="AR59" i="15"/>
  <c r="AS59" i="15"/>
  <c r="AT59" i="15"/>
  <c r="AU59" i="15"/>
  <c r="AV59" i="15"/>
  <c r="AW59" i="15"/>
  <c r="AX59" i="15"/>
  <c r="AY59" i="15"/>
  <c r="AZ59" i="15"/>
  <c r="BA59" i="15"/>
  <c r="BB59" i="15"/>
  <c r="BC59" i="15"/>
  <c r="BD59" i="15"/>
  <c r="AK60" i="15"/>
  <c r="AL60" i="15"/>
  <c r="AM60" i="15"/>
  <c r="AN60" i="15"/>
  <c r="AO60" i="15"/>
  <c r="AP60" i="15"/>
  <c r="AQ60" i="15"/>
  <c r="AR60" i="15"/>
  <c r="AS60" i="15"/>
  <c r="AT60" i="15"/>
  <c r="AU60" i="15"/>
  <c r="AV60" i="15"/>
  <c r="AW60" i="15"/>
  <c r="AX60" i="15"/>
  <c r="AY60" i="15"/>
  <c r="AZ60" i="15"/>
  <c r="BA60" i="15"/>
  <c r="BB60" i="15"/>
  <c r="BC60" i="15"/>
  <c r="BD60" i="15"/>
  <c r="AK61" i="15"/>
  <c r="AL61" i="15"/>
  <c r="AM61" i="15"/>
  <c r="AN61" i="15"/>
  <c r="AO61" i="15"/>
  <c r="AP61" i="15"/>
  <c r="AQ61" i="15"/>
  <c r="AR61" i="15"/>
  <c r="AS61" i="15"/>
  <c r="AT61" i="15"/>
  <c r="AU61" i="15"/>
  <c r="AV61" i="15"/>
  <c r="AW61" i="15"/>
  <c r="AX61" i="15"/>
  <c r="AY61" i="15"/>
  <c r="AZ61" i="15"/>
  <c r="BA61" i="15"/>
  <c r="BB61" i="15"/>
  <c r="BC61" i="15"/>
  <c r="BD61" i="15"/>
  <c r="AK62" i="15"/>
  <c r="AL62" i="15"/>
  <c r="AM62" i="15"/>
  <c r="AN62" i="15"/>
  <c r="AO62" i="15"/>
  <c r="AP62" i="15"/>
  <c r="AQ62" i="15"/>
  <c r="AR62" i="15"/>
  <c r="AS62" i="15"/>
  <c r="AT62" i="15"/>
  <c r="AU62" i="15"/>
  <c r="AV62" i="15"/>
  <c r="AW62" i="15"/>
  <c r="AX62" i="15"/>
  <c r="AY62" i="15"/>
  <c r="AZ62" i="15"/>
  <c r="BA62" i="15"/>
  <c r="BB62" i="15"/>
  <c r="BC62" i="15"/>
  <c r="BD62" i="15"/>
  <c r="BC5" i="15"/>
  <c r="BA5" i="15"/>
  <c r="AY5" i="15"/>
  <c r="AW5" i="15"/>
  <c r="AU5" i="15"/>
  <c r="AS5" i="15"/>
  <c r="AQ5" i="15"/>
  <c r="AO5" i="15"/>
  <c r="AM5" i="15"/>
  <c r="AK5" i="15"/>
  <c r="AG14" i="15"/>
  <c r="AX14" i="15" s="1"/>
  <c r="AG15" i="15"/>
  <c r="AX15" i="15" s="1"/>
  <c r="AG16" i="15"/>
  <c r="AX16" i="15" s="1"/>
  <c r="AG17" i="15"/>
  <c r="AX17" i="15" s="1"/>
  <c r="AG18" i="15"/>
  <c r="AX18" i="15" s="1"/>
  <c r="AG19" i="15"/>
  <c r="AX19" i="15" s="1"/>
  <c r="AG20" i="15"/>
  <c r="AX20" i="15" s="1"/>
  <c r="AG21" i="15"/>
  <c r="AX21" i="15" s="1"/>
  <c r="AG22" i="15"/>
  <c r="AX22" i="15" s="1"/>
  <c r="AG23" i="15"/>
  <c r="AX23" i="15" s="1"/>
  <c r="AG24" i="15"/>
  <c r="AX24" i="15" s="1"/>
  <c r="AG25" i="15"/>
  <c r="AX25" i="15" s="1"/>
  <c r="AG26" i="15"/>
  <c r="AX26" i="15" s="1"/>
  <c r="AG27" i="15"/>
  <c r="AX27" i="15" s="1"/>
  <c r="AG28" i="15"/>
  <c r="AX28" i="15" s="1"/>
  <c r="AG29" i="15"/>
  <c r="AG30" i="15"/>
  <c r="AX30" i="15" s="1"/>
  <c r="AG31" i="15"/>
  <c r="AX31" i="15" s="1"/>
  <c r="AG32" i="15"/>
  <c r="AX32" i="15" s="1"/>
  <c r="AG33" i="15"/>
  <c r="AX33" i="15" s="1"/>
  <c r="AG34" i="15"/>
  <c r="AX34" i="15" s="1"/>
  <c r="AG35" i="15"/>
  <c r="AX35" i="15" s="1"/>
  <c r="AG36" i="15"/>
  <c r="AX36" i="15" s="1"/>
  <c r="AG37" i="15"/>
  <c r="AX37" i="15" s="1"/>
  <c r="AG38" i="15"/>
  <c r="AX38" i="15" s="1"/>
  <c r="AG39" i="15"/>
  <c r="AX39" i="15" s="1"/>
  <c r="AG40" i="15"/>
  <c r="AX40" i="15" s="1"/>
  <c r="AG41" i="15"/>
  <c r="AX41" i="15" s="1"/>
  <c r="AG42" i="15"/>
  <c r="AX42" i="15" s="1"/>
  <c r="AG43" i="15"/>
  <c r="AX43" i="15" s="1"/>
  <c r="AG44" i="15"/>
  <c r="AX44" i="15" s="1"/>
  <c r="AG45" i="15"/>
  <c r="AX45" i="15" s="1"/>
  <c r="AG46" i="15"/>
  <c r="AX46" i="15" s="1"/>
  <c r="AG47" i="15"/>
  <c r="AX47" i="15" s="1"/>
  <c r="AG48" i="15"/>
  <c r="AX48" i="15" s="1"/>
  <c r="AG49" i="15"/>
  <c r="AX49" i="15" s="1"/>
  <c r="AG50" i="15"/>
  <c r="AX50" i="15" s="1"/>
  <c r="AG51" i="15"/>
  <c r="AX51" i="15" s="1"/>
  <c r="AG52" i="15"/>
  <c r="AX52" i="15" s="1"/>
  <c r="AG53" i="15"/>
  <c r="AX53" i="15" s="1"/>
  <c r="AG54" i="15"/>
  <c r="AX54" i="15" s="1"/>
  <c r="AG55" i="15"/>
  <c r="AG56" i="15"/>
  <c r="AG57" i="15"/>
  <c r="AG58" i="15"/>
  <c r="AG59" i="15"/>
  <c r="AG60" i="15"/>
  <c r="AG61" i="15"/>
  <c r="AG6" i="15"/>
  <c r="AX6" i="15" s="1"/>
  <c r="AG7" i="15"/>
  <c r="AX7" i="15" s="1"/>
  <c r="AG8" i="15"/>
  <c r="AX8" i="15" s="1"/>
  <c r="AG9" i="15"/>
  <c r="AX9" i="15" s="1"/>
  <c r="AG10" i="15"/>
  <c r="AX10" i="15" s="1"/>
  <c r="AG11" i="15"/>
  <c r="AX11" i="15" s="1"/>
  <c r="AG12" i="15"/>
  <c r="AX12" i="15" s="1"/>
  <c r="AG13" i="15"/>
  <c r="AX13" i="15" s="1"/>
  <c r="AG62" i="15"/>
  <c r="AG5" i="15"/>
  <c r="AK7" i="4" l="1"/>
  <c r="AL7" i="4"/>
  <c r="AM7" i="4"/>
  <c r="AN7" i="4"/>
  <c r="AO7" i="4"/>
  <c r="AP7" i="4"/>
  <c r="AQ7" i="4"/>
  <c r="AR7" i="4"/>
  <c r="AS7" i="4"/>
  <c r="AT7" i="4"/>
  <c r="AU7" i="4"/>
  <c r="AV7" i="4"/>
  <c r="AW7" i="4"/>
  <c r="AX7" i="4"/>
  <c r="AY7" i="4"/>
  <c r="AZ7" i="4"/>
  <c r="BA7" i="4"/>
  <c r="BB7" i="4"/>
  <c r="BC7" i="4"/>
  <c r="BD7" i="4"/>
  <c r="AK8" i="4"/>
  <c r="AL8" i="4"/>
  <c r="AM8" i="4"/>
  <c r="AN8" i="4"/>
  <c r="AO8" i="4"/>
  <c r="AP8" i="4"/>
  <c r="AQ8" i="4"/>
  <c r="AR8" i="4"/>
  <c r="AS8" i="4"/>
  <c r="AT8" i="4"/>
  <c r="AU8" i="4"/>
  <c r="AV8" i="4"/>
  <c r="AW8" i="4"/>
  <c r="AX8" i="4"/>
  <c r="AY8" i="4"/>
  <c r="AZ8" i="4"/>
  <c r="BA8" i="4"/>
  <c r="BC8" i="4"/>
  <c r="BD8" i="4"/>
  <c r="AK9" i="4"/>
  <c r="AL9" i="4"/>
  <c r="AM9" i="4"/>
  <c r="AN9" i="4"/>
  <c r="AO9" i="4"/>
  <c r="AP9" i="4"/>
  <c r="AQ9" i="4"/>
  <c r="AR9" i="4"/>
  <c r="AS9" i="4"/>
  <c r="AT9" i="4"/>
  <c r="AU9" i="4"/>
  <c r="AV9" i="4"/>
  <c r="AW9" i="4"/>
  <c r="AX9" i="4"/>
  <c r="AY9" i="4"/>
  <c r="AZ9" i="4"/>
  <c r="BA9" i="4"/>
  <c r="BB9" i="4"/>
  <c r="BC9" i="4"/>
  <c r="BD9" i="4"/>
  <c r="AK10" i="4"/>
  <c r="AL10" i="4"/>
  <c r="AM10" i="4"/>
  <c r="AN10" i="4"/>
  <c r="AO10" i="4"/>
  <c r="AP10" i="4"/>
  <c r="AQ10" i="4"/>
  <c r="AR10" i="4"/>
  <c r="AS10" i="4"/>
  <c r="AT10" i="4"/>
  <c r="AU10" i="4"/>
  <c r="AV10" i="4"/>
  <c r="AW10" i="4"/>
  <c r="AX10" i="4"/>
  <c r="AY10" i="4"/>
  <c r="AZ10" i="4"/>
  <c r="BA10" i="4"/>
  <c r="BB10" i="4"/>
  <c r="BC10" i="4"/>
  <c r="AK11" i="4"/>
  <c r="AL11" i="4"/>
  <c r="AM11" i="4"/>
  <c r="AN11" i="4"/>
  <c r="AO11" i="4"/>
  <c r="AP11" i="4"/>
  <c r="AQ11" i="4"/>
  <c r="AR11" i="4"/>
  <c r="AS11" i="4"/>
  <c r="AT11" i="4"/>
  <c r="AU11" i="4"/>
  <c r="AV11" i="4"/>
  <c r="AW11" i="4"/>
  <c r="AX11" i="4"/>
  <c r="AY11" i="4"/>
  <c r="AZ11" i="4"/>
  <c r="BA11" i="4"/>
  <c r="BB11" i="4"/>
  <c r="BC11" i="4"/>
  <c r="AK12" i="4"/>
  <c r="AL12" i="4"/>
  <c r="AM12" i="4"/>
  <c r="AN12" i="4"/>
  <c r="AO12" i="4"/>
  <c r="AP12" i="4"/>
  <c r="AQ12" i="4"/>
  <c r="AR12" i="4"/>
  <c r="AS12" i="4"/>
  <c r="AT12" i="4"/>
  <c r="AU12" i="4"/>
  <c r="AV12" i="4"/>
  <c r="AW12" i="4"/>
  <c r="AX12" i="4"/>
  <c r="AY12" i="4"/>
  <c r="AZ12" i="4"/>
  <c r="BA12" i="4"/>
  <c r="BB12" i="4"/>
  <c r="BC12" i="4"/>
  <c r="AK13" i="4"/>
  <c r="AL13" i="4"/>
  <c r="AM13" i="4"/>
  <c r="AN13" i="4"/>
  <c r="AO13" i="4"/>
  <c r="AP13" i="4"/>
  <c r="AQ13" i="4"/>
  <c r="AR13" i="4"/>
  <c r="AS13" i="4"/>
  <c r="AT13" i="4"/>
  <c r="AU13" i="4"/>
  <c r="AV13" i="4"/>
  <c r="AW13" i="4"/>
  <c r="AX13" i="4"/>
  <c r="AY13" i="4"/>
  <c r="AZ13" i="4"/>
  <c r="BA13" i="4"/>
  <c r="BB13" i="4"/>
  <c r="BC13" i="4"/>
  <c r="AK14" i="4"/>
  <c r="AL14" i="4"/>
  <c r="AM14" i="4"/>
  <c r="AN14" i="4"/>
  <c r="AO14" i="4"/>
  <c r="AP14" i="4"/>
  <c r="AQ14" i="4"/>
  <c r="AR14" i="4"/>
  <c r="AS14" i="4"/>
  <c r="AT14" i="4"/>
  <c r="AU14" i="4"/>
  <c r="AV14" i="4"/>
  <c r="AW14" i="4"/>
  <c r="AX14" i="4"/>
  <c r="AY14" i="4"/>
  <c r="AZ14" i="4"/>
  <c r="BA14" i="4"/>
  <c r="BB14" i="4"/>
  <c r="BC14" i="4"/>
  <c r="AK15" i="4"/>
  <c r="AL15" i="4"/>
  <c r="AM15" i="4"/>
  <c r="AN15" i="4"/>
  <c r="AO15" i="4"/>
  <c r="AP15" i="4"/>
  <c r="AQ15" i="4"/>
  <c r="AR15" i="4"/>
  <c r="AS15" i="4"/>
  <c r="AT15" i="4"/>
  <c r="AU15" i="4"/>
  <c r="AV15" i="4"/>
  <c r="AW15" i="4"/>
  <c r="AX15" i="4"/>
  <c r="AY15" i="4"/>
  <c r="AZ15" i="4"/>
  <c r="BA15" i="4"/>
  <c r="BB15" i="4"/>
  <c r="BC15" i="4"/>
  <c r="AK16" i="4"/>
  <c r="AL16" i="4"/>
  <c r="AM16" i="4"/>
  <c r="AN16" i="4"/>
  <c r="AO16" i="4"/>
  <c r="AP16" i="4"/>
  <c r="AQ16" i="4"/>
  <c r="AR16" i="4"/>
  <c r="AS16" i="4"/>
  <c r="AT16" i="4"/>
  <c r="AU16" i="4"/>
  <c r="AV16" i="4"/>
  <c r="AW16" i="4"/>
  <c r="AX16" i="4"/>
  <c r="AY16" i="4"/>
  <c r="AZ16" i="4"/>
  <c r="BA16" i="4"/>
  <c r="BB16" i="4"/>
  <c r="BC16" i="4"/>
  <c r="BD16" i="4"/>
  <c r="AK17" i="4"/>
  <c r="AL17" i="4"/>
  <c r="AM17" i="4"/>
  <c r="AN17" i="4"/>
  <c r="AO17" i="4"/>
  <c r="AP17" i="4"/>
  <c r="AQ17" i="4"/>
  <c r="AR17" i="4"/>
  <c r="AS17" i="4"/>
  <c r="AT17" i="4"/>
  <c r="AU17" i="4"/>
  <c r="AV17" i="4"/>
  <c r="AW17" i="4"/>
  <c r="AX17" i="4"/>
  <c r="AY17" i="4"/>
  <c r="AZ17" i="4"/>
  <c r="BA17" i="4"/>
  <c r="BB17" i="4"/>
  <c r="BC17" i="4"/>
  <c r="BD17" i="4"/>
  <c r="AK18" i="4"/>
  <c r="AL18" i="4"/>
  <c r="AM18" i="4"/>
  <c r="AN18" i="4"/>
  <c r="AO18" i="4"/>
  <c r="AP18" i="4"/>
  <c r="AQ18" i="4"/>
  <c r="AR18" i="4"/>
  <c r="AS18" i="4"/>
  <c r="AT18" i="4"/>
  <c r="AU18" i="4"/>
  <c r="AV18" i="4"/>
  <c r="AW18" i="4"/>
  <c r="AX18" i="4"/>
  <c r="AY18" i="4"/>
  <c r="BA18" i="4"/>
  <c r="BB18" i="4"/>
  <c r="BC18" i="4"/>
  <c r="BD18" i="4"/>
  <c r="AK19" i="4"/>
  <c r="AL19" i="4"/>
  <c r="AM19" i="4"/>
  <c r="AN19" i="4"/>
  <c r="AO19" i="4"/>
  <c r="AP19" i="4"/>
  <c r="AQ19" i="4"/>
  <c r="AR19" i="4"/>
  <c r="AS19" i="4"/>
  <c r="AT19" i="4"/>
  <c r="AU19" i="4"/>
  <c r="AV19" i="4"/>
  <c r="AW19" i="4"/>
  <c r="AX19" i="4"/>
  <c r="AY19" i="4"/>
  <c r="AZ19" i="4"/>
  <c r="BA19" i="4"/>
  <c r="BB19" i="4"/>
  <c r="BC19" i="4"/>
  <c r="BD19" i="4"/>
  <c r="AK20" i="4"/>
  <c r="AL20" i="4"/>
  <c r="AM20" i="4"/>
  <c r="AN20" i="4"/>
  <c r="AO20" i="4"/>
  <c r="AP20" i="4"/>
  <c r="AQ20" i="4"/>
  <c r="AR20" i="4"/>
  <c r="AS20" i="4"/>
  <c r="AT20" i="4"/>
  <c r="AU20" i="4"/>
  <c r="AV20" i="4"/>
  <c r="AW20" i="4"/>
  <c r="AX20" i="4"/>
  <c r="AY20" i="4"/>
  <c r="AZ20" i="4"/>
  <c r="BA20" i="4"/>
  <c r="BC20" i="4"/>
  <c r="BD20" i="4"/>
  <c r="AK21" i="4"/>
  <c r="AL21" i="4"/>
  <c r="AM21" i="4"/>
  <c r="AN21" i="4"/>
  <c r="AO21" i="4"/>
  <c r="AP21" i="4"/>
  <c r="AQ21" i="4"/>
  <c r="AR21" i="4"/>
  <c r="AS21" i="4"/>
  <c r="AT21" i="4"/>
  <c r="AU21" i="4"/>
  <c r="AV21" i="4"/>
  <c r="AW21" i="4"/>
  <c r="AX21" i="4"/>
  <c r="AY21" i="4"/>
  <c r="AZ21" i="4"/>
  <c r="BA21" i="4"/>
  <c r="BC21" i="4"/>
  <c r="BD21" i="4"/>
  <c r="AK22" i="4"/>
  <c r="AL22" i="4"/>
  <c r="AM22" i="4"/>
  <c r="AN22" i="4"/>
  <c r="AO22" i="4"/>
  <c r="AP22" i="4"/>
  <c r="AQ22" i="4"/>
  <c r="AR22" i="4"/>
  <c r="AS22" i="4"/>
  <c r="AT22" i="4"/>
  <c r="AU22" i="4"/>
  <c r="AV22" i="4"/>
  <c r="AW22" i="4"/>
  <c r="AX22" i="4"/>
  <c r="AY22" i="4"/>
  <c r="AZ22" i="4"/>
  <c r="BA22" i="4"/>
  <c r="BC22" i="4"/>
  <c r="BD22" i="4"/>
  <c r="AK23" i="4"/>
  <c r="AL23" i="4"/>
  <c r="AM23" i="4"/>
  <c r="AN23" i="4"/>
  <c r="AO23" i="4"/>
  <c r="AP23" i="4"/>
  <c r="AQ23" i="4"/>
  <c r="AR23" i="4"/>
  <c r="AS23" i="4"/>
  <c r="AT23" i="4"/>
  <c r="AU23" i="4"/>
  <c r="AV23" i="4"/>
  <c r="AW23" i="4"/>
  <c r="AX23" i="4"/>
  <c r="AY23" i="4"/>
  <c r="AZ23" i="4"/>
  <c r="BA23" i="4"/>
  <c r="BB23" i="4"/>
  <c r="BC23" i="4"/>
  <c r="BD23" i="4"/>
  <c r="AK24" i="4"/>
  <c r="AL24" i="4"/>
  <c r="AM24" i="4"/>
  <c r="AN24" i="4"/>
  <c r="AO24" i="4"/>
  <c r="AP24" i="4"/>
  <c r="AQ24" i="4"/>
  <c r="AR24" i="4"/>
  <c r="AS24" i="4"/>
  <c r="AT24" i="4"/>
  <c r="AU24" i="4"/>
  <c r="AV24" i="4"/>
  <c r="AW24" i="4"/>
  <c r="AY24" i="4"/>
  <c r="AZ24" i="4"/>
  <c r="BA24" i="4"/>
  <c r="BB24" i="4"/>
  <c r="BC24" i="4"/>
  <c r="BD24" i="4"/>
  <c r="AK25" i="4"/>
  <c r="AL25" i="4"/>
  <c r="AM25" i="4"/>
  <c r="AN25" i="4"/>
  <c r="AO25" i="4"/>
  <c r="AP25" i="4"/>
  <c r="AQ25" i="4"/>
  <c r="AR25" i="4"/>
  <c r="AS25" i="4"/>
  <c r="AT25" i="4"/>
  <c r="AU25" i="4"/>
  <c r="AV25" i="4"/>
  <c r="AW25" i="4"/>
  <c r="AY25" i="4"/>
  <c r="AZ25" i="4"/>
  <c r="BA25" i="4"/>
  <c r="BB25" i="4"/>
  <c r="BC25" i="4"/>
  <c r="BD25" i="4"/>
  <c r="AK26" i="4"/>
  <c r="AL26" i="4"/>
  <c r="AM26" i="4"/>
  <c r="AN26" i="4"/>
  <c r="AO26" i="4"/>
  <c r="AP26" i="4"/>
  <c r="AQ26" i="4"/>
  <c r="AR26" i="4"/>
  <c r="AS26" i="4"/>
  <c r="AT26" i="4"/>
  <c r="AU26" i="4"/>
  <c r="AV26" i="4"/>
  <c r="AW26" i="4"/>
  <c r="AY26" i="4"/>
  <c r="AZ26" i="4"/>
  <c r="BA26" i="4"/>
  <c r="BB26" i="4"/>
  <c r="BC26" i="4"/>
  <c r="BD26" i="4"/>
  <c r="AK27" i="4"/>
  <c r="AL27" i="4"/>
  <c r="AM27" i="4"/>
  <c r="AN27" i="4"/>
  <c r="AO27" i="4"/>
  <c r="AP27" i="4"/>
  <c r="AQ27" i="4"/>
  <c r="AR27" i="4"/>
  <c r="AS27" i="4"/>
  <c r="AT27" i="4"/>
  <c r="AU27" i="4"/>
  <c r="AV27" i="4"/>
  <c r="AW27" i="4"/>
  <c r="AX27" i="4"/>
  <c r="AY27" i="4"/>
  <c r="AZ27" i="4"/>
  <c r="BA27" i="4"/>
  <c r="BB27" i="4"/>
  <c r="BC27" i="4"/>
  <c r="BD27" i="4"/>
  <c r="AK28" i="4"/>
  <c r="AL28" i="4"/>
  <c r="AM28" i="4"/>
  <c r="AN28" i="4"/>
  <c r="AO28" i="4"/>
  <c r="AP28" i="4"/>
  <c r="AQ28" i="4"/>
  <c r="AS28" i="4"/>
  <c r="AT28" i="4"/>
  <c r="AU28" i="4"/>
  <c r="AV28" i="4"/>
  <c r="AW28" i="4"/>
  <c r="AX28" i="4"/>
  <c r="AY28" i="4"/>
  <c r="AZ28" i="4"/>
  <c r="BA28" i="4"/>
  <c r="BB28" i="4"/>
  <c r="BC28" i="4"/>
  <c r="BD28" i="4"/>
  <c r="AK29" i="4"/>
  <c r="AL29" i="4"/>
  <c r="AM29" i="4"/>
  <c r="AN29" i="4"/>
  <c r="AO29" i="4"/>
  <c r="AP29" i="4"/>
  <c r="AQ29" i="4"/>
  <c r="AS29" i="4"/>
  <c r="AT29" i="4"/>
  <c r="AU29" i="4"/>
  <c r="AV29" i="4"/>
  <c r="AW29" i="4"/>
  <c r="AX29" i="4"/>
  <c r="AY29" i="4"/>
  <c r="AZ29" i="4"/>
  <c r="BA29" i="4"/>
  <c r="BB29" i="4"/>
  <c r="BC29" i="4"/>
  <c r="BD29" i="4"/>
  <c r="AK30" i="4"/>
  <c r="AL30" i="4"/>
  <c r="AM30" i="4"/>
  <c r="AN30" i="4"/>
  <c r="AO30" i="4"/>
  <c r="AP30" i="4"/>
  <c r="AQ30" i="4"/>
  <c r="AS30" i="4"/>
  <c r="AT30" i="4"/>
  <c r="AU30" i="4"/>
  <c r="AV30" i="4"/>
  <c r="AW30" i="4"/>
  <c r="AX30" i="4"/>
  <c r="AY30" i="4"/>
  <c r="AZ30" i="4"/>
  <c r="BA30" i="4"/>
  <c r="BB30" i="4"/>
  <c r="BC30" i="4"/>
  <c r="BD30" i="4"/>
  <c r="AK31" i="4"/>
  <c r="AL31" i="4"/>
  <c r="AM31" i="4"/>
  <c r="AN31" i="4"/>
  <c r="AO31" i="4"/>
  <c r="AP31" i="4"/>
  <c r="AQ31" i="4"/>
  <c r="AS31" i="4"/>
  <c r="AT31" i="4"/>
  <c r="AU31" i="4"/>
  <c r="AV31" i="4"/>
  <c r="AW31" i="4"/>
  <c r="AX31" i="4"/>
  <c r="AY31" i="4"/>
  <c r="AZ31" i="4"/>
  <c r="BA31" i="4"/>
  <c r="BB31" i="4"/>
  <c r="BC31" i="4"/>
  <c r="BD31" i="4"/>
  <c r="AK32" i="4"/>
  <c r="AL32" i="4"/>
  <c r="AM32" i="4"/>
  <c r="AN32" i="4"/>
  <c r="AO32" i="4"/>
  <c r="AP32" i="4"/>
  <c r="AQ32" i="4"/>
  <c r="AR32" i="4"/>
  <c r="AS32" i="4"/>
  <c r="AT32" i="4"/>
  <c r="AU32" i="4"/>
  <c r="AV32" i="4"/>
  <c r="AW32" i="4"/>
  <c r="AX32" i="4"/>
  <c r="AY32" i="4"/>
  <c r="AZ32" i="4"/>
  <c r="BA32" i="4"/>
  <c r="BC32" i="4"/>
  <c r="BD32" i="4"/>
  <c r="AK33" i="4"/>
  <c r="AL33" i="4"/>
  <c r="AM33" i="4"/>
  <c r="AN33" i="4"/>
  <c r="AO33" i="4"/>
  <c r="AP33" i="4"/>
  <c r="AQ33" i="4"/>
  <c r="AS33" i="4"/>
  <c r="AT33" i="4"/>
  <c r="AU33" i="4"/>
  <c r="AV33" i="4"/>
  <c r="AW33" i="4"/>
  <c r="AX33" i="4"/>
  <c r="AY33" i="4"/>
  <c r="AZ33" i="4"/>
  <c r="BA33" i="4"/>
  <c r="BB33" i="4"/>
  <c r="BC33" i="4"/>
  <c r="BD33" i="4"/>
  <c r="AK34" i="4"/>
  <c r="AL34" i="4"/>
  <c r="AM34" i="4"/>
  <c r="AN34" i="4"/>
  <c r="AO34" i="4"/>
  <c r="AP34" i="4"/>
  <c r="AQ34" i="4"/>
  <c r="AR34" i="4"/>
  <c r="AS34" i="4"/>
  <c r="AT34" i="4"/>
  <c r="AU34" i="4"/>
  <c r="AV34" i="4"/>
  <c r="AW34" i="4"/>
  <c r="AX34" i="4"/>
  <c r="AY34" i="4"/>
  <c r="AZ34" i="4"/>
  <c r="BA34" i="4"/>
  <c r="BB34" i="4"/>
  <c r="BC34" i="4"/>
  <c r="AK35" i="4"/>
  <c r="AL35" i="4"/>
  <c r="AM35" i="4"/>
  <c r="AN35" i="4"/>
  <c r="AO35" i="4"/>
  <c r="AP35" i="4"/>
  <c r="AQ35" i="4"/>
  <c r="AS35" i="4"/>
  <c r="AT35" i="4"/>
  <c r="AU35" i="4"/>
  <c r="AV35" i="4"/>
  <c r="AW35" i="4"/>
  <c r="AX35" i="4"/>
  <c r="AY35" i="4"/>
  <c r="AZ35" i="4"/>
  <c r="BA35" i="4"/>
  <c r="BB35" i="4"/>
  <c r="BC35" i="4"/>
  <c r="BD35" i="4"/>
  <c r="AK36" i="4"/>
  <c r="AL36" i="4"/>
  <c r="AM36" i="4"/>
  <c r="AN36" i="4"/>
  <c r="AO36" i="4"/>
  <c r="AP36" i="4"/>
  <c r="AQ36" i="4"/>
  <c r="AR36" i="4"/>
  <c r="AS36" i="4"/>
  <c r="AT36" i="4"/>
  <c r="AU36" i="4"/>
  <c r="AV36" i="4"/>
  <c r="AW36" i="4"/>
  <c r="AX36" i="4"/>
  <c r="AY36" i="4"/>
  <c r="AZ36" i="4"/>
  <c r="BA36" i="4"/>
  <c r="BB36" i="4"/>
  <c r="BC36" i="4"/>
  <c r="BD36" i="4"/>
  <c r="AK37" i="4"/>
  <c r="AL37" i="4"/>
  <c r="AM37" i="4"/>
  <c r="AN37" i="4"/>
  <c r="AO37" i="4"/>
  <c r="AP37" i="4"/>
  <c r="AQ37" i="4"/>
  <c r="AR37" i="4"/>
  <c r="AS37" i="4"/>
  <c r="AT37" i="4"/>
  <c r="AU37" i="4"/>
  <c r="AV37" i="4"/>
  <c r="AW37" i="4"/>
  <c r="AX37" i="4"/>
  <c r="AY37" i="4"/>
  <c r="AZ37" i="4"/>
  <c r="BA37" i="4"/>
  <c r="BB37" i="4"/>
  <c r="BC37" i="4"/>
  <c r="BD37" i="4"/>
  <c r="AK38" i="4"/>
  <c r="AL38" i="4"/>
  <c r="AM38" i="4"/>
  <c r="AO38" i="4"/>
  <c r="AP38" i="4"/>
  <c r="AQ38" i="4"/>
  <c r="AR38" i="4"/>
  <c r="AS38" i="4"/>
  <c r="AT38" i="4"/>
  <c r="AU38" i="4"/>
  <c r="AV38" i="4"/>
  <c r="AW38" i="4"/>
  <c r="AX38" i="4"/>
  <c r="AY38" i="4"/>
  <c r="AZ38" i="4"/>
  <c r="BA38" i="4"/>
  <c r="BB38" i="4"/>
  <c r="BC38" i="4"/>
  <c r="BD38" i="4"/>
  <c r="AK39" i="4"/>
  <c r="AL39" i="4"/>
  <c r="AM39" i="4"/>
  <c r="AO39" i="4"/>
  <c r="AP39" i="4"/>
  <c r="AQ39" i="4"/>
  <c r="AR39" i="4"/>
  <c r="AS39" i="4"/>
  <c r="AT39" i="4"/>
  <c r="AU39" i="4"/>
  <c r="AV39" i="4"/>
  <c r="AW39" i="4"/>
  <c r="AX39" i="4"/>
  <c r="AY39" i="4"/>
  <c r="AZ39" i="4"/>
  <c r="BA39" i="4"/>
  <c r="BB39" i="4"/>
  <c r="BC39" i="4"/>
  <c r="BD39" i="4"/>
  <c r="AK40" i="4"/>
  <c r="AL40" i="4"/>
  <c r="AM40" i="4"/>
  <c r="AO40" i="4"/>
  <c r="AP40" i="4"/>
  <c r="AQ40" i="4"/>
  <c r="AR40" i="4"/>
  <c r="AS40" i="4"/>
  <c r="AT40" i="4"/>
  <c r="AU40" i="4"/>
  <c r="AV40" i="4"/>
  <c r="AW40" i="4"/>
  <c r="AX40" i="4"/>
  <c r="AY40" i="4"/>
  <c r="AZ40" i="4"/>
  <c r="BA40" i="4"/>
  <c r="BB40" i="4"/>
  <c r="BC40" i="4"/>
  <c r="BD40" i="4"/>
  <c r="AK41" i="4"/>
  <c r="AL41" i="4"/>
  <c r="AM41" i="4"/>
  <c r="AO41" i="4"/>
  <c r="AP41" i="4"/>
  <c r="AQ41" i="4"/>
  <c r="AR41" i="4"/>
  <c r="AS41" i="4"/>
  <c r="AT41" i="4"/>
  <c r="AU41" i="4"/>
  <c r="AV41" i="4"/>
  <c r="AW41" i="4"/>
  <c r="AX41" i="4"/>
  <c r="AY41" i="4"/>
  <c r="AZ41" i="4"/>
  <c r="BA41" i="4"/>
  <c r="BB41" i="4"/>
  <c r="BC41" i="4"/>
  <c r="BD41" i="4"/>
  <c r="AK42" i="4"/>
  <c r="AL42" i="4"/>
  <c r="AM42" i="4"/>
  <c r="AO42" i="4"/>
  <c r="AP42" i="4"/>
  <c r="AQ42" i="4"/>
  <c r="AR42" i="4"/>
  <c r="AS42" i="4"/>
  <c r="AT42" i="4"/>
  <c r="AU42" i="4"/>
  <c r="AV42" i="4"/>
  <c r="AW42" i="4"/>
  <c r="AX42" i="4"/>
  <c r="AY42" i="4"/>
  <c r="AZ42" i="4"/>
  <c r="BA42" i="4"/>
  <c r="BB42" i="4"/>
  <c r="BC42" i="4"/>
  <c r="BD42" i="4"/>
  <c r="AK43" i="4"/>
  <c r="AL43" i="4"/>
  <c r="AM43" i="4"/>
  <c r="AN43" i="4"/>
  <c r="AO43" i="4"/>
  <c r="AP43" i="4"/>
  <c r="AQ43" i="4"/>
  <c r="AR43" i="4"/>
  <c r="AS43" i="4"/>
  <c r="AT43" i="4"/>
  <c r="AU43" i="4"/>
  <c r="AV43" i="4"/>
  <c r="AW43" i="4"/>
  <c r="AY43" i="4"/>
  <c r="AZ43" i="4"/>
  <c r="BA43" i="4"/>
  <c r="BB43" i="4"/>
  <c r="BC43" i="4"/>
  <c r="BD43" i="4"/>
  <c r="BD6" i="4"/>
  <c r="BC6" i="4"/>
  <c r="BB6" i="4"/>
  <c r="BA6" i="4"/>
  <c r="AZ6" i="4"/>
  <c r="AY6" i="4"/>
  <c r="AX6" i="4"/>
  <c r="AW6" i="4"/>
  <c r="AV6" i="4"/>
  <c r="AU6" i="4"/>
  <c r="AT6" i="4"/>
  <c r="AS6" i="4"/>
  <c r="AR6" i="4"/>
  <c r="AQ6" i="4"/>
  <c r="AP6" i="4"/>
  <c r="AO6" i="4"/>
  <c r="AN6" i="4"/>
  <c r="AM6" i="4"/>
  <c r="AL6" i="4"/>
  <c r="AK6" i="4"/>
  <c r="AJ2" i="4"/>
  <c r="B27" i="1" s="1"/>
  <c r="AG43" i="4"/>
  <c r="AX43" i="4" s="1"/>
  <c r="AG33" i="4"/>
  <c r="AR33" i="4" s="1"/>
  <c r="AG34" i="4"/>
  <c r="BD34" i="4" s="1"/>
  <c r="AG35" i="4"/>
  <c r="AR35" i="4" s="1"/>
  <c r="AG36" i="4"/>
  <c r="AG37" i="4"/>
  <c r="AG38" i="4"/>
  <c r="AN38" i="4" s="1"/>
  <c r="AG39" i="4"/>
  <c r="AN39" i="4" s="1"/>
  <c r="AG40" i="4"/>
  <c r="AN40" i="4" s="1"/>
  <c r="AG41" i="4"/>
  <c r="AN41" i="4" s="1"/>
  <c r="AG42" i="4"/>
  <c r="AN42" i="4" s="1"/>
  <c r="AG29" i="4"/>
  <c r="AR29" i="4" s="1"/>
  <c r="AG30" i="4"/>
  <c r="AR30" i="4" s="1"/>
  <c r="AG31" i="4"/>
  <c r="AR31" i="4" s="1"/>
  <c r="AG32" i="4"/>
  <c r="BB32" i="4" s="1"/>
  <c r="AG20" i="4"/>
  <c r="BB20" i="4" s="1"/>
  <c r="AG21" i="4"/>
  <c r="BB21" i="4" s="1"/>
  <c r="AG22" i="4"/>
  <c r="BB22" i="4" s="1"/>
  <c r="AG23" i="4"/>
  <c r="AG24" i="4"/>
  <c r="AX24" i="4" s="1"/>
  <c r="AG25" i="4"/>
  <c r="AX25" i="4" s="1"/>
  <c r="AG26" i="4"/>
  <c r="AX26" i="4" s="1"/>
  <c r="AG27" i="4"/>
  <c r="AG28" i="4"/>
  <c r="AR28" i="4" s="1"/>
  <c r="AG14" i="4"/>
  <c r="BD14" i="4" s="1"/>
  <c r="AG15" i="4"/>
  <c r="BD15" i="4" s="1"/>
  <c r="AG16" i="4"/>
  <c r="AG17" i="4"/>
  <c r="AG18" i="4"/>
  <c r="AZ18" i="4" s="1"/>
  <c r="AG19" i="4"/>
  <c r="AG9" i="4"/>
  <c r="AG10" i="4"/>
  <c r="BD10" i="4" s="1"/>
  <c r="AG11" i="4"/>
  <c r="BD11" i="4" s="1"/>
  <c r="AG12" i="4"/>
  <c r="BD12" i="4" s="1"/>
  <c r="AG13" i="4"/>
  <c r="BD13" i="4" s="1"/>
  <c r="AG7" i="4"/>
  <c r="AG8" i="4"/>
  <c r="BB8" i="4" s="1"/>
  <c r="AG5" i="4"/>
  <c r="AG6" i="4"/>
  <c r="AJ2" i="14"/>
  <c r="B30" i="1" s="1"/>
  <c r="AG116" i="14"/>
  <c r="AG111" i="14"/>
  <c r="AG110" i="14"/>
  <c r="AG101" i="14"/>
  <c r="AG84" i="14"/>
  <c r="AG83" i="14"/>
  <c r="AG82" i="14"/>
  <c r="AG80" i="14"/>
  <c r="AG79" i="14"/>
  <c r="AG77" i="14"/>
  <c r="AG76" i="14"/>
  <c r="AG75" i="14"/>
  <c r="AG65" i="14"/>
  <c r="AG60" i="14"/>
  <c r="AG54" i="14"/>
  <c r="AG53" i="14"/>
  <c r="AG34" i="14"/>
  <c r="AG33" i="14"/>
  <c r="AG36" i="2"/>
  <c r="AG29" i="14"/>
  <c r="AG7" i="14"/>
  <c r="AG8" i="14"/>
  <c r="AG9" i="14"/>
  <c r="AG10" i="14"/>
  <c r="AG11" i="14"/>
  <c r="AG12" i="14"/>
  <c r="AG13" i="14"/>
  <c r="AG14" i="14"/>
  <c r="AG15" i="14"/>
  <c r="AG16" i="14"/>
  <c r="AG17" i="14"/>
  <c r="AG18" i="14"/>
  <c r="AG19" i="14"/>
  <c r="AG20" i="14"/>
  <c r="AG21" i="14"/>
  <c r="AG22" i="14"/>
  <c r="AG23" i="14"/>
  <c r="AG24" i="14"/>
  <c r="AG25" i="14"/>
  <c r="AG26" i="14"/>
  <c r="AG27" i="14"/>
  <c r="AG28" i="14"/>
  <c r="AG30" i="14"/>
  <c r="AG31" i="14"/>
  <c r="AG32" i="14"/>
  <c r="AG35" i="14"/>
  <c r="AG36" i="14"/>
  <c r="AG37" i="14"/>
  <c r="AG38" i="14"/>
  <c r="AG39" i="14"/>
  <c r="AG40" i="14"/>
  <c r="AG41" i="14"/>
  <c r="AG42" i="14"/>
  <c r="AG43" i="14"/>
  <c r="AG44" i="14"/>
  <c r="AG45" i="14"/>
  <c r="AG46" i="14"/>
  <c r="AG47" i="14"/>
  <c r="AG48" i="14"/>
  <c r="AG49" i="14"/>
  <c r="AG50" i="14"/>
  <c r="AG51" i="14"/>
  <c r="AG52" i="14"/>
  <c r="AG58" i="14"/>
  <c r="AG59" i="14"/>
  <c r="AG63" i="14"/>
  <c r="AG67" i="14"/>
  <c r="AG68" i="14"/>
  <c r="AG69" i="14"/>
  <c r="AG70" i="14"/>
  <c r="AG71" i="14"/>
  <c r="AG72" i="14"/>
  <c r="AG73" i="14"/>
  <c r="AG74" i="14"/>
  <c r="AG78" i="14"/>
  <c r="AG81" i="14"/>
  <c r="AG85" i="14"/>
  <c r="AG86" i="14"/>
  <c r="AG87" i="14"/>
  <c r="AG88" i="14"/>
  <c r="AG89" i="14"/>
  <c r="AG90" i="14"/>
  <c r="AG91" i="14"/>
  <c r="AG92" i="14"/>
  <c r="AG93" i="14"/>
  <c r="AG94" i="14"/>
  <c r="AG95" i="14"/>
  <c r="AG96" i="14"/>
  <c r="AG97" i="14"/>
  <c r="AG98" i="14"/>
  <c r="AG99" i="14"/>
  <c r="AG100" i="14"/>
  <c r="AG102" i="14"/>
  <c r="AG103" i="14"/>
  <c r="AG104" i="14"/>
  <c r="AG105" i="14"/>
  <c r="AG106" i="14"/>
  <c r="AG107" i="14"/>
  <c r="AG112" i="14"/>
  <c r="AG113" i="14"/>
  <c r="AG114" i="14"/>
  <c r="AG117" i="14"/>
  <c r="AG118" i="14"/>
  <c r="AG15" i="6"/>
  <c r="F1" i="14" l="1"/>
  <c r="G1" i="4"/>
  <c r="AG2" i="4"/>
  <c r="AJ2" i="15" l="1"/>
  <c r="AK7" i="2"/>
  <c r="AL7" i="2"/>
  <c r="AM7" i="2"/>
  <c r="AN7" i="2"/>
  <c r="AO7" i="2"/>
  <c r="AP7" i="2"/>
  <c r="AQ7" i="2"/>
  <c r="AR7" i="2"/>
  <c r="AS7" i="2"/>
  <c r="AT7" i="2"/>
  <c r="AU7" i="2"/>
  <c r="AV7" i="2"/>
  <c r="AW7" i="2"/>
  <c r="AX7" i="2"/>
  <c r="AY7" i="2"/>
  <c r="BA7" i="2"/>
  <c r="BB7" i="2"/>
  <c r="BC7" i="2"/>
  <c r="BD7" i="2"/>
  <c r="AK8" i="2"/>
  <c r="AL8" i="2"/>
  <c r="AM8" i="2"/>
  <c r="AN8" i="2"/>
  <c r="AO8" i="2"/>
  <c r="AP8" i="2"/>
  <c r="AQ8" i="2"/>
  <c r="AR8" i="2"/>
  <c r="AS8" i="2"/>
  <c r="AT8" i="2"/>
  <c r="AU8" i="2"/>
  <c r="AV8" i="2"/>
  <c r="AW8" i="2"/>
  <c r="AX8" i="2"/>
  <c r="AY8" i="2"/>
  <c r="BA8" i="2"/>
  <c r="BB8" i="2"/>
  <c r="BC8" i="2"/>
  <c r="BD8" i="2"/>
  <c r="AK9" i="2"/>
  <c r="AL9" i="2"/>
  <c r="AM9" i="2"/>
  <c r="AN9" i="2"/>
  <c r="AO9" i="2"/>
  <c r="AP9" i="2"/>
  <c r="AQ9" i="2"/>
  <c r="AR9" i="2"/>
  <c r="AS9" i="2"/>
  <c r="AT9" i="2"/>
  <c r="AU9" i="2"/>
  <c r="AV9" i="2"/>
  <c r="AW9" i="2"/>
  <c r="AX9" i="2"/>
  <c r="AY9" i="2"/>
  <c r="AZ9" i="2"/>
  <c r="BA9" i="2"/>
  <c r="BB9" i="2"/>
  <c r="BC9" i="2"/>
  <c r="BD9" i="2"/>
  <c r="AK10" i="2"/>
  <c r="AL10" i="2"/>
  <c r="AM10" i="2"/>
  <c r="AN10" i="2"/>
  <c r="AO10" i="2"/>
  <c r="AP10" i="2"/>
  <c r="AQ10" i="2"/>
  <c r="AR10" i="2"/>
  <c r="AS10" i="2"/>
  <c r="AT10" i="2"/>
  <c r="AU10" i="2"/>
  <c r="AV10" i="2"/>
  <c r="AW10" i="2"/>
  <c r="AX10" i="2"/>
  <c r="AY10" i="2"/>
  <c r="BA10" i="2"/>
  <c r="BB10" i="2"/>
  <c r="BC10" i="2"/>
  <c r="BD10" i="2"/>
  <c r="AK11" i="2"/>
  <c r="AL11" i="2"/>
  <c r="AM11" i="2"/>
  <c r="AN11" i="2"/>
  <c r="AO11" i="2"/>
  <c r="AP11" i="2"/>
  <c r="AQ11" i="2"/>
  <c r="AR11" i="2"/>
  <c r="AS11" i="2"/>
  <c r="AT11" i="2"/>
  <c r="AU11" i="2"/>
  <c r="AV11" i="2"/>
  <c r="AW11" i="2"/>
  <c r="AX11" i="2"/>
  <c r="AY11" i="2"/>
  <c r="BA11" i="2"/>
  <c r="BB11" i="2"/>
  <c r="BC11" i="2"/>
  <c r="BD11" i="2"/>
  <c r="AK12" i="2"/>
  <c r="AL12" i="2"/>
  <c r="AM12" i="2"/>
  <c r="AN12" i="2"/>
  <c r="AO12" i="2"/>
  <c r="AP12" i="2"/>
  <c r="AQ12" i="2"/>
  <c r="AR12" i="2"/>
  <c r="AS12" i="2"/>
  <c r="AT12" i="2"/>
  <c r="AU12" i="2"/>
  <c r="AV12" i="2"/>
  <c r="AW12" i="2"/>
  <c r="AX12" i="2"/>
  <c r="AY12" i="2"/>
  <c r="BA12" i="2"/>
  <c r="BB12" i="2"/>
  <c r="BC12" i="2"/>
  <c r="BD12" i="2"/>
  <c r="AK13" i="2"/>
  <c r="AL13" i="2"/>
  <c r="AM13" i="2"/>
  <c r="AN13" i="2"/>
  <c r="AO13" i="2"/>
  <c r="AP13" i="2"/>
  <c r="AQ13" i="2"/>
  <c r="AR13" i="2"/>
  <c r="AS13" i="2"/>
  <c r="AT13" i="2"/>
  <c r="AU13" i="2"/>
  <c r="AV13" i="2"/>
  <c r="AW13" i="2"/>
  <c r="AX13" i="2"/>
  <c r="AY13" i="2"/>
  <c r="AZ13" i="2"/>
  <c r="BA13" i="2"/>
  <c r="BB13" i="2"/>
  <c r="BC13" i="2"/>
  <c r="BD13" i="2"/>
  <c r="AK14" i="2"/>
  <c r="AL14" i="2"/>
  <c r="AM14" i="2"/>
  <c r="AN14" i="2"/>
  <c r="AO14" i="2"/>
  <c r="AP14" i="2"/>
  <c r="AQ14" i="2"/>
  <c r="AR14" i="2"/>
  <c r="AS14" i="2"/>
  <c r="AT14" i="2"/>
  <c r="AU14" i="2"/>
  <c r="AV14" i="2"/>
  <c r="AW14" i="2"/>
  <c r="AX14" i="2"/>
  <c r="AY14" i="2"/>
  <c r="BA14" i="2"/>
  <c r="BB14" i="2"/>
  <c r="BC14" i="2"/>
  <c r="BD14" i="2"/>
  <c r="AK15" i="2"/>
  <c r="AL15" i="2"/>
  <c r="AM15" i="2"/>
  <c r="AN15" i="2"/>
  <c r="AO15" i="2"/>
  <c r="AP15" i="2"/>
  <c r="AQ15" i="2"/>
  <c r="AR15" i="2"/>
  <c r="AS15" i="2"/>
  <c r="AT15" i="2"/>
  <c r="AU15" i="2"/>
  <c r="AV15" i="2"/>
  <c r="AW15" i="2"/>
  <c r="AX15" i="2"/>
  <c r="AY15" i="2"/>
  <c r="BA15" i="2"/>
  <c r="BB15" i="2"/>
  <c r="BC15" i="2"/>
  <c r="BD15" i="2"/>
  <c r="AK16" i="2"/>
  <c r="AL16" i="2"/>
  <c r="AM16" i="2"/>
  <c r="AN16" i="2"/>
  <c r="AO16" i="2"/>
  <c r="AP16" i="2"/>
  <c r="AQ16" i="2"/>
  <c r="AR16" i="2"/>
  <c r="AS16" i="2"/>
  <c r="AT16" i="2"/>
  <c r="AU16" i="2"/>
  <c r="AV16" i="2"/>
  <c r="AW16" i="2"/>
  <c r="AX16" i="2"/>
  <c r="AY16" i="2"/>
  <c r="AZ16" i="2"/>
  <c r="BA16" i="2"/>
  <c r="BB16" i="2"/>
  <c r="BC16" i="2"/>
  <c r="BD16" i="2"/>
  <c r="AK17" i="2"/>
  <c r="AL17" i="2"/>
  <c r="AM17" i="2"/>
  <c r="AN17" i="2"/>
  <c r="AO17" i="2"/>
  <c r="AP17" i="2"/>
  <c r="AQ17" i="2"/>
  <c r="AR17" i="2"/>
  <c r="AS17" i="2"/>
  <c r="AT17" i="2"/>
  <c r="AU17" i="2"/>
  <c r="AV17" i="2"/>
  <c r="AW17" i="2"/>
  <c r="AX17" i="2"/>
  <c r="AY17" i="2"/>
  <c r="BA17" i="2"/>
  <c r="BB17" i="2"/>
  <c r="BC17" i="2"/>
  <c r="BD17" i="2"/>
  <c r="AK18" i="2"/>
  <c r="AL18" i="2"/>
  <c r="AM18" i="2"/>
  <c r="AN18" i="2"/>
  <c r="AO18" i="2"/>
  <c r="AP18" i="2"/>
  <c r="AQ18" i="2"/>
  <c r="AR18" i="2"/>
  <c r="AS18" i="2"/>
  <c r="AT18" i="2"/>
  <c r="AU18" i="2"/>
  <c r="AV18" i="2"/>
  <c r="AW18" i="2"/>
  <c r="AX18" i="2"/>
  <c r="AY18" i="2"/>
  <c r="BA18" i="2"/>
  <c r="BB18" i="2"/>
  <c r="BC18" i="2"/>
  <c r="BD18" i="2"/>
  <c r="AK19" i="2"/>
  <c r="AL19" i="2"/>
  <c r="AM19" i="2"/>
  <c r="AN19" i="2"/>
  <c r="AO19" i="2"/>
  <c r="AP19" i="2"/>
  <c r="AQ19" i="2"/>
  <c r="AR19" i="2"/>
  <c r="AS19" i="2"/>
  <c r="AT19" i="2"/>
  <c r="AU19" i="2"/>
  <c r="AV19" i="2"/>
  <c r="AW19" i="2"/>
  <c r="AX19" i="2"/>
  <c r="AY19" i="2"/>
  <c r="BA19" i="2"/>
  <c r="BB19" i="2"/>
  <c r="BC19" i="2"/>
  <c r="BD19" i="2"/>
  <c r="AK20" i="2"/>
  <c r="AL20" i="2"/>
  <c r="AM20" i="2"/>
  <c r="AN20" i="2"/>
  <c r="AO20" i="2"/>
  <c r="AP20" i="2"/>
  <c r="AQ20" i="2"/>
  <c r="AR20" i="2"/>
  <c r="AS20" i="2"/>
  <c r="AT20" i="2"/>
  <c r="AU20" i="2"/>
  <c r="AV20" i="2"/>
  <c r="AW20" i="2"/>
  <c r="AX20" i="2"/>
  <c r="AY20" i="2"/>
  <c r="BA20" i="2"/>
  <c r="BB20" i="2"/>
  <c r="BC20" i="2"/>
  <c r="BD20" i="2"/>
  <c r="AK21" i="2"/>
  <c r="AL21" i="2"/>
  <c r="AM21" i="2"/>
  <c r="AN21" i="2"/>
  <c r="AO21" i="2"/>
  <c r="AP21" i="2"/>
  <c r="AQ21" i="2"/>
  <c r="AR21" i="2"/>
  <c r="AS21" i="2"/>
  <c r="AT21" i="2"/>
  <c r="AU21" i="2"/>
  <c r="AV21" i="2"/>
  <c r="AW21" i="2"/>
  <c r="AX21" i="2"/>
  <c r="AY21" i="2"/>
  <c r="BA21" i="2"/>
  <c r="BB21" i="2"/>
  <c r="BC21" i="2"/>
  <c r="BD21" i="2"/>
  <c r="AK22" i="2"/>
  <c r="AL22" i="2"/>
  <c r="AM22" i="2"/>
  <c r="AN22" i="2"/>
  <c r="AO22" i="2"/>
  <c r="AP22" i="2"/>
  <c r="AQ22" i="2"/>
  <c r="AR22" i="2"/>
  <c r="AS22" i="2"/>
  <c r="AT22" i="2"/>
  <c r="AU22" i="2"/>
  <c r="AV22" i="2"/>
  <c r="AW22" i="2"/>
  <c r="AX22" i="2"/>
  <c r="AY22" i="2"/>
  <c r="AZ22" i="2"/>
  <c r="BA22" i="2"/>
  <c r="BB22" i="2"/>
  <c r="BC22" i="2"/>
  <c r="BD22" i="2"/>
  <c r="AK23" i="2"/>
  <c r="AL23" i="2"/>
  <c r="AM23" i="2"/>
  <c r="AN23" i="2"/>
  <c r="AO23" i="2"/>
  <c r="AP23" i="2"/>
  <c r="AQ23" i="2"/>
  <c r="AR23" i="2"/>
  <c r="AS23" i="2"/>
  <c r="AT23" i="2"/>
  <c r="AU23" i="2"/>
  <c r="AV23" i="2"/>
  <c r="AW23" i="2"/>
  <c r="AX23" i="2"/>
  <c r="AY23" i="2"/>
  <c r="BA23" i="2"/>
  <c r="BB23" i="2"/>
  <c r="BC23" i="2"/>
  <c r="BD23" i="2"/>
  <c r="AK24" i="2"/>
  <c r="AL24" i="2"/>
  <c r="AM24" i="2"/>
  <c r="AN24" i="2"/>
  <c r="AO24" i="2"/>
  <c r="AP24" i="2"/>
  <c r="AQ24" i="2"/>
  <c r="AR24" i="2"/>
  <c r="AS24" i="2"/>
  <c r="AT24" i="2"/>
  <c r="AU24" i="2"/>
  <c r="AV24" i="2"/>
  <c r="AW24" i="2"/>
  <c r="AX24" i="2"/>
  <c r="AY24" i="2"/>
  <c r="BA24" i="2"/>
  <c r="BB24" i="2"/>
  <c r="BC24" i="2"/>
  <c r="BD24" i="2"/>
  <c r="AK25" i="2"/>
  <c r="AL25" i="2"/>
  <c r="AM25" i="2"/>
  <c r="AN25" i="2"/>
  <c r="AO25" i="2"/>
  <c r="AP25" i="2"/>
  <c r="AQ25" i="2"/>
  <c r="AR25" i="2"/>
  <c r="AS25" i="2"/>
  <c r="AT25" i="2"/>
  <c r="AU25" i="2"/>
  <c r="AV25" i="2"/>
  <c r="AW25" i="2"/>
  <c r="AX25" i="2"/>
  <c r="AY25" i="2"/>
  <c r="BA25" i="2"/>
  <c r="BB25" i="2"/>
  <c r="BC25" i="2"/>
  <c r="BD25" i="2"/>
  <c r="AK26" i="2"/>
  <c r="AL26" i="2"/>
  <c r="AM26" i="2"/>
  <c r="AN26" i="2"/>
  <c r="AO26" i="2"/>
  <c r="AP26" i="2"/>
  <c r="AQ26" i="2"/>
  <c r="AR26" i="2"/>
  <c r="AS26" i="2"/>
  <c r="AT26" i="2"/>
  <c r="AU26" i="2"/>
  <c r="AV26" i="2"/>
  <c r="AW26" i="2"/>
  <c r="AX26" i="2"/>
  <c r="AY26" i="2"/>
  <c r="BA26" i="2"/>
  <c r="BB26" i="2"/>
  <c r="BC26" i="2"/>
  <c r="BD26" i="2"/>
  <c r="AK27" i="2"/>
  <c r="AL27" i="2"/>
  <c r="AM27" i="2"/>
  <c r="AN27" i="2"/>
  <c r="AO27" i="2"/>
  <c r="AP27" i="2"/>
  <c r="AQ27" i="2"/>
  <c r="AR27" i="2"/>
  <c r="AS27" i="2"/>
  <c r="AT27" i="2"/>
  <c r="AU27" i="2"/>
  <c r="AV27" i="2"/>
  <c r="AW27" i="2"/>
  <c r="AX27" i="2"/>
  <c r="AY27" i="2"/>
  <c r="BA27" i="2"/>
  <c r="BB27" i="2"/>
  <c r="BC27" i="2"/>
  <c r="BD27" i="2"/>
  <c r="AK28" i="2"/>
  <c r="AL28" i="2"/>
  <c r="AM28" i="2"/>
  <c r="AN28" i="2"/>
  <c r="AO28" i="2"/>
  <c r="AP28" i="2"/>
  <c r="AQ28" i="2"/>
  <c r="AR28" i="2"/>
  <c r="AS28" i="2"/>
  <c r="AT28" i="2"/>
  <c r="AU28" i="2"/>
  <c r="AV28" i="2"/>
  <c r="AW28" i="2"/>
  <c r="AX28" i="2"/>
  <c r="AY28" i="2"/>
  <c r="AZ28" i="2"/>
  <c r="BA28" i="2"/>
  <c r="BB28" i="2"/>
  <c r="BC28" i="2"/>
  <c r="BD28" i="2"/>
  <c r="AK29" i="2"/>
  <c r="AL29" i="2"/>
  <c r="AM29" i="2"/>
  <c r="AN29" i="2"/>
  <c r="AO29" i="2"/>
  <c r="AP29" i="2"/>
  <c r="AQ29" i="2"/>
  <c r="AR29" i="2"/>
  <c r="AS29" i="2"/>
  <c r="AT29" i="2"/>
  <c r="AU29" i="2"/>
  <c r="AV29" i="2"/>
  <c r="AW29" i="2"/>
  <c r="AX29" i="2"/>
  <c r="AY29" i="2"/>
  <c r="BA29" i="2"/>
  <c r="BB29" i="2"/>
  <c r="BC29" i="2"/>
  <c r="BD29" i="2"/>
  <c r="AK30" i="2"/>
  <c r="AL30" i="2"/>
  <c r="AM30" i="2"/>
  <c r="AN30" i="2"/>
  <c r="AO30" i="2"/>
  <c r="AP30" i="2"/>
  <c r="AQ30" i="2"/>
  <c r="AR30" i="2"/>
  <c r="AS30" i="2"/>
  <c r="AT30" i="2"/>
  <c r="AU30" i="2"/>
  <c r="AV30" i="2"/>
  <c r="AW30" i="2"/>
  <c r="AX30" i="2"/>
  <c r="AY30" i="2"/>
  <c r="BA30" i="2"/>
  <c r="BB30" i="2"/>
  <c r="BC30" i="2"/>
  <c r="BD30" i="2"/>
  <c r="AK31" i="2"/>
  <c r="AL31" i="2"/>
  <c r="AM31" i="2"/>
  <c r="AN31" i="2"/>
  <c r="AO31" i="2"/>
  <c r="AP31" i="2"/>
  <c r="AQ31" i="2"/>
  <c r="AR31" i="2"/>
  <c r="AS31" i="2"/>
  <c r="AT31" i="2"/>
  <c r="AU31" i="2"/>
  <c r="AV31" i="2"/>
  <c r="AW31" i="2"/>
  <c r="AX31" i="2"/>
  <c r="AY31" i="2"/>
  <c r="BA31" i="2"/>
  <c r="BB31" i="2"/>
  <c r="BC31" i="2"/>
  <c r="BD31" i="2"/>
  <c r="AK32" i="2"/>
  <c r="AL32" i="2"/>
  <c r="AM32" i="2"/>
  <c r="AN32" i="2"/>
  <c r="AO32" i="2"/>
  <c r="AP32" i="2"/>
  <c r="AQ32" i="2"/>
  <c r="AR32" i="2"/>
  <c r="AS32" i="2"/>
  <c r="AT32" i="2"/>
  <c r="AU32" i="2"/>
  <c r="AV32" i="2"/>
  <c r="AW32" i="2"/>
  <c r="AX32" i="2"/>
  <c r="AY32" i="2"/>
  <c r="BA32" i="2"/>
  <c r="BB32" i="2"/>
  <c r="BC32" i="2"/>
  <c r="BD32" i="2"/>
  <c r="AK33" i="2"/>
  <c r="AL33" i="2"/>
  <c r="AM33" i="2"/>
  <c r="AN33" i="2"/>
  <c r="AO33" i="2"/>
  <c r="AP33" i="2"/>
  <c r="AQ33" i="2"/>
  <c r="AS33" i="2"/>
  <c r="AT33" i="2"/>
  <c r="AU33" i="2"/>
  <c r="AV33" i="2"/>
  <c r="AW33" i="2"/>
  <c r="AX33" i="2"/>
  <c r="AY33" i="2"/>
  <c r="AZ33" i="2"/>
  <c r="BA33" i="2"/>
  <c r="BB33" i="2"/>
  <c r="BC33" i="2"/>
  <c r="BD33" i="2"/>
  <c r="AK34" i="2"/>
  <c r="AL34" i="2"/>
  <c r="AM34" i="2"/>
  <c r="AN34" i="2"/>
  <c r="AO34" i="2"/>
  <c r="AP34" i="2"/>
  <c r="AQ34" i="2"/>
  <c r="AS34" i="2"/>
  <c r="AT34" i="2"/>
  <c r="AU34" i="2"/>
  <c r="AV34" i="2"/>
  <c r="AW34" i="2"/>
  <c r="AX34" i="2"/>
  <c r="AY34" i="2"/>
  <c r="AZ34" i="2"/>
  <c r="BA34" i="2"/>
  <c r="BB34" i="2"/>
  <c r="BC34" i="2"/>
  <c r="BD34" i="2"/>
  <c r="AK35" i="2"/>
  <c r="AL35" i="2"/>
  <c r="AM35" i="2"/>
  <c r="AN35" i="2"/>
  <c r="AO35" i="2"/>
  <c r="AP35" i="2"/>
  <c r="AQ35" i="2"/>
  <c r="AR35" i="2"/>
  <c r="AS35" i="2"/>
  <c r="AT35" i="2"/>
  <c r="AU35" i="2"/>
  <c r="AV35" i="2"/>
  <c r="AW35" i="2"/>
  <c r="AX35" i="2"/>
  <c r="AY35" i="2"/>
  <c r="BA35" i="2"/>
  <c r="BB35" i="2"/>
  <c r="BC35" i="2"/>
  <c r="BD35" i="2"/>
  <c r="AK36" i="2"/>
  <c r="AL36" i="2"/>
  <c r="AM36" i="2"/>
  <c r="AN36" i="2"/>
  <c r="AO36" i="2"/>
  <c r="AP36" i="2"/>
  <c r="AQ36" i="2"/>
  <c r="AR36" i="2"/>
  <c r="AS36" i="2"/>
  <c r="AT36" i="2"/>
  <c r="AU36" i="2"/>
  <c r="AV36" i="2"/>
  <c r="AW36" i="2"/>
  <c r="AX36" i="2"/>
  <c r="AY36" i="2"/>
  <c r="AZ36" i="2"/>
  <c r="BA36" i="2"/>
  <c r="BB36" i="2"/>
  <c r="BC36" i="2"/>
  <c r="BD36" i="2"/>
  <c r="AK37" i="2"/>
  <c r="AL37" i="2"/>
  <c r="AM37" i="2"/>
  <c r="AN37" i="2"/>
  <c r="AO37" i="2"/>
  <c r="AP37" i="2"/>
  <c r="AQ37" i="2"/>
  <c r="AR37" i="2"/>
  <c r="AS37" i="2"/>
  <c r="AT37" i="2"/>
  <c r="AU37" i="2"/>
  <c r="AV37" i="2"/>
  <c r="AW37" i="2"/>
  <c r="AX37" i="2"/>
  <c r="AY37" i="2"/>
  <c r="AZ37" i="2"/>
  <c r="BA37" i="2"/>
  <c r="BB37" i="2"/>
  <c r="BC37" i="2"/>
  <c r="BD37" i="2"/>
  <c r="AK38" i="2"/>
  <c r="AL38" i="2"/>
  <c r="AM38" i="2"/>
  <c r="AN38" i="2"/>
  <c r="AO38" i="2"/>
  <c r="AP38" i="2"/>
  <c r="AQ38" i="2"/>
  <c r="AR38" i="2"/>
  <c r="AS38" i="2"/>
  <c r="AT38" i="2"/>
  <c r="AU38" i="2"/>
  <c r="AV38" i="2"/>
  <c r="AW38" i="2"/>
  <c r="AX38" i="2"/>
  <c r="AY38" i="2"/>
  <c r="BA38" i="2"/>
  <c r="BB38" i="2"/>
  <c r="BC38" i="2"/>
  <c r="BD38" i="2"/>
  <c r="AK39" i="2"/>
  <c r="AL39" i="2"/>
  <c r="AM39" i="2"/>
  <c r="AN39" i="2"/>
  <c r="AO39" i="2"/>
  <c r="AP39" i="2"/>
  <c r="AQ39" i="2"/>
  <c r="AR39" i="2"/>
  <c r="AS39" i="2"/>
  <c r="AT39" i="2"/>
  <c r="AU39" i="2"/>
  <c r="AV39" i="2"/>
  <c r="AW39" i="2"/>
  <c r="AX39" i="2"/>
  <c r="AY39" i="2"/>
  <c r="BA39" i="2"/>
  <c r="BB39" i="2"/>
  <c r="BC39" i="2"/>
  <c r="BD39" i="2"/>
  <c r="AK40" i="2"/>
  <c r="AL40" i="2"/>
  <c r="AM40" i="2"/>
  <c r="AN40" i="2"/>
  <c r="AO40" i="2"/>
  <c r="AP40" i="2"/>
  <c r="AQ40" i="2"/>
  <c r="AR40" i="2"/>
  <c r="AS40" i="2"/>
  <c r="AT40" i="2"/>
  <c r="AU40" i="2"/>
  <c r="AV40" i="2"/>
  <c r="AW40" i="2"/>
  <c r="AX40" i="2"/>
  <c r="AY40" i="2"/>
  <c r="BA40" i="2"/>
  <c r="BB40" i="2"/>
  <c r="BC40" i="2"/>
  <c r="BD40" i="2"/>
  <c r="AG7" i="2"/>
  <c r="AZ7" i="2" s="1"/>
  <c r="AG8" i="2"/>
  <c r="AZ8" i="2" s="1"/>
  <c r="AG9" i="2"/>
  <c r="AG10" i="2"/>
  <c r="AZ10" i="2" s="1"/>
  <c r="AG11" i="2"/>
  <c r="AZ11" i="2" s="1"/>
  <c r="AG12" i="2"/>
  <c r="AZ12" i="2" s="1"/>
  <c r="AG13" i="2"/>
  <c r="AG14" i="2"/>
  <c r="AZ14" i="2" s="1"/>
  <c r="AG15" i="2"/>
  <c r="AZ15" i="2" s="1"/>
  <c r="AG16" i="2"/>
  <c r="AG17" i="2"/>
  <c r="AZ17" i="2" s="1"/>
  <c r="AG18" i="2"/>
  <c r="AZ18" i="2" s="1"/>
  <c r="AG19" i="2"/>
  <c r="AZ19" i="2" s="1"/>
  <c r="AG20" i="2"/>
  <c r="AZ20" i="2" s="1"/>
  <c r="AG21" i="2"/>
  <c r="AZ21" i="2" s="1"/>
  <c r="AG22" i="2"/>
  <c r="AG23" i="2"/>
  <c r="AZ23" i="2" s="1"/>
  <c r="AG24" i="2"/>
  <c r="AZ24" i="2" s="1"/>
  <c r="AG25" i="2"/>
  <c r="AZ25" i="2" s="1"/>
  <c r="AG26" i="2"/>
  <c r="AZ26" i="2" s="1"/>
  <c r="AG27" i="2"/>
  <c r="AZ27" i="2" s="1"/>
  <c r="AG28" i="2"/>
  <c r="AG29" i="2"/>
  <c r="AZ29" i="2" s="1"/>
  <c r="AG30" i="2"/>
  <c r="AZ30" i="2" s="1"/>
  <c r="AG31" i="2"/>
  <c r="AZ31" i="2" s="1"/>
  <c r="AG32" i="2"/>
  <c r="AZ32" i="2" s="1"/>
  <c r="AG33" i="2"/>
  <c r="AR33" i="2" s="1"/>
  <c r="AG34" i="2"/>
  <c r="AR34" i="2" s="1"/>
  <c r="AG35" i="2"/>
  <c r="AZ35" i="2" s="1"/>
  <c r="AG37" i="2"/>
  <c r="AG38" i="2"/>
  <c r="AZ38" i="2" s="1"/>
  <c r="AG39" i="2"/>
  <c r="AZ39" i="2" s="1"/>
  <c r="AG40" i="2"/>
  <c r="AZ40" i="2" s="1"/>
  <c r="AG6" i="2"/>
  <c r="AZ6" i="2" s="1"/>
  <c r="BD6" i="2"/>
  <c r="BC6" i="2"/>
  <c r="BB6" i="2"/>
  <c r="BA6" i="2"/>
  <c r="AY6" i="2"/>
  <c r="AX6" i="2"/>
  <c r="AW6" i="2"/>
  <c r="AV6" i="2"/>
  <c r="AU6" i="2"/>
  <c r="AT6" i="2"/>
  <c r="AS6" i="2"/>
  <c r="AR6" i="2"/>
  <c r="AQ6" i="2"/>
  <c r="AP6" i="2"/>
  <c r="AO6" i="2"/>
  <c r="AN6" i="2"/>
  <c r="AM6" i="2"/>
  <c r="AL6" i="2"/>
  <c r="AK6" i="2"/>
  <c r="AG8" i="6"/>
  <c r="AG9" i="6"/>
  <c r="AG10" i="6"/>
  <c r="AG11" i="6"/>
  <c r="AG12" i="6"/>
  <c r="AG13" i="6"/>
  <c r="AG14" i="6"/>
  <c r="AG16"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AG172" i="6"/>
  <c r="AG173" i="6"/>
  <c r="AG174" i="6"/>
  <c r="AG175" i="6"/>
  <c r="AG176" i="6"/>
  <c r="AG177" i="6"/>
  <c r="AG178" i="6"/>
  <c r="AG179" i="6"/>
  <c r="AG180" i="6"/>
  <c r="AG181" i="6"/>
  <c r="AG182" i="6"/>
  <c r="AG183" i="6"/>
  <c r="AG184" i="6"/>
  <c r="AG185" i="6"/>
  <c r="AG186" i="6"/>
  <c r="AG187" i="6"/>
  <c r="AG188" i="6"/>
  <c r="AG189" i="6"/>
  <c r="AG190" i="6"/>
  <c r="AG191" i="6"/>
  <c r="AG192" i="6"/>
  <c r="AG193" i="6"/>
  <c r="AG194" i="6"/>
  <c r="AG196" i="6"/>
  <c r="AG197" i="6"/>
  <c r="AG198" i="6"/>
  <c r="AG199" i="6"/>
  <c r="AG200" i="6"/>
  <c r="AG201" i="6"/>
  <c r="AG202" i="6"/>
  <c r="AG203" i="6"/>
  <c r="AG204" i="6"/>
  <c r="AG205" i="6"/>
  <c r="AG206" i="6"/>
  <c r="AG207" i="6"/>
  <c r="AG208" i="6"/>
  <c r="AG209" i="6"/>
  <c r="AG210" i="6"/>
  <c r="AG211" i="6"/>
  <c r="AG212" i="6"/>
  <c r="AG213" i="6"/>
  <c r="AG214" i="6"/>
  <c r="AG215" i="6"/>
  <c r="AG216" i="6"/>
  <c r="AG217" i="6"/>
  <c r="AG218" i="6"/>
  <c r="AG219" i="6"/>
  <c r="AG220" i="6"/>
  <c r="AG221" i="6"/>
  <c r="AG222" i="6"/>
  <c r="AG223" i="6"/>
  <c r="AG224" i="6"/>
  <c r="AG225" i="6"/>
  <c r="AG226" i="6"/>
  <c r="AG227" i="6"/>
  <c r="AG228" i="6"/>
  <c r="AG229" i="6"/>
  <c r="AG230" i="6"/>
  <c r="AG231" i="6"/>
  <c r="AG232" i="6"/>
  <c r="AG233" i="6"/>
  <c r="AG234" i="6"/>
  <c r="AG235" i="6"/>
  <c r="AG236" i="6"/>
  <c r="AG237" i="6"/>
  <c r="AG238" i="6"/>
  <c r="AG239" i="6"/>
  <c r="AG240" i="6"/>
  <c r="AG241" i="6"/>
  <c r="AG242" i="6"/>
  <c r="AG243" i="6"/>
  <c r="AG244" i="6"/>
  <c r="AG245" i="6"/>
  <c r="AG246" i="6"/>
  <c r="AG247" i="6"/>
  <c r="AG248" i="6"/>
  <c r="AG249" i="6"/>
  <c r="AG250" i="6"/>
  <c r="AG251" i="6"/>
  <c r="AG252" i="6"/>
  <c r="AG253" i="6"/>
  <c r="AG254" i="6"/>
  <c r="AG255" i="6"/>
  <c r="AG256" i="6"/>
  <c r="AG257" i="6"/>
  <c r="AG258" i="6"/>
  <c r="AG259" i="6"/>
  <c r="AG260" i="6"/>
  <c r="AG261" i="6"/>
  <c r="AG262" i="6"/>
  <c r="AG263" i="6"/>
  <c r="AG264" i="6"/>
  <c r="AG265" i="6"/>
  <c r="AG266" i="6"/>
  <c r="AG267" i="6"/>
  <c r="AG268" i="6"/>
  <c r="AG269" i="6"/>
  <c r="AG270" i="6"/>
  <c r="AG271" i="6"/>
  <c r="AG272" i="6"/>
  <c r="AG273" i="6"/>
  <c r="AG274" i="6"/>
  <c r="AG275" i="6"/>
  <c r="AG276" i="6"/>
  <c r="AG277" i="6"/>
  <c r="AG278" i="6"/>
  <c r="AG279" i="6"/>
  <c r="AG280" i="6"/>
  <c r="AG281" i="6"/>
  <c r="AG282" i="6"/>
  <c r="AG283" i="6"/>
  <c r="AG284" i="6"/>
  <c r="AG285" i="6"/>
  <c r="AG286" i="6"/>
  <c r="AG287" i="6"/>
  <c r="AG288" i="6"/>
  <c r="AG289" i="6"/>
  <c r="AG290" i="6"/>
  <c r="AG291" i="6"/>
  <c r="AG292" i="6"/>
  <c r="AG293" i="6"/>
  <c r="AG294" i="6"/>
  <c r="AG295" i="6"/>
  <c r="AG296" i="6"/>
  <c r="AG297" i="6"/>
  <c r="AG298" i="6"/>
  <c r="AG299" i="6"/>
  <c r="AG300" i="6"/>
  <c r="AG301" i="6"/>
  <c r="AG302" i="6"/>
  <c r="AG303" i="6"/>
  <c r="AG304" i="6"/>
  <c r="AG305" i="6"/>
  <c r="AG306" i="6"/>
  <c r="AG307" i="6"/>
  <c r="AG308" i="6"/>
  <c r="AG309" i="6"/>
  <c r="AG310" i="6"/>
  <c r="AG311" i="6"/>
  <c r="AG312" i="6"/>
  <c r="AG313" i="6"/>
  <c r="AG314" i="6"/>
  <c r="AG315" i="6"/>
  <c r="AG316" i="6"/>
  <c r="AG317" i="6"/>
  <c r="AG318" i="6"/>
  <c r="AG319" i="6"/>
  <c r="AG320" i="6"/>
  <c r="AG321" i="6"/>
  <c r="AG322" i="6"/>
  <c r="AG323" i="6"/>
  <c r="AG324" i="6"/>
  <c r="AG325" i="6"/>
  <c r="AG326" i="6"/>
  <c r="AG327" i="6"/>
  <c r="AG328" i="6"/>
  <c r="AG329" i="6"/>
  <c r="AG330" i="6"/>
  <c r="AG331" i="6"/>
  <c r="AG332" i="6"/>
  <c r="AG333" i="6"/>
  <c r="AG334" i="6"/>
  <c r="AG335" i="6"/>
  <c r="AG336" i="6"/>
  <c r="AG337" i="6"/>
  <c r="AG7" i="6"/>
  <c r="AG6" i="6"/>
  <c r="AK7" i="6"/>
  <c r="AL7" i="6"/>
  <c r="AM7" i="6"/>
  <c r="AN7" i="6"/>
  <c r="AO7" i="6"/>
  <c r="AP7" i="6"/>
  <c r="AQ7" i="6"/>
  <c r="AR7" i="6"/>
  <c r="AS7" i="6"/>
  <c r="AT7" i="6"/>
  <c r="AU7" i="6"/>
  <c r="AV7" i="6"/>
  <c r="AW7" i="6"/>
  <c r="AX7" i="6"/>
  <c r="AY7" i="6"/>
  <c r="AZ7" i="6"/>
  <c r="BA7" i="6"/>
  <c r="BB7" i="6"/>
  <c r="BC7" i="6"/>
  <c r="BD7" i="6"/>
  <c r="AK8" i="6"/>
  <c r="AL8" i="6"/>
  <c r="AM8" i="6"/>
  <c r="AN8" i="6"/>
  <c r="AO8" i="6"/>
  <c r="AP8" i="6"/>
  <c r="AQ8" i="6"/>
  <c r="AR8" i="6"/>
  <c r="AS8" i="6"/>
  <c r="AT8" i="6"/>
  <c r="AU8" i="6"/>
  <c r="AV8" i="6"/>
  <c r="AW8" i="6"/>
  <c r="AX8" i="6"/>
  <c r="AY8" i="6"/>
  <c r="AZ8" i="6"/>
  <c r="BA8" i="6"/>
  <c r="BB8" i="6"/>
  <c r="BC8" i="6"/>
  <c r="BD8" i="6"/>
  <c r="AK9" i="6"/>
  <c r="AL9" i="6"/>
  <c r="AM9" i="6"/>
  <c r="AN9" i="6"/>
  <c r="AO9" i="6"/>
  <c r="AP9" i="6"/>
  <c r="AQ9" i="6"/>
  <c r="AR9" i="6"/>
  <c r="AS9" i="6"/>
  <c r="AT9" i="6"/>
  <c r="AU9" i="6"/>
  <c r="AV9" i="6"/>
  <c r="AW9" i="6"/>
  <c r="AX9" i="6"/>
  <c r="AY9" i="6"/>
  <c r="AZ9" i="6"/>
  <c r="BA9" i="6"/>
  <c r="BB9" i="6"/>
  <c r="BC9" i="6"/>
  <c r="BD9" i="6"/>
  <c r="AK10" i="6"/>
  <c r="AL10" i="6"/>
  <c r="AM10" i="6"/>
  <c r="AN10" i="6"/>
  <c r="AO10" i="6"/>
  <c r="AP10" i="6"/>
  <c r="AQ10" i="6"/>
  <c r="AR10" i="6"/>
  <c r="AS10" i="6"/>
  <c r="AT10" i="6"/>
  <c r="AU10" i="6"/>
  <c r="AV10" i="6"/>
  <c r="AW10" i="6"/>
  <c r="AX10" i="6"/>
  <c r="AY10" i="6"/>
  <c r="AZ10" i="6"/>
  <c r="BA10" i="6"/>
  <c r="BB10" i="6"/>
  <c r="BC10" i="6"/>
  <c r="BD10" i="6"/>
  <c r="AK11" i="6"/>
  <c r="AL11" i="6"/>
  <c r="AM11" i="6"/>
  <c r="AN11" i="6"/>
  <c r="AO11" i="6"/>
  <c r="AP11" i="6"/>
  <c r="AQ11" i="6"/>
  <c r="AR11" i="6"/>
  <c r="AS11" i="6"/>
  <c r="AT11" i="6"/>
  <c r="AU11" i="6"/>
  <c r="AV11" i="6"/>
  <c r="AW11" i="6"/>
  <c r="AX11" i="6"/>
  <c r="AY11" i="6"/>
  <c r="AZ11" i="6"/>
  <c r="BA11" i="6"/>
  <c r="BB11" i="6"/>
  <c r="BC11" i="6"/>
  <c r="BD11" i="6"/>
  <c r="AK12" i="6"/>
  <c r="AL12" i="6"/>
  <c r="AM12" i="6"/>
  <c r="AN12" i="6"/>
  <c r="AO12" i="6"/>
  <c r="AP12" i="6"/>
  <c r="AQ12" i="6"/>
  <c r="AR12" i="6"/>
  <c r="AS12" i="6"/>
  <c r="AT12" i="6"/>
  <c r="AU12" i="6"/>
  <c r="AV12" i="6"/>
  <c r="AW12" i="6"/>
  <c r="AX12" i="6"/>
  <c r="AY12" i="6"/>
  <c r="AZ12" i="6"/>
  <c r="BA12" i="6"/>
  <c r="BC12" i="6"/>
  <c r="BD12" i="6"/>
  <c r="AK13" i="6"/>
  <c r="AL13" i="6"/>
  <c r="AM13" i="6"/>
  <c r="AN13" i="6"/>
  <c r="AO13" i="6"/>
  <c r="AP13" i="6"/>
  <c r="AQ13" i="6"/>
  <c r="AR13" i="6"/>
  <c r="AS13" i="6"/>
  <c r="AT13" i="6"/>
  <c r="AU13" i="6"/>
  <c r="AV13" i="6"/>
  <c r="AW13" i="6"/>
  <c r="AX13" i="6"/>
  <c r="AY13" i="6"/>
  <c r="BA13" i="6"/>
  <c r="BB13" i="6"/>
  <c r="BC13" i="6"/>
  <c r="BD13" i="6"/>
  <c r="AK14" i="6"/>
  <c r="AM14" i="6"/>
  <c r="AN14" i="6"/>
  <c r="AO14" i="6"/>
  <c r="AP14" i="6"/>
  <c r="AQ14" i="6"/>
  <c r="AR14" i="6"/>
  <c r="AS14" i="6"/>
  <c r="AT14" i="6"/>
  <c r="AU14" i="6"/>
  <c r="AV14" i="6"/>
  <c r="AW14" i="6"/>
  <c r="AX14" i="6"/>
  <c r="AY14" i="6"/>
  <c r="AZ14" i="6"/>
  <c r="BA14" i="6"/>
  <c r="BB14" i="6"/>
  <c r="BC14" i="6"/>
  <c r="BD14" i="6"/>
  <c r="AK15" i="6"/>
  <c r="AM15" i="6"/>
  <c r="AN15" i="6"/>
  <c r="AO15" i="6"/>
  <c r="AP15" i="6"/>
  <c r="AQ15" i="6"/>
  <c r="AR15" i="6"/>
  <c r="AS15" i="6"/>
  <c r="AT15" i="6"/>
  <c r="AU15" i="6"/>
  <c r="AV15" i="6"/>
  <c r="AW15" i="6"/>
  <c r="AX15" i="6"/>
  <c r="AY15" i="6"/>
  <c r="AZ15" i="6"/>
  <c r="BA15" i="6"/>
  <c r="BB15" i="6"/>
  <c r="BC15" i="6"/>
  <c r="BD15" i="6"/>
  <c r="AK16" i="6"/>
  <c r="AL16" i="6"/>
  <c r="AM16" i="6"/>
  <c r="AN16" i="6"/>
  <c r="AO16" i="6"/>
  <c r="AP16" i="6"/>
  <c r="AQ16" i="6"/>
  <c r="AR16" i="6"/>
  <c r="AS16" i="6"/>
  <c r="AT16" i="6"/>
  <c r="AU16" i="6"/>
  <c r="AV16" i="6"/>
  <c r="AW16" i="6"/>
  <c r="AX16" i="6"/>
  <c r="AY16" i="6"/>
  <c r="AZ16" i="6"/>
  <c r="BA16" i="6"/>
  <c r="BB16" i="6"/>
  <c r="BC16" i="6"/>
  <c r="AK17" i="6"/>
  <c r="AL17" i="6"/>
  <c r="AM17" i="6"/>
  <c r="AN17" i="6"/>
  <c r="AO17" i="6"/>
  <c r="AP17" i="6"/>
  <c r="AQ17" i="6"/>
  <c r="AR17" i="6"/>
  <c r="AS17" i="6"/>
  <c r="AT17" i="6"/>
  <c r="AU17" i="6"/>
  <c r="AV17" i="6"/>
  <c r="AW17" i="6"/>
  <c r="AX17" i="6"/>
  <c r="AY17" i="6"/>
  <c r="AZ17" i="6"/>
  <c r="BA17" i="6"/>
  <c r="BC17" i="6"/>
  <c r="BD17" i="6"/>
  <c r="AK18" i="6"/>
  <c r="AM18" i="6"/>
  <c r="AN18" i="6"/>
  <c r="AO18" i="6"/>
  <c r="AP18" i="6"/>
  <c r="AQ18" i="6"/>
  <c r="AR18" i="6"/>
  <c r="AS18" i="6"/>
  <c r="AT18" i="6"/>
  <c r="AU18" i="6"/>
  <c r="AV18" i="6"/>
  <c r="AW18" i="6"/>
  <c r="AX18" i="6"/>
  <c r="AY18" i="6"/>
  <c r="AZ18" i="6"/>
  <c r="BA18" i="6"/>
  <c r="BB18" i="6"/>
  <c r="BC18" i="6"/>
  <c r="BD18" i="6"/>
  <c r="AK19" i="6"/>
  <c r="AM19" i="6"/>
  <c r="AN19" i="6"/>
  <c r="AO19" i="6"/>
  <c r="AP19" i="6"/>
  <c r="AQ19" i="6"/>
  <c r="AR19" i="6"/>
  <c r="AS19" i="6"/>
  <c r="AT19" i="6"/>
  <c r="AU19" i="6"/>
  <c r="AV19" i="6"/>
  <c r="AW19" i="6"/>
  <c r="AX19" i="6"/>
  <c r="AY19" i="6"/>
  <c r="AZ19" i="6"/>
  <c r="BA19" i="6"/>
  <c r="BB19" i="6"/>
  <c r="BC19" i="6"/>
  <c r="BD19" i="6"/>
  <c r="AK20" i="6"/>
  <c r="AL20" i="6"/>
  <c r="AM20" i="6"/>
  <c r="AN20" i="6"/>
  <c r="AO20" i="6"/>
  <c r="AP20" i="6"/>
  <c r="AQ20" i="6"/>
  <c r="AR20" i="6"/>
  <c r="AS20" i="6"/>
  <c r="AT20" i="6"/>
  <c r="AU20" i="6"/>
  <c r="AV20" i="6"/>
  <c r="AW20" i="6"/>
  <c r="AX20" i="6"/>
  <c r="AY20" i="6"/>
  <c r="AZ20" i="6"/>
  <c r="BA20" i="6"/>
  <c r="BB20" i="6"/>
  <c r="BC20" i="6"/>
  <c r="BD20" i="6"/>
  <c r="AK21" i="6"/>
  <c r="AL21" i="6"/>
  <c r="AM21" i="6"/>
  <c r="AN21" i="6"/>
  <c r="AO21" i="6"/>
  <c r="AP21" i="6"/>
  <c r="AQ21" i="6"/>
  <c r="AR21" i="6"/>
  <c r="AS21" i="6"/>
  <c r="AT21" i="6"/>
  <c r="AU21" i="6"/>
  <c r="AV21" i="6"/>
  <c r="AW21" i="6"/>
  <c r="AX21" i="6"/>
  <c r="AY21" i="6"/>
  <c r="AZ21" i="6"/>
  <c r="BA21" i="6"/>
  <c r="BB21" i="6"/>
  <c r="BC21" i="6"/>
  <c r="BD21" i="6"/>
  <c r="AK22" i="6"/>
  <c r="AL22" i="6"/>
  <c r="AM22" i="6"/>
  <c r="AN22" i="6"/>
  <c r="AO22" i="6"/>
  <c r="AP22" i="6"/>
  <c r="AQ22" i="6"/>
  <c r="AR22" i="6"/>
  <c r="AS22" i="6"/>
  <c r="AT22" i="6"/>
  <c r="AU22" i="6"/>
  <c r="AV22" i="6"/>
  <c r="AW22" i="6"/>
  <c r="AY22" i="6"/>
  <c r="AZ22" i="6"/>
  <c r="BA22" i="6"/>
  <c r="BB22" i="6"/>
  <c r="BC22" i="6"/>
  <c r="BD22" i="6"/>
  <c r="AK23" i="6"/>
  <c r="AL23" i="6"/>
  <c r="AM23" i="6"/>
  <c r="AN23" i="6"/>
  <c r="AO23" i="6"/>
  <c r="AP23" i="6"/>
  <c r="AQ23" i="6"/>
  <c r="AR23" i="6"/>
  <c r="AS23" i="6"/>
  <c r="AT23" i="6"/>
  <c r="AU23" i="6"/>
  <c r="AV23" i="6"/>
  <c r="AW23" i="6"/>
  <c r="AY23" i="6"/>
  <c r="AZ23" i="6"/>
  <c r="BA23" i="6"/>
  <c r="BB23" i="6"/>
  <c r="BC23" i="6"/>
  <c r="BD23" i="6"/>
  <c r="AK24" i="6"/>
  <c r="AL24" i="6"/>
  <c r="AM24" i="6"/>
  <c r="AN24" i="6"/>
  <c r="AO24" i="6"/>
  <c r="AP24" i="6"/>
  <c r="AQ24" i="6"/>
  <c r="AR24" i="6"/>
  <c r="AS24" i="6"/>
  <c r="AT24" i="6"/>
  <c r="AU24" i="6"/>
  <c r="AV24" i="6"/>
  <c r="AW24" i="6"/>
  <c r="AY24" i="6"/>
  <c r="AZ24" i="6"/>
  <c r="BA24" i="6"/>
  <c r="BB24" i="6"/>
  <c r="BC24" i="6"/>
  <c r="BD24" i="6"/>
  <c r="AK25" i="6"/>
  <c r="AL25" i="6"/>
  <c r="AM25" i="6"/>
  <c r="AN25" i="6"/>
  <c r="AO25" i="6"/>
  <c r="AP25" i="6"/>
  <c r="AQ25" i="6"/>
  <c r="AR25" i="6"/>
  <c r="AS25" i="6"/>
  <c r="AT25" i="6"/>
  <c r="AU25" i="6"/>
  <c r="AV25" i="6"/>
  <c r="AW25" i="6"/>
  <c r="AY25" i="6"/>
  <c r="AZ25" i="6"/>
  <c r="BA25" i="6"/>
  <c r="BB25" i="6"/>
  <c r="BC25" i="6"/>
  <c r="BD25" i="6"/>
  <c r="AK26" i="6"/>
  <c r="AL26" i="6"/>
  <c r="AM26" i="6"/>
  <c r="AN26" i="6"/>
  <c r="AO26" i="6"/>
  <c r="AP26" i="6"/>
  <c r="AQ26" i="6"/>
  <c r="AR26" i="6"/>
  <c r="AS26" i="6"/>
  <c r="AT26" i="6"/>
  <c r="AU26" i="6"/>
  <c r="AV26" i="6"/>
  <c r="AW26" i="6"/>
  <c r="AY26" i="6"/>
  <c r="AZ26" i="6"/>
  <c r="BA26" i="6"/>
  <c r="BB26" i="6"/>
  <c r="BC26" i="6"/>
  <c r="BD26" i="6"/>
  <c r="AK27" i="6"/>
  <c r="AL27" i="6"/>
  <c r="AM27" i="6"/>
  <c r="AN27" i="6"/>
  <c r="AO27" i="6"/>
  <c r="AP27" i="6"/>
  <c r="AQ27" i="6"/>
  <c r="AR27" i="6"/>
  <c r="AS27" i="6"/>
  <c r="AT27" i="6"/>
  <c r="AU27" i="6"/>
  <c r="AV27" i="6"/>
  <c r="AW27" i="6"/>
  <c r="AY27" i="6"/>
  <c r="AZ27" i="6"/>
  <c r="BA27" i="6"/>
  <c r="BB27" i="6"/>
  <c r="BC27" i="6"/>
  <c r="BD27" i="6"/>
  <c r="AK28" i="6"/>
  <c r="AL28" i="6"/>
  <c r="AM28" i="6"/>
  <c r="AN28" i="6"/>
  <c r="AO28" i="6"/>
  <c r="AP28" i="6"/>
  <c r="AQ28" i="6"/>
  <c r="AR28" i="6"/>
  <c r="AS28" i="6"/>
  <c r="AT28" i="6"/>
  <c r="AU28" i="6"/>
  <c r="AV28" i="6"/>
  <c r="AW28" i="6"/>
  <c r="AY28" i="6"/>
  <c r="AZ28" i="6"/>
  <c r="BA28" i="6"/>
  <c r="BB28" i="6"/>
  <c r="BC28" i="6"/>
  <c r="BD28" i="6"/>
  <c r="AK29" i="6"/>
  <c r="AL29" i="6"/>
  <c r="AM29" i="6"/>
  <c r="AN29" i="6"/>
  <c r="AO29" i="6"/>
  <c r="AP29" i="6"/>
  <c r="AQ29" i="6"/>
  <c r="AR29" i="6"/>
  <c r="AS29" i="6"/>
  <c r="AT29" i="6"/>
  <c r="AU29" i="6"/>
  <c r="AV29" i="6"/>
  <c r="AW29" i="6"/>
  <c r="AY29" i="6"/>
  <c r="AZ29" i="6"/>
  <c r="BA29" i="6"/>
  <c r="BB29" i="6"/>
  <c r="BC29" i="6"/>
  <c r="BD29" i="6"/>
  <c r="AK30" i="6"/>
  <c r="AL30" i="6"/>
  <c r="AM30" i="6"/>
  <c r="AN30" i="6"/>
  <c r="AO30" i="6"/>
  <c r="AP30" i="6"/>
  <c r="AQ30" i="6"/>
  <c r="AR30" i="6"/>
  <c r="AS30" i="6"/>
  <c r="AT30" i="6"/>
  <c r="AU30" i="6"/>
  <c r="AV30" i="6"/>
  <c r="AW30" i="6"/>
  <c r="AY30" i="6"/>
  <c r="AZ30" i="6"/>
  <c r="BA30" i="6"/>
  <c r="BB30" i="6"/>
  <c r="BC30" i="6"/>
  <c r="BD30" i="6"/>
  <c r="AK31" i="6"/>
  <c r="AL31" i="6"/>
  <c r="AM31" i="6"/>
  <c r="AN31" i="6"/>
  <c r="AO31" i="6"/>
  <c r="AP31" i="6"/>
  <c r="AQ31" i="6"/>
  <c r="AR31" i="6"/>
  <c r="AS31" i="6"/>
  <c r="AT31" i="6"/>
  <c r="AU31" i="6"/>
  <c r="AV31" i="6"/>
  <c r="AW31" i="6"/>
  <c r="AY31" i="6"/>
  <c r="AZ31" i="6"/>
  <c r="BA31" i="6"/>
  <c r="BB31" i="6"/>
  <c r="BC31" i="6"/>
  <c r="BD31" i="6"/>
  <c r="AK32" i="6"/>
  <c r="AL32" i="6"/>
  <c r="AM32" i="6"/>
  <c r="AN32" i="6"/>
  <c r="AO32" i="6"/>
  <c r="AP32" i="6"/>
  <c r="AQ32" i="6"/>
  <c r="AR32" i="6"/>
  <c r="AS32" i="6"/>
  <c r="AT32" i="6"/>
  <c r="AU32" i="6"/>
  <c r="AV32" i="6"/>
  <c r="AW32" i="6"/>
  <c r="AY32" i="6"/>
  <c r="AZ32" i="6"/>
  <c r="BA32" i="6"/>
  <c r="BB32" i="6"/>
  <c r="BC32" i="6"/>
  <c r="BD32" i="6"/>
  <c r="AK33" i="6"/>
  <c r="AL33" i="6"/>
  <c r="AM33" i="6"/>
  <c r="AN33" i="6"/>
  <c r="AO33" i="6"/>
  <c r="AP33" i="6"/>
  <c r="AQ33" i="6"/>
  <c r="AR33" i="6"/>
  <c r="AS33" i="6"/>
  <c r="AT33" i="6"/>
  <c r="AU33" i="6"/>
  <c r="AV33" i="6"/>
  <c r="AW33" i="6"/>
  <c r="AY33" i="6"/>
  <c r="AZ33" i="6"/>
  <c r="BA33" i="6"/>
  <c r="BB33" i="6"/>
  <c r="BC33" i="6"/>
  <c r="BD33" i="6"/>
  <c r="AK34" i="6"/>
  <c r="AL34" i="6"/>
  <c r="AM34" i="6"/>
  <c r="AN34" i="6"/>
  <c r="AO34" i="6"/>
  <c r="AP34" i="6"/>
  <c r="AQ34" i="6"/>
  <c r="AR34" i="6"/>
  <c r="AS34" i="6"/>
  <c r="AT34" i="6"/>
  <c r="AU34" i="6"/>
  <c r="AV34" i="6"/>
  <c r="AW34" i="6"/>
  <c r="AY34" i="6"/>
  <c r="AZ34" i="6"/>
  <c r="BA34" i="6"/>
  <c r="BB34" i="6"/>
  <c r="BC34" i="6"/>
  <c r="BD34" i="6"/>
  <c r="AK35" i="6"/>
  <c r="AL35" i="6"/>
  <c r="AM35" i="6"/>
  <c r="AN35" i="6"/>
  <c r="AO35" i="6"/>
  <c r="AP35" i="6"/>
  <c r="AQ35" i="6"/>
  <c r="AR35" i="6"/>
  <c r="AS35" i="6"/>
  <c r="AT35" i="6"/>
  <c r="AU35" i="6"/>
  <c r="AV35" i="6"/>
  <c r="AW35" i="6"/>
  <c r="AY35" i="6"/>
  <c r="AZ35" i="6"/>
  <c r="BA35" i="6"/>
  <c r="BB35" i="6"/>
  <c r="BC35" i="6"/>
  <c r="BD35" i="6"/>
  <c r="AK36" i="6"/>
  <c r="AL36" i="6"/>
  <c r="AM36" i="6"/>
  <c r="AN36" i="6"/>
  <c r="AO36" i="6"/>
  <c r="AP36" i="6"/>
  <c r="AQ36" i="6"/>
  <c r="AR36" i="6"/>
  <c r="AS36" i="6"/>
  <c r="AT36" i="6"/>
  <c r="AU36" i="6"/>
  <c r="AV36" i="6"/>
  <c r="AW36" i="6"/>
  <c r="AY36" i="6"/>
  <c r="AZ36" i="6"/>
  <c r="BA36" i="6"/>
  <c r="BB36" i="6"/>
  <c r="BC36" i="6"/>
  <c r="BD36" i="6"/>
  <c r="AK37" i="6"/>
  <c r="AL37" i="6"/>
  <c r="AM37" i="6"/>
  <c r="AN37" i="6"/>
  <c r="AO37" i="6"/>
  <c r="AP37" i="6"/>
  <c r="AQ37" i="6"/>
  <c r="AR37" i="6"/>
  <c r="AS37" i="6"/>
  <c r="AT37" i="6"/>
  <c r="AU37" i="6"/>
  <c r="AV37" i="6"/>
  <c r="AW37" i="6"/>
  <c r="AY37" i="6"/>
  <c r="AZ37" i="6"/>
  <c r="BA37" i="6"/>
  <c r="BB37" i="6"/>
  <c r="BC37" i="6"/>
  <c r="BD37" i="6"/>
  <c r="AK38" i="6"/>
  <c r="AL38" i="6"/>
  <c r="AM38" i="6"/>
  <c r="AN38" i="6"/>
  <c r="AO38" i="6"/>
  <c r="AP38" i="6"/>
  <c r="AQ38" i="6"/>
  <c r="AR38" i="6"/>
  <c r="AS38" i="6"/>
  <c r="AT38" i="6"/>
  <c r="AU38" i="6"/>
  <c r="AV38" i="6"/>
  <c r="AW38" i="6"/>
  <c r="AY38" i="6"/>
  <c r="AZ38" i="6"/>
  <c r="BA38" i="6"/>
  <c r="BB38" i="6"/>
  <c r="BC38" i="6"/>
  <c r="BD38" i="6"/>
  <c r="AK39" i="6"/>
  <c r="AL39" i="6"/>
  <c r="AM39" i="6"/>
  <c r="AN39" i="6"/>
  <c r="AO39" i="6"/>
  <c r="AP39" i="6"/>
  <c r="AQ39" i="6"/>
  <c r="AR39" i="6"/>
  <c r="AS39" i="6"/>
  <c r="AT39" i="6"/>
  <c r="AU39" i="6"/>
  <c r="AV39" i="6"/>
  <c r="AW39" i="6"/>
  <c r="AY39" i="6"/>
  <c r="AZ39" i="6"/>
  <c r="BA39" i="6"/>
  <c r="BB39" i="6"/>
  <c r="BC39" i="6"/>
  <c r="BD39" i="6"/>
  <c r="AK40" i="6"/>
  <c r="AL40" i="6"/>
  <c r="AM40" i="6"/>
  <c r="AN40" i="6"/>
  <c r="AO40" i="6"/>
  <c r="AP40" i="6"/>
  <c r="AQ40" i="6"/>
  <c r="AR40" i="6"/>
  <c r="AS40" i="6"/>
  <c r="AT40" i="6"/>
  <c r="AU40" i="6"/>
  <c r="AV40" i="6"/>
  <c r="AW40" i="6"/>
  <c r="AY40" i="6"/>
  <c r="AZ40" i="6"/>
  <c r="BA40" i="6"/>
  <c r="BB40" i="6"/>
  <c r="BC40" i="6"/>
  <c r="BD40" i="6"/>
  <c r="AK41" i="6"/>
  <c r="AL41" i="6"/>
  <c r="AM41" i="6"/>
  <c r="AN41" i="6"/>
  <c r="AO41" i="6"/>
  <c r="AP41" i="6"/>
  <c r="AQ41" i="6"/>
  <c r="AR41" i="6"/>
  <c r="AS41" i="6"/>
  <c r="AT41" i="6"/>
  <c r="AU41" i="6"/>
  <c r="AV41" i="6"/>
  <c r="AW41" i="6"/>
  <c r="AY41" i="6"/>
  <c r="AZ41" i="6"/>
  <c r="BA41" i="6"/>
  <c r="BB41" i="6"/>
  <c r="BC41" i="6"/>
  <c r="BD41" i="6"/>
  <c r="AK42" i="6"/>
  <c r="AL42" i="6"/>
  <c r="AM42" i="6"/>
  <c r="AN42" i="6"/>
  <c r="AO42" i="6"/>
  <c r="AP42" i="6"/>
  <c r="AQ42" i="6"/>
  <c r="AR42" i="6"/>
  <c r="AS42" i="6"/>
  <c r="AT42" i="6"/>
  <c r="AU42" i="6"/>
  <c r="AV42" i="6"/>
  <c r="AW42" i="6"/>
  <c r="AY42" i="6"/>
  <c r="AZ42" i="6"/>
  <c r="BA42" i="6"/>
  <c r="BB42" i="6"/>
  <c r="BC42" i="6"/>
  <c r="BD42" i="6"/>
  <c r="AK43" i="6"/>
  <c r="AL43" i="6"/>
  <c r="AM43" i="6"/>
  <c r="AN43" i="6"/>
  <c r="AO43" i="6"/>
  <c r="AP43" i="6"/>
  <c r="AQ43" i="6"/>
  <c r="AR43" i="6"/>
  <c r="AS43" i="6"/>
  <c r="AT43" i="6"/>
  <c r="AU43" i="6"/>
  <c r="AV43" i="6"/>
  <c r="AW43" i="6"/>
  <c r="AY43" i="6"/>
  <c r="AZ43" i="6"/>
  <c r="BA43" i="6"/>
  <c r="BB43" i="6"/>
  <c r="BC43" i="6"/>
  <c r="BD43" i="6"/>
  <c r="AK44" i="6"/>
  <c r="AL44" i="6"/>
  <c r="AM44" i="6"/>
  <c r="AN44" i="6"/>
  <c r="AO44" i="6"/>
  <c r="AP44" i="6"/>
  <c r="AQ44" i="6"/>
  <c r="AR44" i="6"/>
  <c r="AS44" i="6"/>
  <c r="AT44" i="6"/>
  <c r="AU44" i="6"/>
  <c r="AV44" i="6"/>
  <c r="AW44" i="6"/>
  <c r="AX44" i="6"/>
  <c r="AY44" i="6"/>
  <c r="AZ44" i="6"/>
  <c r="BA44" i="6"/>
  <c r="BB44" i="6"/>
  <c r="BC44" i="6"/>
  <c r="BD44" i="6"/>
  <c r="AK45" i="6"/>
  <c r="AL45" i="6"/>
  <c r="AM45" i="6"/>
  <c r="AN45" i="6"/>
  <c r="AO45" i="6"/>
  <c r="AP45" i="6"/>
  <c r="AQ45" i="6"/>
  <c r="AR45" i="6"/>
  <c r="AS45" i="6"/>
  <c r="AT45" i="6"/>
  <c r="AU45" i="6"/>
  <c r="AV45" i="6"/>
  <c r="AW45" i="6"/>
  <c r="AX45" i="6"/>
  <c r="AY45" i="6"/>
  <c r="AZ45" i="6"/>
  <c r="BA45" i="6"/>
  <c r="BB45" i="6"/>
  <c r="BC45" i="6"/>
  <c r="BD45" i="6"/>
  <c r="AK46" i="6"/>
  <c r="AL46" i="6"/>
  <c r="AM46" i="6"/>
  <c r="AN46" i="6"/>
  <c r="AO46" i="6"/>
  <c r="AP46" i="6"/>
  <c r="AQ46" i="6"/>
  <c r="AR46" i="6"/>
  <c r="AS46" i="6"/>
  <c r="AT46" i="6"/>
  <c r="AU46" i="6"/>
  <c r="AV46" i="6"/>
  <c r="AW46" i="6"/>
  <c r="AX46" i="6"/>
  <c r="AY46" i="6"/>
  <c r="AZ46" i="6"/>
  <c r="BA46" i="6"/>
  <c r="BB46" i="6"/>
  <c r="BC46" i="6"/>
  <c r="BD46" i="6"/>
  <c r="AK47" i="6"/>
  <c r="AL47" i="6"/>
  <c r="AM47" i="6"/>
  <c r="AN47" i="6"/>
  <c r="AO47" i="6"/>
  <c r="AP47" i="6"/>
  <c r="AQ47" i="6"/>
  <c r="AR47" i="6"/>
  <c r="AS47" i="6"/>
  <c r="AT47" i="6"/>
  <c r="AU47" i="6"/>
  <c r="AV47" i="6"/>
  <c r="AW47" i="6"/>
  <c r="AX47" i="6"/>
  <c r="AY47" i="6"/>
  <c r="AZ47" i="6"/>
  <c r="BA47" i="6"/>
  <c r="BB47" i="6"/>
  <c r="BC47" i="6"/>
  <c r="BD47" i="6"/>
  <c r="AK48" i="6"/>
  <c r="AL48" i="6"/>
  <c r="AM48" i="6"/>
  <c r="AN48" i="6"/>
  <c r="AO48" i="6"/>
  <c r="AP48" i="6"/>
  <c r="AQ48" i="6"/>
  <c r="AR48" i="6"/>
  <c r="AS48" i="6"/>
  <c r="AT48" i="6"/>
  <c r="AU48" i="6"/>
  <c r="AV48" i="6"/>
  <c r="AW48" i="6"/>
  <c r="AX48" i="6"/>
  <c r="AY48" i="6"/>
  <c r="AZ48" i="6"/>
  <c r="BA48" i="6"/>
  <c r="BB48" i="6"/>
  <c r="BC48" i="6"/>
  <c r="BD48" i="6"/>
  <c r="AK49" i="6"/>
  <c r="AL49" i="6"/>
  <c r="AM49" i="6"/>
  <c r="AN49" i="6"/>
  <c r="AO49" i="6"/>
  <c r="AP49" i="6"/>
  <c r="AQ49" i="6"/>
  <c r="AR49" i="6"/>
  <c r="AS49" i="6"/>
  <c r="AT49" i="6"/>
  <c r="AU49" i="6"/>
  <c r="AV49" i="6"/>
  <c r="AW49" i="6"/>
  <c r="AX49" i="6"/>
  <c r="AY49" i="6"/>
  <c r="AZ49" i="6"/>
  <c r="BA49" i="6"/>
  <c r="BB49" i="6"/>
  <c r="BC49" i="6"/>
  <c r="AK50" i="6"/>
  <c r="AL50" i="6"/>
  <c r="AM50" i="6"/>
  <c r="AN50" i="6"/>
  <c r="AO50" i="6"/>
  <c r="AP50" i="6"/>
  <c r="AQ50" i="6"/>
  <c r="AR50" i="6"/>
  <c r="AS50" i="6"/>
  <c r="AT50" i="6"/>
  <c r="AU50" i="6"/>
  <c r="AV50" i="6"/>
  <c r="AW50" i="6"/>
  <c r="AX50" i="6"/>
  <c r="AY50" i="6"/>
  <c r="AZ50" i="6"/>
  <c r="BA50" i="6"/>
  <c r="BB50" i="6"/>
  <c r="BC50" i="6"/>
  <c r="AK51" i="6"/>
  <c r="AL51" i="6"/>
  <c r="AM51" i="6"/>
  <c r="AN51" i="6"/>
  <c r="AO51" i="6"/>
  <c r="AP51" i="6"/>
  <c r="AQ51" i="6"/>
  <c r="AR51" i="6"/>
  <c r="AS51" i="6"/>
  <c r="AT51" i="6"/>
  <c r="AU51" i="6"/>
  <c r="AV51" i="6"/>
  <c r="AW51" i="6"/>
  <c r="AX51" i="6"/>
  <c r="AY51" i="6"/>
  <c r="AZ51" i="6"/>
  <c r="BA51" i="6"/>
  <c r="BB51" i="6"/>
  <c r="BC51" i="6"/>
  <c r="BD51" i="6"/>
  <c r="AK52" i="6"/>
  <c r="AL52" i="6"/>
  <c r="AM52" i="6"/>
  <c r="AN52" i="6"/>
  <c r="AO52" i="6"/>
  <c r="AP52" i="6"/>
  <c r="AQ52" i="6"/>
  <c r="AR52" i="6"/>
  <c r="AS52" i="6"/>
  <c r="AT52" i="6"/>
  <c r="AU52" i="6"/>
  <c r="AV52" i="6"/>
  <c r="AW52" i="6"/>
  <c r="AX52" i="6"/>
  <c r="AY52" i="6"/>
  <c r="AZ52" i="6"/>
  <c r="BA52" i="6"/>
  <c r="BB52" i="6"/>
  <c r="BC52" i="6"/>
  <c r="BD52" i="6"/>
  <c r="AK53" i="6"/>
  <c r="AL53" i="6"/>
  <c r="AM53" i="6"/>
  <c r="AN53" i="6"/>
  <c r="AO53" i="6"/>
  <c r="AP53" i="6"/>
  <c r="AQ53" i="6"/>
  <c r="AR53" i="6"/>
  <c r="AS53" i="6"/>
  <c r="AT53" i="6"/>
  <c r="AU53" i="6"/>
  <c r="AV53" i="6"/>
  <c r="AW53" i="6"/>
  <c r="AX53" i="6"/>
  <c r="AY53" i="6"/>
  <c r="AZ53" i="6"/>
  <c r="BA53" i="6"/>
  <c r="BB53" i="6"/>
  <c r="BC53" i="6"/>
  <c r="BD53" i="6"/>
  <c r="AK54" i="6"/>
  <c r="AL54" i="6"/>
  <c r="AM54" i="6"/>
  <c r="AN54" i="6"/>
  <c r="AO54" i="6"/>
  <c r="AP54" i="6"/>
  <c r="AQ54" i="6"/>
  <c r="AR54" i="6"/>
  <c r="AS54" i="6"/>
  <c r="AT54" i="6"/>
  <c r="AU54" i="6"/>
  <c r="AV54" i="6"/>
  <c r="AW54" i="6"/>
  <c r="AX54" i="6"/>
  <c r="AY54" i="6"/>
  <c r="AZ54" i="6"/>
  <c r="BA54" i="6"/>
  <c r="BB54" i="6"/>
  <c r="BC54" i="6"/>
  <c r="BD54" i="6"/>
  <c r="AK55" i="6"/>
  <c r="AL55" i="6"/>
  <c r="AM55" i="6"/>
  <c r="AO55" i="6"/>
  <c r="AP55" i="6"/>
  <c r="AQ55" i="6"/>
  <c r="AR55" i="6"/>
  <c r="AS55" i="6"/>
  <c r="AT55" i="6"/>
  <c r="AU55" i="6"/>
  <c r="AV55" i="6"/>
  <c r="AW55" i="6"/>
  <c r="AX55" i="6"/>
  <c r="AY55" i="6"/>
  <c r="AZ55" i="6"/>
  <c r="BA55" i="6"/>
  <c r="BB55" i="6"/>
  <c r="BC55" i="6"/>
  <c r="BD55" i="6"/>
  <c r="AK56" i="6"/>
  <c r="AL56" i="6"/>
  <c r="AM56" i="6"/>
  <c r="AO56" i="6"/>
  <c r="AP56" i="6"/>
  <c r="AQ56" i="6"/>
  <c r="AR56" i="6"/>
  <c r="AS56" i="6"/>
  <c r="AT56" i="6"/>
  <c r="AU56" i="6"/>
  <c r="AV56" i="6"/>
  <c r="AW56" i="6"/>
  <c r="AX56" i="6"/>
  <c r="AY56" i="6"/>
  <c r="AZ56" i="6"/>
  <c r="BA56" i="6"/>
  <c r="BB56" i="6"/>
  <c r="BC56" i="6"/>
  <c r="BD56" i="6"/>
  <c r="AK57" i="6"/>
  <c r="AL57" i="6"/>
  <c r="AM57" i="6"/>
  <c r="AO57" i="6"/>
  <c r="AP57" i="6"/>
  <c r="AQ57" i="6"/>
  <c r="AR57" i="6"/>
  <c r="AS57" i="6"/>
  <c r="AT57" i="6"/>
  <c r="AU57" i="6"/>
  <c r="AV57" i="6"/>
  <c r="AW57" i="6"/>
  <c r="AX57" i="6"/>
  <c r="AY57" i="6"/>
  <c r="AZ57" i="6"/>
  <c r="BA57" i="6"/>
  <c r="BB57" i="6"/>
  <c r="BC57" i="6"/>
  <c r="BD57" i="6"/>
  <c r="AK58" i="6"/>
  <c r="AL58" i="6"/>
  <c r="AM58" i="6"/>
  <c r="AO58" i="6"/>
  <c r="AP58" i="6"/>
  <c r="AQ58" i="6"/>
  <c r="AR58" i="6"/>
  <c r="AS58" i="6"/>
  <c r="AT58" i="6"/>
  <c r="AU58" i="6"/>
  <c r="AV58" i="6"/>
  <c r="AW58" i="6"/>
  <c r="AX58" i="6"/>
  <c r="AY58" i="6"/>
  <c r="AZ58" i="6"/>
  <c r="BA58" i="6"/>
  <c r="BB58" i="6"/>
  <c r="BC58" i="6"/>
  <c r="BD58" i="6"/>
  <c r="AK59" i="6"/>
  <c r="AL59" i="6"/>
  <c r="AM59" i="6"/>
  <c r="AO59" i="6"/>
  <c r="AP59" i="6"/>
  <c r="AQ59" i="6"/>
  <c r="AR59" i="6"/>
  <c r="AS59" i="6"/>
  <c r="AT59" i="6"/>
  <c r="AU59" i="6"/>
  <c r="AV59" i="6"/>
  <c r="AW59" i="6"/>
  <c r="AX59" i="6"/>
  <c r="AY59" i="6"/>
  <c r="AZ59" i="6"/>
  <c r="BA59" i="6"/>
  <c r="BB59" i="6"/>
  <c r="BC59" i="6"/>
  <c r="BD59" i="6"/>
  <c r="AK60" i="6"/>
  <c r="AL60" i="6"/>
  <c r="AM60" i="6"/>
  <c r="AO60" i="6"/>
  <c r="AP60" i="6"/>
  <c r="AQ60" i="6"/>
  <c r="AR60" i="6"/>
  <c r="AS60" i="6"/>
  <c r="AT60" i="6"/>
  <c r="AU60" i="6"/>
  <c r="AV60" i="6"/>
  <c r="AW60" i="6"/>
  <c r="AX60" i="6"/>
  <c r="AY60" i="6"/>
  <c r="AZ60" i="6"/>
  <c r="BA60" i="6"/>
  <c r="BB60" i="6"/>
  <c r="BC60" i="6"/>
  <c r="BD60" i="6"/>
  <c r="AK61" i="6"/>
  <c r="AL61" i="6"/>
  <c r="AM61" i="6"/>
  <c r="AO61" i="6"/>
  <c r="AP61" i="6"/>
  <c r="AQ61" i="6"/>
  <c r="AR61" i="6"/>
  <c r="AS61" i="6"/>
  <c r="AT61" i="6"/>
  <c r="AU61" i="6"/>
  <c r="AV61" i="6"/>
  <c r="AW61" i="6"/>
  <c r="AX61" i="6"/>
  <c r="AY61" i="6"/>
  <c r="AZ61" i="6"/>
  <c r="BA61" i="6"/>
  <c r="BB61" i="6"/>
  <c r="BC61" i="6"/>
  <c r="BD61" i="6"/>
  <c r="AK62" i="6"/>
  <c r="AL62" i="6"/>
  <c r="AM62" i="6"/>
  <c r="AO62" i="6"/>
  <c r="AP62" i="6"/>
  <c r="AQ62" i="6"/>
  <c r="AR62" i="6"/>
  <c r="AS62" i="6"/>
  <c r="AT62" i="6"/>
  <c r="AU62" i="6"/>
  <c r="AV62" i="6"/>
  <c r="AW62" i="6"/>
  <c r="AX62" i="6"/>
  <c r="AY62" i="6"/>
  <c r="AZ62" i="6"/>
  <c r="BA62" i="6"/>
  <c r="BB62" i="6"/>
  <c r="BC62" i="6"/>
  <c r="BD62" i="6"/>
  <c r="AK63" i="6"/>
  <c r="AL63" i="6"/>
  <c r="AM63" i="6"/>
  <c r="AO63" i="6"/>
  <c r="AP63" i="6"/>
  <c r="AQ63" i="6"/>
  <c r="AR63" i="6"/>
  <c r="AS63" i="6"/>
  <c r="AT63" i="6"/>
  <c r="AU63" i="6"/>
  <c r="AV63" i="6"/>
  <c r="AW63" i="6"/>
  <c r="AX63" i="6"/>
  <c r="AY63" i="6"/>
  <c r="AZ63" i="6"/>
  <c r="BA63" i="6"/>
  <c r="BB63" i="6"/>
  <c r="BC63" i="6"/>
  <c r="BD63" i="6"/>
  <c r="AK64" i="6"/>
  <c r="AL64" i="6"/>
  <c r="AM64" i="6"/>
  <c r="AO64" i="6"/>
  <c r="AP64" i="6"/>
  <c r="AQ64" i="6"/>
  <c r="AR64" i="6"/>
  <c r="AS64" i="6"/>
  <c r="AT64" i="6"/>
  <c r="AU64" i="6"/>
  <c r="AV64" i="6"/>
  <c r="AW64" i="6"/>
  <c r="AX64" i="6"/>
  <c r="AY64" i="6"/>
  <c r="AZ64" i="6"/>
  <c r="BA64" i="6"/>
  <c r="BB64" i="6"/>
  <c r="BC64" i="6"/>
  <c r="BD64" i="6"/>
  <c r="AK65" i="6"/>
  <c r="AL65" i="6"/>
  <c r="AM65" i="6"/>
  <c r="AO65" i="6"/>
  <c r="AP65" i="6"/>
  <c r="AQ65" i="6"/>
  <c r="AR65" i="6"/>
  <c r="AS65" i="6"/>
  <c r="AT65" i="6"/>
  <c r="AU65" i="6"/>
  <c r="AV65" i="6"/>
  <c r="AW65" i="6"/>
  <c r="AX65" i="6"/>
  <c r="AY65" i="6"/>
  <c r="AZ65" i="6"/>
  <c r="BA65" i="6"/>
  <c r="BB65" i="6"/>
  <c r="BC65" i="6"/>
  <c r="BD65" i="6"/>
  <c r="AK66" i="6"/>
  <c r="AL66" i="6"/>
  <c r="AM66" i="6"/>
  <c r="AO66" i="6"/>
  <c r="AP66" i="6"/>
  <c r="AQ66" i="6"/>
  <c r="AR66" i="6"/>
  <c r="AS66" i="6"/>
  <c r="AT66" i="6"/>
  <c r="AU66" i="6"/>
  <c r="AV66" i="6"/>
  <c r="AW66" i="6"/>
  <c r="AX66" i="6"/>
  <c r="AY66" i="6"/>
  <c r="AZ66" i="6"/>
  <c r="BA66" i="6"/>
  <c r="BB66" i="6"/>
  <c r="BC66" i="6"/>
  <c r="BD66" i="6"/>
  <c r="AK67" i="6"/>
  <c r="AL67" i="6"/>
  <c r="AM67" i="6"/>
  <c r="AO67" i="6"/>
  <c r="AP67" i="6"/>
  <c r="AQ67" i="6"/>
  <c r="AR67" i="6"/>
  <c r="AS67" i="6"/>
  <c r="AT67" i="6"/>
  <c r="AU67" i="6"/>
  <c r="AV67" i="6"/>
  <c r="AW67" i="6"/>
  <c r="AX67" i="6"/>
  <c r="AY67" i="6"/>
  <c r="AZ67" i="6"/>
  <c r="BA67" i="6"/>
  <c r="BB67" i="6"/>
  <c r="BC67" i="6"/>
  <c r="BD67" i="6"/>
  <c r="AK68" i="6"/>
  <c r="AL68" i="6"/>
  <c r="AM68" i="6"/>
  <c r="AO68" i="6"/>
  <c r="AP68" i="6"/>
  <c r="AQ68" i="6"/>
  <c r="AR68" i="6"/>
  <c r="AS68" i="6"/>
  <c r="AT68" i="6"/>
  <c r="AU68" i="6"/>
  <c r="AV68" i="6"/>
  <c r="AW68" i="6"/>
  <c r="AX68" i="6"/>
  <c r="AY68" i="6"/>
  <c r="AZ68" i="6"/>
  <c r="BA68" i="6"/>
  <c r="BB68" i="6"/>
  <c r="BC68" i="6"/>
  <c r="BD68" i="6"/>
  <c r="AK69" i="6"/>
  <c r="AL69" i="6"/>
  <c r="AM69" i="6"/>
  <c r="AO69" i="6"/>
  <c r="AP69" i="6"/>
  <c r="AQ69" i="6"/>
  <c r="AR69" i="6"/>
  <c r="AS69" i="6"/>
  <c r="AT69" i="6"/>
  <c r="AU69" i="6"/>
  <c r="AV69" i="6"/>
  <c r="AW69" i="6"/>
  <c r="AX69" i="6"/>
  <c r="AY69" i="6"/>
  <c r="AZ69" i="6"/>
  <c r="BA69" i="6"/>
  <c r="BB69" i="6"/>
  <c r="BC69" i="6"/>
  <c r="BD69" i="6"/>
  <c r="AK70" i="6"/>
  <c r="AL70" i="6"/>
  <c r="AM70" i="6"/>
  <c r="AO70" i="6"/>
  <c r="AP70" i="6"/>
  <c r="AQ70" i="6"/>
  <c r="AR70" i="6"/>
  <c r="AS70" i="6"/>
  <c r="AT70" i="6"/>
  <c r="AU70" i="6"/>
  <c r="AV70" i="6"/>
  <c r="AW70" i="6"/>
  <c r="AX70" i="6"/>
  <c r="AY70" i="6"/>
  <c r="AZ70" i="6"/>
  <c r="BA70" i="6"/>
  <c r="BB70" i="6"/>
  <c r="BC70" i="6"/>
  <c r="BD70" i="6"/>
  <c r="AK71" i="6"/>
  <c r="AL71" i="6"/>
  <c r="AM71" i="6"/>
  <c r="AO71" i="6"/>
  <c r="AP71" i="6"/>
  <c r="AQ71" i="6"/>
  <c r="AR71" i="6"/>
  <c r="AS71" i="6"/>
  <c r="AT71" i="6"/>
  <c r="AU71" i="6"/>
  <c r="AV71" i="6"/>
  <c r="AW71" i="6"/>
  <c r="AX71" i="6"/>
  <c r="AY71" i="6"/>
  <c r="AZ71" i="6"/>
  <c r="BA71" i="6"/>
  <c r="BB71" i="6"/>
  <c r="BC71" i="6"/>
  <c r="BD71" i="6"/>
  <c r="AK72" i="6"/>
  <c r="AL72" i="6"/>
  <c r="AM72" i="6"/>
  <c r="AO72" i="6"/>
  <c r="AP72" i="6"/>
  <c r="AQ72" i="6"/>
  <c r="AR72" i="6"/>
  <c r="AS72" i="6"/>
  <c r="AT72" i="6"/>
  <c r="AU72" i="6"/>
  <c r="AV72" i="6"/>
  <c r="AW72" i="6"/>
  <c r="AX72" i="6"/>
  <c r="AY72" i="6"/>
  <c r="AZ72" i="6"/>
  <c r="BA72" i="6"/>
  <c r="BB72" i="6"/>
  <c r="BC72" i="6"/>
  <c r="BD72" i="6"/>
  <c r="AK73" i="6"/>
  <c r="AL73" i="6"/>
  <c r="AM73" i="6"/>
  <c r="AO73" i="6"/>
  <c r="AP73" i="6"/>
  <c r="AQ73" i="6"/>
  <c r="AR73" i="6"/>
  <c r="AS73" i="6"/>
  <c r="AT73" i="6"/>
  <c r="AU73" i="6"/>
  <c r="AV73" i="6"/>
  <c r="AW73" i="6"/>
  <c r="AX73" i="6"/>
  <c r="AY73" i="6"/>
  <c r="AZ73" i="6"/>
  <c r="BA73" i="6"/>
  <c r="BB73" i="6"/>
  <c r="BC73" i="6"/>
  <c r="BD73" i="6"/>
  <c r="AK74" i="6"/>
  <c r="AL74" i="6"/>
  <c r="AM74" i="6"/>
  <c r="AO74" i="6"/>
  <c r="AP74" i="6"/>
  <c r="AQ74" i="6"/>
  <c r="AR74" i="6"/>
  <c r="AS74" i="6"/>
  <c r="AT74" i="6"/>
  <c r="AU74" i="6"/>
  <c r="AV74" i="6"/>
  <c r="AW74" i="6"/>
  <c r="AX74" i="6"/>
  <c r="AY74" i="6"/>
  <c r="AZ74" i="6"/>
  <c r="BA74" i="6"/>
  <c r="BB74" i="6"/>
  <c r="BC74" i="6"/>
  <c r="BD74" i="6"/>
  <c r="AK75" i="6"/>
  <c r="AL75" i="6"/>
  <c r="AM75" i="6"/>
  <c r="AO75" i="6"/>
  <c r="AP75" i="6"/>
  <c r="AQ75" i="6"/>
  <c r="AR75" i="6"/>
  <c r="AS75" i="6"/>
  <c r="AT75" i="6"/>
  <c r="AU75" i="6"/>
  <c r="AV75" i="6"/>
  <c r="AW75" i="6"/>
  <c r="AX75" i="6"/>
  <c r="AY75" i="6"/>
  <c r="AZ75" i="6"/>
  <c r="BA75" i="6"/>
  <c r="BB75" i="6"/>
  <c r="BC75" i="6"/>
  <c r="BD75" i="6"/>
  <c r="AK76" i="6"/>
  <c r="AL76" i="6"/>
  <c r="AM76" i="6"/>
  <c r="AO76" i="6"/>
  <c r="AP76" i="6"/>
  <c r="AQ76" i="6"/>
  <c r="AR76" i="6"/>
  <c r="AS76" i="6"/>
  <c r="AT76" i="6"/>
  <c r="AU76" i="6"/>
  <c r="AV76" i="6"/>
  <c r="AW76" i="6"/>
  <c r="AX76" i="6"/>
  <c r="AY76" i="6"/>
  <c r="AZ76" i="6"/>
  <c r="BA76" i="6"/>
  <c r="BB76" i="6"/>
  <c r="BC76" i="6"/>
  <c r="BD76" i="6"/>
  <c r="AK77" i="6"/>
  <c r="AL77" i="6"/>
  <c r="AM77" i="6"/>
  <c r="AO77" i="6"/>
  <c r="AP77" i="6"/>
  <c r="AQ77" i="6"/>
  <c r="AR77" i="6"/>
  <c r="AS77" i="6"/>
  <c r="AT77" i="6"/>
  <c r="AU77" i="6"/>
  <c r="AV77" i="6"/>
  <c r="AW77" i="6"/>
  <c r="AX77" i="6"/>
  <c r="AY77" i="6"/>
  <c r="AZ77" i="6"/>
  <c r="BA77" i="6"/>
  <c r="BB77" i="6"/>
  <c r="BC77" i="6"/>
  <c r="BD77" i="6"/>
  <c r="AK78" i="6"/>
  <c r="AL78" i="6"/>
  <c r="AM78" i="6"/>
  <c r="AO78" i="6"/>
  <c r="AP78" i="6"/>
  <c r="AQ78" i="6"/>
  <c r="AR78" i="6"/>
  <c r="AS78" i="6"/>
  <c r="AT78" i="6"/>
  <c r="AU78" i="6"/>
  <c r="AV78" i="6"/>
  <c r="AW78" i="6"/>
  <c r="AX78" i="6"/>
  <c r="AY78" i="6"/>
  <c r="AZ78" i="6"/>
  <c r="BA78" i="6"/>
  <c r="BB78" i="6"/>
  <c r="BC78" i="6"/>
  <c r="BD78" i="6"/>
  <c r="AK79" i="6"/>
  <c r="AL79" i="6"/>
  <c r="AM79" i="6"/>
  <c r="AO79" i="6"/>
  <c r="AP79" i="6"/>
  <c r="AQ79" i="6"/>
  <c r="AR79" i="6"/>
  <c r="AS79" i="6"/>
  <c r="AT79" i="6"/>
  <c r="AU79" i="6"/>
  <c r="AV79" i="6"/>
  <c r="AW79" i="6"/>
  <c r="AX79" i="6"/>
  <c r="AY79" i="6"/>
  <c r="AZ79" i="6"/>
  <c r="BA79" i="6"/>
  <c r="BB79" i="6"/>
  <c r="BC79" i="6"/>
  <c r="BD79" i="6"/>
  <c r="AK80" i="6"/>
  <c r="AL80" i="6"/>
  <c r="AM80" i="6"/>
  <c r="AO80" i="6"/>
  <c r="AP80" i="6"/>
  <c r="AQ80" i="6"/>
  <c r="AR80" i="6"/>
  <c r="AS80" i="6"/>
  <c r="AT80" i="6"/>
  <c r="AU80" i="6"/>
  <c r="AV80" i="6"/>
  <c r="AW80" i="6"/>
  <c r="AX80" i="6"/>
  <c r="AY80" i="6"/>
  <c r="AZ80" i="6"/>
  <c r="BA80" i="6"/>
  <c r="BB80" i="6"/>
  <c r="BC80" i="6"/>
  <c r="BD80" i="6"/>
  <c r="AK81" i="6"/>
  <c r="AL81" i="6"/>
  <c r="AM81" i="6"/>
  <c r="AO81" i="6"/>
  <c r="AP81" i="6"/>
  <c r="AQ81" i="6"/>
  <c r="AR81" i="6"/>
  <c r="AS81" i="6"/>
  <c r="AT81" i="6"/>
  <c r="AU81" i="6"/>
  <c r="AV81" i="6"/>
  <c r="AW81" i="6"/>
  <c r="AX81" i="6"/>
  <c r="AY81" i="6"/>
  <c r="AZ81" i="6"/>
  <c r="BA81" i="6"/>
  <c r="BB81" i="6"/>
  <c r="BC81" i="6"/>
  <c r="BD81" i="6"/>
  <c r="AK82" i="6"/>
  <c r="AL82" i="6"/>
  <c r="AM82" i="6"/>
  <c r="AO82" i="6"/>
  <c r="AP82" i="6"/>
  <c r="AQ82" i="6"/>
  <c r="AR82" i="6"/>
  <c r="AS82" i="6"/>
  <c r="AT82" i="6"/>
  <c r="AU82" i="6"/>
  <c r="AV82" i="6"/>
  <c r="AW82" i="6"/>
  <c r="AX82" i="6"/>
  <c r="AY82" i="6"/>
  <c r="AZ82" i="6"/>
  <c r="BA82" i="6"/>
  <c r="BB82" i="6"/>
  <c r="BC82" i="6"/>
  <c r="BD82" i="6"/>
  <c r="AK83" i="6"/>
  <c r="AL83" i="6"/>
  <c r="AM83" i="6"/>
  <c r="AO83" i="6"/>
  <c r="AP83" i="6"/>
  <c r="AQ83" i="6"/>
  <c r="AR83" i="6"/>
  <c r="AS83" i="6"/>
  <c r="AT83" i="6"/>
  <c r="AU83" i="6"/>
  <c r="AV83" i="6"/>
  <c r="AW83" i="6"/>
  <c r="AX83" i="6"/>
  <c r="AY83" i="6"/>
  <c r="AZ83" i="6"/>
  <c r="BA83" i="6"/>
  <c r="BB83" i="6"/>
  <c r="BC83" i="6"/>
  <c r="BD83" i="6"/>
  <c r="AK84" i="6"/>
  <c r="AL84" i="6"/>
  <c r="AM84" i="6"/>
  <c r="AO84" i="6"/>
  <c r="AP84" i="6"/>
  <c r="AQ84" i="6"/>
  <c r="AR84" i="6"/>
  <c r="AS84" i="6"/>
  <c r="AT84" i="6"/>
  <c r="AU84" i="6"/>
  <c r="AV84" i="6"/>
  <c r="AW84" i="6"/>
  <c r="AX84" i="6"/>
  <c r="AY84" i="6"/>
  <c r="AZ84" i="6"/>
  <c r="BA84" i="6"/>
  <c r="BB84" i="6"/>
  <c r="BC84" i="6"/>
  <c r="BD84" i="6"/>
  <c r="AK85" i="6"/>
  <c r="AL85" i="6"/>
  <c r="AM85" i="6"/>
  <c r="AN85" i="6"/>
  <c r="AO85" i="6"/>
  <c r="AP85" i="6"/>
  <c r="AQ85" i="6"/>
  <c r="AR85" i="6"/>
  <c r="AS85" i="6"/>
  <c r="AT85" i="6"/>
  <c r="AU85" i="6"/>
  <c r="AV85" i="6"/>
  <c r="AW85" i="6"/>
  <c r="AX85" i="6"/>
  <c r="AY85" i="6"/>
  <c r="AZ85" i="6"/>
  <c r="BA85" i="6"/>
  <c r="BB85" i="6"/>
  <c r="BC85" i="6"/>
  <c r="BD85" i="6"/>
  <c r="AK86" i="6"/>
  <c r="AL86" i="6"/>
  <c r="AM86" i="6"/>
  <c r="AN86" i="6"/>
  <c r="AO86" i="6"/>
  <c r="AP86" i="6"/>
  <c r="AQ86" i="6"/>
  <c r="AR86" i="6"/>
  <c r="AS86" i="6"/>
  <c r="AT86" i="6"/>
  <c r="AU86" i="6"/>
  <c r="AV86" i="6"/>
  <c r="AW86" i="6"/>
  <c r="AX86" i="6"/>
  <c r="AY86" i="6"/>
  <c r="AZ86" i="6"/>
  <c r="BA86" i="6"/>
  <c r="BB86" i="6"/>
  <c r="BC86" i="6"/>
  <c r="BD86" i="6"/>
  <c r="AK87" i="6"/>
  <c r="AL87" i="6"/>
  <c r="AM87" i="6"/>
  <c r="AN87" i="6"/>
  <c r="AO87" i="6"/>
  <c r="AP87" i="6"/>
  <c r="AQ87" i="6"/>
  <c r="AR87" i="6"/>
  <c r="AS87" i="6"/>
  <c r="AT87" i="6"/>
  <c r="AU87" i="6"/>
  <c r="AV87" i="6"/>
  <c r="AW87" i="6"/>
  <c r="AX87" i="6"/>
  <c r="AY87" i="6"/>
  <c r="AZ87" i="6"/>
  <c r="BA87" i="6"/>
  <c r="BB87" i="6"/>
  <c r="BC87" i="6"/>
  <c r="BD87" i="6"/>
  <c r="AK88" i="6"/>
  <c r="AL88" i="6"/>
  <c r="AM88" i="6"/>
  <c r="AN88" i="6"/>
  <c r="AO88" i="6"/>
  <c r="AP88" i="6"/>
  <c r="AQ88" i="6"/>
  <c r="AR88" i="6"/>
  <c r="AS88" i="6"/>
  <c r="AT88" i="6"/>
  <c r="AU88" i="6"/>
  <c r="AV88" i="6"/>
  <c r="AW88" i="6"/>
  <c r="AX88" i="6"/>
  <c r="AY88" i="6"/>
  <c r="AZ88" i="6"/>
  <c r="BA88" i="6"/>
  <c r="BB88" i="6"/>
  <c r="BC88" i="6"/>
  <c r="BD88" i="6"/>
  <c r="AK89" i="6"/>
  <c r="AL89" i="6"/>
  <c r="AM89" i="6"/>
  <c r="AN89" i="6"/>
  <c r="AO89" i="6"/>
  <c r="AQ89" i="6"/>
  <c r="AR89" i="6"/>
  <c r="AS89" i="6"/>
  <c r="AT89" i="6"/>
  <c r="AU89" i="6"/>
  <c r="AV89" i="6"/>
  <c r="AW89" i="6"/>
  <c r="AX89" i="6"/>
  <c r="AY89" i="6"/>
  <c r="AZ89" i="6"/>
  <c r="BA89" i="6"/>
  <c r="BB89" i="6"/>
  <c r="BC89" i="6"/>
  <c r="BD89" i="6"/>
  <c r="AK90" i="6"/>
  <c r="AL90" i="6"/>
  <c r="AM90" i="6"/>
  <c r="AN90" i="6"/>
  <c r="AO90" i="6"/>
  <c r="AQ90" i="6"/>
  <c r="AR90" i="6"/>
  <c r="AS90" i="6"/>
  <c r="AT90" i="6"/>
  <c r="AU90" i="6"/>
  <c r="AV90" i="6"/>
  <c r="AW90" i="6"/>
  <c r="AX90" i="6"/>
  <c r="AY90" i="6"/>
  <c r="AZ90" i="6"/>
  <c r="BA90" i="6"/>
  <c r="BB90" i="6"/>
  <c r="BC90" i="6"/>
  <c r="BD90" i="6"/>
  <c r="AK91" i="6"/>
  <c r="AL91" i="6"/>
  <c r="AM91" i="6"/>
  <c r="AN91" i="6"/>
  <c r="AO91" i="6"/>
  <c r="AQ91" i="6"/>
  <c r="AR91" i="6"/>
  <c r="AS91" i="6"/>
  <c r="AT91" i="6"/>
  <c r="AU91" i="6"/>
  <c r="AV91" i="6"/>
  <c r="AW91" i="6"/>
  <c r="AX91" i="6"/>
  <c r="AY91" i="6"/>
  <c r="AZ91" i="6"/>
  <c r="BA91" i="6"/>
  <c r="BB91" i="6"/>
  <c r="BC91" i="6"/>
  <c r="BD91" i="6"/>
  <c r="AK92" i="6"/>
  <c r="AL92" i="6"/>
  <c r="AM92" i="6"/>
  <c r="AN92" i="6"/>
  <c r="AO92" i="6"/>
  <c r="AQ92" i="6"/>
  <c r="AR92" i="6"/>
  <c r="AS92" i="6"/>
  <c r="AT92" i="6"/>
  <c r="AU92" i="6"/>
  <c r="AV92" i="6"/>
  <c r="AW92" i="6"/>
  <c r="AX92" i="6"/>
  <c r="AY92" i="6"/>
  <c r="AZ92" i="6"/>
  <c r="BA92" i="6"/>
  <c r="BB92" i="6"/>
  <c r="BC92" i="6"/>
  <c r="BD92" i="6"/>
  <c r="AK93" i="6"/>
  <c r="AL93" i="6"/>
  <c r="AM93" i="6"/>
  <c r="AN93" i="6"/>
  <c r="AO93" i="6"/>
  <c r="AQ93" i="6"/>
  <c r="AR93" i="6"/>
  <c r="AS93" i="6"/>
  <c r="AT93" i="6"/>
  <c r="AU93" i="6"/>
  <c r="AV93" i="6"/>
  <c r="AW93" i="6"/>
  <c r="AX93" i="6"/>
  <c r="AY93" i="6"/>
  <c r="AZ93" i="6"/>
  <c r="BA93" i="6"/>
  <c r="BB93" i="6"/>
  <c r="BC93" i="6"/>
  <c r="BD93" i="6"/>
  <c r="AK94" i="6"/>
  <c r="AL94" i="6"/>
  <c r="AM94" i="6"/>
  <c r="AN94" i="6"/>
  <c r="AO94" i="6"/>
  <c r="AQ94" i="6"/>
  <c r="AR94" i="6"/>
  <c r="AS94" i="6"/>
  <c r="AT94" i="6"/>
  <c r="AU94" i="6"/>
  <c r="AV94" i="6"/>
  <c r="AW94" i="6"/>
  <c r="AX94" i="6"/>
  <c r="AY94" i="6"/>
  <c r="AZ94" i="6"/>
  <c r="BA94" i="6"/>
  <c r="BB94" i="6"/>
  <c r="BC94" i="6"/>
  <c r="BD94" i="6"/>
  <c r="AK95" i="6"/>
  <c r="AL95" i="6"/>
  <c r="AM95" i="6"/>
  <c r="AN95" i="6"/>
  <c r="AO95" i="6"/>
  <c r="AQ95" i="6"/>
  <c r="AR95" i="6"/>
  <c r="AS95" i="6"/>
  <c r="AT95" i="6"/>
  <c r="AU95" i="6"/>
  <c r="AV95" i="6"/>
  <c r="AW95" i="6"/>
  <c r="AX95" i="6"/>
  <c r="AY95" i="6"/>
  <c r="AZ95" i="6"/>
  <c r="BA95" i="6"/>
  <c r="BB95" i="6"/>
  <c r="BC95" i="6"/>
  <c r="BD95" i="6"/>
  <c r="AK96" i="6"/>
  <c r="AL96" i="6"/>
  <c r="AM96" i="6"/>
  <c r="AN96" i="6"/>
  <c r="AO96" i="6"/>
  <c r="AQ96" i="6"/>
  <c r="AR96" i="6"/>
  <c r="AS96" i="6"/>
  <c r="AT96" i="6"/>
  <c r="AU96" i="6"/>
  <c r="AV96" i="6"/>
  <c r="AW96" i="6"/>
  <c r="AX96" i="6"/>
  <c r="AY96" i="6"/>
  <c r="AZ96" i="6"/>
  <c r="BA96" i="6"/>
  <c r="BB96" i="6"/>
  <c r="BC96" i="6"/>
  <c r="BD96" i="6"/>
  <c r="AK97" i="6"/>
  <c r="AL97" i="6"/>
  <c r="AM97" i="6"/>
  <c r="AN97" i="6"/>
  <c r="AO97" i="6"/>
  <c r="AP97" i="6"/>
  <c r="AQ97" i="6"/>
  <c r="AR97" i="6"/>
  <c r="AS97" i="6"/>
  <c r="AT97" i="6"/>
  <c r="AU97" i="6"/>
  <c r="AV97" i="6"/>
  <c r="AW97" i="6"/>
  <c r="AX97" i="6"/>
  <c r="AY97" i="6"/>
  <c r="AZ97" i="6"/>
  <c r="BA97" i="6"/>
  <c r="BB97" i="6"/>
  <c r="BC97" i="6"/>
  <c r="BD97" i="6"/>
  <c r="AK98" i="6"/>
  <c r="AL98" i="6"/>
  <c r="AM98" i="6"/>
  <c r="AN98" i="6"/>
  <c r="AO98" i="6"/>
  <c r="AP98" i="6"/>
  <c r="AQ98" i="6"/>
  <c r="AR98" i="6"/>
  <c r="AS98" i="6"/>
  <c r="AT98" i="6"/>
  <c r="AU98" i="6"/>
  <c r="AV98" i="6"/>
  <c r="AW98" i="6"/>
  <c r="AX98" i="6"/>
  <c r="AY98" i="6"/>
  <c r="AZ98" i="6"/>
  <c r="BA98" i="6"/>
  <c r="BB98" i="6"/>
  <c r="BC98" i="6"/>
  <c r="BD98" i="6"/>
  <c r="AK99" i="6"/>
  <c r="AL99" i="6"/>
  <c r="AM99" i="6"/>
  <c r="AN99" i="6"/>
  <c r="AO99" i="6"/>
  <c r="AP99" i="6"/>
  <c r="AQ99" i="6"/>
  <c r="AR99" i="6"/>
  <c r="AS99" i="6"/>
  <c r="AT99" i="6"/>
  <c r="AU99" i="6"/>
  <c r="AV99" i="6"/>
  <c r="AW99" i="6"/>
  <c r="AX99" i="6"/>
  <c r="AY99" i="6"/>
  <c r="AZ99" i="6"/>
  <c r="BA99" i="6"/>
  <c r="BB99" i="6"/>
  <c r="BC99" i="6"/>
  <c r="BD99" i="6"/>
  <c r="AK100" i="6"/>
  <c r="AL100" i="6"/>
  <c r="AM100" i="6"/>
  <c r="AN100" i="6"/>
  <c r="AO100" i="6"/>
  <c r="AP100" i="6"/>
  <c r="AQ100" i="6"/>
  <c r="AR100" i="6"/>
  <c r="AS100" i="6"/>
  <c r="AT100" i="6"/>
  <c r="AU100" i="6"/>
  <c r="AV100" i="6"/>
  <c r="AW100" i="6"/>
  <c r="AX100" i="6"/>
  <c r="AY100" i="6"/>
  <c r="AZ100" i="6"/>
  <c r="BA100" i="6"/>
  <c r="BB100" i="6"/>
  <c r="BC100" i="6"/>
  <c r="BD100" i="6"/>
  <c r="AK101" i="6"/>
  <c r="AL101" i="6"/>
  <c r="AM101" i="6"/>
  <c r="AN101" i="6"/>
  <c r="AO101" i="6"/>
  <c r="AP101" i="6"/>
  <c r="AQ101" i="6"/>
  <c r="AR101" i="6"/>
  <c r="AS101" i="6"/>
  <c r="AT101" i="6"/>
  <c r="AU101" i="6"/>
  <c r="AV101" i="6"/>
  <c r="AW101" i="6"/>
  <c r="AX101" i="6"/>
  <c r="AY101" i="6"/>
  <c r="AZ101" i="6"/>
  <c r="BA101" i="6"/>
  <c r="BC101" i="6"/>
  <c r="BD101" i="6"/>
  <c r="AK102" i="6"/>
  <c r="AL102" i="6"/>
  <c r="AM102" i="6"/>
  <c r="AN102" i="6"/>
  <c r="AO102" i="6"/>
  <c r="AP102" i="6"/>
  <c r="AQ102" i="6"/>
  <c r="AR102" i="6"/>
  <c r="AS102" i="6"/>
  <c r="AT102" i="6"/>
  <c r="AU102" i="6"/>
  <c r="AV102" i="6"/>
  <c r="AW102" i="6"/>
  <c r="AX102" i="6"/>
  <c r="AY102" i="6"/>
  <c r="AZ102" i="6"/>
  <c r="BA102" i="6"/>
  <c r="BC102" i="6"/>
  <c r="BD102" i="6"/>
  <c r="AK103" i="6"/>
  <c r="AL103" i="6"/>
  <c r="AM103" i="6"/>
  <c r="AN103" i="6"/>
  <c r="AO103" i="6"/>
  <c r="AP103" i="6"/>
  <c r="AQ103" i="6"/>
  <c r="AR103" i="6"/>
  <c r="AS103" i="6"/>
  <c r="AT103" i="6"/>
  <c r="AU103" i="6"/>
  <c r="AV103" i="6"/>
  <c r="AW103" i="6"/>
  <c r="AX103" i="6"/>
  <c r="AY103" i="6"/>
  <c r="AZ103" i="6"/>
  <c r="BA103" i="6"/>
  <c r="BC103" i="6"/>
  <c r="BD103" i="6"/>
  <c r="AK104" i="6"/>
  <c r="AL104" i="6"/>
  <c r="AM104" i="6"/>
  <c r="AN104" i="6"/>
  <c r="AO104" i="6"/>
  <c r="AP104" i="6"/>
  <c r="AQ104" i="6"/>
  <c r="AR104" i="6"/>
  <c r="AS104" i="6"/>
  <c r="AT104" i="6"/>
  <c r="AU104" i="6"/>
  <c r="AV104" i="6"/>
  <c r="AW104" i="6"/>
  <c r="AX104" i="6"/>
  <c r="AY104" i="6"/>
  <c r="AZ104" i="6"/>
  <c r="BA104" i="6"/>
  <c r="BC104" i="6"/>
  <c r="BD104" i="6"/>
  <c r="AK105" i="6"/>
  <c r="AL105" i="6"/>
  <c r="AM105" i="6"/>
  <c r="AN105" i="6"/>
  <c r="AO105" i="6"/>
  <c r="AP105" i="6"/>
  <c r="AQ105" i="6"/>
  <c r="AR105" i="6"/>
  <c r="AS105" i="6"/>
  <c r="AT105" i="6"/>
  <c r="AU105" i="6"/>
  <c r="AV105" i="6"/>
  <c r="AW105" i="6"/>
  <c r="AX105" i="6"/>
  <c r="AY105" i="6"/>
  <c r="AZ105" i="6"/>
  <c r="BA105" i="6"/>
  <c r="BC105" i="6"/>
  <c r="BD105" i="6"/>
  <c r="AK106" i="6"/>
  <c r="AL106" i="6"/>
  <c r="AM106" i="6"/>
  <c r="AN106" i="6"/>
  <c r="AO106" i="6"/>
  <c r="AP106" i="6"/>
  <c r="AQ106" i="6"/>
  <c r="AR106" i="6"/>
  <c r="AS106" i="6"/>
  <c r="AT106" i="6"/>
  <c r="AU106" i="6"/>
  <c r="AV106" i="6"/>
  <c r="AW106" i="6"/>
  <c r="AX106" i="6"/>
  <c r="AY106" i="6"/>
  <c r="AZ106" i="6"/>
  <c r="BA106" i="6"/>
  <c r="BC106" i="6"/>
  <c r="BD106" i="6"/>
  <c r="AK107" i="6"/>
  <c r="AL107" i="6"/>
  <c r="AM107" i="6"/>
  <c r="AN107" i="6"/>
  <c r="AO107" i="6"/>
  <c r="AP107" i="6"/>
  <c r="AQ107" i="6"/>
  <c r="AR107" i="6"/>
  <c r="AS107" i="6"/>
  <c r="AT107" i="6"/>
  <c r="AU107" i="6"/>
  <c r="AV107" i="6"/>
  <c r="AW107" i="6"/>
  <c r="AX107" i="6"/>
  <c r="AY107" i="6"/>
  <c r="AZ107" i="6"/>
  <c r="BA107" i="6"/>
  <c r="BC107" i="6"/>
  <c r="BD107" i="6"/>
  <c r="AK108" i="6"/>
  <c r="AL108" i="6"/>
  <c r="AM108" i="6"/>
  <c r="AN108" i="6"/>
  <c r="AO108" i="6"/>
  <c r="AP108" i="6"/>
  <c r="AQ108" i="6"/>
  <c r="AR108" i="6"/>
  <c r="AS108" i="6"/>
  <c r="AT108" i="6"/>
  <c r="AU108" i="6"/>
  <c r="AV108" i="6"/>
  <c r="AW108" i="6"/>
  <c r="AX108" i="6"/>
  <c r="AY108" i="6"/>
  <c r="AZ108" i="6"/>
  <c r="BA108" i="6"/>
  <c r="BC108" i="6"/>
  <c r="BD108" i="6"/>
  <c r="AK109" i="6"/>
  <c r="AL109" i="6"/>
  <c r="AM109" i="6"/>
  <c r="AN109" i="6"/>
  <c r="AO109" i="6"/>
  <c r="AP109" i="6"/>
  <c r="AQ109" i="6"/>
  <c r="AR109" i="6"/>
  <c r="AS109" i="6"/>
  <c r="AT109" i="6"/>
  <c r="AU109" i="6"/>
  <c r="AV109" i="6"/>
  <c r="AW109" i="6"/>
  <c r="AX109" i="6"/>
  <c r="AY109" i="6"/>
  <c r="AZ109" i="6"/>
  <c r="BA109" i="6"/>
  <c r="BC109" i="6"/>
  <c r="BD109" i="6"/>
  <c r="AK110" i="6"/>
  <c r="AL110" i="6"/>
  <c r="AM110" i="6"/>
  <c r="AN110" i="6"/>
  <c r="AO110" i="6"/>
  <c r="AP110" i="6"/>
  <c r="AQ110" i="6"/>
  <c r="AR110" i="6"/>
  <c r="AS110" i="6"/>
  <c r="AT110" i="6"/>
  <c r="AU110" i="6"/>
  <c r="AV110" i="6"/>
  <c r="AW110" i="6"/>
  <c r="AX110" i="6"/>
  <c r="AY110" i="6"/>
  <c r="AZ110" i="6"/>
  <c r="BA110" i="6"/>
  <c r="BC110" i="6"/>
  <c r="BD110" i="6"/>
  <c r="AK111" i="6"/>
  <c r="AL111" i="6"/>
  <c r="AM111" i="6"/>
  <c r="AN111" i="6"/>
  <c r="AO111" i="6"/>
  <c r="AP111" i="6"/>
  <c r="AQ111" i="6"/>
  <c r="AR111" i="6"/>
  <c r="AS111" i="6"/>
  <c r="AT111" i="6"/>
  <c r="AU111" i="6"/>
  <c r="AV111" i="6"/>
  <c r="AW111" i="6"/>
  <c r="AX111" i="6"/>
  <c r="AY111" i="6"/>
  <c r="AZ111" i="6"/>
  <c r="BA111" i="6"/>
  <c r="BC111" i="6"/>
  <c r="BD111" i="6"/>
  <c r="AK112" i="6"/>
  <c r="AL112" i="6"/>
  <c r="AM112" i="6"/>
  <c r="AN112" i="6"/>
  <c r="AO112" i="6"/>
  <c r="AP112" i="6"/>
  <c r="AQ112" i="6"/>
  <c r="AR112" i="6"/>
  <c r="AS112" i="6"/>
  <c r="AT112" i="6"/>
  <c r="AU112" i="6"/>
  <c r="AV112" i="6"/>
  <c r="AW112" i="6"/>
  <c r="AX112" i="6"/>
  <c r="AY112" i="6"/>
  <c r="AZ112" i="6"/>
  <c r="BA112" i="6"/>
  <c r="BC112" i="6"/>
  <c r="BD112" i="6"/>
  <c r="AK113" i="6"/>
  <c r="AL113" i="6"/>
  <c r="AM113" i="6"/>
  <c r="AN113" i="6"/>
  <c r="AO113" i="6"/>
  <c r="AP113" i="6"/>
  <c r="AQ113" i="6"/>
  <c r="AR113" i="6"/>
  <c r="AS113" i="6"/>
  <c r="AT113" i="6"/>
  <c r="AU113" i="6"/>
  <c r="AV113" i="6"/>
  <c r="AW113" i="6"/>
  <c r="AX113" i="6"/>
  <c r="AY113" i="6"/>
  <c r="AZ113" i="6"/>
  <c r="BA113" i="6"/>
  <c r="BC113" i="6"/>
  <c r="BD113" i="6"/>
  <c r="AK114" i="6"/>
  <c r="AL114" i="6"/>
  <c r="AM114" i="6"/>
  <c r="AN114" i="6"/>
  <c r="AO114" i="6"/>
  <c r="AP114" i="6"/>
  <c r="AQ114" i="6"/>
  <c r="AR114" i="6"/>
  <c r="AS114" i="6"/>
  <c r="AT114" i="6"/>
  <c r="AU114" i="6"/>
  <c r="AV114" i="6"/>
  <c r="AW114" i="6"/>
  <c r="AX114" i="6"/>
  <c r="AY114" i="6"/>
  <c r="AZ114" i="6"/>
  <c r="BA114" i="6"/>
  <c r="BC114" i="6"/>
  <c r="BD114" i="6"/>
  <c r="AK115" i="6"/>
  <c r="AL115" i="6"/>
  <c r="AM115" i="6"/>
  <c r="AN115" i="6"/>
  <c r="AO115" i="6"/>
  <c r="AP115" i="6"/>
  <c r="AQ115" i="6"/>
  <c r="AR115" i="6"/>
  <c r="AS115" i="6"/>
  <c r="AT115" i="6"/>
  <c r="AU115" i="6"/>
  <c r="AV115" i="6"/>
  <c r="AW115" i="6"/>
  <c r="AX115" i="6"/>
  <c r="AY115" i="6"/>
  <c r="AZ115" i="6"/>
  <c r="BA115" i="6"/>
  <c r="BC115" i="6"/>
  <c r="BD115" i="6"/>
  <c r="AK116" i="6"/>
  <c r="AL116" i="6"/>
  <c r="AM116" i="6"/>
  <c r="AN116" i="6"/>
  <c r="AO116" i="6"/>
  <c r="AP116" i="6"/>
  <c r="AQ116" i="6"/>
  <c r="AR116" i="6"/>
  <c r="AS116" i="6"/>
  <c r="AT116" i="6"/>
  <c r="AU116" i="6"/>
  <c r="AV116" i="6"/>
  <c r="AW116" i="6"/>
  <c r="AX116" i="6"/>
  <c r="AY116" i="6"/>
  <c r="AZ116" i="6"/>
  <c r="BA116" i="6"/>
  <c r="BC116" i="6"/>
  <c r="BD116" i="6"/>
  <c r="AK117" i="6"/>
  <c r="AL117" i="6"/>
  <c r="AM117" i="6"/>
  <c r="AN117" i="6"/>
  <c r="AO117" i="6"/>
  <c r="AP117" i="6"/>
  <c r="AQ117" i="6"/>
  <c r="AR117" i="6"/>
  <c r="AS117" i="6"/>
  <c r="AT117" i="6"/>
  <c r="AU117" i="6"/>
  <c r="AV117" i="6"/>
  <c r="AW117" i="6"/>
  <c r="AX117" i="6"/>
  <c r="AY117" i="6"/>
  <c r="AZ117" i="6"/>
  <c r="BA117" i="6"/>
  <c r="BC117" i="6"/>
  <c r="BD117" i="6"/>
  <c r="AK118" i="6"/>
  <c r="AL118" i="6"/>
  <c r="AM118" i="6"/>
  <c r="AN118" i="6"/>
  <c r="AO118" i="6"/>
  <c r="AP118" i="6"/>
  <c r="AQ118" i="6"/>
  <c r="AR118" i="6"/>
  <c r="AS118" i="6"/>
  <c r="AT118" i="6"/>
  <c r="AU118" i="6"/>
  <c r="AV118" i="6"/>
  <c r="AW118" i="6"/>
  <c r="AX118" i="6"/>
  <c r="AY118" i="6"/>
  <c r="AZ118" i="6"/>
  <c r="BA118" i="6"/>
  <c r="BC118" i="6"/>
  <c r="BD118" i="6"/>
  <c r="AK119" i="6"/>
  <c r="AL119" i="6"/>
  <c r="AM119" i="6"/>
  <c r="AN119" i="6"/>
  <c r="AO119" i="6"/>
  <c r="AP119" i="6"/>
  <c r="AQ119" i="6"/>
  <c r="AR119" i="6"/>
  <c r="AS119" i="6"/>
  <c r="AT119" i="6"/>
  <c r="AU119" i="6"/>
  <c r="AV119" i="6"/>
  <c r="AW119" i="6"/>
  <c r="AX119" i="6"/>
  <c r="AY119" i="6"/>
  <c r="AZ119" i="6"/>
  <c r="BA119" i="6"/>
  <c r="BC119" i="6"/>
  <c r="BD119" i="6"/>
  <c r="AK120" i="6"/>
  <c r="AL120" i="6"/>
  <c r="AM120" i="6"/>
  <c r="AN120" i="6"/>
  <c r="AO120" i="6"/>
  <c r="AP120" i="6"/>
  <c r="AQ120" i="6"/>
  <c r="AR120" i="6"/>
  <c r="AS120" i="6"/>
  <c r="AT120" i="6"/>
  <c r="AU120" i="6"/>
  <c r="AV120" i="6"/>
  <c r="AW120" i="6"/>
  <c r="AX120" i="6"/>
  <c r="AY120" i="6"/>
  <c r="AZ120" i="6"/>
  <c r="BA120" i="6"/>
  <c r="BC120" i="6"/>
  <c r="BD120" i="6"/>
  <c r="AK121" i="6"/>
  <c r="AL121" i="6"/>
  <c r="AM121" i="6"/>
  <c r="AN121" i="6"/>
  <c r="AO121" i="6"/>
  <c r="AP121" i="6"/>
  <c r="AQ121" i="6"/>
  <c r="AR121" i="6"/>
  <c r="AS121" i="6"/>
  <c r="AT121" i="6"/>
  <c r="AU121" i="6"/>
  <c r="AV121" i="6"/>
  <c r="AW121" i="6"/>
  <c r="AX121" i="6"/>
  <c r="AY121" i="6"/>
  <c r="AZ121" i="6"/>
  <c r="BA121" i="6"/>
  <c r="BC121" i="6"/>
  <c r="BD121" i="6"/>
  <c r="AK122" i="6"/>
  <c r="AL122" i="6"/>
  <c r="AM122" i="6"/>
  <c r="AN122" i="6"/>
  <c r="AO122" i="6"/>
  <c r="AP122" i="6"/>
  <c r="AQ122" i="6"/>
  <c r="AR122" i="6"/>
  <c r="AS122" i="6"/>
  <c r="AT122" i="6"/>
  <c r="AU122" i="6"/>
  <c r="AV122" i="6"/>
  <c r="AW122" i="6"/>
  <c r="AX122" i="6"/>
  <c r="AY122" i="6"/>
  <c r="AZ122" i="6"/>
  <c r="BA122" i="6"/>
  <c r="BC122" i="6"/>
  <c r="BD122" i="6"/>
  <c r="AK123" i="6"/>
  <c r="AL123" i="6"/>
  <c r="AM123" i="6"/>
  <c r="AN123" i="6"/>
  <c r="AO123" i="6"/>
  <c r="AP123" i="6"/>
  <c r="AQ123" i="6"/>
  <c r="AR123" i="6"/>
  <c r="AS123" i="6"/>
  <c r="AT123" i="6"/>
  <c r="AU123" i="6"/>
  <c r="AV123" i="6"/>
  <c r="AW123" i="6"/>
  <c r="AX123" i="6"/>
  <c r="AY123" i="6"/>
  <c r="AZ123" i="6"/>
  <c r="BA123" i="6"/>
  <c r="BC123" i="6"/>
  <c r="BD123" i="6"/>
  <c r="AK124" i="6"/>
  <c r="AL124" i="6"/>
  <c r="AM124" i="6"/>
  <c r="AN124" i="6"/>
  <c r="AO124" i="6"/>
  <c r="AP124" i="6"/>
  <c r="AQ124" i="6"/>
  <c r="AR124" i="6"/>
  <c r="AS124" i="6"/>
  <c r="AT124" i="6"/>
  <c r="AU124" i="6"/>
  <c r="AV124" i="6"/>
  <c r="AW124" i="6"/>
  <c r="AX124" i="6"/>
  <c r="AY124" i="6"/>
  <c r="AZ124" i="6"/>
  <c r="BA124" i="6"/>
  <c r="BC124" i="6"/>
  <c r="BD124" i="6"/>
  <c r="AK125" i="6"/>
  <c r="AL125" i="6"/>
  <c r="AM125" i="6"/>
  <c r="AN125" i="6"/>
  <c r="AO125" i="6"/>
  <c r="AP125" i="6"/>
  <c r="AQ125" i="6"/>
  <c r="AR125" i="6"/>
  <c r="AS125" i="6"/>
  <c r="AT125" i="6"/>
  <c r="AU125" i="6"/>
  <c r="AV125" i="6"/>
  <c r="AW125" i="6"/>
  <c r="AX125" i="6"/>
  <c r="AY125" i="6"/>
  <c r="AZ125" i="6"/>
  <c r="BA125" i="6"/>
  <c r="BC125" i="6"/>
  <c r="BD125" i="6"/>
  <c r="AK126" i="6"/>
  <c r="AL126" i="6"/>
  <c r="AM126" i="6"/>
  <c r="AN126" i="6"/>
  <c r="AO126" i="6"/>
  <c r="AP126" i="6"/>
  <c r="AQ126" i="6"/>
  <c r="AR126" i="6"/>
  <c r="AS126" i="6"/>
  <c r="AT126" i="6"/>
  <c r="AU126" i="6"/>
  <c r="AV126" i="6"/>
  <c r="AW126" i="6"/>
  <c r="AX126" i="6"/>
  <c r="AY126" i="6"/>
  <c r="AZ126" i="6"/>
  <c r="BA126" i="6"/>
  <c r="BC126" i="6"/>
  <c r="BD126" i="6"/>
  <c r="AK127" i="6"/>
  <c r="AL127" i="6"/>
  <c r="AM127" i="6"/>
  <c r="AN127" i="6"/>
  <c r="AO127" i="6"/>
  <c r="AP127" i="6"/>
  <c r="AQ127" i="6"/>
  <c r="AR127" i="6"/>
  <c r="AS127" i="6"/>
  <c r="AT127" i="6"/>
  <c r="AU127" i="6"/>
  <c r="AV127" i="6"/>
  <c r="AW127" i="6"/>
  <c r="AX127" i="6"/>
  <c r="AY127" i="6"/>
  <c r="AZ127" i="6"/>
  <c r="BA127" i="6"/>
  <c r="BC127" i="6"/>
  <c r="BD127" i="6"/>
  <c r="AK128" i="6"/>
  <c r="AL128" i="6"/>
  <c r="AM128" i="6"/>
  <c r="AN128" i="6"/>
  <c r="AO128" i="6"/>
  <c r="AP128" i="6"/>
  <c r="AQ128" i="6"/>
  <c r="AR128" i="6"/>
  <c r="AS128" i="6"/>
  <c r="AT128" i="6"/>
  <c r="AU128" i="6"/>
  <c r="AV128" i="6"/>
  <c r="AW128" i="6"/>
  <c r="AX128" i="6"/>
  <c r="AY128" i="6"/>
  <c r="AZ128" i="6"/>
  <c r="BA128" i="6"/>
  <c r="BC128" i="6"/>
  <c r="BD128" i="6"/>
  <c r="AK129" i="6"/>
  <c r="AL129" i="6"/>
  <c r="AM129" i="6"/>
  <c r="AN129" i="6"/>
  <c r="AO129" i="6"/>
  <c r="AP129" i="6"/>
  <c r="AQ129" i="6"/>
  <c r="AR129" i="6"/>
  <c r="AS129" i="6"/>
  <c r="AT129" i="6"/>
  <c r="AU129" i="6"/>
  <c r="AV129" i="6"/>
  <c r="AW129" i="6"/>
  <c r="AX129" i="6"/>
  <c r="AY129" i="6"/>
  <c r="AZ129" i="6"/>
  <c r="BA129" i="6"/>
  <c r="BC129" i="6"/>
  <c r="BD129" i="6"/>
  <c r="AK130" i="6"/>
  <c r="AL130" i="6"/>
  <c r="AM130" i="6"/>
  <c r="AN130" i="6"/>
  <c r="AO130" i="6"/>
  <c r="AP130" i="6"/>
  <c r="AQ130" i="6"/>
  <c r="AR130" i="6"/>
  <c r="AS130" i="6"/>
  <c r="AT130" i="6"/>
  <c r="AU130" i="6"/>
  <c r="AV130" i="6"/>
  <c r="AW130" i="6"/>
  <c r="AX130" i="6"/>
  <c r="AY130" i="6"/>
  <c r="AZ130" i="6"/>
  <c r="BA130" i="6"/>
  <c r="BC130" i="6"/>
  <c r="BD130" i="6"/>
  <c r="AK131" i="6"/>
  <c r="AL131" i="6"/>
  <c r="AM131" i="6"/>
  <c r="AN131" i="6"/>
  <c r="AO131" i="6"/>
  <c r="AP131" i="6"/>
  <c r="AQ131" i="6"/>
  <c r="AR131" i="6"/>
  <c r="AS131" i="6"/>
  <c r="AT131" i="6"/>
  <c r="AU131" i="6"/>
  <c r="AV131" i="6"/>
  <c r="AW131" i="6"/>
  <c r="AX131" i="6"/>
  <c r="AY131" i="6"/>
  <c r="AZ131" i="6"/>
  <c r="BA131" i="6"/>
  <c r="BC131" i="6"/>
  <c r="BD131" i="6"/>
  <c r="AK132" i="6"/>
  <c r="AL132" i="6"/>
  <c r="AM132" i="6"/>
  <c r="AN132" i="6"/>
  <c r="AO132" i="6"/>
  <c r="AP132" i="6"/>
  <c r="AQ132" i="6"/>
  <c r="AR132" i="6"/>
  <c r="AS132" i="6"/>
  <c r="AT132" i="6"/>
  <c r="AU132" i="6"/>
  <c r="AV132" i="6"/>
  <c r="AW132" i="6"/>
  <c r="AX132" i="6"/>
  <c r="AY132" i="6"/>
  <c r="AZ132" i="6"/>
  <c r="BA132" i="6"/>
  <c r="BC132" i="6"/>
  <c r="BD132" i="6"/>
  <c r="AK133" i="6"/>
  <c r="AL133" i="6"/>
  <c r="AM133" i="6"/>
  <c r="AN133" i="6"/>
  <c r="AO133" i="6"/>
  <c r="AP133" i="6"/>
  <c r="AQ133" i="6"/>
  <c r="AR133" i="6"/>
  <c r="AS133" i="6"/>
  <c r="AT133" i="6"/>
  <c r="AU133" i="6"/>
  <c r="AV133" i="6"/>
  <c r="AW133" i="6"/>
  <c r="AX133" i="6"/>
  <c r="AY133" i="6"/>
  <c r="AZ133" i="6"/>
  <c r="BA133" i="6"/>
  <c r="BC133" i="6"/>
  <c r="BD133" i="6"/>
  <c r="AK134" i="6"/>
  <c r="AL134" i="6"/>
  <c r="AM134" i="6"/>
  <c r="AN134" i="6"/>
  <c r="AO134" i="6"/>
  <c r="AP134" i="6"/>
  <c r="AQ134" i="6"/>
  <c r="AR134" i="6"/>
  <c r="AS134" i="6"/>
  <c r="AT134" i="6"/>
  <c r="AU134" i="6"/>
  <c r="AV134" i="6"/>
  <c r="AW134" i="6"/>
  <c r="AX134" i="6"/>
  <c r="AY134" i="6"/>
  <c r="AZ134" i="6"/>
  <c r="BA134" i="6"/>
  <c r="BC134" i="6"/>
  <c r="BD134" i="6"/>
  <c r="AK135" i="6"/>
  <c r="AL135" i="6"/>
  <c r="AM135" i="6"/>
  <c r="AN135" i="6"/>
  <c r="AO135" i="6"/>
  <c r="AP135" i="6"/>
  <c r="AQ135" i="6"/>
  <c r="AR135" i="6"/>
  <c r="AS135" i="6"/>
  <c r="AT135" i="6"/>
  <c r="AU135" i="6"/>
  <c r="AV135" i="6"/>
  <c r="AW135" i="6"/>
  <c r="AX135" i="6"/>
  <c r="AY135" i="6"/>
  <c r="AZ135" i="6"/>
  <c r="BA135" i="6"/>
  <c r="BB135" i="6"/>
  <c r="BC135" i="6"/>
  <c r="BD135" i="6"/>
  <c r="AK136" i="6"/>
  <c r="AL136" i="6"/>
  <c r="AM136" i="6"/>
  <c r="AN136" i="6"/>
  <c r="AO136" i="6"/>
  <c r="AP136" i="6"/>
  <c r="AQ136" i="6"/>
  <c r="AR136" i="6"/>
  <c r="AS136" i="6"/>
  <c r="AT136" i="6"/>
  <c r="AU136" i="6"/>
  <c r="AV136" i="6"/>
  <c r="AW136" i="6"/>
  <c r="AX136" i="6"/>
  <c r="AY136" i="6"/>
  <c r="AZ136" i="6"/>
  <c r="BA136" i="6"/>
  <c r="BB136" i="6"/>
  <c r="BC136" i="6"/>
  <c r="BD136" i="6"/>
  <c r="AK137" i="6"/>
  <c r="AL137" i="6"/>
  <c r="AM137" i="6"/>
  <c r="AN137" i="6"/>
  <c r="AO137" i="6"/>
  <c r="AP137" i="6"/>
  <c r="AQ137" i="6"/>
  <c r="AR137" i="6"/>
  <c r="AS137" i="6"/>
  <c r="AT137" i="6"/>
  <c r="AU137" i="6"/>
  <c r="AV137" i="6"/>
  <c r="AW137" i="6"/>
  <c r="AX137" i="6"/>
  <c r="AY137" i="6"/>
  <c r="AZ137" i="6"/>
  <c r="BA137" i="6"/>
  <c r="BB137" i="6"/>
  <c r="BC137" i="6"/>
  <c r="BD137" i="6"/>
  <c r="AK138" i="6"/>
  <c r="AL138" i="6"/>
  <c r="AM138" i="6"/>
  <c r="AN138" i="6"/>
  <c r="AO138" i="6"/>
  <c r="AP138" i="6"/>
  <c r="AQ138" i="6"/>
  <c r="AR138" i="6"/>
  <c r="AS138" i="6"/>
  <c r="AT138" i="6"/>
  <c r="AU138" i="6"/>
  <c r="AV138" i="6"/>
  <c r="AW138" i="6"/>
  <c r="AX138" i="6"/>
  <c r="AY138" i="6"/>
  <c r="AZ138" i="6"/>
  <c r="BA138" i="6"/>
  <c r="BB138" i="6"/>
  <c r="BC138" i="6"/>
  <c r="BD138" i="6"/>
  <c r="AK139" i="6"/>
  <c r="AL139" i="6"/>
  <c r="AM139" i="6"/>
  <c r="AN139" i="6"/>
  <c r="AO139" i="6"/>
  <c r="AP139" i="6"/>
  <c r="AQ139" i="6"/>
  <c r="AR139" i="6"/>
  <c r="AS139" i="6"/>
  <c r="AT139" i="6"/>
  <c r="AU139" i="6"/>
  <c r="AV139" i="6"/>
  <c r="AW139" i="6"/>
  <c r="AX139" i="6"/>
  <c r="AY139" i="6"/>
  <c r="AZ139" i="6"/>
  <c r="BA139" i="6"/>
  <c r="BB139" i="6"/>
  <c r="BC139" i="6"/>
  <c r="BD139" i="6"/>
  <c r="AK140" i="6"/>
  <c r="AL140" i="6"/>
  <c r="AM140" i="6"/>
  <c r="AN140" i="6"/>
  <c r="AO140" i="6"/>
  <c r="AP140" i="6"/>
  <c r="AQ140" i="6"/>
  <c r="AR140" i="6"/>
  <c r="AS140" i="6"/>
  <c r="AT140" i="6"/>
  <c r="AU140" i="6"/>
  <c r="AV140" i="6"/>
  <c r="AW140" i="6"/>
  <c r="AY140" i="6"/>
  <c r="AZ140" i="6"/>
  <c r="BA140" i="6"/>
  <c r="BB140" i="6"/>
  <c r="BC140" i="6"/>
  <c r="BD140" i="6"/>
  <c r="AK141" i="6"/>
  <c r="AL141" i="6"/>
  <c r="AM141" i="6"/>
  <c r="AN141" i="6"/>
  <c r="AO141" i="6"/>
  <c r="AP141" i="6"/>
  <c r="AQ141" i="6"/>
  <c r="AR141" i="6"/>
  <c r="AS141" i="6"/>
  <c r="AT141" i="6"/>
  <c r="AU141" i="6"/>
  <c r="AV141" i="6"/>
  <c r="AW141" i="6"/>
  <c r="AY141" i="6"/>
  <c r="AZ141" i="6"/>
  <c r="BA141" i="6"/>
  <c r="BB141" i="6"/>
  <c r="BC141" i="6"/>
  <c r="BD141" i="6"/>
  <c r="AK142" i="6"/>
  <c r="AL142" i="6"/>
  <c r="AM142" i="6"/>
  <c r="AN142" i="6"/>
  <c r="AO142" i="6"/>
  <c r="AP142" i="6"/>
  <c r="AQ142" i="6"/>
  <c r="AR142" i="6"/>
  <c r="AS142" i="6"/>
  <c r="AT142" i="6"/>
  <c r="AU142" i="6"/>
  <c r="AV142" i="6"/>
  <c r="AW142" i="6"/>
  <c r="AX142" i="6"/>
  <c r="AY142" i="6"/>
  <c r="AZ142" i="6"/>
  <c r="BA142" i="6"/>
  <c r="BB142" i="6"/>
  <c r="BC142" i="6"/>
  <c r="BD142" i="6"/>
  <c r="AK143" i="6"/>
  <c r="AL143" i="6"/>
  <c r="AM143" i="6"/>
  <c r="AN143" i="6"/>
  <c r="AO143" i="6"/>
  <c r="AP143" i="6"/>
  <c r="AQ143" i="6"/>
  <c r="AR143" i="6"/>
  <c r="AS143" i="6"/>
  <c r="AT143" i="6"/>
  <c r="AU143" i="6"/>
  <c r="AV143" i="6"/>
  <c r="AW143" i="6"/>
  <c r="AX143" i="6"/>
  <c r="AY143" i="6"/>
  <c r="AZ143" i="6"/>
  <c r="BA143" i="6"/>
  <c r="BB143" i="6"/>
  <c r="BC143" i="6"/>
  <c r="BD143" i="6"/>
  <c r="AK144" i="6"/>
  <c r="AL144" i="6"/>
  <c r="AM144" i="6"/>
  <c r="AN144" i="6"/>
  <c r="AO144" i="6"/>
  <c r="AP144" i="6"/>
  <c r="AQ144" i="6"/>
  <c r="AR144" i="6"/>
  <c r="AS144" i="6"/>
  <c r="AT144" i="6"/>
  <c r="AU144" i="6"/>
  <c r="AV144" i="6"/>
  <c r="AW144" i="6"/>
  <c r="AX144" i="6"/>
  <c r="AY144" i="6"/>
  <c r="AZ144" i="6"/>
  <c r="BA144" i="6"/>
  <c r="BB144" i="6"/>
  <c r="BC144" i="6"/>
  <c r="BD144" i="6"/>
  <c r="AK145" i="6"/>
  <c r="AL145" i="6"/>
  <c r="AM145" i="6"/>
  <c r="AN145" i="6"/>
  <c r="AO145" i="6"/>
  <c r="AP145" i="6"/>
  <c r="AQ145" i="6"/>
  <c r="AR145" i="6"/>
  <c r="AS145" i="6"/>
  <c r="AT145" i="6"/>
  <c r="AU145" i="6"/>
  <c r="AV145" i="6"/>
  <c r="AW145" i="6"/>
  <c r="AX145" i="6"/>
  <c r="AY145" i="6"/>
  <c r="AZ145" i="6"/>
  <c r="BA145" i="6"/>
  <c r="BB145" i="6"/>
  <c r="BC145" i="6"/>
  <c r="BD145" i="6"/>
  <c r="AK146" i="6"/>
  <c r="AL146" i="6"/>
  <c r="AM146" i="6"/>
  <c r="AN146" i="6"/>
  <c r="AO146" i="6"/>
  <c r="AP146" i="6"/>
  <c r="AQ146" i="6"/>
  <c r="AS146" i="6"/>
  <c r="AT146" i="6"/>
  <c r="AU146" i="6"/>
  <c r="AV146" i="6"/>
  <c r="AW146" i="6"/>
  <c r="AX146" i="6"/>
  <c r="AY146" i="6"/>
  <c r="AZ146" i="6"/>
  <c r="BA146" i="6"/>
  <c r="BB146" i="6"/>
  <c r="BC146" i="6"/>
  <c r="BD146" i="6"/>
  <c r="AK147" i="6"/>
  <c r="AL147" i="6"/>
  <c r="AM147" i="6"/>
  <c r="AN147" i="6"/>
  <c r="AO147" i="6"/>
  <c r="AP147" i="6"/>
  <c r="AQ147" i="6"/>
  <c r="AS147" i="6"/>
  <c r="AT147" i="6"/>
  <c r="AU147" i="6"/>
  <c r="AV147" i="6"/>
  <c r="AW147" i="6"/>
  <c r="AX147" i="6"/>
  <c r="AY147" i="6"/>
  <c r="AZ147" i="6"/>
  <c r="BA147" i="6"/>
  <c r="BB147" i="6"/>
  <c r="BC147" i="6"/>
  <c r="BD147" i="6"/>
  <c r="AK148" i="6"/>
  <c r="AL148" i="6"/>
  <c r="AM148" i="6"/>
  <c r="AN148" i="6"/>
  <c r="AO148" i="6"/>
  <c r="AP148" i="6"/>
  <c r="AQ148" i="6"/>
  <c r="AS148" i="6"/>
  <c r="AT148" i="6"/>
  <c r="AU148" i="6"/>
  <c r="AV148" i="6"/>
  <c r="AW148" i="6"/>
  <c r="AX148" i="6"/>
  <c r="AY148" i="6"/>
  <c r="AZ148" i="6"/>
  <c r="BA148" i="6"/>
  <c r="BB148" i="6"/>
  <c r="BC148" i="6"/>
  <c r="BD148" i="6"/>
  <c r="AK149" i="6"/>
  <c r="AL149" i="6"/>
  <c r="AM149" i="6"/>
  <c r="AN149" i="6"/>
  <c r="AO149" i="6"/>
  <c r="AP149" i="6"/>
  <c r="AQ149" i="6"/>
  <c r="AS149" i="6"/>
  <c r="AT149" i="6"/>
  <c r="AU149" i="6"/>
  <c r="AV149" i="6"/>
  <c r="AW149" i="6"/>
  <c r="AX149" i="6"/>
  <c r="AY149" i="6"/>
  <c r="AZ149" i="6"/>
  <c r="BA149" i="6"/>
  <c r="BB149" i="6"/>
  <c r="BC149" i="6"/>
  <c r="BD149" i="6"/>
  <c r="AK150" i="6"/>
  <c r="AL150" i="6"/>
  <c r="AM150" i="6"/>
  <c r="AN150" i="6"/>
  <c r="AO150" i="6"/>
  <c r="AP150" i="6"/>
  <c r="AQ150" i="6"/>
  <c r="AS150" i="6"/>
  <c r="AT150" i="6"/>
  <c r="AU150" i="6"/>
  <c r="AV150" i="6"/>
  <c r="AW150" i="6"/>
  <c r="AX150" i="6"/>
  <c r="AY150" i="6"/>
  <c r="AZ150" i="6"/>
  <c r="BA150" i="6"/>
  <c r="BB150" i="6"/>
  <c r="BC150" i="6"/>
  <c r="BD150" i="6"/>
  <c r="AK151" i="6"/>
  <c r="AL151" i="6"/>
  <c r="AM151" i="6"/>
  <c r="AN151" i="6"/>
  <c r="AO151" i="6"/>
  <c r="AP151" i="6"/>
  <c r="AQ151" i="6"/>
  <c r="AS151" i="6"/>
  <c r="AT151" i="6"/>
  <c r="AU151" i="6"/>
  <c r="AV151" i="6"/>
  <c r="AW151" i="6"/>
  <c r="AX151" i="6"/>
  <c r="AY151" i="6"/>
  <c r="AZ151" i="6"/>
  <c r="BA151" i="6"/>
  <c r="BB151" i="6"/>
  <c r="BC151" i="6"/>
  <c r="BD151" i="6"/>
  <c r="AK152" i="6"/>
  <c r="AL152" i="6"/>
  <c r="AM152" i="6"/>
  <c r="AN152" i="6"/>
  <c r="AO152" i="6"/>
  <c r="AP152" i="6"/>
  <c r="AQ152" i="6"/>
  <c r="AR152" i="6"/>
  <c r="AS152" i="6"/>
  <c r="AT152" i="6"/>
  <c r="AU152" i="6"/>
  <c r="AV152" i="6"/>
  <c r="AW152" i="6"/>
  <c r="AX152" i="6"/>
  <c r="AY152" i="6"/>
  <c r="AZ152" i="6"/>
  <c r="BA152" i="6"/>
  <c r="BB152" i="6"/>
  <c r="BC152" i="6"/>
  <c r="BD152" i="6"/>
  <c r="AK153" i="6"/>
  <c r="AL153" i="6"/>
  <c r="AM153" i="6"/>
  <c r="AN153" i="6"/>
  <c r="AO153" i="6"/>
  <c r="AP153" i="6"/>
  <c r="AQ153" i="6"/>
  <c r="AR153" i="6"/>
  <c r="AS153" i="6"/>
  <c r="AT153" i="6"/>
  <c r="AU153" i="6"/>
  <c r="AV153" i="6"/>
  <c r="AW153" i="6"/>
  <c r="AX153" i="6"/>
  <c r="AY153" i="6"/>
  <c r="AZ153" i="6"/>
  <c r="BA153" i="6"/>
  <c r="BB153" i="6"/>
  <c r="BC153" i="6"/>
  <c r="BD153" i="6"/>
  <c r="AK154" i="6"/>
  <c r="AL154" i="6"/>
  <c r="AM154" i="6"/>
  <c r="AN154" i="6"/>
  <c r="AO154" i="6"/>
  <c r="AP154" i="6"/>
  <c r="AQ154" i="6"/>
  <c r="AR154" i="6"/>
  <c r="AS154" i="6"/>
  <c r="AT154" i="6"/>
  <c r="AU154" i="6"/>
  <c r="AV154" i="6"/>
  <c r="AW154" i="6"/>
  <c r="AX154" i="6"/>
  <c r="AY154" i="6"/>
  <c r="AZ154" i="6"/>
  <c r="BA154" i="6"/>
  <c r="BB154" i="6"/>
  <c r="BC154" i="6"/>
  <c r="BD154" i="6"/>
  <c r="AK155" i="6"/>
  <c r="AL155" i="6"/>
  <c r="AM155" i="6"/>
  <c r="AN155" i="6"/>
  <c r="AO155" i="6"/>
  <c r="AP155" i="6"/>
  <c r="AQ155" i="6"/>
  <c r="AR155" i="6"/>
  <c r="AS155" i="6"/>
  <c r="AT155" i="6"/>
  <c r="AU155" i="6"/>
  <c r="AV155" i="6"/>
  <c r="AW155" i="6"/>
  <c r="AX155" i="6"/>
  <c r="AY155" i="6"/>
  <c r="AZ155" i="6"/>
  <c r="BA155" i="6"/>
  <c r="BB155" i="6"/>
  <c r="BC155" i="6"/>
  <c r="BD155" i="6"/>
  <c r="AK156" i="6"/>
  <c r="AL156" i="6"/>
  <c r="AM156" i="6"/>
  <c r="AN156" i="6"/>
  <c r="AO156" i="6"/>
  <c r="AP156" i="6"/>
  <c r="AQ156" i="6"/>
  <c r="AR156" i="6"/>
  <c r="AS156" i="6"/>
  <c r="AT156" i="6"/>
  <c r="AU156" i="6"/>
  <c r="AV156" i="6"/>
  <c r="AW156" i="6"/>
  <c r="AX156" i="6"/>
  <c r="AY156" i="6"/>
  <c r="AZ156" i="6"/>
  <c r="BA156" i="6"/>
  <c r="BC156" i="6"/>
  <c r="BD156" i="6"/>
  <c r="AK157" i="6"/>
  <c r="AL157" i="6"/>
  <c r="AM157" i="6"/>
  <c r="AN157" i="6"/>
  <c r="AO157" i="6"/>
  <c r="AP157" i="6"/>
  <c r="AQ157" i="6"/>
  <c r="AR157" i="6"/>
  <c r="AS157" i="6"/>
  <c r="AT157" i="6"/>
  <c r="AU157" i="6"/>
  <c r="AV157" i="6"/>
  <c r="AW157" i="6"/>
  <c r="AX157" i="6"/>
  <c r="AY157" i="6"/>
  <c r="AZ157" i="6"/>
  <c r="BA157" i="6"/>
  <c r="BB157" i="6"/>
  <c r="BC157" i="6"/>
  <c r="BD157" i="6"/>
  <c r="AK158" i="6"/>
  <c r="AL158" i="6"/>
  <c r="AM158" i="6"/>
  <c r="AN158" i="6"/>
  <c r="AO158" i="6"/>
  <c r="AP158" i="6"/>
  <c r="AQ158" i="6"/>
  <c r="AR158" i="6"/>
  <c r="AS158" i="6"/>
  <c r="AT158" i="6"/>
  <c r="AU158" i="6"/>
  <c r="AV158" i="6"/>
  <c r="AW158" i="6"/>
  <c r="AX158" i="6"/>
  <c r="AY158" i="6"/>
  <c r="AZ158" i="6"/>
  <c r="BA158" i="6"/>
  <c r="BB158" i="6"/>
  <c r="BC158" i="6"/>
  <c r="BD158" i="6"/>
  <c r="AK159" i="6"/>
  <c r="AL159" i="6"/>
  <c r="AM159" i="6"/>
  <c r="AN159" i="6"/>
  <c r="AO159" i="6"/>
  <c r="AP159" i="6"/>
  <c r="AQ159" i="6"/>
  <c r="AR159" i="6"/>
  <c r="AS159" i="6"/>
  <c r="AT159" i="6"/>
  <c r="AU159" i="6"/>
  <c r="AV159" i="6"/>
  <c r="AW159" i="6"/>
  <c r="AX159" i="6"/>
  <c r="AY159" i="6"/>
  <c r="AZ159" i="6"/>
  <c r="BA159" i="6"/>
  <c r="BB159" i="6"/>
  <c r="BC159" i="6"/>
  <c r="BD159" i="6"/>
  <c r="AK160" i="6"/>
  <c r="AL160" i="6"/>
  <c r="AM160" i="6"/>
  <c r="AN160" i="6"/>
  <c r="AO160" i="6"/>
  <c r="AP160" i="6"/>
  <c r="AQ160" i="6"/>
  <c r="AR160" i="6"/>
  <c r="AS160" i="6"/>
  <c r="AT160" i="6"/>
  <c r="AU160" i="6"/>
  <c r="AV160" i="6"/>
  <c r="AW160" i="6"/>
  <c r="AX160" i="6"/>
  <c r="AY160" i="6"/>
  <c r="AZ160" i="6"/>
  <c r="BA160" i="6"/>
  <c r="BB160" i="6"/>
  <c r="BC160" i="6"/>
  <c r="BD160" i="6"/>
  <c r="AK161" i="6"/>
  <c r="AL161" i="6"/>
  <c r="AM161" i="6"/>
  <c r="AN161" i="6"/>
  <c r="AO161" i="6"/>
  <c r="AP161" i="6"/>
  <c r="AQ161" i="6"/>
  <c r="AS161" i="6"/>
  <c r="AT161" i="6"/>
  <c r="AU161" i="6"/>
  <c r="AV161" i="6"/>
  <c r="AW161" i="6"/>
  <c r="AX161" i="6"/>
  <c r="AY161" i="6"/>
  <c r="AZ161" i="6"/>
  <c r="BA161" i="6"/>
  <c r="BB161" i="6"/>
  <c r="BC161" i="6"/>
  <c r="BD161" i="6"/>
  <c r="AK162" i="6"/>
  <c r="AL162" i="6"/>
  <c r="AM162" i="6"/>
  <c r="AN162" i="6"/>
  <c r="AO162" i="6"/>
  <c r="AP162" i="6"/>
  <c r="AQ162" i="6"/>
  <c r="AS162" i="6"/>
  <c r="AT162" i="6"/>
  <c r="AU162" i="6"/>
  <c r="AV162" i="6"/>
  <c r="AW162" i="6"/>
  <c r="AX162" i="6"/>
  <c r="AY162" i="6"/>
  <c r="AZ162" i="6"/>
  <c r="BA162" i="6"/>
  <c r="BB162" i="6"/>
  <c r="BC162" i="6"/>
  <c r="BD162" i="6"/>
  <c r="AK163" i="6"/>
  <c r="AL163" i="6"/>
  <c r="AM163" i="6"/>
  <c r="AN163" i="6"/>
  <c r="AO163" i="6"/>
  <c r="AP163" i="6"/>
  <c r="AQ163" i="6"/>
  <c r="AR163" i="6"/>
  <c r="AS163" i="6"/>
  <c r="AT163" i="6"/>
  <c r="AU163" i="6"/>
  <c r="AV163" i="6"/>
  <c r="AW163" i="6"/>
  <c r="AX163" i="6"/>
  <c r="AY163" i="6"/>
  <c r="AZ163" i="6"/>
  <c r="BA163" i="6"/>
  <c r="BB163" i="6"/>
  <c r="BC163" i="6"/>
  <c r="BD163" i="6"/>
  <c r="AK164" i="6"/>
  <c r="AL164" i="6"/>
  <c r="AM164" i="6"/>
  <c r="AN164" i="6"/>
  <c r="AO164" i="6"/>
  <c r="AP164" i="6"/>
  <c r="AQ164" i="6"/>
  <c r="AR164" i="6"/>
  <c r="AS164" i="6"/>
  <c r="AT164" i="6"/>
  <c r="AU164" i="6"/>
  <c r="AV164" i="6"/>
  <c r="AW164" i="6"/>
  <c r="AX164" i="6"/>
  <c r="AY164" i="6"/>
  <c r="AZ164" i="6"/>
  <c r="BA164" i="6"/>
  <c r="BB164" i="6"/>
  <c r="BC164" i="6"/>
  <c r="BD164" i="6"/>
  <c r="AK165" i="6"/>
  <c r="AL165" i="6"/>
  <c r="AM165" i="6"/>
  <c r="AN165" i="6"/>
  <c r="AO165" i="6"/>
  <c r="AP165" i="6"/>
  <c r="AQ165" i="6"/>
  <c r="AR165" i="6"/>
  <c r="AS165" i="6"/>
  <c r="AT165" i="6"/>
  <c r="AU165" i="6"/>
  <c r="AV165" i="6"/>
  <c r="AW165" i="6"/>
  <c r="AX165" i="6"/>
  <c r="AY165" i="6"/>
  <c r="AZ165" i="6"/>
  <c r="BA165" i="6"/>
  <c r="BB165" i="6"/>
  <c r="BC165" i="6"/>
  <c r="BD165" i="6"/>
  <c r="AK166" i="6"/>
  <c r="AL166" i="6"/>
  <c r="AM166" i="6"/>
  <c r="AN166" i="6"/>
  <c r="AO166" i="6"/>
  <c r="AP166" i="6"/>
  <c r="AQ166" i="6"/>
  <c r="AR166" i="6"/>
  <c r="AS166" i="6"/>
  <c r="AT166" i="6"/>
  <c r="AU166" i="6"/>
  <c r="AV166" i="6"/>
  <c r="AW166" i="6"/>
  <c r="AX166" i="6"/>
  <c r="AY166" i="6"/>
  <c r="AZ166" i="6"/>
  <c r="BA166" i="6"/>
  <c r="BB166" i="6"/>
  <c r="BC166" i="6"/>
  <c r="BD166" i="6"/>
  <c r="AK167" i="6"/>
  <c r="AL167" i="6"/>
  <c r="AM167" i="6"/>
  <c r="AN167" i="6"/>
  <c r="AO167" i="6"/>
  <c r="AP167" i="6"/>
  <c r="AQ167" i="6"/>
  <c r="AR167" i="6"/>
  <c r="AS167" i="6"/>
  <c r="AT167" i="6"/>
  <c r="AU167" i="6"/>
  <c r="AV167" i="6"/>
  <c r="AW167" i="6"/>
  <c r="AX167" i="6"/>
  <c r="AY167" i="6"/>
  <c r="AZ167" i="6"/>
  <c r="BA167" i="6"/>
  <c r="BC167" i="6"/>
  <c r="BD167" i="6"/>
  <c r="AK168" i="6"/>
  <c r="AL168" i="6"/>
  <c r="AM168" i="6"/>
  <c r="AN168" i="6"/>
  <c r="AO168" i="6"/>
  <c r="AP168" i="6"/>
  <c r="AQ168" i="6"/>
  <c r="AR168" i="6"/>
  <c r="AS168" i="6"/>
  <c r="AT168" i="6"/>
  <c r="AU168" i="6"/>
  <c r="AV168" i="6"/>
  <c r="AW168" i="6"/>
  <c r="AX168" i="6"/>
  <c r="AY168" i="6"/>
  <c r="AZ168" i="6"/>
  <c r="BA168" i="6"/>
  <c r="BC168" i="6"/>
  <c r="BD168" i="6"/>
  <c r="AK169" i="6"/>
  <c r="AL169" i="6"/>
  <c r="AM169" i="6"/>
  <c r="AN169" i="6"/>
  <c r="AO169" i="6"/>
  <c r="AP169" i="6"/>
  <c r="AQ169" i="6"/>
  <c r="AR169" i="6"/>
  <c r="AS169" i="6"/>
  <c r="AT169" i="6"/>
  <c r="AU169" i="6"/>
  <c r="AV169" i="6"/>
  <c r="AW169" i="6"/>
  <c r="AX169" i="6"/>
  <c r="AY169" i="6"/>
  <c r="AZ169" i="6"/>
  <c r="BA169" i="6"/>
  <c r="BC169" i="6"/>
  <c r="BD169" i="6"/>
  <c r="AK170" i="6"/>
  <c r="AL170" i="6"/>
  <c r="AM170" i="6"/>
  <c r="AN170" i="6"/>
  <c r="AO170" i="6"/>
  <c r="AP170" i="6"/>
  <c r="AQ170" i="6"/>
  <c r="AR170" i="6"/>
  <c r="AS170" i="6"/>
  <c r="AT170" i="6"/>
  <c r="AU170" i="6"/>
  <c r="AV170" i="6"/>
  <c r="AW170" i="6"/>
  <c r="AX170" i="6"/>
  <c r="AY170" i="6"/>
  <c r="AZ170" i="6"/>
  <c r="BA170" i="6"/>
  <c r="BC170" i="6"/>
  <c r="BD170" i="6"/>
  <c r="AK171" i="6"/>
  <c r="AL171" i="6"/>
  <c r="AM171" i="6"/>
  <c r="AN171" i="6"/>
  <c r="AO171" i="6"/>
  <c r="AP171" i="6"/>
  <c r="AQ171" i="6"/>
  <c r="AR171" i="6"/>
  <c r="AS171" i="6"/>
  <c r="AT171" i="6"/>
  <c r="AU171" i="6"/>
  <c r="AV171" i="6"/>
  <c r="AW171" i="6"/>
  <c r="AX171" i="6"/>
  <c r="AY171" i="6"/>
  <c r="AZ171" i="6"/>
  <c r="BA171" i="6"/>
  <c r="BC171" i="6"/>
  <c r="BD171" i="6"/>
  <c r="AK172" i="6"/>
  <c r="AL172" i="6"/>
  <c r="AM172" i="6"/>
  <c r="AN172" i="6"/>
  <c r="AO172" i="6"/>
  <c r="AP172" i="6"/>
  <c r="AQ172" i="6"/>
  <c r="AR172" i="6"/>
  <c r="AS172" i="6"/>
  <c r="AT172" i="6"/>
  <c r="AU172" i="6"/>
  <c r="AV172" i="6"/>
  <c r="AW172" i="6"/>
  <c r="AX172" i="6"/>
  <c r="AY172" i="6"/>
  <c r="AZ172" i="6"/>
  <c r="BA172" i="6"/>
  <c r="BC172" i="6"/>
  <c r="BD172" i="6"/>
  <c r="AK173" i="6"/>
  <c r="AL173" i="6"/>
  <c r="AM173" i="6"/>
  <c r="AN173" i="6"/>
  <c r="AO173" i="6"/>
  <c r="AP173" i="6"/>
  <c r="AQ173" i="6"/>
  <c r="AR173" i="6"/>
  <c r="AS173" i="6"/>
  <c r="AT173" i="6"/>
  <c r="AU173" i="6"/>
  <c r="AV173" i="6"/>
  <c r="AW173" i="6"/>
  <c r="AX173" i="6"/>
  <c r="AY173" i="6"/>
  <c r="AZ173" i="6"/>
  <c r="BA173" i="6"/>
  <c r="BC173" i="6"/>
  <c r="BD173" i="6"/>
  <c r="AK174" i="6"/>
  <c r="AL174" i="6"/>
  <c r="AM174" i="6"/>
  <c r="AN174" i="6"/>
  <c r="AO174" i="6"/>
  <c r="AP174" i="6"/>
  <c r="AQ174" i="6"/>
  <c r="AR174" i="6"/>
  <c r="AS174" i="6"/>
  <c r="AT174" i="6"/>
  <c r="AU174" i="6"/>
  <c r="AV174" i="6"/>
  <c r="AW174" i="6"/>
  <c r="AX174" i="6"/>
  <c r="AY174" i="6"/>
  <c r="AZ174" i="6"/>
  <c r="BA174" i="6"/>
  <c r="BC174" i="6"/>
  <c r="BD174" i="6"/>
  <c r="AK175" i="6"/>
  <c r="AL175" i="6"/>
  <c r="AM175" i="6"/>
  <c r="AO175" i="6"/>
  <c r="AP175" i="6"/>
  <c r="AQ175" i="6"/>
  <c r="AR175" i="6"/>
  <c r="AS175" i="6"/>
  <c r="AT175" i="6"/>
  <c r="AU175" i="6"/>
  <c r="AV175" i="6"/>
  <c r="AW175" i="6"/>
  <c r="AX175" i="6"/>
  <c r="AY175" i="6"/>
  <c r="AZ175" i="6"/>
  <c r="BA175" i="6"/>
  <c r="BB175" i="6"/>
  <c r="BC175" i="6"/>
  <c r="BD175" i="6"/>
  <c r="AK176" i="6"/>
  <c r="AL176" i="6"/>
  <c r="AM176" i="6"/>
  <c r="AN176" i="6"/>
  <c r="AO176" i="6"/>
  <c r="AP176" i="6"/>
  <c r="AQ176" i="6"/>
  <c r="AR176" i="6"/>
  <c r="AS176" i="6"/>
  <c r="AT176" i="6"/>
  <c r="AU176" i="6"/>
  <c r="AV176" i="6"/>
  <c r="AW176" i="6"/>
  <c r="AX176" i="6"/>
  <c r="AY176" i="6"/>
  <c r="AZ176" i="6"/>
  <c r="BA176" i="6"/>
  <c r="BC176" i="6"/>
  <c r="BD176" i="6"/>
  <c r="AK177" i="6"/>
  <c r="AL177" i="6"/>
  <c r="AM177" i="6"/>
  <c r="AN177" i="6"/>
  <c r="AO177" i="6"/>
  <c r="AP177" i="6"/>
  <c r="AQ177" i="6"/>
  <c r="AR177" i="6"/>
  <c r="AS177" i="6"/>
  <c r="AT177" i="6"/>
  <c r="AU177" i="6"/>
  <c r="AV177" i="6"/>
  <c r="AW177" i="6"/>
  <c r="AX177" i="6"/>
  <c r="AY177" i="6"/>
  <c r="AZ177" i="6"/>
  <c r="BA177" i="6"/>
  <c r="BC177" i="6"/>
  <c r="BD177" i="6"/>
  <c r="AK178" i="6"/>
  <c r="AL178" i="6"/>
  <c r="AM178" i="6"/>
  <c r="AN178" i="6"/>
  <c r="AO178" i="6"/>
  <c r="AP178" i="6"/>
  <c r="AQ178" i="6"/>
  <c r="AR178" i="6"/>
  <c r="AS178" i="6"/>
  <c r="AT178" i="6"/>
  <c r="AU178" i="6"/>
  <c r="AV178" i="6"/>
  <c r="AW178" i="6"/>
  <c r="AX178" i="6"/>
  <c r="AY178" i="6"/>
  <c r="AZ178" i="6"/>
  <c r="BA178" i="6"/>
  <c r="BC178" i="6"/>
  <c r="BD178" i="6"/>
  <c r="AK179" i="6"/>
  <c r="AL179" i="6"/>
  <c r="AM179" i="6"/>
  <c r="AN179" i="6"/>
  <c r="AO179" i="6"/>
  <c r="AP179" i="6"/>
  <c r="AQ179" i="6"/>
  <c r="AR179" i="6"/>
  <c r="AS179" i="6"/>
  <c r="AT179" i="6"/>
  <c r="AU179" i="6"/>
  <c r="AW179" i="6"/>
  <c r="AX179" i="6"/>
  <c r="AY179" i="6"/>
  <c r="AZ179" i="6"/>
  <c r="BA179" i="6"/>
  <c r="BB179" i="6"/>
  <c r="BC179" i="6"/>
  <c r="BD179" i="6"/>
  <c r="AK180" i="6"/>
  <c r="AL180" i="6"/>
  <c r="AM180" i="6"/>
  <c r="AN180" i="6"/>
  <c r="AO180" i="6"/>
  <c r="AP180" i="6"/>
  <c r="AQ180" i="6"/>
  <c r="AR180" i="6"/>
  <c r="AS180" i="6"/>
  <c r="AT180" i="6"/>
  <c r="AU180" i="6"/>
  <c r="AW180" i="6"/>
  <c r="AX180" i="6"/>
  <c r="AY180" i="6"/>
  <c r="AZ180" i="6"/>
  <c r="BA180" i="6"/>
  <c r="BB180" i="6"/>
  <c r="BC180" i="6"/>
  <c r="BD180" i="6"/>
  <c r="AK181" i="6"/>
  <c r="AL181" i="6"/>
  <c r="AM181" i="6"/>
  <c r="AN181" i="6"/>
  <c r="AO181" i="6"/>
  <c r="AP181" i="6"/>
  <c r="AQ181" i="6"/>
  <c r="AR181" i="6"/>
  <c r="AS181" i="6"/>
  <c r="AT181" i="6"/>
  <c r="AU181" i="6"/>
  <c r="AW181" i="6"/>
  <c r="AX181" i="6"/>
  <c r="AY181" i="6"/>
  <c r="AZ181" i="6"/>
  <c r="BA181" i="6"/>
  <c r="BB181" i="6"/>
  <c r="BC181" i="6"/>
  <c r="BD181" i="6"/>
  <c r="AK182" i="6"/>
  <c r="AL182" i="6"/>
  <c r="AM182" i="6"/>
  <c r="AN182" i="6"/>
  <c r="AO182" i="6"/>
  <c r="AP182" i="6"/>
  <c r="AQ182" i="6"/>
  <c r="AR182" i="6"/>
  <c r="AS182" i="6"/>
  <c r="AT182" i="6"/>
  <c r="AU182" i="6"/>
  <c r="AV182" i="6"/>
  <c r="AW182" i="6"/>
  <c r="AX182" i="6"/>
  <c r="AY182" i="6"/>
  <c r="AZ182" i="6"/>
  <c r="BA182" i="6"/>
  <c r="BB182" i="6"/>
  <c r="BC182" i="6"/>
  <c r="BD182" i="6"/>
  <c r="AK183" i="6"/>
  <c r="AL183" i="6"/>
  <c r="AM183" i="6"/>
  <c r="AN183" i="6"/>
  <c r="AO183" i="6"/>
  <c r="AP183" i="6"/>
  <c r="AQ183" i="6"/>
  <c r="AR183" i="6"/>
  <c r="AS183" i="6"/>
  <c r="AT183" i="6"/>
  <c r="AU183" i="6"/>
  <c r="AV183" i="6"/>
  <c r="AW183" i="6"/>
  <c r="AX183" i="6"/>
  <c r="AY183" i="6"/>
  <c r="AZ183" i="6"/>
  <c r="BA183" i="6"/>
  <c r="BB183" i="6"/>
  <c r="BC183" i="6"/>
  <c r="BD183" i="6"/>
  <c r="AK184" i="6"/>
  <c r="AL184" i="6"/>
  <c r="AM184" i="6"/>
  <c r="AN184" i="6"/>
  <c r="AO184" i="6"/>
  <c r="AP184" i="6"/>
  <c r="AQ184" i="6"/>
  <c r="AR184" i="6"/>
  <c r="AS184" i="6"/>
  <c r="AT184" i="6"/>
  <c r="AU184" i="6"/>
  <c r="AV184" i="6"/>
  <c r="AW184" i="6"/>
  <c r="AX184" i="6"/>
  <c r="AY184" i="6"/>
  <c r="AZ184" i="6"/>
  <c r="BA184" i="6"/>
  <c r="BB184" i="6"/>
  <c r="BC184" i="6"/>
  <c r="BD184" i="6"/>
  <c r="AK185" i="6"/>
  <c r="AL185" i="6"/>
  <c r="AM185" i="6"/>
  <c r="AN185" i="6"/>
  <c r="AO185" i="6"/>
  <c r="AP185" i="6"/>
  <c r="AQ185" i="6"/>
  <c r="AR185" i="6"/>
  <c r="AS185" i="6"/>
  <c r="AT185" i="6"/>
  <c r="AU185" i="6"/>
  <c r="AV185" i="6"/>
  <c r="AW185" i="6"/>
  <c r="AX185" i="6"/>
  <c r="AY185" i="6"/>
  <c r="AZ185" i="6"/>
  <c r="BA185" i="6"/>
  <c r="BB185" i="6"/>
  <c r="BC185" i="6"/>
  <c r="BD185" i="6"/>
  <c r="AK186" i="6"/>
  <c r="AL186" i="6"/>
  <c r="AM186" i="6"/>
  <c r="AN186" i="6"/>
  <c r="AO186" i="6"/>
  <c r="AP186" i="6"/>
  <c r="AQ186" i="6"/>
  <c r="AR186" i="6"/>
  <c r="AS186" i="6"/>
  <c r="AT186" i="6"/>
  <c r="AU186" i="6"/>
  <c r="AV186" i="6"/>
  <c r="AW186" i="6"/>
  <c r="AX186" i="6"/>
  <c r="AY186" i="6"/>
  <c r="AZ186" i="6"/>
  <c r="BA186" i="6"/>
  <c r="BB186" i="6"/>
  <c r="BC186" i="6"/>
  <c r="AK187" i="6"/>
  <c r="AL187" i="6"/>
  <c r="AM187" i="6"/>
  <c r="AN187" i="6"/>
  <c r="AO187" i="6"/>
  <c r="AP187" i="6"/>
  <c r="AQ187" i="6"/>
  <c r="AR187" i="6"/>
  <c r="AS187" i="6"/>
  <c r="AT187" i="6"/>
  <c r="AU187" i="6"/>
  <c r="AW187" i="6"/>
  <c r="AX187" i="6"/>
  <c r="AY187" i="6"/>
  <c r="AZ187" i="6"/>
  <c r="BA187" i="6"/>
  <c r="BB187" i="6"/>
  <c r="BC187" i="6"/>
  <c r="BD187" i="6"/>
  <c r="AK188" i="6"/>
  <c r="AL188" i="6"/>
  <c r="AM188" i="6"/>
  <c r="AN188" i="6"/>
  <c r="AO188" i="6"/>
  <c r="AP188" i="6"/>
  <c r="AQ188" i="6"/>
  <c r="AR188" i="6"/>
  <c r="AS188" i="6"/>
  <c r="AT188" i="6"/>
  <c r="AU188" i="6"/>
  <c r="AW188" i="6"/>
  <c r="AX188" i="6"/>
  <c r="AY188" i="6"/>
  <c r="AZ188" i="6"/>
  <c r="BA188" i="6"/>
  <c r="BB188" i="6"/>
  <c r="BC188" i="6"/>
  <c r="BD188" i="6"/>
  <c r="AK189" i="6"/>
  <c r="AL189" i="6"/>
  <c r="AM189" i="6"/>
  <c r="AN189" i="6"/>
  <c r="AO189" i="6"/>
  <c r="AP189" i="6"/>
  <c r="AQ189" i="6"/>
  <c r="AR189" i="6"/>
  <c r="AS189" i="6"/>
  <c r="AT189" i="6"/>
  <c r="AU189" i="6"/>
  <c r="AW189" i="6"/>
  <c r="AX189" i="6"/>
  <c r="AY189" i="6"/>
  <c r="AZ189" i="6"/>
  <c r="BA189" i="6"/>
  <c r="BB189" i="6"/>
  <c r="BC189" i="6"/>
  <c r="BD189" i="6"/>
  <c r="AK190" i="6"/>
  <c r="AL190" i="6"/>
  <c r="AM190" i="6"/>
  <c r="AN190" i="6"/>
  <c r="AO190" i="6"/>
  <c r="AP190" i="6"/>
  <c r="AQ190" i="6"/>
  <c r="AR190" i="6"/>
  <c r="AS190" i="6"/>
  <c r="AT190" i="6"/>
  <c r="AU190" i="6"/>
  <c r="AV190" i="6"/>
  <c r="AW190" i="6"/>
  <c r="AX190" i="6"/>
  <c r="AY190" i="6"/>
  <c r="AZ190" i="6"/>
  <c r="BA190" i="6"/>
  <c r="BB190" i="6"/>
  <c r="BC190" i="6"/>
  <c r="BD190" i="6"/>
  <c r="AK191" i="6"/>
  <c r="AL191" i="6"/>
  <c r="AM191" i="6"/>
  <c r="AN191" i="6"/>
  <c r="AO191" i="6"/>
  <c r="AP191" i="6"/>
  <c r="AQ191" i="6"/>
  <c r="AR191" i="6"/>
  <c r="AS191" i="6"/>
  <c r="AT191" i="6"/>
  <c r="AU191" i="6"/>
  <c r="AV191" i="6"/>
  <c r="AW191" i="6"/>
  <c r="AX191" i="6"/>
  <c r="AY191" i="6"/>
  <c r="AZ191" i="6"/>
  <c r="BA191" i="6"/>
  <c r="BB191" i="6"/>
  <c r="BC191" i="6"/>
  <c r="BD191" i="6"/>
  <c r="AK192" i="6"/>
  <c r="AL192" i="6"/>
  <c r="AM192" i="6"/>
  <c r="AN192" i="6"/>
  <c r="AO192" i="6"/>
  <c r="AP192" i="6"/>
  <c r="AQ192" i="6"/>
  <c r="AR192" i="6"/>
  <c r="AS192" i="6"/>
  <c r="AT192" i="6"/>
  <c r="AU192" i="6"/>
  <c r="AV192" i="6"/>
  <c r="AW192" i="6"/>
  <c r="AX192" i="6"/>
  <c r="AY192" i="6"/>
  <c r="AZ192" i="6"/>
  <c r="BA192" i="6"/>
  <c r="BB192" i="6"/>
  <c r="BC192" i="6"/>
  <c r="BD192" i="6"/>
  <c r="AK193" i="6"/>
  <c r="AL193" i="6"/>
  <c r="AM193" i="6"/>
  <c r="AN193" i="6"/>
  <c r="AO193" i="6"/>
  <c r="AP193" i="6"/>
  <c r="AQ193" i="6"/>
  <c r="AR193" i="6"/>
  <c r="AS193" i="6"/>
  <c r="AT193" i="6"/>
  <c r="AU193" i="6"/>
  <c r="AV193" i="6"/>
  <c r="AW193" i="6"/>
  <c r="AX193" i="6"/>
  <c r="AY193" i="6"/>
  <c r="AZ193" i="6"/>
  <c r="BA193" i="6"/>
  <c r="BB193" i="6"/>
  <c r="BC193" i="6"/>
  <c r="BD193" i="6"/>
  <c r="AK194" i="6"/>
  <c r="AL194" i="6"/>
  <c r="AM194" i="6"/>
  <c r="AN194" i="6"/>
  <c r="AO194" i="6"/>
  <c r="AP194" i="6"/>
  <c r="AQ194" i="6"/>
  <c r="AR194" i="6"/>
  <c r="AS194" i="6"/>
  <c r="AT194" i="6"/>
  <c r="AU194" i="6"/>
  <c r="AW194" i="6"/>
  <c r="AX194" i="6"/>
  <c r="AY194" i="6"/>
  <c r="AZ194" i="6"/>
  <c r="BA194" i="6"/>
  <c r="BB194" i="6"/>
  <c r="BC194" i="6"/>
  <c r="BD194" i="6"/>
  <c r="AK195" i="6"/>
  <c r="AL195" i="6"/>
  <c r="AM195" i="6"/>
  <c r="AN195" i="6"/>
  <c r="AO195" i="6"/>
  <c r="AP195" i="6"/>
  <c r="AQ195" i="6"/>
  <c r="AR195" i="6"/>
  <c r="AS195" i="6"/>
  <c r="AT195" i="6"/>
  <c r="AU195" i="6"/>
  <c r="AW195" i="6"/>
  <c r="AX195" i="6"/>
  <c r="AY195" i="6"/>
  <c r="AZ195" i="6"/>
  <c r="BA195" i="6"/>
  <c r="BB195" i="6"/>
  <c r="BC195" i="6"/>
  <c r="BD195" i="6"/>
  <c r="AK196" i="6"/>
  <c r="AL196" i="6"/>
  <c r="AM196" i="6"/>
  <c r="AN196" i="6"/>
  <c r="AO196" i="6"/>
  <c r="AP196" i="6"/>
  <c r="AQ196" i="6"/>
  <c r="AR196" i="6"/>
  <c r="AS196" i="6"/>
  <c r="AT196" i="6"/>
  <c r="AU196" i="6"/>
  <c r="AW196" i="6"/>
  <c r="AX196" i="6"/>
  <c r="AY196" i="6"/>
  <c r="AZ196" i="6"/>
  <c r="BA196" i="6"/>
  <c r="BB196" i="6"/>
  <c r="BC196" i="6"/>
  <c r="BD196" i="6"/>
  <c r="AK197" i="6"/>
  <c r="AL197" i="6"/>
  <c r="AM197" i="6"/>
  <c r="AN197" i="6"/>
  <c r="AO197" i="6"/>
  <c r="AP197" i="6"/>
  <c r="AQ197" i="6"/>
  <c r="AR197" i="6"/>
  <c r="AS197" i="6"/>
  <c r="AT197" i="6"/>
  <c r="AU197" i="6"/>
  <c r="AW197" i="6"/>
  <c r="AX197" i="6"/>
  <c r="AY197" i="6"/>
  <c r="AZ197" i="6"/>
  <c r="BA197" i="6"/>
  <c r="BB197" i="6"/>
  <c r="BC197" i="6"/>
  <c r="BD197" i="6"/>
  <c r="AK198" i="6"/>
  <c r="AL198" i="6"/>
  <c r="AM198" i="6"/>
  <c r="AN198" i="6"/>
  <c r="AO198" i="6"/>
  <c r="AP198" i="6"/>
  <c r="AQ198" i="6"/>
  <c r="AR198" i="6"/>
  <c r="AS198" i="6"/>
  <c r="AT198" i="6"/>
  <c r="AU198" i="6"/>
  <c r="AW198" i="6"/>
  <c r="AX198" i="6"/>
  <c r="AY198" i="6"/>
  <c r="AZ198" i="6"/>
  <c r="BA198" i="6"/>
  <c r="BB198" i="6"/>
  <c r="BC198" i="6"/>
  <c r="BD198" i="6"/>
  <c r="AK199" i="6"/>
  <c r="AL199" i="6"/>
  <c r="AM199" i="6"/>
  <c r="AN199" i="6"/>
  <c r="AO199" i="6"/>
  <c r="AP199" i="6"/>
  <c r="AQ199" i="6"/>
  <c r="AR199" i="6"/>
  <c r="AS199" i="6"/>
  <c r="AT199" i="6"/>
  <c r="AU199" i="6"/>
  <c r="AW199" i="6"/>
  <c r="AX199" i="6"/>
  <c r="AY199" i="6"/>
  <c r="AZ199" i="6"/>
  <c r="BA199" i="6"/>
  <c r="BB199" i="6"/>
  <c r="BC199" i="6"/>
  <c r="BD199" i="6"/>
  <c r="AK200" i="6"/>
  <c r="AL200" i="6"/>
  <c r="AM200" i="6"/>
  <c r="AN200" i="6"/>
  <c r="AO200" i="6"/>
  <c r="AP200" i="6"/>
  <c r="AQ200" i="6"/>
  <c r="AR200" i="6"/>
  <c r="AS200" i="6"/>
  <c r="AT200" i="6"/>
  <c r="AU200" i="6"/>
  <c r="AW200" i="6"/>
  <c r="AX200" i="6"/>
  <c r="AY200" i="6"/>
  <c r="AZ200" i="6"/>
  <c r="BA200" i="6"/>
  <c r="BB200" i="6"/>
  <c r="BC200" i="6"/>
  <c r="BD200" i="6"/>
  <c r="AK201" i="6"/>
  <c r="AL201" i="6"/>
  <c r="AM201" i="6"/>
  <c r="AN201" i="6"/>
  <c r="AO201" i="6"/>
  <c r="AP201" i="6"/>
  <c r="AQ201" i="6"/>
  <c r="AR201" i="6"/>
  <c r="AS201" i="6"/>
  <c r="AT201" i="6"/>
  <c r="AU201" i="6"/>
  <c r="AW201" i="6"/>
  <c r="AX201" i="6"/>
  <c r="AY201" i="6"/>
  <c r="AZ201" i="6"/>
  <c r="BA201" i="6"/>
  <c r="BB201" i="6"/>
  <c r="BC201" i="6"/>
  <c r="BD201" i="6"/>
  <c r="AK202" i="6"/>
  <c r="AL202" i="6"/>
  <c r="AM202" i="6"/>
  <c r="AN202" i="6"/>
  <c r="AO202" i="6"/>
  <c r="AP202" i="6"/>
  <c r="AQ202" i="6"/>
  <c r="AR202" i="6"/>
  <c r="AS202" i="6"/>
  <c r="AT202" i="6"/>
  <c r="AU202" i="6"/>
  <c r="AW202" i="6"/>
  <c r="AX202" i="6"/>
  <c r="AY202" i="6"/>
  <c r="AZ202" i="6"/>
  <c r="BA202" i="6"/>
  <c r="BB202" i="6"/>
  <c r="BC202" i="6"/>
  <c r="BD202" i="6"/>
  <c r="AK203" i="6"/>
  <c r="AL203" i="6"/>
  <c r="AM203" i="6"/>
  <c r="AN203" i="6"/>
  <c r="AO203" i="6"/>
  <c r="AP203" i="6"/>
  <c r="AQ203" i="6"/>
  <c r="AR203" i="6"/>
  <c r="AS203" i="6"/>
  <c r="AT203" i="6"/>
  <c r="AU203" i="6"/>
  <c r="AW203" i="6"/>
  <c r="AX203" i="6"/>
  <c r="AY203" i="6"/>
  <c r="AZ203" i="6"/>
  <c r="BA203" i="6"/>
  <c r="BB203" i="6"/>
  <c r="BC203" i="6"/>
  <c r="BD203" i="6"/>
  <c r="AK204" i="6"/>
  <c r="AL204" i="6"/>
  <c r="AM204" i="6"/>
  <c r="AN204" i="6"/>
  <c r="AO204" i="6"/>
  <c r="AP204" i="6"/>
  <c r="AQ204" i="6"/>
  <c r="AR204" i="6"/>
  <c r="AS204" i="6"/>
  <c r="AT204" i="6"/>
  <c r="AU204" i="6"/>
  <c r="AW204" i="6"/>
  <c r="AX204" i="6"/>
  <c r="AY204" i="6"/>
  <c r="AZ204" i="6"/>
  <c r="BA204" i="6"/>
  <c r="BB204" i="6"/>
  <c r="BC204" i="6"/>
  <c r="BD204" i="6"/>
  <c r="AK205" i="6"/>
  <c r="AL205" i="6"/>
  <c r="AM205" i="6"/>
  <c r="AN205" i="6"/>
  <c r="AO205" i="6"/>
  <c r="AP205" i="6"/>
  <c r="AQ205" i="6"/>
  <c r="AR205" i="6"/>
  <c r="AS205" i="6"/>
  <c r="AT205" i="6"/>
  <c r="AU205" i="6"/>
  <c r="AW205" i="6"/>
  <c r="AX205" i="6"/>
  <c r="AY205" i="6"/>
  <c r="AZ205" i="6"/>
  <c r="BA205" i="6"/>
  <c r="BB205" i="6"/>
  <c r="BC205" i="6"/>
  <c r="BD205" i="6"/>
  <c r="AK206" i="6"/>
  <c r="AL206" i="6"/>
  <c r="AM206" i="6"/>
  <c r="AN206" i="6"/>
  <c r="AO206" i="6"/>
  <c r="AP206" i="6"/>
  <c r="AQ206" i="6"/>
  <c r="AR206" i="6"/>
  <c r="AS206" i="6"/>
  <c r="AT206" i="6"/>
  <c r="AU206" i="6"/>
  <c r="AW206" i="6"/>
  <c r="AX206" i="6"/>
  <c r="AY206" i="6"/>
  <c r="AZ206" i="6"/>
  <c r="BA206" i="6"/>
  <c r="BB206" i="6"/>
  <c r="BC206" i="6"/>
  <c r="BD206" i="6"/>
  <c r="AK207" i="6"/>
  <c r="AL207" i="6"/>
  <c r="AM207" i="6"/>
  <c r="AN207" i="6"/>
  <c r="AO207" i="6"/>
  <c r="AP207" i="6"/>
  <c r="AQ207" i="6"/>
  <c r="AR207" i="6"/>
  <c r="AS207" i="6"/>
  <c r="AT207" i="6"/>
  <c r="AU207" i="6"/>
  <c r="AW207" i="6"/>
  <c r="AX207" i="6"/>
  <c r="AY207" i="6"/>
  <c r="AZ207" i="6"/>
  <c r="BA207" i="6"/>
  <c r="BB207" i="6"/>
  <c r="BC207" i="6"/>
  <c r="BD207" i="6"/>
  <c r="AK208" i="6"/>
  <c r="AL208" i="6"/>
  <c r="AM208" i="6"/>
  <c r="AN208" i="6"/>
  <c r="AO208" i="6"/>
  <c r="AP208" i="6"/>
  <c r="AQ208" i="6"/>
  <c r="AR208" i="6"/>
  <c r="AS208" i="6"/>
  <c r="AT208" i="6"/>
  <c r="AU208" i="6"/>
  <c r="AW208" i="6"/>
  <c r="AX208" i="6"/>
  <c r="AY208" i="6"/>
  <c r="AZ208" i="6"/>
  <c r="BA208" i="6"/>
  <c r="BB208" i="6"/>
  <c r="BC208" i="6"/>
  <c r="BD208" i="6"/>
  <c r="AK209" i="6"/>
  <c r="AL209" i="6"/>
  <c r="AM209" i="6"/>
  <c r="AN209" i="6"/>
  <c r="AO209" i="6"/>
  <c r="AP209" i="6"/>
  <c r="AQ209" i="6"/>
  <c r="AR209" i="6"/>
  <c r="AS209" i="6"/>
  <c r="AT209" i="6"/>
  <c r="AU209" i="6"/>
  <c r="AW209" i="6"/>
  <c r="AX209" i="6"/>
  <c r="AY209" i="6"/>
  <c r="AZ209" i="6"/>
  <c r="BA209" i="6"/>
  <c r="BB209" i="6"/>
  <c r="BC209" i="6"/>
  <c r="BD209" i="6"/>
  <c r="AK210" i="6"/>
  <c r="AL210" i="6"/>
  <c r="AM210" i="6"/>
  <c r="AN210" i="6"/>
  <c r="AO210" i="6"/>
  <c r="AP210" i="6"/>
  <c r="AQ210" i="6"/>
  <c r="AR210" i="6"/>
  <c r="AS210" i="6"/>
  <c r="AT210" i="6"/>
  <c r="AU210" i="6"/>
  <c r="AW210" i="6"/>
  <c r="AX210" i="6"/>
  <c r="AY210" i="6"/>
  <c r="AZ210" i="6"/>
  <c r="BA210" i="6"/>
  <c r="BB210" i="6"/>
  <c r="BC210" i="6"/>
  <c r="BD210" i="6"/>
  <c r="AK211" i="6"/>
  <c r="AL211" i="6"/>
  <c r="AM211" i="6"/>
  <c r="AN211" i="6"/>
  <c r="AO211" i="6"/>
  <c r="AP211" i="6"/>
  <c r="AQ211" i="6"/>
  <c r="AR211" i="6"/>
  <c r="AS211" i="6"/>
  <c r="AT211" i="6"/>
  <c r="AU211" i="6"/>
  <c r="AW211" i="6"/>
  <c r="AX211" i="6"/>
  <c r="AY211" i="6"/>
  <c r="AZ211" i="6"/>
  <c r="BA211" i="6"/>
  <c r="BB211" i="6"/>
  <c r="BC211" i="6"/>
  <c r="BD211" i="6"/>
  <c r="AK212" i="6"/>
  <c r="AL212" i="6"/>
  <c r="AM212" i="6"/>
  <c r="AN212" i="6"/>
  <c r="AO212" i="6"/>
  <c r="AP212" i="6"/>
  <c r="AQ212" i="6"/>
  <c r="AR212" i="6"/>
  <c r="AS212" i="6"/>
  <c r="AT212" i="6"/>
  <c r="AU212" i="6"/>
  <c r="AW212" i="6"/>
  <c r="AX212" i="6"/>
  <c r="AY212" i="6"/>
  <c r="AZ212" i="6"/>
  <c r="BA212" i="6"/>
  <c r="BB212" i="6"/>
  <c r="BC212" i="6"/>
  <c r="BD212" i="6"/>
  <c r="AK213" i="6"/>
  <c r="AL213" i="6"/>
  <c r="AM213" i="6"/>
  <c r="AN213" i="6"/>
  <c r="AO213" i="6"/>
  <c r="AP213" i="6"/>
  <c r="AQ213" i="6"/>
  <c r="AR213" i="6"/>
  <c r="AS213" i="6"/>
  <c r="AT213" i="6"/>
  <c r="AU213" i="6"/>
  <c r="AV213" i="6"/>
  <c r="AW213" i="6"/>
  <c r="AX213" i="6"/>
  <c r="AY213" i="6"/>
  <c r="AZ213" i="6"/>
  <c r="BA213" i="6"/>
  <c r="BB213" i="6"/>
  <c r="BC213" i="6"/>
  <c r="BD213" i="6"/>
  <c r="AK214" i="6"/>
  <c r="AL214" i="6"/>
  <c r="AM214" i="6"/>
  <c r="AN214" i="6"/>
  <c r="AO214" i="6"/>
  <c r="AP214" i="6"/>
  <c r="AQ214" i="6"/>
  <c r="AR214" i="6"/>
  <c r="AS214" i="6"/>
  <c r="AT214" i="6"/>
  <c r="AU214" i="6"/>
  <c r="AV214" i="6"/>
  <c r="AW214" i="6"/>
  <c r="AX214" i="6"/>
  <c r="AY214" i="6"/>
  <c r="AZ214" i="6"/>
  <c r="BA214" i="6"/>
  <c r="BB214" i="6"/>
  <c r="BC214" i="6"/>
  <c r="BD214" i="6"/>
  <c r="AK215" i="6"/>
  <c r="AL215" i="6"/>
  <c r="AM215" i="6"/>
  <c r="AN215" i="6"/>
  <c r="AO215" i="6"/>
  <c r="AP215" i="6"/>
  <c r="AQ215" i="6"/>
  <c r="AR215" i="6"/>
  <c r="AS215" i="6"/>
  <c r="AT215" i="6"/>
  <c r="AU215" i="6"/>
  <c r="AV215" i="6"/>
  <c r="AW215" i="6"/>
  <c r="AX215" i="6"/>
  <c r="AY215" i="6"/>
  <c r="AZ215" i="6"/>
  <c r="BA215" i="6"/>
  <c r="BB215" i="6"/>
  <c r="BC215" i="6"/>
  <c r="BD215" i="6"/>
  <c r="AK216" i="6"/>
  <c r="AL216" i="6"/>
  <c r="AM216" i="6"/>
  <c r="AN216" i="6"/>
  <c r="AO216" i="6"/>
  <c r="AP216" i="6"/>
  <c r="AQ216" i="6"/>
  <c r="AR216" i="6"/>
  <c r="AS216" i="6"/>
  <c r="AT216" i="6"/>
  <c r="AU216" i="6"/>
  <c r="AV216" i="6"/>
  <c r="AW216" i="6"/>
  <c r="AX216" i="6"/>
  <c r="AY216" i="6"/>
  <c r="AZ216" i="6"/>
  <c r="BA216" i="6"/>
  <c r="BB216" i="6"/>
  <c r="BC216" i="6"/>
  <c r="BD216" i="6"/>
  <c r="AK217" i="6"/>
  <c r="AL217" i="6"/>
  <c r="AM217" i="6"/>
  <c r="AN217" i="6"/>
  <c r="AO217" i="6"/>
  <c r="AP217" i="6"/>
  <c r="AQ217" i="6"/>
  <c r="AR217" i="6"/>
  <c r="AS217" i="6"/>
  <c r="AT217" i="6"/>
  <c r="AU217" i="6"/>
  <c r="AV217" i="6"/>
  <c r="AW217" i="6"/>
  <c r="AX217" i="6"/>
  <c r="AY217" i="6"/>
  <c r="AZ217" i="6"/>
  <c r="BA217" i="6"/>
  <c r="BB217" i="6"/>
  <c r="BC217" i="6"/>
  <c r="AK218" i="6"/>
  <c r="AL218" i="6"/>
  <c r="AM218" i="6"/>
  <c r="AN218" i="6"/>
  <c r="AO218" i="6"/>
  <c r="AP218" i="6"/>
  <c r="AQ218" i="6"/>
  <c r="AR218" i="6"/>
  <c r="AS218" i="6"/>
  <c r="AT218" i="6"/>
  <c r="AU218" i="6"/>
  <c r="AV218" i="6"/>
  <c r="AW218" i="6"/>
  <c r="AX218" i="6"/>
  <c r="AY218" i="6"/>
  <c r="AZ218" i="6"/>
  <c r="BA218" i="6"/>
  <c r="BB218" i="6"/>
  <c r="BC218" i="6"/>
  <c r="AK219" i="6"/>
  <c r="AL219" i="6"/>
  <c r="AM219" i="6"/>
  <c r="AN219" i="6"/>
  <c r="AO219" i="6"/>
  <c r="AP219" i="6"/>
  <c r="AQ219" i="6"/>
  <c r="AR219" i="6"/>
  <c r="AS219" i="6"/>
  <c r="AT219" i="6"/>
  <c r="AU219" i="6"/>
  <c r="AV219" i="6"/>
  <c r="AW219" i="6"/>
  <c r="AX219" i="6"/>
  <c r="AY219" i="6"/>
  <c r="AZ219" i="6"/>
  <c r="BA219" i="6"/>
  <c r="BB219" i="6"/>
  <c r="BC219" i="6"/>
  <c r="AK220" i="6"/>
  <c r="AL220" i="6"/>
  <c r="AM220" i="6"/>
  <c r="AN220" i="6"/>
  <c r="AO220" i="6"/>
  <c r="AP220" i="6"/>
  <c r="AQ220" i="6"/>
  <c r="AR220" i="6"/>
  <c r="AS220" i="6"/>
  <c r="AT220" i="6"/>
  <c r="AU220" i="6"/>
  <c r="AV220" i="6"/>
  <c r="AW220" i="6"/>
  <c r="AX220" i="6"/>
  <c r="AY220" i="6"/>
  <c r="AZ220" i="6"/>
  <c r="BA220" i="6"/>
  <c r="BB220" i="6"/>
  <c r="BC220" i="6"/>
  <c r="AK221" i="6"/>
  <c r="AL221" i="6"/>
  <c r="AM221" i="6"/>
  <c r="AN221" i="6"/>
  <c r="AO221" i="6"/>
  <c r="AP221" i="6"/>
  <c r="AQ221" i="6"/>
  <c r="AR221" i="6"/>
  <c r="AS221" i="6"/>
  <c r="AT221" i="6"/>
  <c r="AU221" i="6"/>
  <c r="AV221" i="6"/>
  <c r="AW221" i="6"/>
  <c r="AX221" i="6"/>
  <c r="AY221" i="6"/>
  <c r="AZ221" i="6"/>
  <c r="BA221" i="6"/>
  <c r="BB221" i="6"/>
  <c r="BC221" i="6"/>
  <c r="AK222" i="6"/>
  <c r="AL222" i="6"/>
  <c r="AM222" i="6"/>
  <c r="AN222" i="6"/>
  <c r="AO222" i="6"/>
  <c r="AP222" i="6"/>
  <c r="AQ222" i="6"/>
  <c r="AR222" i="6"/>
  <c r="AS222" i="6"/>
  <c r="AT222" i="6"/>
  <c r="AU222" i="6"/>
  <c r="AV222" i="6"/>
  <c r="AW222" i="6"/>
  <c r="AX222" i="6"/>
  <c r="AY222" i="6"/>
  <c r="AZ222" i="6"/>
  <c r="BA222" i="6"/>
  <c r="BB222" i="6"/>
  <c r="BC222" i="6"/>
  <c r="AK223" i="6"/>
  <c r="AL223" i="6"/>
  <c r="AM223" i="6"/>
  <c r="AN223" i="6"/>
  <c r="AO223" i="6"/>
  <c r="AP223" i="6"/>
  <c r="AQ223" i="6"/>
  <c r="AR223" i="6"/>
  <c r="AS223" i="6"/>
  <c r="AT223" i="6"/>
  <c r="AU223" i="6"/>
  <c r="AV223" i="6"/>
  <c r="AW223" i="6"/>
  <c r="AX223" i="6"/>
  <c r="AY223" i="6"/>
  <c r="AZ223" i="6"/>
  <c r="BA223" i="6"/>
  <c r="BB223" i="6"/>
  <c r="BC223" i="6"/>
  <c r="AK224" i="6"/>
  <c r="AL224" i="6"/>
  <c r="AM224" i="6"/>
  <c r="AN224" i="6"/>
  <c r="AO224" i="6"/>
  <c r="AP224" i="6"/>
  <c r="AQ224" i="6"/>
  <c r="AR224" i="6"/>
  <c r="AS224" i="6"/>
  <c r="AT224" i="6"/>
  <c r="AU224" i="6"/>
  <c r="AV224" i="6"/>
  <c r="AW224" i="6"/>
  <c r="AX224" i="6"/>
  <c r="AY224" i="6"/>
  <c r="AZ224" i="6"/>
  <c r="BA224" i="6"/>
  <c r="BB224" i="6"/>
  <c r="BC224" i="6"/>
  <c r="AK225" i="6"/>
  <c r="AL225" i="6"/>
  <c r="AM225" i="6"/>
  <c r="AN225" i="6"/>
  <c r="AO225" i="6"/>
  <c r="AP225" i="6"/>
  <c r="AQ225" i="6"/>
  <c r="AR225" i="6"/>
  <c r="AS225" i="6"/>
  <c r="AT225" i="6"/>
  <c r="AU225" i="6"/>
  <c r="AV225" i="6"/>
  <c r="AW225" i="6"/>
  <c r="AX225" i="6"/>
  <c r="AY225" i="6"/>
  <c r="AZ225" i="6"/>
  <c r="BA225" i="6"/>
  <c r="BB225" i="6"/>
  <c r="BC225" i="6"/>
  <c r="AK226" i="6"/>
  <c r="AL226" i="6"/>
  <c r="AM226" i="6"/>
  <c r="AN226" i="6"/>
  <c r="AO226" i="6"/>
  <c r="AP226" i="6"/>
  <c r="AQ226" i="6"/>
  <c r="AR226" i="6"/>
  <c r="AS226" i="6"/>
  <c r="AT226" i="6"/>
  <c r="AU226" i="6"/>
  <c r="AV226" i="6"/>
  <c r="AW226" i="6"/>
  <c r="AX226" i="6"/>
  <c r="AY226" i="6"/>
  <c r="AZ226" i="6"/>
  <c r="BA226" i="6"/>
  <c r="BB226" i="6"/>
  <c r="BC226" i="6"/>
  <c r="AK227" i="6"/>
  <c r="AL227" i="6"/>
  <c r="AM227" i="6"/>
  <c r="AN227" i="6"/>
  <c r="AO227" i="6"/>
  <c r="AP227" i="6"/>
  <c r="AQ227" i="6"/>
  <c r="AR227" i="6"/>
  <c r="AS227" i="6"/>
  <c r="AT227" i="6"/>
  <c r="AU227" i="6"/>
  <c r="AV227" i="6"/>
  <c r="AW227" i="6"/>
  <c r="AX227" i="6"/>
  <c r="AY227" i="6"/>
  <c r="AZ227" i="6"/>
  <c r="BA227" i="6"/>
  <c r="BB227" i="6"/>
  <c r="BC227" i="6"/>
  <c r="AK228" i="6"/>
  <c r="AL228" i="6"/>
  <c r="AM228" i="6"/>
  <c r="AN228" i="6"/>
  <c r="AO228" i="6"/>
  <c r="AP228" i="6"/>
  <c r="AQ228" i="6"/>
  <c r="AR228" i="6"/>
  <c r="AS228" i="6"/>
  <c r="AT228" i="6"/>
  <c r="AU228" i="6"/>
  <c r="AV228" i="6"/>
  <c r="AW228" i="6"/>
  <c r="AX228" i="6"/>
  <c r="AY228" i="6"/>
  <c r="AZ228" i="6"/>
  <c r="BA228" i="6"/>
  <c r="BB228" i="6"/>
  <c r="BC228" i="6"/>
  <c r="AK229" i="6"/>
  <c r="AL229" i="6"/>
  <c r="AM229" i="6"/>
  <c r="AN229" i="6"/>
  <c r="AO229" i="6"/>
  <c r="AP229" i="6"/>
  <c r="AQ229" i="6"/>
  <c r="AR229" i="6"/>
  <c r="AS229" i="6"/>
  <c r="AT229" i="6"/>
  <c r="AU229" i="6"/>
  <c r="AV229" i="6"/>
  <c r="AW229" i="6"/>
  <c r="AX229" i="6"/>
  <c r="AY229" i="6"/>
  <c r="AZ229" i="6"/>
  <c r="BA229" i="6"/>
  <c r="BB229" i="6"/>
  <c r="BC229" i="6"/>
  <c r="AK230" i="6"/>
  <c r="AL230" i="6"/>
  <c r="AM230" i="6"/>
  <c r="AN230" i="6"/>
  <c r="AO230" i="6"/>
  <c r="AP230" i="6"/>
  <c r="AQ230" i="6"/>
  <c r="AR230" i="6"/>
  <c r="AS230" i="6"/>
  <c r="AT230" i="6"/>
  <c r="AU230" i="6"/>
  <c r="AV230" i="6"/>
  <c r="AW230" i="6"/>
  <c r="AX230" i="6"/>
  <c r="AY230" i="6"/>
  <c r="AZ230" i="6"/>
  <c r="BA230" i="6"/>
  <c r="BB230" i="6"/>
  <c r="BC230" i="6"/>
  <c r="AK231" i="6"/>
  <c r="AL231" i="6"/>
  <c r="AM231" i="6"/>
  <c r="AN231" i="6"/>
  <c r="AO231" i="6"/>
  <c r="AP231" i="6"/>
  <c r="AQ231" i="6"/>
  <c r="AR231" i="6"/>
  <c r="AS231" i="6"/>
  <c r="AT231" i="6"/>
  <c r="AU231" i="6"/>
  <c r="AV231" i="6"/>
  <c r="AW231" i="6"/>
  <c r="AX231" i="6"/>
  <c r="AY231" i="6"/>
  <c r="AZ231" i="6"/>
  <c r="BA231" i="6"/>
  <c r="BB231" i="6"/>
  <c r="BC231" i="6"/>
  <c r="AK232" i="6"/>
  <c r="AL232" i="6"/>
  <c r="AM232" i="6"/>
  <c r="AN232" i="6"/>
  <c r="AO232" i="6"/>
  <c r="AP232" i="6"/>
  <c r="AQ232" i="6"/>
  <c r="AR232" i="6"/>
  <c r="AS232" i="6"/>
  <c r="AT232" i="6"/>
  <c r="AU232" i="6"/>
  <c r="AV232" i="6"/>
  <c r="AW232" i="6"/>
  <c r="AX232" i="6"/>
  <c r="AY232" i="6"/>
  <c r="AZ232" i="6"/>
  <c r="BA232" i="6"/>
  <c r="BB232" i="6"/>
  <c r="BC232" i="6"/>
  <c r="AK233" i="6"/>
  <c r="AL233" i="6"/>
  <c r="AM233" i="6"/>
  <c r="AN233" i="6"/>
  <c r="AO233" i="6"/>
  <c r="AP233" i="6"/>
  <c r="AQ233" i="6"/>
  <c r="AR233" i="6"/>
  <c r="AS233" i="6"/>
  <c r="AT233" i="6"/>
  <c r="AU233" i="6"/>
  <c r="AV233" i="6"/>
  <c r="AW233" i="6"/>
  <c r="AX233" i="6"/>
  <c r="AY233" i="6"/>
  <c r="AZ233" i="6"/>
  <c r="BA233" i="6"/>
  <c r="BB233" i="6"/>
  <c r="BC233" i="6"/>
  <c r="BD233" i="6"/>
  <c r="AK234" i="6"/>
  <c r="AL234" i="6"/>
  <c r="AM234" i="6"/>
  <c r="AN234" i="6"/>
  <c r="AO234" i="6"/>
  <c r="AP234" i="6"/>
  <c r="AQ234" i="6"/>
  <c r="AR234" i="6"/>
  <c r="AS234" i="6"/>
  <c r="AT234" i="6"/>
  <c r="AU234" i="6"/>
  <c r="AV234" i="6"/>
  <c r="AW234" i="6"/>
  <c r="AX234" i="6"/>
  <c r="AY234" i="6"/>
  <c r="AZ234" i="6"/>
  <c r="BA234" i="6"/>
  <c r="BB234" i="6"/>
  <c r="BC234" i="6"/>
  <c r="BD234" i="6"/>
  <c r="AK235" i="6"/>
  <c r="AL235" i="6"/>
  <c r="AM235" i="6"/>
  <c r="AN235" i="6"/>
  <c r="AO235" i="6"/>
  <c r="AP235" i="6"/>
  <c r="AQ235" i="6"/>
  <c r="AR235" i="6"/>
  <c r="AS235" i="6"/>
  <c r="AT235" i="6"/>
  <c r="AU235" i="6"/>
  <c r="AV235" i="6"/>
  <c r="AW235" i="6"/>
  <c r="AX235" i="6"/>
  <c r="AY235" i="6"/>
  <c r="AZ235" i="6"/>
  <c r="BA235" i="6"/>
  <c r="BB235" i="6"/>
  <c r="BC235" i="6"/>
  <c r="BD235" i="6"/>
  <c r="AK236" i="6"/>
  <c r="AL236" i="6"/>
  <c r="AM236" i="6"/>
  <c r="AN236" i="6"/>
  <c r="AO236" i="6"/>
  <c r="AP236" i="6"/>
  <c r="AQ236" i="6"/>
  <c r="AR236" i="6"/>
  <c r="AS236" i="6"/>
  <c r="AT236" i="6"/>
  <c r="AU236" i="6"/>
  <c r="AV236" i="6"/>
  <c r="AW236" i="6"/>
  <c r="AX236" i="6"/>
  <c r="AY236" i="6"/>
  <c r="AZ236" i="6"/>
  <c r="BA236" i="6"/>
  <c r="BB236" i="6"/>
  <c r="BC236" i="6"/>
  <c r="BD236" i="6"/>
  <c r="AK237" i="6"/>
  <c r="AL237" i="6"/>
  <c r="AM237" i="6"/>
  <c r="AN237" i="6"/>
  <c r="AO237" i="6"/>
  <c r="AP237" i="6"/>
  <c r="AQ237" i="6"/>
  <c r="AR237" i="6"/>
  <c r="AS237" i="6"/>
  <c r="AT237" i="6"/>
  <c r="AU237" i="6"/>
  <c r="AV237" i="6"/>
  <c r="AW237" i="6"/>
  <c r="AX237" i="6"/>
  <c r="AY237" i="6"/>
  <c r="AZ237" i="6"/>
  <c r="BA237" i="6"/>
  <c r="BB237" i="6"/>
  <c r="BC237" i="6"/>
  <c r="AK238" i="6"/>
  <c r="AL238" i="6"/>
  <c r="AM238" i="6"/>
  <c r="AN238" i="6"/>
  <c r="AO238" i="6"/>
  <c r="AP238" i="6"/>
  <c r="AQ238" i="6"/>
  <c r="AR238" i="6"/>
  <c r="AS238" i="6"/>
  <c r="AT238" i="6"/>
  <c r="AU238" i="6"/>
  <c r="AV238" i="6"/>
  <c r="AW238" i="6"/>
  <c r="AX238" i="6"/>
  <c r="AY238" i="6"/>
  <c r="AZ238" i="6"/>
  <c r="BA238" i="6"/>
  <c r="BB238" i="6"/>
  <c r="BC238" i="6"/>
  <c r="AK239" i="6"/>
  <c r="AL239" i="6"/>
  <c r="AM239" i="6"/>
  <c r="AN239" i="6"/>
  <c r="AO239" i="6"/>
  <c r="AP239" i="6"/>
  <c r="AQ239" i="6"/>
  <c r="AR239" i="6"/>
  <c r="AS239" i="6"/>
  <c r="AT239" i="6"/>
  <c r="AU239" i="6"/>
  <c r="AV239" i="6"/>
  <c r="AW239" i="6"/>
  <c r="AX239" i="6"/>
  <c r="AY239" i="6"/>
  <c r="AZ239" i="6"/>
  <c r="BA239" i="6"/>
  <c r="BB239" i="6"/>
  <c r="BC239" i="6"/>
  <c r="AK240" i="6"/>
  <c r="AL240" i="6"/>
  <c r="AM240" i="6"/>
  <c r="AN240" i="6"/>
  <c r="AO240" i="6"/>
  <c r="AP240" i="6"/>
  <c r="AQ240" i="6"/>
  <c r="AR240" i="6"/>
  <c r="AS240" i="6"/>
  <c r="AT240" i="6"/>
  <c r="AU240" i="6"/>
  <c r="AV240" i="6"/>
  <c r="AW240" i="6"/>
  <c r="AX240" i="6"/>
  <c r="AY240" i="6"/>
  <c r="AZ240" i="6"/>
  <c r="BA240" i="6"/>
  <c r="BB240" i="6"/>
  <c r="BC240" i="6"/>
  <c r="AK241" i="6"/>
  <c r="AL241" i="6"/>
  <c r="AM241" i="6"/>
  <c r="AN241" i="6"/>
  <c r="AO241" i="6"/>
  <c r="AP241" i="6"/>
  <c r="AQ241" i="6"/>
  <c r="AR241" i="6"/>
  <c r="AS241" i="6"/>
  <c r="AT241" i="6"/>
  <c r="AU241" i="6"/>
  <c r="AV241" i="6"/>
  <c r="AW241" i="6"/>
  <c r="AX241" i="6"/>
  <c r="AY241" i="6"/>
  <c r="AZ241" i="6"/>
  <c r="BA241" i="6"/>
  <c r="BB241" i="6"/>
  <c r="BC241" i="6"/>
  <c r="BD241" i="6"/>
  <c r="AK242" i="6"/>
  <c r="AL242" i="6"/>
  <c r="AM242" i="6"/>
  <c r="AN242" i="6"/>
  <c r="AO242" i="6"/>
  <c r="AP242" i="6"/>
  <c r="AQ242" i="6"/>
  <c r="AR242" i="6"/>
  <c r="AS242" i="6"/>
  <c r="AT242" i="6"/>
  <c r="AU242" i="6"/>
  <c r="AV242" i="6"/>
  <c r="AW242" i="6"/>
  <c r="AX242" i="6"/>
  <c r="AY242" i="6"/>
  <c r="AZ242" i="6"/>
  <c r="BA242" i="6"/>
  <c r="BB242" i="6"/>
  <c r="BC242" i="6"/>
  <c r="BD242" i="6"/>
  <c r="AK243" i="6"/>
  <c r="AL243" i="6"/>
  <c r="AM243" i="6"/>
  <c r="AN243" i="6"/>
  <c r="AO243" i="6"/>
  <c r="AP243" i="6"/>
  <c r="AQ243" i="6"/>
  <c r="AR243" i="6"/>
  <c r="AS243" i="6"/>
  <c r="AT243" i="6"/>
  <c r="AU243" i="6"/>
  <c r="AV243" i="6"/>
  <c r="AW243" i="6"/>
  <c r="AX243" i="6"/>
  <c r="AY243" i="6"/>
  <c r="AZ243" i="6"/>
  <c r="BA243" i="6"/>
  <c r="BB243" i="6"/>
  <c r="BC243" i="6"/>
  <c r="BD243" i="6"/>
  <c r="AK244" i="6"/>
  <c r="AL244" i="6"/>
  <c r="AM244" i="6"/>
  <c r="AN244" i="6"/>
  <c r="AO244" i="6"/>
  <c r="AP244" i="6"/>
  <c r="AQ244" i="6"/>
  <c r="AR244" i="6"/>
  <c r="AS244" i="6"/>
  <c r="AT244" i="6"/>
  <c r="AU244" i="6"/>
  <c r="AV244" i="6"/>
  <c r="AW244" i="6"/>
  <c r="AX244" i="6"/>
  <c r="AY244" i="6"/>
  <c r="AZ244" i="6"/>
  <c r="BA244" i="6"/>
  <c r="BB244" i="6"/>
  <c r="BC244" i="6"/>
  <c r="BD244" i="6"/>
  <c r="AK245" i="6"/>
  <c r="AL245" i="6"/>
  <c r="AM245" i="6"/>
  <c r="AN245" i="6"/>
  <c r="AO245" i="6"/>
  <c r="AP245" i="6"/>
  <c r="AQ245" i="6"/>
  <c r="AR245" i="6"/>
  <c r="AS245" i="6"/>
  <c r="AT245" i="6"/>
  <c r="AU245" i="6"/>
  <c r="AV245" i="6"/>
  <c r="AW245" i="6"/>
  <c r="AX245" i="6"/>
  <c r="AY245" i="6"/>
  <c r="BA245" i="6"/>
  <c r="BB245" i="6"/>
  <c r="BC245" i="6"/>
  <c r="BD245" i="6"/>
  <c r="AK246" i="6"/>
  <c r="AL246" i="6"/>
  <c r="AM246" i="6"/>
  <c r="AN246" i="6"/>
  <c r="AO246" i="6"/>
  <c r="AP246" i="6"/>
  <c r="AQ246" i="6"/>
  <c r="AR246" i="6"/>
  <c r="AS246" i="6"/>
  <c r="AT246" i="6"/>
  <c r="AU246" i="6"/>
  <c r="AV246" i="6"/>
  <c r="AW246" i="6"/>
  <c r="AX246" i="6"/>
  <c r="AY246" i="6"/>
  <c r="BA246" i="6"/>
  <c r="BB246" i="6"/>
  <c r="BC246" i="6"/>
  <c r="BD246" i="6"/>
  <c r="AK247" i="6"/>
  <c r="AL247" i="6"/>
  <c r="AM247" i="6"/>
  <c r="AN247" i="6"/>
  <c r="AO247" i="6"/>
  <c r="AP247" i="6"/>
  <c r="AQ247" i="6"/>
  <c r="AR247" i="6"/>
  <c r="AS247" i="6"/>
  <c r="AT247" i="6"/>
  <c r="AU247" i="6"/>
  <c r="AV247" i="6"/>
  <c r="AW247" i="6"/>
  <c r="AX247" i="6"/>
  <c r="AY247" i="6"/>
  <c r="BA247" i="6"/>
  <c r="BB247" i="6"/>
  <c r="BC247" i="6"/>
  <c r="BD247" i="6"/>
  <c r="AK248" i="6"/>
  <c r="AL248" i="6"/>
  <c r="AM248" i="6"/>
  <c r="AN248" i="6"/>
  <c r="AO248" i="6"/>
  <c r="AP248" i="6"/>
  <c r="AQ248" i="6"/>
  <c r="AR248" i="6"/>
  <c r="AS248" i="6"/>
  <c r="AT248" i="6"/>
  <c r="AU248" i="6"/>
  <c r="AV248" i="6"/>
  <c r="AW248" i="6"/>
  <c r="AX248" i="6"/>
  <c r="AY248" i="6"/>
  <c r="BA248" i="6"/>
  <c r="BB248" i="6"/>
  <c r="BC248" i="6"/>
  <c r="BD248" i="6"/>
  <c r="AK249" i="6"/>
  <c r="AL249" i="6"/>
  <c r="AM249" i="6"/>
  <c r="AN249" i="6"/>
  <c r="AO249" i="6"/>
  <c r="AP249" i="6"/>
  <c r="AQ249" i="6"/>
  <c r="AR249" i="6"/>
  <c r="AS249" i="6"/>
  <c r="AT249" i="6"/>
  <c r="AU249" i="6"/>
  <c r="AV249" i="6"/>
  <c r="AW249" i="6"/>
  <c r="AX249" i="6"/>
  <c r="AY249" i="6"/>
  <c r="AZ249" i="6"/>
  <c r="BA249" i="6"/>
  <c r="BB249" i="6"/>
  <c r="BC249" i="6"/>
  <c r="BD249" i="6"/>
  <c r="AK250" i="6"/>
  <c r="AL250" i="6"/>
  <c r="AM250" i="6"/>
  <c r="AN250" i="6"/>
  <c r="AO250" i="6"/>
  <c r="AP250" i="6"/>
  <c r="AQ250" i="6"/>
  <c r="AR250" i="6"/>
  <c r="AS250" i="6"/>
  <c r="AT250" i="6"/>
  <c r="AU250" i="6"/>
  <c r="AV250" i="6"/>
  <c r="AW250" i="6"/>
  <c r="AX250" i="6"/>
  <c r="AY250" i="6"/>
  <c r="AZ250" i="6"/>
  <c r="BA250" i="6"/>
  <c r="BB250" i="6"/>
  <c r="BC250" i="6"/>
  <c r="BD250" i="6"/>
  <c r="AK251" i="6"/>
  <c r="AL251" i="6"/>
  <c r="AM251" i="6"/>
  <c r="AN251" i="6"/>
  <c r="AO251" i="6"/>
  <c r="AP251" i="6"/>
  <c r="AQ251" i="6"/>
  <c r="AR251" i="6"/>
  <c r="AS251" i="6"/>
  <c r="AT251" i="6"/>
  <c r="AU251" i="6"/>
  <c r="AV251" i="6"/>
  <c r="AW251" i="6"/>
  <c r="AX251" i="6"/>
  <c r="AY251" i="6"/>
  <c r="AZ251" i="6"/>
  <c r="BA251" i="6"/>
  <c r="BB251" i="6"/>
  <c r="BC251" i="6"/>
  <c r="BD251" i="6"/>
  <c r="AK252" i="6"/>
  <c r="AL252" i="6"/>
  <c r="AM252" i="6"/>
  <c r="AN252" i="6"/>
  <c r="AO252" i="6"/>
  <c r="AP252" i="6"/>
  <c r="AQ252" i="6"/>
  <c r="AR252" i="6"/>
  <c r="AS252" i="6"/>
  <c r="AT252" i="6"/>
  <c r="AU252" i="6"/>
  <c r="AV252" i="6"/>
  <c r="AW252" i="6"/>
  <c r="AX252" i="6"/>
  <c r="AY252" i="6"/>
  <c r="AZ252" i="6"/>
  <c r="BA252" i="6"/>
  <c r="BB252" i="6"/>
  <c r="BC252" i="6"/>
  <c r="BD252" i="6"/>
  <c r="AK253" i="6"/>
  <c r="AL253" i="6"/>
  <c r="AM253" i="6"/>
  <c r="AN253" i="6"/>
  <c r="AO253" i="6"/>
  <c r="AP253" i="6"/>
  <c r="AQ253" i="6"/>
  <c r="AR253" i="6"/>
  <c r="AS253" i="6"/>
  <c r="AT253" i="6"/>
  <c r="AU253" i="6"/>
  <c r="AV253" i="6"/>
  <c r="AW253" i="6"/>
  <c r="AX253" i="6"/>
  <c r="AY253" i="6"/>
  <c r="BA253" i="6"/>
  <c r="BB253" i="6"/>
  <c r="BC253" i="6"/>
  <c r="BD253" i="6"/>
  <c r="AK254" i="6"/>
  <c r="AL254" i="6"/>
  <c r="AM254" i="6"/>
  <c r="AN254" i="6"/>
  <c r="AO254" i="6"/>
  <c r="AP254" i="6"/>
  <c r="AQ254" i="6"/>
  <c r="AR254" i="6"/>
  <c r="AS254" i="6"/>
  <c r="AT254" i="6"/>
  <c r="AU254" i="6"/>
  <c r="AV254" i="6"/>
  <c r="AW254" i="6"/>
  <c r="AX254" i="6"/>
  <c r="AY254" i="6"/>
  <c r="BA254" i="6"/>
  <c r="BB254" i="6"/>
  <c r="BC254" i="6"/>
  <c r="BD254" i="6"/>
  <c r="AK255" i="6"/>
  <c r="AL255" i="6"/>
  <c r="AM255" i="6"/>
  <c r="AN255" i="6"/>
  <c r="AO255" i="6"/>
  <c r="AP255" i="6"/>
  <c r="AQ255" i="6"/>
  <c r="AR255" i="6"/>
  <c r="AS255" i="6"/>
  <c r="AT255" i="6"/>
  <c r="AU255" i="6"/>
  <c r="AV255" i="6"/>
  <c r="AW255" i="6"/>
  <c r="AX255" i="6"/>
  <c r="AY255" i="6"/>
  <c r="BA255" i="6"/>
  <c r="BB255" i="6"/>
  <c r="BC255" i="6"/>
  <c r="BD255" i="6"/>
  <c r="AK256" i="6"/>
  <c r="AL256" i="6"/>
  <c r="AM256" i="6"/>
  <c r="AN256" i="6"/>
  <c r="AO256" i="6"/>
  <c r="AP256" i="6"/>
  <c r="AQ256" i="6"/>
  <c r="AR256" i="6"/>
  <c r="AS256" i="6"/>
  <c r="AT256" i="6"/>
  <c r="AU256" i="6"/>
  <c r="AV256" i="6"/>
  <c r="AW256" i="6"/>
  <c r="AX256" i="6"/>
  <c r="AY256" i="6"/>
  <c r="BA256" i="6"/>
  <c r="BB256" i="6"/>
  <c r="BC256" i="6"/>
  <c r="BD256" i="6"/>
  <c r="AK257" i="6"/>
  <c r="AL257" i="6"/>
  <c r="AM257" i="6"/>
  <c r="AN257" i="6"/>
  <c r="AO257" i="6"/>
  <c r="AP257" i="6"/>
  <c r="AQ257" i="6"/>
  <c r="AR257" i="6"/>
  <c r="AS257" i="6"/>
  <c r="AT257" i="6"/>
  <c r="AU257" i="6"/>
  <c r="AV257" i="6"/>
  <c r="AW257" i="6"/>
  <c r="AX257" i="6"/>
  <c r="AY257" i="6"/>
  <c r="BA257" i="6"/>
  <c r="BB257" i="6"/>
  <c r="BC257" i="6"/>
  <c r="BD257" i="6"/>
  <c r="AK258" i="6"/>
  <c r="AL258" i="6"/>
  <c r="AM258" i="6"/>
  <c r="AN258" i="6"/>
  <c r="AO258" i="6"/>
  <c r="AP258" i="6"/>
  <c r="AQ258" i="6"/>
  <c r="AR258" i="6"/>
  <c r="AS258" i="6"/>
  <c r="AT258" i="6"/>
  <c r="AU258" i="6"/>
  <c r="AV258" i="6"/>
  <c r="AW258" i="6"/>
  <c r="AX258" i="6"/>
  <c r="AY258" i="6"/>
  <c r="BA258" i="6"/>
  <c r="BB258" i="6"/>
  <c r="BC258" i="6"/>
  <c r="BD258" i="6"/>
  <c r="AK259" i="6"/>
  <c r="AL259" i="6"/>
  <c r="AM259" i="6"/>
  <c r="AN259" i="6"/>
  <c r="AO259" i="6"/>
  <c r="AP259" i="6"/>
  <c r="AQ259" i="6"/>
  <c r="AR259" i="6"/>
  <c r="AS259" i="6"/>
  <c r="AT259" i="6"/>
  <c r="AU259" i="6"/>
  <c r="AV259" i="6"/>
  <c r="AW259" i="6"/>
  <c r="AX259" i="6"/>
  <c r="AY259" i="6"/>
  <c r="BA259" i="6"/>
  <c r="BB259" i="6"/>
  <c r="BC259" i="6"/>
  <c r="BD259" i="6"/>
  <c r="AK260" i="6"/>
  <c r="AL260" i="6"/>
  <c r="AM260" i="6"/>
  <c r="AN260" i="6"/>
  <c r="AO260" i="6"/>
  <c r="AP260" i="6"/>
  <c r="AQ260" i="6"/>
  <c r="AR260" i="6"/>
  <c r="AS260" i="6"/>
  <c r="AT260" i="6"/>
  <c r="AU260" i="6"/>
  <c r="AV260" i="6"/>
  <c r="AW260" i="6"/>
  <c r="AX260" i="6"/>
  <c r="AY260" i="6"/>
  <c r="BA260" i="6"/>
  <c r="BB260" i="6"/>
  <c r="BC260" i="6"/>
  <c r="BD260" i="6"/>
  <c r="AK261" i="6"/>
  <c r="AL261" i="6"/>
  <c r="AM261" i="6"/>
  <c r="AN261" i="6"/>
  <c r="AO261" i="6"/>
  <c r="AP261" i="6"/>
  <c r="AQ261" i="6"/>
  <c r="AR261" i="6"/>
  <c r="AS261" i="6"/>
  <c r="AT261" i="6"/>
  <c r="AU261" i="6"/>
  <c r="AV261" i="6"/>
  <c r="AW261" i="6"/>
  <c r="AX261" i="6"/>
  <c r="AY261" i="6"/>
  <c r="AZ261" i="6"/>
  <c r="BA261" i="6"/>
  <c r="BB261" i="6"/>
  <c r="BC261" i="6"/>
  <c r="BD261" i="6"/>
  <c r="AK262" i="6"/>
  <c r="AL262" i="6"/>
  <c r="AM262" i="6"/>
  <c r="AN262" i="6"/>
  <c r="AO262" i="6"/>
  <c r="AP262" i="6"/>
  <c r="AQ262" i="6"/>
  <c r="AR262" i="6"/>
  <c r="AS262" i="6"/>
  <c r="AT262" i="6"/>
  <c r="AU262" i="6"/>
  <c r="AV262" i="6"/>
  <c r="AW262" i="6"/>
  <c r="AX262" i="6"/>
  <c r="AY262" i="6"/>
  <c r="AZ262" i="6"/>
  <c r="BA262" i="6"/>
  <c r="BB262" i="6"/>
  <c r="BC262" i="6"/>
  <c r="BD262" i="6"/>
  <c r="AK263" i="6"/>
  <c r="AL263" i="6"/>
  <c r="AM263" i="6"/>
  <c r="AN263" i="6"/>
  <c r="AO263" i="6"/>
  <c r="AP263" i="6"/>
  <c r="AQ263" i="6"/>
  <c r="AR263" i="6"/>
  <c r="AS263" i="6"/>
  <c r="AT263" i="6"/>
  <c r="AU263" i="6"/>
  <c r="AV263" i="6"/>
  <c r="AW263" i="6"/>
  <c r="AX263" i="6"/>
  <c r="AY263" i="6"/>
  <c r="AZ263" i="6"/>
  <c r="BA263" i="6"/>
  <c r="BB263" i="6"/>
  <c r="BC263" i="6"/>
  <c r="BD263" i="6"/>
  <c r="AK264" i="6"/>
  <c r="AL264" i="6"/>
  <c r="AM264" i="6"/>
  <c r="AN264" i="6"/>
  <c r="AO264" i="6"/>
  <c r="AP264" i="6"/>
  <c r="AQ264" i="6"/>
  <c r="AR264" i="6"/>
  <c r="AS264" i="6"/>
  <c r="AT264" i="6"/>
  <c r="AU264" i="6"/>
  <c r="AV264" i="6"/>
  <c r="AW264" i="6"/>
  <c r="AX264" i="6"/>
  <c r="AY264" i="6"/>
  <c r="AZ264" i="6"/>
  <c r="BA264" i="6"/>
  <c r="BC264" i="6"/>
  <c r="BD264" i="6"/>
  <c r="AK265" i="6"/>
  <c r="AL265" i="6"/>
  <c r="AM265" i="6"/>
  <c r="AN265" i="6"/>
  <c r="AO265" i="6"/>
  <c r="AP265" i="6"/>
  <c r="AQ265" i="6"/>
  <c r="AR265" i="6"/>
  <c r="AS265" i="6"/>
  <c r="AT265" i="6"/>
  <c r="AU265" i="6"/>
  <c r="AV265" i="6"/>
  <c r="AW265" i="6"/>
  <c r="AX265" i="6"/>
  <c r="AY265" i="6"/>
  <c r="AZ265" i="6"/>
  <c r="BA265" i="6"/>
  <c r="BC265" i="6"/>
  <c r="BD265" i="6"/>
  <c r="AK266" i="6"/>
  <c r="AL266" i="6"/>
  <c r="AM266" i="6"/>
  <c r="AN266" i="6"/>
  <c r="AO266" i="6"/>
  <c r="AP266" i="6"/>
  <c r="AQ266" i="6"/>
  <c r="AR266" i="6"/>
  <c r="AS266" i="6"/>
  <c r="AT266" i="6"/>
  <c r="AU266" i="6"/>
  <c r="AV266" i="6"/>
  <c r="AW266" i="6"/>
  <c r="AX266" i="6"/>
  <c r="AY266" i="6"/>
  <c r="AZ266" i="6"/>
  <c r="BA266" i="6"/>
  <c r="BC266" i="6"/>
  <c r="BD266" i="6"/>
  <c r="AK267" i="6"/>
  <c r="AL267" i="6"/>
  <c r="AM267" i="6"/>
  <c r="AN267" i="6"/>
  <c r="AO267" i="6"/>
  <c r="AP267" i="6"/>
  <c r="AQ267" i="6"/>
  <c r="AR267" i="6"/>
  <c r="AS267" i="6"/>
  <c r="AT267" i="6"/>
  <c r="AU267" i="6"/>
  <c r="AV267" i="6"/>
  <c r="AW267" i="6"/>
  <c r="AX267" i="6"/>
  <c r="AY267" i="6"/>
  <c r="AZ267" i="6"/>
  <c r="BA267" i="6"/>
  <c r="BC267" i="6"/>
  <c r="BD267" i="6"/>
  <c r="AK268" i="6"/>
  <c r="AL268" i="6"/>
  <c r="AM268" i="6"/>
  <c r="AN268" i="6"/>
  <c r="AO268" i="6"/>
  <c r="AP268" i="6"/>
  <c r="AQ268" i="6"/>
  <c r="AR268" i="6"/>
  <c r="AS268" i="6"/>
  <c r="AT268" i="6"/>
  <c r="AU268" i="6"/>
  <c r="AV268" i="6"/>
  <c r="AW268" i="6"/>
  <c r="AX268" i="6"/>
  <c r="AY268" i="6"/>
  <c r="AZ268" i="6"/>
  <c r="BA268" i="6"/>
  <c r="BC268" i="6"/>
  <c r="BD268" i="6"/>
  <c r="AK269" i="6"/>
  <c r="AL269" i="6"/>
  <c r="AM269" i="6"/>
  <c r="AN269" i="6"/>
  <c r="AO269" i="6"/>
  <c r="AP269" i="6"/>
  <c r="AQ269" i="6"/>
  <c r="AR269" i="6"/>
  <c r="AS269" i="6"/>
  <c r="AT269" i="6"/>
  <c r="AU269" i="6"/>
  <c r="AV269" i="6"/>
  <c r="AW269" i="6"/>
  <c r="AX269" i="6"/>
  <c r="AY269" i="6"/>
  <c r="AZ269" i="6"/>
  <c r="BA269" i="6"/>
  <c r="BC269" i="6"/>
  <c r="BD269" i="6"/>
  <c r="AK270" i="6"/>
  <c r="AL270" i="6"/>
  <c r="AM270" i="6"/>
  <c r="AN270" i="6"/>
  <c r="AO270" i="6"/>
  <c r="AP270" i="6"/>
  <c r="AQ270" i="6"/>
  <c r="AR270" i="6"/>
  <c r="AS270" i="6"/>
  <c r="AT270" i="6"/>
  <c r="AU270" i="6"/>
  <c r="AV270" i="6"/>
  <c r="AW270" i="6"/>
  <c r="AX270" i="6"/>
  <c r="AY270" i="6"/>
  <c r="AZ270" i="6"/>
  <c r="BA270" i="6"/>
  <c r="BC270" i="6"/>
  <c r="BD270" i="6"/>
  <c r="AK271" i="6"/>
  <c r="AL271" i="6"/>
  <c r="AM271" i="6"/>
  <c r="AN271" i="6"/>
  <c r="AO271" i="6"/>
  <c r="AP271" i="6"/>
  <c r="AQ271" i="6"/>
  <c r="AR271" i="6"/>
  <c r="AS271" i="6"/>
  <c r="AT271" i="6"/>
  <c r="AU271" i="6"/>
  <c r="AV271" i="6"/>
  <c r="AW271" i="6"/>
  <c r="AX271" i="6"/>
  <c r="AY271" i="6"/>
  <c r="AZ271" i="6"/>
  <c r="BA271" i="6"/>
  <c r="BC271" i="6"/>
  <c r="BD271" i="6"/>
  <c r="AK272" i="6"/>
  <c r="AL272" i="6"/>
  <c r="AM272" i="6"/>
  <c r="AN272" i="6"/>
  <c r="AO272" i="6"/>
  <c r="AP272" i="6"/>
  <c r="AQ272" i="6"/>
  <c r="AR272" i="6"/>
  <c r="AS272" i="6"/>
  <c r="AT272" i="6"/>
  <c r="AU272" i="6"/>
  <c r="AV272" i="6"/>
  <c r="AW272" i="6"/>
  <c r="AX272" i="6"/>
  <c r="AY272" i="6"/>
  <c r="AZ272" i="6"/>
  <c r="BA272" i="6"/>
  <c r="BC272" i="6"/>
  <c r="BD272" i="6"/>
  <c r="AK273" i="6"/>
  <c r="AL273" i="6"/>
  <c r="AM273" i="6"/>
  <c r="AN273" i="6"/>
  <c r="AO273" i="6"/>
  <c r="AP273" i="6"/>
  <c r="AQ273" i="6"/>
  <c r="AR273" i="6"/>
  <c r="AS273" i="6"/>
  <c r="AT273" i="6"/>
  <c r="AU273" i="6"/>
  <c r="AV273" i="6"/>
  <c r="AW273" i="6"/>
  <c r="AX273" i="6"/>
  <c r="AY273" i="6"/>
  <c r="AZ273" i="6"/>
  <c r="BA273" i="6"/>
  <c r="BC273" i="6"/>
  <c r="BD273" i="6"/>
  <c r="AK274" i="6"/>
  <c r="AL274" i="6"/>
  <c r="AM274" i="6"/>
  <c r="AN274" i="6"/>
  <c r="AO274" i="6"/>
  <c r="AP274" i="6"/>
  <c r="AQ274" i="6"/>
  <c r="AR274" i="6"/>
  <c r="AS274" i="6"/>
  <c r="AT274" i="6"/>
  <c r="AU274" i="6"/>
  <c r="AV274" i="6"/>
  <c r="AW274" i="6"/>
  <c r="AX274" i="6"/>
  <c r="AY274" i="6"/>
  <c r="AZ274" i="6"/>
  <c r="BA274" i="6"/>
  <c r="BC274" i="6"/>
  <c r="BD274" i="6"/>
  <c r="AK275" i="6"/>
  <c r="AL275" i="6"/>
  <c r="AM275" i="6"/>
  <c r="AN275" i="6"/>
  <c r="AO275" i="6"/>
  <c r="AP275" i="6"/>
  <c r="AQ275" i="6"/>
  <c r="AR275" i="6"/>
  <c r="AS275" i="6"/>
  <c r="AT275" i="6"/>
  <c r="AU275" i="6"/>
  <c r="AV275" i="6"/>
  <c r="AW275" i="6"/>
  <c r="AX275" i="6"/>
  <c r="AY275" i="6"/>
  <c r="AZ275" i="6"/>
  <c r="BA275" i="6"/>
  <c r="BC275" i="6"/>
  <c r="BD275" i="6"/>
  <c r="AK276" i="6"/>
  <c r="AL276" i="6"/>
  <c r="AM276" i="6"/>
  <c r="AN276" i="6"/>
  <c r="AO276" i="6"/>
  <c r="AP276" i="6"/>
  <c r="AQ276" i="6"/>
  <c r="AR276" i="6"/>
  <c r="AS276" i="6"/>
  <c r="AT276" i="6"/>
  <c r="AU276" i="6"/>
  <c r="AV276" i="6"/>
  <c r="AW276" i="6"/>
  <c r="AX276" i="6"/>
  <c r="AY276" i="6"/>
  <c r="AZ276" i="6"/>
  <c r="BA276" i="6"/>
  <c r="BC276" i="6"/>
  <c r="BD276" i="6"/>
  <c r="AK277" i="6"/>
  <c r="AL277" i="6"/>
  <c r="AM277" i="6"/>
  <c r="AN277" i="6"/>
  <c r="AO277" i="6"/>
  <c r="AP277" i="6"/>
  <c r="AQ277" i="6"/>
  <c r="AR277" i="6"/>
  <c r="AS277" i="6"/>
  <c r="AT277" i="6"/>
  <c r="AU277" i="6"/>
  <c r="AV277" i="6"/>
  <c r="AW277" i="6"/>
  <c r="AX277" i="6"/>
  <c r="AY277" i="6"/>
  <c r="AZ277" i="6"/>
  <c r="BA277" i="6"/>
  <c r="BC277" i="6"/>
  <c r="BD277" i="6"/>
  <c r="AK278" i="6"/>
  <c r="AL278" i="6"/>
  <c r="AM278" i="6"/>
  <c r="AN278" i="6"/>
  <c r="AO278" i="6"/>
  <c r="AP278" i="6"/>
  <c r="AQ278" i="6"/>
  <c r="AR278" i="6"/>
  <c r="AS278" i="6"/>
  <c r="AT278" i="6"/>
  <c r="AU278" i="6"/>
  <c r="AV278" i="6"/>
  <c r="AW278" i="6"/>
  <c r="AX278" i="6"/>
  <c r="AY278" i="6"/>
  <c r="AZ278" i="6"/>
  <c r="BA278" i="6"/>
  <c r="BC278" i="6"/>
  <c r="BD278" i="6"/>
  <c r="AK279" i="6"/>
  <c r="AL279" i="6"/>
  <c r="AM279" i="6"/>
  <c r="AN279" i="6"/>
  <c r="AO279" i="6"/>
  <c r="AP279" i="6"/>
  <c r="AQ279" i="6"/>
  <c r="AR279" i="6"/>
  <c r="AS279" i="6"/>
  <c r="AT279" i="6"/>
  <c r="AU279" i="6"/>
  <c r="AV279" i="6"/>
  <c r="AW279" i="6"/>
  <c r="AX279" i="6"/>
  <c r="AY279" i="6"/>
  <c r="AZ279" i="6"/>
  <c r="BA279" i="6"/>
  <c r="BC279" i="6"/>
  <c r="BD279" i="6"/>
  <c r="AK280" i="6"/>
  <c r="AL280" i="6"/>
  <c r="AM280" i="6"/>
  <c r="AN280" i="6"/>
  <c r="AO280" i="6"/>
  <c r="AP280" i="6"/>
  <c r="AQ280" i="6"/>
  <c r="AR280" i="6"/>
  <c r="AS280" i="6"/>
  <c r="AT280" i="6"/>
  <c r="AU280" i="6"/>
  <c r="AV280" i="6"/>
  <c r="AW280" i="6"/>
  <c r="AX280" i="6"/>
  <c r="AY280" i="6"/>
  <c r="AZ280" i="6"/>
  <c r="BA280" i="6"/>
  <c r="BC280" i="6"/>
  <c r="BD280" i="6"/>
  <c r="AK281" i="6"/>
  <c r="AL281" i="6"/>
  <c r="AM281" i="6"/>
  <c r="AN281" i="6"/>
  <c r="AO281" i="6"/>
  <c r="AP281" i="6"/>
  <c r="AQ281" i="6"/>
  <c r="AR281" i="6"/>
  <c r="AS281" i="6"/>
  <c r="AT281" i="6"/>
  <c r="AU281" i="6"/>
  <c r="AV281" i="6"/>
  <c r="AW281" i="6"/>
  <c r="AX281" i="6"/>
  <c r="AY281" i="6"/>
  <c r="AZ281" i="6"/>
  <c r="BA281" i="6"/>
  <c r="BC281" i="6"/>
  <c r="BD281" i="6"/>
  <c r="AK282" i="6"/>
  <c r="AL282" i="6"/>
  <c r="AM282" i="6"/>
  <c r="AN282" i="6"/>
  <c r="AO282" i="6"/>
  <c r="AP282" i="6"/>
  <c r="AQ282" i="6"/>
  <c r="AR282" i="6"/>
  <c r="AS282" i="6"/>
  <c r="AT282" i="6"/>
  <c r="AU282" i="6"/>
  <c r="AV282" i="6"/>
  <c r="AW282" i="6"/>
  <c r="AX282" i="6"/>
  <c r="AY282" i="6"/>
  <c r="AZ282" i="6"/>
  <c r="BA282" i="6"/>
  <c r="BC282" i="6"/>
  <c r="BD282" i="6"/>
  <c r="AK283" i="6"/>
  <c r="AL283" i="6"/>
  <c r="AM283" i="6"/>
  <c r="AN283" i="6"/>
  <c r="AO283" i="6"/>
  <c r="AP283" i="6"/>
  <c r="AQ283" i="6"/>
  <c r="AR283" i="6"/>
  <c r="AS283" i="6"/>
  <c r="AT283" i="6"/>
  <c r="AU283" i="6"/>
  <c r="AV283" i="6"/>
  <c r="AW283" i="6"/>
  <c r="AX283" i="6"/>
  <c r="AY283" i="6"/>
  <c r="AZ283" i="6"/>
  <c r="BA283" i="6"/>
  <c r="BC283" i="6"/>
  <c r="BD283" i="6"/>
  <c r="AK284" i="6"/>
  <c r="AL284" i="6"/>
  <c r="AM284" i="6"/>
  <c r="AN284" i="6"/>
  <c r="AO284" i="6"/>
  <c r="AP284" i="6"/>
  <c r="AQ284" i="6"/>
  <c r="AR284" i="6"/>
  <c r="AS284" i="6"/>
  <c r="AT284" i="6"/>
  <c r="AU284" i="6"/>
  <c r="AV284" i="6"/>
  <c r="AW284" i="6"/>
  <c r="AX284" i="6"/>
  <c r="AY284" i="6"/>
  <c r="AZ284" i="6"/>
  <c r="BA284" i="6"/>
  <c r="BC284" i="6"/>
  <c r="BD284" i="6"/>
  <c r="AK285" i="6"/>
  <c r="AL285" i="6"/>
  <c r="AM285" i="6"/>
  <c r="AN285" i="6"/>
  <c r="AO285" i="6"/>
  <c r="AP285" i="6"/>
  <c r="AQ285" i="6"/>
  <c r="AR285" i="6"/>
  <c r="AS285" i="6"/>
  <c r="AT285" i="6"/>
  <c r="AU285" i="6"/>
  <c r="AV285" i="6"/>
  <c r="AW285" i="6"/>
  <c r="AX285" i="6"/>
  <c r="AY285" i="6"/>
  <c r="AZ285" i="6"/>
  <c r="BA285" i="6"/>
  <c r="BC285" i="6"/>
  <c r="BD285" i="6"/>
  <c r="AK286" i="6"/>
  <c r="AL286" i="6"/>
  <c r="AM286" i="6"/>
  <c r="AN286" i="6"/>
  <c r="AO286" i="6"/>
  <c r="AP286" i="6"/>
  <c r="AQ286" i="6"/>
  <c r="AR286" i="6"/>
  <c r="AS286" i="6"/>
  <c r="AT286" i="6"/>
  <c r="AU286" i="6"/>
  <c r="AV286" i="6"/>
  <c r="AW286" i="6"/>
  <c r="AX286" i="6"/>
  <c r="AY286" i="6"/>
  <c r="AZ286" i="6"/>
  <c r="BA286" i="6"/>
  <c r="BB286" i="6"/>
  <c r="BC286" i="6"/>
  <c r="BD286" i="6"/>
  <c r="AK287" i="6"/>
  <c r="AL287" i="6"/>
  <c r="AM287" i="6"/>
  <c r="AN287" i="6"/>
  <c r="AO287" i="6"/>
  <c r="AP287" i="6"/>
  <c r="AQ287" i="6"/>
  <c r="AR287" i="6"/>
  <c r="AS287" i="6"/>
  <c r="AT287" i="6"/>
  <c r="AU287" i="6"/>
  <c r="AV287" i="6"/>
  <c r="AW287" i="6"/>
  <c r="AX287" i="6"/>
  <c r="AY287" i="6"/>
  <c r="AZ287" i="6"/>
  <c r="BA287" i="6"/>
  <c r="BB287" i="6"/>
  <c r="BC287" i="6"/>
  <c r="BD287" i="6"/>
  <c r="AK288" i="6"/>
  <c r="AL288" i="6"/>
  <c r="AM288" i="6"/>
  <c r="AN288" i="6"/>
  <c r="AO288" i="6"/>
  <c r="AP288" i="6"/>
  <c r="AQ288" i="6"/>
  <c r="AR288" i="6"/>
  <c r="AS288" i="6"/>
  <c r="AT288" i="6"/>
  <c r="AU288" i="6"/>
  <c r="AV288" i="6"/>
  <c r="AW288" i="6"/>
  <c r="AX288" i="6"/>
  <c r="AY288" i="6"/>
  <c r="AZ288" i="6"/>
  <c r="BA288" i="6"/>
  <c r="BB288" i="6"/>
  <c r="BC288" i="6"/>
  <c r="BD288" i="6"/>
  <c r="AK289" i="6"/>
  <c r="AL289" i="6"/>
  <c r="AM289" i="6"/>
  <c r="AN289" i="6"/>
  <c r="AO289" i="6"/>
  <c r="AP289" i="6"/>
  <c r="AQ289" i="6"/>
  <c r="AR289" i="6"/>
  <c r="AS289" i="6"/>
  <c r="AT289" i="6"/>
  <c r="AU289" i="6"/>
  <c r="AV289" i="6"/>
  <c r="AW289" i="6"/>
  <c r="AX289" i="6"/>
  <c r="AY289" i="6"/>
  <c r="AZ289" i="6"/>
  <c r="BA289" i="6"/>
  <c r="BB289" i="6"/>
  <c r="BC289" i="6"/>
  <c r="BD289" i="6"/>
  <c r="AK290" i="6"/>
  <c r="AL290" i="6"/>
  <c r="AM290" i="6"/>
  <c r="AN290" i="6"/>
  <c r="AO290" i="6"/>
  <c r="AP290" i="6"/>
  <c r="AQ290" i="6"/>
  <c r="AR290" i="6"/>
  <c r="AS290" i="6"/>
  <c r="AT290" i="6"/>
  <c r="AU290" i="6"/>
  <c r="AV290" i="6"/>
  <c r="AW290" i="6"/>
  <c r="AX290" i="6"/>
  <c r="AY290" i="6"/>
  <c r="BA290" i="6"/>
  <c r="BB290" i="6"/>
  <c r="BC290" i="6"/>
  <c r="BD290" i="6"/>
  <c r="AK291" i="6"/>
  <c r="AL291" i="6"/>
  <c r="AM291" i="6"/>
  <c r="AN291" i="6"/>
  <c r="AO291" i="6"/>
  <c r="AP291" i="6"/>
  <c r="AQ291" i="6"/>
  <c r="AS291" i="6"/>
  <c r="AT291" i="6"/>
  <c r="AU291" i="6"/>
  <c r="AV291" i="6"/>
  <c r="AW291" i="6"/>
  <c r="AX291" i="6"/>
  <c r="AY291" i="6"/>
  <c r="AZ291" i="6"/>
  <c r="BA291" i="6"/>
  <c r="BB291" i="6"/>
  <c r="BC291" i="6"/>
  <c r="BD291" i="6"/>
  <c r="AK292" i="6"/>
  <c r="AL292" i="6"/>
  <c r="AM292" i="6"/>
  <c r="AN292" i="6"/>
  <c r="AO292" i="6"/>
  <c r="AP292" i="6"/>
  <c r="AQ292" i="6"/>
  <c r="AR292" i="6"/>
  <c r="AS292" i="6"/>
  <c r="AT292" i="6"/>
  <c r="AU292" i="6"/>
  <c r="AV292" i="6"/>
  <c r="AW292" i="6"/>
  <c r="AX292" i="6"/>
  <c r="AY292" i="6"/>
  <c r="AZ292" i="6"/>
  <c r="BA292" i="6"/>
  <c r="BB292" i="6"/>
  <c r="BC292" i="6"/>
  <c r="AK293" i="6"/>
  <c r="AL293" i="6"/>
  <c r="AM293" i="6"/>
  <c r="AN293" i="6"/>
  <c r="AO293" i="6"/>
  <c r="AP293" i="6"/>
  <c r="AQ293" i="6"/>
  <c r="AR293" i="6"/>
  <c r="AS293" i="6"/>
  <c r="AT293" i="6"/>
  <c r="AU293" i="6"/>
  <c r="AV293" i="6"/>
  <c r="AW293" i="6"/>
  <c r="AX293" i="6"/>
  <c r="AY293" i="6"/>
  <c r="AZ293" i="6"/>
  <c r="BA293" i="6"/>
  <c r="BB293" i="6"/>
  <c r="BC293" i="6"/>
  <c r="AK294" i="6"/>
  <c r="AL294" i="6"/>
  <c r="AM294" i="6"/>
  <c r="AN294" i="6"/>
  <c r="AO294" i="6"/>
  <c r="AP294" i="6"/>
  <c r="AQ294" i="6"/>
  <c r="AR294" i="6"/>
  <c r="AS294" i="6"/>
  <c r="AT294" i="6"/>
  <c r="AU294" i="6"/>
  <c r="AV294" i="6"/>
  <c r="AW294" i="6"/>
  <c r="AX294" i="6"/>
  <c r="AY294" i="6"/>
  <c r="BA294" i="6"/>
  <c r="BB294" i="6"/>
  <c r="BC294" i="6"/>
  <c r="BD294" i="6"/>
  <c r="AK295" i="6"/>
  <c r="AL295" i="6"/>
  <c r="AM295" i="6"/>
  <c r="AN295" i="6"/>
  <c r="AO295" i="6"/>
  <c r="AP295" i="6"/>
  <c r="AQ295" i="6"/>
  <c r="AR295" i="6"/>
  <c r="AS295" i="6"/>
  <c r="AT295" i="6"/>
  <c r="AU295" i="6"/>
  <c r="AV295" i="6"/>
  <c r="AW295" i="6"/>
  <c r="AX295" i="6"/>
  <c r="AY295" i="6"/>
  <c r="AZ295" i="6"/>
  <c r="BA295" i="6"/>
  <c r="BB295" i="6"/>
  <c r="BC295" i="6"/>
  <c r="BD295" i="6"/>
  <c r="AK296" i="6"/>
  <c r="AL296" i="6"/>
  <c r="AM296" i="6"/>
  <c r="AN296" i="6"/>
  <c r="AO296" i="6"/>
  <c r="AP296" i="6"/>
  <c r="AQ296" i="6"/>
  <c r="AR296" i="6"/>
  <c r="AS296" i="6"/>
  <c r="AT296" i="6"/>
  <c r="AU296" i="6"/>
  <c r="AV296" i="6"/>
  <c r="AW296" i="6"/>
  <c r="AX296" i="6"/>
  <c r="AY296" i="6"/>
  <c r="AZ296" i="6"/>
  <c r="BA296" i="6"/>
  <c r="BB296" i="6"/>
  <c r="BC296" i="6"/>
  <c r="BD296" i="6"/>
  <c r="AK297" i="6"/>
  <c r="AL297" i="6"/>
  <c r="AM297" i="6"/>
  <c r="AN297" i="6"/>
  <c r="AO297" i="6"/>
  <c r="AP297" i="6"/>
  <c r="AQ297" i="6"/>
  <c r="AR297" i="6"/>
  <c r="AS297" i="6"/>
  <c r="AT297" i="6"/>
  <c r="AU297" i="6"/>
  <c r="AV297" i="6"/>
  <c r="AW297" i="6"/>
  <c r="AX297" i="6"/>
  <c r="AY297" i="6"/>
  <c r="AZ297" i="6"/>
  <c r="BA297" i="6"/>
  <c r="BB297" i="6"/>
  <c r="BC297" i="6"/>
  <c r="BD297" i="6"/>
  <c r="AK298" i="6"/>
  <c r="AL298" i="6"/>
  <c r="AM298" i="6"/>
  <c r="AN298" i="6"/>
  <c r="AO298" i="6"/>
  <c r="AP298" i="6"/>
  <c r="AQ298" i="6"/>
  <c r="AR298" i="6"/>
  <c r="AS298" i="6"/>
  <c r="AT298" i="6"/>
  <c r="AU298" i="6"/>
  <c r="AV298" i="6"/>
  <c r="AW298" i="6"/>
  <c r="AX298" i="6"/>
  <c r="AY298" i="6"/>
  <c r="AZ298" i="6"/>
  <c r="BA298" i="6"/>
  <c r="BB298" i="6"/>
  <c r="BC298" i="6"/>
  <c r="BD298" i="6"/>
  <c r="AK299" i="6"/>
  <c r="AL299" i="6"/>
  <c r="AM299" i="6"/>
  <c r="AN299" i="6"/>
  <c r="AO299" i="6"/>
  <c r="AP299" i="6"/>
  <c r="AQ299" i="6"/>
  <c r="AS299" i="6"/>
  <c r="AT299" i="6"/>
  <c r="AU299" i="6"/>
  <c r="AV299" i="6"/>
  <c r="AW299" i="6"/>
  <c r="AX299" i="6"/>
  <c r="AY299" i="6"/>
  <c r="AZ299" i="6"/>
  <c r="BA299" i="6"/>
  <c r="BB299" i="6"/>
  <c r="BC299" i="6"/>
  <c r="BD299" i="6"/>
  <c r="AK300" i="6"/>
  <c r="AL300" i="6"/>
  <c r="AM300" i="6"/>
  <c r="AN300" i="6"/>
  <c r="AO300" i="6"/>
  <c r="AP300" i="6"/>
  <c r="AQ300" i="6"/>
  <c r="AS300" i="6"/>
  <c r="AT300" i="6"/>
  <c r="AU300" i="6"/>
  <c r="AV300" i="6"/>
  <c r="AW300" i="6"/>
  <c r="AX300" i="6"/>
  <c r="AY300" i="6"/>
  <c r="AZ300" i="6"/>
  <c r="BA300" i="6"/>
  <c r="BB300" i="6"/>
  <c r="BC300" i="6"/>
  <c r="BD300" i="6"/>
  <c r="AK301" i="6"/>
  <c r="AL301" i="6"/>
  <c r="AM301" i="6"/>
  <c r="AN301" i="6"/>
  <c r="AO301" i="6"/>
  <c r="AP301" i="6"/>
  <c r="AQ301" i="6"/>
  <c r="AS301" i="6"/>
  <c r="AT301" i="6"/>
  <c r="AU301" i="6"/>
  <c r="AV301" i="6"/>
  <c r="AW301" i="6"/>
  <c r="AX301" i="6"/>
  <c r="AY301" i="6"/>
  <c r="AZ301" i="6"/>
  <c r="BA301" i="6"/>
  <c r="BB301" i="6"/>
  <c r="BC301" i="6"/>
  <c r="BD301" i="6"/>
  <c r="AK302" i="6"/>
  <c r="AL302" i="6"/>
  <c r="AM302" i="6"/>
  <c r="AN302" i="6"/>
  <c r="AO302" i="6"/>
  <c r="AP302" i="6"/>
  <c r="AQ302" i="6"/>
  <c r="AS302" i="6"/>
  <c r="AT302" i="6"/>
  <c r="AU302" i="6"/>
  <c r="AV302" i="6"/>
  <c r="AW302" i="6"/>
  <c r="AX302" i="6"/>
  <c r="AY302" i="6"/>
  <c r="AZ302" i="6"/>
  <c r="BA302" i="6"/>
  <c r="BB302" i="6"/>
  <c r="BC302" i="6"/>
  <c r="BD302" i="6"/>
  <c r="AK303" i="6"/>
  <c r="AL303" i="6"/>
  <c r="AM303" i="6"/>
  <c r="AN303" i="6"/>
  <c r="AO303" i="6"/>
  <c r="AP303" i="6"/>
  <c r="AQ303" i="6"/>
  <c r="AS303" i="6"/>
  <c r="AT303" i="6"/>
  <c r="AU303" i="6"/>
  <c r="AV303" i="6"/>
  <c r="AW303" i="6"/>
  <c r="AX303" i="6"/>
  <c r="AY303" i="6"/>
  <c r="AZ303" i="6"/>
  <c r="BA303" i="6"/>
  <c r="BB303" i="6"/>
  <c r="BC303" i="6"/>
  <c r="BD303" i="6"/>
  <c r="AK304" i="6"/>
  <c r="AL304" i="6"/>
  <c r="AM304" i="6"/>
  <c r="AN304" i="6"/>
  <c r="AO304" i="6"/>
  <c r="AP304" i="6"/>
  <c r="AQ304" i="6"/>
  <c r="AS304" i="6"/>
  <c r="AT304" i="6"/>
  <c r="AU304" i="6"/>
  <c r="AV304" i="6"/>
  <c r="AW304" i="6"/>
  <c r="AX304" i="6"/>
  <c r="AY304" i="6"/>
  <c r="AZ304" i="6"/>
  <c r="BA304" i="6"/>
  <c r="BB304" i="6"/>
  <c r="BC304" i="6"/>
  <c r="BD304" i="6"/>
  <c r="AK305" i="6"/>
  <c r="AL305" i="6"/>
  <c r="AM305" i="6"/>
  <c r="AN305" i="6"/>
  <c r="AO305" i="6"/>
  <c r="AP305" i="6"/>
  <c r="AQ305" i="6"/>
  <c r="AS305" i="6"/>
  <c r="AT305" i="6"/>
  <c r="AU305" i="6"/>
  <c r="AV305" i="6"/>
  <c r="AW305" i="6"/>
  <c r="AX305" i="6"/>
  <c r="AY305" i="6"/>
  <c r="AZ305" i="6"/>
  <c r="BA305" i="6"/>
  <c r="BB305" i="6"/>
  <c r="BC305" i="6"/>
  <c r="BD305" i="6"/>
  <c r="AK306" i="6"/>
  <c r="AL306" i="6"/>
  <c r="AM306" i="6"/>
  <c r="AN306" i="6"/>
  <c r="AO306" i="6"/>
  <c r="AP306" i="6"/>
  <c r="AQ306" i="6"/>
  <c r="AR306" i="6"/>
  <c r="AS306" i="6"/>
  <c r="AT306" i="6"/>
  <c r="AU306" i="6"/>
  <c r="AV306" i="6"/>
  <c r="AW306" i="6"/>
  <c r="AX306" i="6"/>
  <c r="AY306" i="6"/>
  <c r="AZ306" i="6"/>
  <c r="BA306" i="6"/>
  <c r="BB306" i="6"/>
  <c r="BC306" i="6"/>
  <c r="BD306" i="6"/>
  <c r="AK307" i="6"/>
  <c r="AL307" i="6"/>
  <c r="AM307" i="6"/>
  <c r="AN307" i="6"/>
  <c r="AO307" i="6"/>
  <c r="AP307" i="6"/>
  <c r="AQ307" i="6"/>
  <c r="AR307" i="6"/>
  <c r="AS307" i="6"/>
  <c r="AT307" i="6"/>
  <c r="AU307" i="6"/>
  <c r="AV307" i="6"/>
  <c r="AW307" i="6"/>
  <c r="AX307" i="6"/>
  <c r="AY307" i="6"/>
  <c r="AZ307" i="6"/>
  <c r="BA307" i="6"/>
  <c r="BB307" i="6"/>
  <c r="BC307" i="6"/>
  <c r="BD307" i="6"/>
  <c r="AK308" i="6"/>
  <c r="AL308" i="6"/>
  <c r="AM308" i="6"/>
  <c r="AN308" i="6"/>
  <c r="AO308" i="6"/>
  <c r="AP308" i="6"/>
  <c r="AQ308" i="6"/>
  <c r="AR308" i="6"/>
  <c r="AS308" i="6"/>
  <c r="AT308" i="6"/>
  <c r="AU308" i="6"/>
  <c r="AV308" i="6"/>
  <c r="AW308" i="6"/>
  <c r="AX308" i="6"/>
  <c r="AY308" i="6"/>
  <c r="AZ308" i="6"/>
  <c r="BA308" i="6"/>
  <c r="BB308" i="6"/>
  <c r="BC308" i="6"/>
  <c r="BD308" i="6"/>
  <c r="AK309" i="6"/>
  <c r="AL309" i="6"/>
  <c r="AM309" i="6"/>
  <c r="AN309" i="6"/>
  <c r="AO309" i="6"/>
  <c r="AP309" i="6"/>
  <c r="AQ309" i="6"/>
  <c r="AR309" i="6"/>
  <c r="AS309" i="6"/>
  <c r="AT309" i="6"/>
  <c r="AU309" i="6"/>
  <c r="AV309" i="6"/>
  <c r="AW309" i="6"/>
  <c r="AX309" i="6"/>
  <c r="AY309" i="6"/>
  <c r="AZ309" i="6"/>
  <c r="BA309" i="6"/>
  <c r="BB309" i="6"/>
  <c r="BC309" i="6"/>
  <c r="BD309" i="6"/>
  <c r="AK310" i="6"/>
  <c r="AL310" i="6"/>
  <c r="AM310" i="6"/>
  <c r="AN310" i="6"/>
  <c r="AO310" i="6"/>
  <c r="AP310" i="6"/>
  <c r="AQ310" i="6"/>
  <c r="AR310" i="6"/>
  <c r="AS310" i="6"/>
  <c r="AT310" i="6"/>
  <c r="AU310" i="6"/>
  <c r="AW310" i="6"/>
  <c r="AX310" i="6"/>
  <c r="AY310" i="6"/>
  <c r="AZ310" i="6"/>
  <c r="BA310" i="6"/>
  <c r="BB310" i="6"/>
  <c r="BC310" i="6"/>
  <c r="BD310" i="6"/>
  <c r="AK311" i="6"/>
  <c r="AL311" i="6"/>
  <c r="AM311" i="6"/>
  <c r="AN311" i="6"/>
  <c r="AO311" i="6"/>
  <c r="AP311" i="6"/>
  <c r="AQ311" i="6"/>
  <c r="AR311" i="6"/>
  <c r="AS311" i="6"/>
  <c r="AT311" i="6"/>
  <c r="AU311" i="6"/>
  <c r="AW311" i="6"/>
  <c r="AX311" i="6"/>
  <c r="AY311" i="6"/>
  <c r="AZ311" i="6"/>
  <c r="BA311" i="6"/>
  <c r="BB311" i="6"/>
  <c r="BC311" i="6"/>
  <c r="BD311" i="6"/>
  <c r="AK312" i="6"/>
  <c r="AL312" i="6"/>
  <c r="AM312" i="6"/>
  <c r="AN312" i="6"/>
  <c r="AO312" i="6"/>
  <c r="AP312" i="6"/>
  <c r="AQ312" i="6"/>
  <c r="AR312" i="6"/>
  <c r="AS312" i="6"/>
  <c r="AT312" i="6"/>
  <c r="AU312" i="6"/>
  <c r="AW312" i="6"/>
  <c r="AX312" i="6"/>
  <c r="AY312" i="6"/>
  <c r="AZ312" i="6"/>
  <c r="BA312" i="6"/>
  <c r="BB312" i="6"/>
  <c r="BC312" i="6"/>
  <c r="BD312" i="6"/>
  <c r="AK313" i="6"/>
  <c r="AL313" i="6"/>
  <c r="AM313" i="6"/>
  <c r="AN313" i="6"/>
  <c r="AO313" i="6"/>
  <c r="AP313" i="6"/>
  <c r="AQ313" i="6"/>
  <c r="AR313" i="6"/>
  <c r="AS313" i="6"/>
  <c r="AT313" i="6"/>
  <c r="AU313" i="6"/>
  <c r="AW313" i="6"/>
  <c r="AX313" i="6"/>
  <c r="AY313" i="6"/>
  <c r="AZ313" i="6"/>
  <c r="BA313" i="6"/>
  <c r="BB313" i="6"/>
  <c r="BC313" i="6"/>
  <c r="BD313" i="6"/>
  <c r="AK314" i="6"/>
  <c r="AL314" i="6"/>
  <c r="AM314" i="6"/>
  <c r="AN314" i="6"/>
  <c r="AO314" i="6"/>
  <c r="AP314" i="6"/>
  <c r="AQ314" i="6"/>
  <c r="AR314" i="6"/>
  <c r="AS314" i="6"/>
  <c r="AT314" i="6"/>
  <c r="AU314" i="6"/>
  <c r="AW314" i="6"/>
  <c r="AX314" i="6"/>
  <c r="AY314" i="6"/>
  <c r="AZ314" i="6"/>
  <c r="BA314" i="6"/>
  <c r="BB314" i="6"/>
  <c r="BC314" i="6"/>
  <c r="BD314" i="6"/>
  <c r="AK315" i="6"/>
  <c r="AL315" i="6"/>
  <c r="AM315" i="6"/>
  <c r="AN315" i="6"/>
  <c r="AO315" i="6"/>
  <c r="AP315" i="6"/>
  <c r="AQ315" i="6"/>
  <c r="AR315" i="6"/>
  <c r="AS315" i="6"/>
  <c r="AT315" i="6"/>
  <c r="AU315" i="6"/>
  <c r="AW315" i="6"/>
  <c r="AX315" i="6"/>
  <c r="AY315" i="6"/>
  <c r="AZ315" i="6"/>
  <c r="BA315" i="6"/>
  <c r="BB315" i="6"/>
  <c r="BC315" i="6"/>
  <c r="BD315" i="6"/>
  <c r="AK316" i="6"/>
  <c r="AL316" i="6"/>
  <c r="AM316" i="6"/>
  <c r="AN316" i="6"/>
  <c r="AO316" i="6"/>
  <c r="AP316" i="6"/>
  <c r="AQ316" i="6"/>
  <c r="AR316" i="6"/>
  <c r="AS316" i="6"/>
  <c r="AT316" i="6"/>
  <c r="AU316" i="6"/>
  <c r="AV316" i="6"/>
  <c r="AW316" i="6"/>
  <c r="AX316" i="6"/>
  <c r="AY316" i="6"/>
  <c r="AZ316" i="6"/>
  <c r="BA316" i="6"/>
  <c r="BB316" i="6"/>
  <c r="BC316" i="6"/>
  <c r="BD316" i="6"/>
  <c r="AK317" i="6"/>
  <c r="AL317" i="6"/>
  <c r="AM317" i="6"/>
  <c r="AN317" i="6"/>
  <c r="AO317" i="6"/>
  <c r="AP317" i="6"/>
  <c r="AQ317" i="6"/>
  <c r="AR317" i="6"/>
  <c r="AS317" i="6"/>
  <c r="AT317" i="6"/>
  <c r="AU317" i="6"/>
  <c r="AV317" i="6"/>
  <c r="AW317" i="6"/>
  <c r="AX317" i="6"/>
  <c r="AY317" i="6"/>
  <c r="AZ317" i="6"/>
  <c r="BA317" i="6"/>
  <c r="BB317" i="6"/>
  <c r="BC317" i="6"/>
  <c r="BD317" i="6"/>
  <c r="AK318" i="6"/>
  <c r="AL318" i="6"/>
  <c r="AM318" i="6"/>
  <c r="AN318" i="6"/>
  <c r="AO318" i="6"/>
  <c r="AP318" i="6"/>
  <c r="AQ318" i="6"/>
  <c r="AR318" i="6"/>
  <c r="AS318" i="6"/>
  <c r="AT318" i="6"/>
  <c r="AU318" i="6"/>
  <c r="AV318" i="6"/>
  <c r="AW318" i="6"/>
  <c r="AX318" i="6"/>
  <c r="AY318" i="6"/>
  <c r="AZ318" i="6"/>
  <c r="BA318" i="6"/>
  <c r="BB318" i="6"/>
  <c r="BC318" i="6"/>
  <c r="BD318" i="6"/>
  <c r="AK319" i="6"/>
  <c r="AL319" i="6"/>
  <c r="AM319" i="6"/>
  <c r="AN319" i="6"/>
  <c r="AO319" i="6"/>
  <c r="AP319" i="6"/>
  <c r="AQ319" i="6"/>
  <c r="AR319" i="6"/>
  <c r="AS319" i="6"/>
  <c r="AT319" i="6"/>
  <c r="AU319" i="6"/>
  <c r="AV319" i="6"/>
  <c r="AW319" i="6"/>
  <c r="AX319" i="6"/>
  <c r="AY319" i="6"/>
  <c r="AZ319" i="6"/>
  <c r="BA319" i="6"/>
  <c r="BB319" i="6"/>
  <c r="BC319" i="6"/>
  <c r="BD319" i="6"/>
  <c r="AK320" i="6"/>
  <c r="AL320" i="6"/>
  <c r="AM320" i="6"/>
  <c r="AN320" i="6"/>
  <c r="AO320" i="6"/>
  <c r="AP320" i="6"/>
  <c r="AQ320" i="6"/>
  <c r="AR320" i="6"/>
  <c r="AS320" i="6"/>
  <c r="AT320" i="6"/>
  <c r="AU320" i="6"/>
  <c r="AW320" i="6"/>
  <c r="AX320" i="6"/>
  <c r="AY320" i="6"/>
  <c r="AZ320" i="6"/>
  <c r="BA320" i="6"/>
  <c r="BB320" i="6"/>
  <c r="BC320" i="6"/>
  <c r="BD320" i="6"/>
  <c r="AK321" i="6"/>
  <c r="AL321" i="6"/>
  <c r="AM321" i="6"/>
  <c r="AN321" i="6"/>
  <c r="AO321" i="6"/>
  <c r="AP321" i="6"/>
  <c r="AQ321" i="6"/>
  <c r="AR321" i="6"/>
  <c r="AS321" i="6"/>
  <c r="AT321" i="6"/>
  <c r="AU321" i="6"/>
  <c r="AW321" i="6"/>
  <c r="AX321" i="6"/>
  <c r="AY321" i="6"/>
  <c r="AZ321" i="6"/>
  <c r="BA321" i="6"/>
  <c r="BB321" i="6"/>
  <c r="BC321" i="6"/>
  <c r="BD321" i="6"/>
  <c r="AK322" i="6"/>
  <c r="AL322" i="6"/>
  <c r="AM322" i="6"/>
  <c r="AN322" i="6"/>
  <c r="AO322" i="6"/>
  <c r="AP322" i="6"/>
  <c r="AQ322" i="6"/>
  <c r="AR322" i="6"/>
  <c r="AS322" i="6"/>
  <c r="AT322" i="6"/>
  <c r="AU322" i="6"/>
  <c r="AV322" i="6"/>
  <c r="AW322" i="6"/>
  <c r="AX322" i="6"/>
  <c r="AY322" i="6"/>
  <c r="AZ322" i="6"/>
  <c r="BA322" i="6"/>
  <c r="BB322" i="6"/>
  <c r="BC322" i="6"/>
  <c r="BD322" i="6"/>
  <c r="AK323" i="6"/>
  <c r="AL323" i="6"/>
  <c r="AM323" i="6"/>
  <c r="AN323" i="6"/>
  <c r="AO323" i="6"/>
  <c r="AP323" i="6"/>
  <c r="AQ323" i="6"/>
  <c r="AR323" i="6"/>
  <c r="AS323" i="6"/>
  <c r="AT323" i="6"/>
  <c r="AU323" i="6"/>
  <c r="AV323" i="6"/>
  <c r="AW323" i="6"/>
  <c r="AX323" i="6"/>
  <c r="AY323" i="6"/>
  <c r="AZ323" i="6"/>
  <c r="BA323" i="6"/>
  <c r="BB323" i="6"/>
  <c r="BC323" i="6"/>
  <c r="BD323" i="6"/>
  <c r="AK324" i="6"/>
  <c r="AL324" i="6"/>
  <c r="AM324" i="6"/>
  <c r="AN324" i="6"/>
  <c r="AO324" i="6"/>
  <c r="AP324" i="6"/>
  <c r="AQ324" i="6"/>
  <c r="AR324" i="6"/>
  <c r="AS324" i="6"/>
  <c r="AT324" i="6"/>
  <c r="AU324" i="6"/>
  <c r="AV324" i="6"/>
  <c r="AW324" i="6"/>
  <c r="AX324" i="6"/>
  <c r="AY324" i="6"/>
  <c r="AZ324" i="6"/>
  <c r="BA324" i="6"/>
  <c r="BB324" i="6"/>
  <c r="BC324" i="6"/>
  <c r="BD324" i="6"/>
  <c r="AK325" i="6"/>
  <c r="AL325" i="6"/>
  <c r="AM325" i="6"/>
  <c r="AN325" i="6"/>
  <c r="AO325" i="6"/>
  <c r="AP325" i="6"/>
  <c r="AQ325" i="6"/>
  <c r="AR325" i="6"/>
  <c r="AS325" i="6"/>
  <c r="AT325" i="6"/>
  <c r="AU325" i="6"/>
  <c r="AV325" i="6"/>
  <c r="AW325" i="6"/>
  <c r="AX325" i="6"/>
  <c r="AY325" i="6"/>
  <c r="AZ325" i="6"/>
  <c r="BA325" i="6"/>
  <c r="BB325" i="6"/>
  <c r="BC325" i="6"/>
  <c r="BD325" i="6"/>
  <c r="AK326" i="6"/>
  <c r="AL326" i="6"/>
  <c r="AM326" i="6"/>
  <c r="AN326" i="6"/>
  <c r="AO326" i="6"/>
  <c r="AP326" i="6"/>
  <c r="AQ326" i="6"/>
  <c r="AR326" i="6"/>
  <c r="AS326" i="6"/>
  <c r="AT326" i="6"/>
  <c r="AU326" i="6"/>
  <c r="AW326" i="6"/>
  <c r="AX326" i="6"/>
  <c r="AY326" i="6"/>
  <c r="AZ326" i="6"/>
  <c r="BA326" i="6"/>
  <c r="BB326" i="6"/>
  <c r="BC326" i="6"/>
  <c r="BD326" i="6"/>
  <c r="AK327" i="6"/>
  <c r="AL327" i="6"/>
  <c r="AM327" i="6"/>
  <c r="AN327" i="6"/>
  <c r="AO327" i="6"/>
  <c r="AP327" i="6"/>
  <c r="AQ327" i="6"/>
  <c r="AR327" i="6"/>
  <c r="AS327" i="6"/>
  <c r="AT327" i="6"/>
  <c r="AU327" i="6"/>
  <c r="AV327" i="6"/>
  <c r="AW327" i="6"/>
  <c r="AX327" i="6"/>
  <c r="AY327" i="6"/>
  <c r="AZ327" i="6"/>
  <c r="BA327" i="6"/>
  <c r="BB327" i="6"/>
  <c r="BC327" i="6"/>
  <c r="AK328" i="6"/>
  <c r="AL328" i="6"/>
  <c r="AM328" i="6"/>
  <c r="AN328" i="6"/>
  <c r="AO328" i="6"/>
  <c r="AP328" i="6"/>
  <c r="AQ328" i="6"/>
  <c r="AR328" i="6"/>
  <c r="AS328" i="6"/>
  <c r="AT328" i="6"/>
  <c r="AU328" i="6"/>
  <c r="AV328" i="6"/>
  <c r="AW328" i="6"/>
  <c r="AX328" i="6"/>
  <c r="AY328" i="6"/>
  <c r="AZ328" i="6"/>
  <c r="BA328" i="6"/>
  <c r="BB328" i="6"/>
  <c r="BC328" i="6"/>
  <c r="AK329" i="6"/>
  <c r="AL329" i="6"/>
  <c r="AM329" i="6"/>
  <c r="AN329" i="6"/>
  <c r="AO329" i="6"/>
  <c r="AP329" i="6"/>
  <c r="AQ329" i="6"/>
  <c r="AR329" i="6"/>
  <c r="AS329" i="6"/>
  <c r="AT329" i="6"/>
  <c r="AU329" i="6"/>
  <c r="AV329" i="6"/>
  <c r="AW329" i="6"/>
  <c r="AY329" i="6"/>
  <c r="AZ329" i="6"/>
  <c r="BA329" i="6"/>
  <c r="BB329" i="6"/>
  <c r="BC329" i="6"/>
  <c r="BD329" i="6"/>
  <c r="AK330" i="6"/>
  <c r="AL330" i="6"/>
  <c r="AM330" i="6"/>
  <c r="AN330" i="6"/>
  <c r="AO330" i="6"/>
  <c r="AP330" i="6"/>
  <c r="AQ330" i="6"/>
  <c r="AR330" i="6"/>
  <c r="AS330" i="6"/>
  <c r="AT330" i="6"/>
  <c r="AU330" i="6"/>
  <c r="AW330" i="6"/>
  <c r="AX330" i="6"/>
  <c r="AY330" i="6"/>
  <c r="AZ330" i="6"/>
  <c r="BA330" i="6"/>
  <c r="BB330" i="6"/>
  <c r="BC330" i="6"/>
  <c r="BD330" i="6"/>
  <c r="AK331" i="6"/>
  <c r="AL331" i="6"/>
  <c r="AM331" i="6"/>
  <c r="AN331" i="6"/>
  <c r="AO331" i="6"/>
  <c r="AP331" i="6"/>
  <c r="AQ331" i="6"/>
  <c r="AR331" i="6"/>
  <c r="AS331" i="6"/>
  <c r="AT331" i="6"/>
  <c r="AU331" i="6"/>
  <c r="AW331" i="6"/>
  <c r="AX331" i="6"/>
  <c r="AY331" i="6"/>
  <c r="AZ331" i="6"/>
  <c r="BA331" i="6"/>
  <c r="BB331" i="6"/>
  <c r="BC331" i="6"/>
  <c r="BD331" i="6"/>
  <c r="AK332" i="6"/>
  <c r="AL332" i="6"/>
  <c r="AM332" i="6"/>
  <c r="AN332" i="6"/>
  <c r="AO332" i="6"/>
  <c r="AP332" i="6"/>
  <c r="AQ332" i="6"/>
  <c r="AR332" i="6"/>
  <c r="AS332" i="6"/>
  <c r="AT332" i="6"/>
  <c r="AU332" i="6"/>
  <c r="AV332" i="6"/>
  <c r="AW332" i="6"/>
  <c r="AX332" i="6"/>
  <c r="AY332" i="6"/>
  <c r="AZ332" i="6"/>
  <c r="BA332" i="6"/>
  <c r="BB332" i="6"/>
  <c r="BC332" i="6"/>
  <c r="BD332" i="6"/>
  <c r="AK333" i="6"/>
  <c r="AL333" i="6"/>
  <c r="AM333" i="6"/>
  <c r="AN333" i="6"/>
  <c r="AO333" i="6"/>
  <c r="AP333" i="6"/>
  <c r="AQ333" i="6"/>
  <c r="AR333" i="6"/>
  <c r="AS333" i="6"/>
  <c r="AT333" i="6"/>
  <c r="AU333" i="6"/>
  <c r="AV333" i="6"/>
  <c r="AW333" i="6"/>
  <c r="AX333" i="6"/>
  <c r="AY333" i="6"/>
  <c r="AZ333" i="6"/>
  <c r="BA333" i="6"/>
  <c r="BB333" i="6"/>
  <c r="BC333" i="6"/>
  <c r="BD333" i="6"/>
  <c r="AK334" i="6"/>
  <c r="AL334" i="6"/>
  <c r="AM334" i="6"/>
  <c r="AN334" i="6"/>
  <c r="AO334" i="6"/>
  <c r="AP334" i="6"/>
  <c r="AQ334" i="6"/>
  <c r="AR334" i="6"/>
  <c r="AS334" i="6"/>
  <c r="AT334" i="6"/>
  <c r="AU334" i="6"/>
  <c r="AV334" i="6"/>
  <c r="AW334" i="6"/>
  <c r="AX334" i="6"/>
  <c r="AY334" i="6"/>
  <c r="AZ334" i="6"/>
  <c r="BA334" i="6"/>
  <c r="BB334" i="6"/>
  <c r="BC334" i="6"/>
  <c r="BD334" i="6"/>
  <c r="AK335" i="6"/>
  <c r="AL335" i="6"/>
  <c r="AM335" i="6"/>
  <c r="AN335" i="6"/>
  <c r="AO335" i="6"/>
  <c r="AP335" i="6"/>
  <c r="AQ335" i="6"/>
  <c r="AR335" i="6"/>
  <c r="AS335" i="6"/>
  <c r="AT335" i="6"/>
  <c r="AU335" i="6"/>
  <c r="AV335" i="6"/>
  <c r="AW335" i="6"/>
  <c r="AX335" i="6"/>
  <c r="AY335" i="6"/>
  <c r="AZ335" i="6"/>
  <c r="BA335" i="6"/>
  <c r="BB335" i="6"/>
  <c r="BC335" i="6"/>
  <c r="BD335" i="6"/>
  <c r="AK336" i="6"/>
  <c r="AL336" i="6"/>
  <c r="AM336" i="6"/>
  <c r="AN336" i="6"/>
  <c r="AO336" i="6"/>
  <c r="AP336" i="6"/>
  <c r="AQ336" i="6"/>
  <c r="AR336" i="6"/>
  <c r="AS336" i="6"/>
  <c r="AT336" i="6"/>
  <c r="AU336" i="6"/>
  <c r="AV336" i="6"/>
  <c r="AW336" i="6"/>
  <c r="AX336" i="6"/>
  <c r="AY336" i="6"/>
  <c r="AZ336" i="6"/>
  <c r="BA336" i="6"/>
  <c r="BB336" i="6"/>
  <c r="BC336" i="6"/>
  <c r="BD336" i="6"/>
  <c r="AK337" i="6"/>
  <c r="AL337" i="6"/>
  <c r="AM337" i="6"/>
  <c r="AN337" i="6"/>
  <c r="AO337" i="6"/>
  <c r="AP337" i="6"/>
  <c r="AQ337" i="6"/>
  <c r="AR337" i="6"/>
  <c r="AS337" i="6"/>
  <c r="AT337" i="6"/>
  <c r="AU337" i="6"/>
  <c r="AV337" i="6"/>
  <c r="AW337" i="6"/>
  <c r="AX337" i="6"/>
  <c r="AY337" i="6"/>
  <c r="AZ337" i="6"/>
  <c r="BA337" i="6"/>
  <c r="BB337" i="6"/>
  <c r="BC337" i="6"/>
  <c r="BD337" i="6"/>
  <c r="AK338" i="6"/>
  <c r="AL338" i="6"/>
  <c r="AM338" i="6"/>
  <c r="AN338" i="6"/>
  <c r="AO338" i="6"/>
  <c r="AP338" i="6"/>
  <c r="AQ338" i="6"/>
  <c r="AR338" i="6"/>
  <c r="AS338" i="6"/>
  <c r="AT338" i="6"/>
  <c r="AU338" i="6"/>
  <c r="AV338" i="6"/>
  <c r="AW338" i="6"/>
  <c r="AX338" i="6"/>
  <c r="AY338" i="6"/>
  <c r="AZ338" i="6"/>
  <c r="BA338" i="6"/>
  <c r="BB338" i="6"/>
  <c r="BC338" i="6"/>
  <c r="BD338" i="6"/>
  <c r="AK339" i="6"/>
  <c r="AL339" i="6"/>
  <c r="AM339" i="6"/>
  <c r="AN339" i="6"/>
  <c r="AO339" i="6"/>
  <c r="AP339" i="6"/>
  <c r="AQ339" i="6"/>
  <c r="AR339" i="6"/>
  <c r="AS339" i="6"/>
  <c r="AT339" i="6"/>
  <c r="AU339" i="6"/>
  <c r="AV339" i="6"/>
  <c r="AW339" i="6"/>
  <c r="AX339" i="6"/>
  <c r="AY339" i="6"/>
  <c r="AZ339" i="6"/>
  <c r="BA339" i="6"/>
  <c r="BB339" i="6"/>
  <c r="BC339" i="6"/>
  <c r="BD339" i="6"/>
  <c r="AK340" i="6"/>
  <c r="AL340" i="6"/>
  <c r="AM340" i="6"/>
  <c r="AN340" i="6"/>
  <c r="AO340" i="6"/>
  <c r="AP340" i="6"/>
  <c r="AQ340" i="6"/>
  <c r="AR340" i="6"/>
  <c r="AS340" i="6"/>
  <c r="AT340" i="6"/>
  <c r="AU340" i="6"/>
  <c r="AV340" i="6"/>
  <c r="AW340" i="6"/>
  <c r="AX340" i="6"/>
  <c r="AY340" i="6"/>
  <c r="AZ340" i="6"/>
  <c r="BA340" i="6"/>
  <c r="BB340" i="6"/>
  <c r="BC340" i="6"/>
  <c r="BD340" i="6"/>
  <c r="AK341" i="6"/>
  <c r="AL341" i="6"/>
  <c r="AM341" i="6"/>
  <c r="AN341" i="6"/>
  <c r="AO341" i="6"/>
  <c r="AP341" i="6"/>
  <c r="AQ341" i="6"/>
  <c r="AR341" i="6"/>
  <c r="AS341" i="6"/>
  <c r="AT341" i="6"/>
  <c r="AU341" i="6"/>
  <c r="AV341" i="6"/>
  <c r="AW341" i="6"/>
  <c r="AX341" i="6"/>
  <c r="AY341" i="6"/>
  <c r="AZ341" i="6"/>
  <c r="BA341" i="6"/>
  <c r="BB341" i="6"/>
  <c r="BC341" i="6"/>
  <c r="BD341" i="6"/>
  <c r="AK342" i="6"/>
  <c r="AL342" i="6"/>
  <c r="AM342" i="6"/>
  <c r="AN342" i="6"/>
  <c r="AO342" i="6"/>
  <c r="AP342" i="6"/>
  <c r="AQ342" i="6"/>
  <c r="AR342" i="6"/>
  <c r="AS342" i="6"/>
  <c r="AT342" i="6"/>
  <c r="AU342" i="6"/>
  <c r="AV342" i="6"/>
  <c r="AW342" i="6"/>
  <c r="AX342" i="6"/>
  <c r="AY342" i="6"/>
  <c r="AZ342" i="6"/>
  <c r="BA342" i="6"/>
  <c r="BB342" i="6"/>
  <c r="BC342" i="6"/>
  <c r="BD342" i="6"/>
  <c r="AK343" i="6"/>
  <c r="AL343" i="6"/>
  <c r="AM343" i="6"/>
  <c r="AN343" i="6"/>
  <c r="AO343" i="6"/>
  <c r="AP343" i="6"/>
  <c r="AQ343" i="6"/>
  <c r="AR343" i="6"/>
  <c r="AS343" i="6"/>
  <c r="AT343" i="6"/>
  <c r="AU343" i="6"/>
  <c r="AV343" i="6"/>
  <c r="AW343" i="6"/>
  <c r="AX343" i="6"/>
  <c r="AY343" i="6"/>
  <c r="AZ343" i="6"/>
  <c r="BA343" i="6"/>
  <c r="BB343" i="6"/>
  <c r="BC343" i="6"/>
  <c r="BD343" i="6"/>
  <c r="AK344" i="6"/>
  <c r="AL344" i="6"/>
  <c r="AM344" i="6"/>
  <c r="AN344" i="6"/>
  <c r="AO344" i="6"/>
  <c r="AP344" i="6"/>
  <c r="AQ344" i="6"/>
  <c r="AR344" i="6"/>
  <c r="AS344" i="6"/>
  <c r="AT344" i="6"/>
  <c r="AU344" i="6"/>
  <c r="AV344" i="6"/>
  <c r="AW344" i="6"/>
  <c r="AX344" i="6"/>
  <c r="AY344" i="6"/>
  <c r="AZ344" i="6"/>
  <c r="BA344" i="6"/>
  <c r="BB344" i="6"/>
  <c r="BC344" i="6"/>
  <c r="BD344" i="6"/>
  <c r="AK345" i="6"/>
  <c r="AL345" i="6"/>
  <c r="AM345" i="6"/>
  <c r="AN345" i="6"/>
  <c r="AO345" i="6"/>
  <c r="AP345" i="6"/>
  <c r="AQ345" i="6"/>
  <c r="AR345" i="6"/>
  <c r="AS345" i="6"/>
  <c r="AT345" i="6"/>
  <c r="AU345" i="6"/>
  <c r="AV345" i="6"/>
  <c r="AW345" i="6"/>
  <c r="AX345" i="6"/>
  <c r="AY345" i="6"/>
  <c r="AZ345" i="6"/>
  <c r="BA345" i="6"/>
  <c r="BB345" i="6"/>
  <c r="BC345" i="6"/>
  <c r="BD345" i="6"/>
  <c r="AK346" i="6"/>
  <c r="AL346" i="6"/>
  <c r="AM346" i="6"/>
  <c r="AN346" i="6"/>
  <c r="AO346" i="6"/>
  <c r="AP346" i="6"/>
  <c r="AQ346" i="6"/>
  <c r="AR346" i="6"/>
  <c r="AS346" i="6"/>
  <c r="AT346" i="6"/>
  <c r="AU346" i="6"/>
  <c r="AV346" i="6"/>
  <c r="AW346" i="6"/>
  <c r="AX346" i="6"/>
  <c r="AY346" i="6"/>
  <c r="AZ346" i="6"/>
  <c r="BA346" i="6"/>
  <c r="BB346" i="6"/>
  <c r="BC346" i="6"/>
  <c r="BD346" i="6"/>
  <c r="AK347" i="6"/>
  <c r="AL347" i="6"/>
  <c r="AM347" i="6"/>
  <c r="AN347" i="6"/>
  <c r="AO347" i="6"/>
  <c r="AP347" i="6"/>
  <c r="AQ347" i="6"/>
  <c r="AR347" i="6"/>
  <c r="AS347" i="6"/>
  <c r="AT347" i="6"/>
  <c r="AU347" i="6"/>
  <c r="AV347" i="6"/>
  <c r="AW347" i="6"/>
  <c r="AX347" i="6"/>
  <c r="AY347" i="6"/>
  <c r="AZ347" i="6"/>
  <c r="BA347" i="6"/>
  <c r="BB347" i="6"/>
  <c r="BC347" i="6"/>
  <c r="BD347" i="6"/>
  <c r="AK348" i="6"/>
  <c r="AL348" i="6"/>
  <c r="AM348" i="6"/>
  <c r="AN348" i="6"/>
  <c r="AO348" i="6"/>
  <c r="AP348" i="6"/>
  <c r="AQ348" i="6"/>
  <c r="AR348" i="6"/>
  <c r="AS348" i="6"/>
  <c r="AT348" i="6"/>
  <c r="AU348" i="6"/>
  <c r="AV348" i="6"/>
  <c r="AW348" i="6"/>
  <c r="AX348" i="6"/>
  <c r="AY348" i="6"/>
  <c r="AZ348" i="6"/>
  <c r="BA348" i="6"/>
  <c r="BB348" i="6"/>
  <c r="BC348" i="6"/>
  <c r="BD348" i="6"/>
  <c r="AK349" i="6"/>
  <c r="AL349" i="6"/>
  <c r="AM349" i="6"/>
  <c r="AN349" i="6"/>
  <c r="AO349" i="6"/>
  <c r="AP349" i="6"/>
  <c r="AQ349" i="6"/>
  <c r="AR349" i="6"/>
  <c r="AS349" i="6"/>
  <c r="AT349" i="6"/>
  <c r="AU349" i="6"/>
  <c r="AV349" i="6"/>
  <c r="AW349" i="6"/>
  <c r="AX349" i="6"/>
  <c r="AY349" i="6"/>
  <c r="AZ349" i="6"/>
  <c r="BA349" i="6"/>
  <c r="BB349" i="6"/>
  <c r="BC349" i="6"/>
  <c r="BD349" i="6"/>
  <c r="AK350" i="6"/>
  <c r="AL350" i="6"/>
  <c r="AM350" i="6"/>
  <c r="AN350" i="6"/>
  <c r="AO350" i="6"/>
  <c r="AP350" i="6"/>
  <c r="AQ350" i="6"/>
  <c r="AR350" i="6"/>
  <c r="AS350" i="6"/>
  <c r="AT350" i="6"/>
  <c r="AU350" i="6"/>
  <c r="AV350" i="6"/>
  <c r="AW350" i="6"/>
  <c r="AX350" i="6"/>
  <c r="AY350" i="6"/>
  <c r="AZ350" i="6"/>
  <c r="BA350" i="6"/>
  <c r="BB350" i="6"/>
  <c r="BC350" i="6"/>
  <c r="BD350" i="6"/>
  <c r="AK351" i="6"/>
  <c r="AL351" i="6"/>
  <c r="AM351" i="6"/>
  <c r="AN351" i="6"/>
  <c r="AO351" i="6"/>
  <c r="AP351" i="6"/>
  <c r="AQ351" i="6"/>
  <c r="AR351" i="6"/>
  <c r="AS351" i="6"/>
  <c r="AT351" i="6"/>
  <c r="AU351" i="6"/>
  <c r="AV351" i="6"/>
  <c r="AW351" i="6"/>
  <c r="AX351" i="6"/>
  <c r="AY351" i="6"/>
  <c r="AZ351" i="6"/>
  <c r="BA351" i="6"/>
  <c r="BB351" i="6"/>
  <c r="BC351" i="6"/>
  <c r="BD351" i="6"/>
  <c r="AK352" i="6"/>
  <c r="AL352" i="6"/>
  <c r="AM352" i="6"/>
  <c r="AN352" i="6"/>
  <c r="AO352" i="6"/>
  <c r="AP352" i="6"/>
  <c r="AQ352" i="6"/>
  <c r="AR352" i="6"/>
  <c r="AS352" i="6"/>
  <c r="AT352" i="6"/>
  <c r="AU352" i="6"/>
  <c r="AV352" i="6"/>
  <c r="AW352" i="6"/>
  <c r="AX352" i="6"/>
  <c r="AY352" i="6"/>
  <c r="AZ352" i="6"/>
  <c r="BA352" i="6"/>
  <c r="BB352" i="6"/>
  <c r="BC352" i="6"/>
  <c r="BD352" i="6"/>
  <c r="AK353" i="6"/>
  <c r="AL353" i="6"/>
  <c r="AM353" i="6"/>
  <c r="AN353" i="6"/>
  <c r="AO353" i="6"/>
  <c r="AP353" i="6"/>
  <c r="AQ353" i="6"/>
  <c r="AR353" i="6"/>
  <c r="AS353" i="6"/>
  <c r="AT353" i="6"/>
  <c r="AU353" i="6"/>
  <c r="AV353" i="6"/>
  <c r="AW353" i="6"/>
  <c r="AX353" i="6"/>
  <c r="AY353" i="6"/>
  <c r="AZ353" i="6"/>
  <c r="BA353" i="6"/>
  <c r="BB353" i="6"/>
  <c r="BC353" i="6"/>
  <c r="BD353" i="6"/>
  <c r="AK354" i="6"/>
  <c r="AL354" i="6"/>
  <c r="AM354" i="6"/>
  <c r="AN354" i="6"/>
  <c r="AO354" i="6"/>
  <c r="AP354" i="6"/>
  <c r="AQ354" i="6"/>
  <c r="AR354" i="6"/>
  <c r="AS354" i="6"/>
  <c r="AT354" i="6"/>
  <c r="AU354" i="6"/>
  <c r="AV354" i="6"/>
  <c r="AW354" i="6"/>
  <c r="AX354" i="6"/>
  <c r="AY354" i="6"/>
  <c r="AZ354" i="6"/>
  <c r="BA354" i="6"/>
  <c r="BB354" i="6"/>
  <c r="BC354" i="6"/>
  <c r="BD354" i="6"/>
  <c r="AK355" i="6"/>
  <c r="AL355" i="6"/>
  <c r="AM355" i="6"/>
  <c r="AN355" i="6"/>
  <c r="AO355" i="6"/>
  <c r="AP355" i="6"/>
  <c r="AQ355" i="6"/>
  <c r="AR355" i="6"/>
  <c r="AS355" i="6"/>
  <c r="AT355" i="6"/>
  <c r="AU355" i="6"/>
  <c r="AV355" i="6"/>
  <c r="AW355" i="6"/>
  <c r="AX355" i="6"/>
  <c r="AY355" i="6"/>
  <c r="AZ355" i="6"/>
  <c r="BA355" i="6"/>
  <c r="BB355" i="6"/>
  <c r="BC355" i="6"/>
  <c r="BD355" i="6"/>
  <c r="AK356" i="6"/>
  <c r="AL356" i="6"/>
  <c r="AM356" i="6"/>
  <c r="AN356" i="6"/>
  <c r="AO356" i="6"/>
  <c r="AP356" i="6"/>
  <c r="AQ356" i="6"/>
  <c r="AR356" i="6"/>
  <c r="AS356" i="6"/>
  <c r="AT356" i="6"/>
  <c r="AU356" i="6"/>
  <c r="AV356" i="6"/>
  <c r="AW356" i="6"/>
  <c r="AX356" i="6"/>
  <c r="AY356" i="6"/>
  <c r="AZ356" i="6"/>
  <c r="BA356" i="6"/>
  <c r="BB356" i="6"/>
  <c r="BC356" i="6"/>
  <c r="BD356" i="6"/>
  <c r="AK357" i="6"/>
  <c r="AL357" i="6"/>
  <c r="AM357" i="6"/>
  <c r="AN357" i="6"/>
  <c r="AO357" i="6"/>
  <c r="AP357" i="6"/>
  <c r="AQ357" i="6"/>
  <c r="AR357" i="6"/>
  <c r="AS357" i="6"/>
  <c r="AT357" i="6"/>
  <c r="AU357" i="6"/>
  <c r="AV357" i="6"/>
  <c r="AW357" i="6"/>
  <c r="AX357" i="6"/>
  <c r="AY357" i="6"/>
  <c r="AZ357" i="6"/>
  <c r="BA357" i="6"/>
  <c r="BB357" i="6"/>
  <c r="BC357" i="6"/>
  <c r="BD357" i="6"/>
  <c r="AK358" i="6"/>
  <c r="AL358" i="6"/>
  <c r="AM358" i="6"/>
  <c r="AN358" i="6"/>
  <c r="AO358" i="6"/>
  <c r="AP358" i="6"/>
  <c r="AQ358" i="6"/>
  <c r="AR358" i="6"/>
  <c r="AS358" i="6"/>
  <c r="AT358" i="6"/>
  <c r="AU358" i="6"/>
  <c r="AV358" i="6"/>
  <c r="AW358" i="6"/>
  <c r="AX358" i="6"/>
  <c r="AY358" i="6"/>
  <c r="AZ358" i="6"/>
  <c r="BA358" i="6"/>
  <c r="BB358" i="6"/>
  <c r="BC358" i="6"/>
  <c r="BD358" i="6"/>
  <c r="AK359" i="6"/>
  <c r="AL359" i="6"/>
  <c r="AM359" i="6"/>
  <c r="AN359" i="6"/>
  <c r="AO359" i="6"/>
  <c r="AP359" i="6"/>
  <c r="AQ359" i="6"/>
  <c r="AR359" i="6"/>
  <c r="AS359" i="6"/>
  <c r="AT359" i="6"/>
  <c r="AU359" i="6"/>
  <c r="AV359" i="6"/>
  <c r="AW359" i="6"/>
  <c r="AX359" i="6"/>
  <c r="AY359" i="6"/>
  <c r="AZ359" i="6"/>
  <c r="BA359" i="6"/>
  <c r="BB359" i="6"/>
  <c r="BC359" i="6"/>
  <c r="BD359" i="6"/>
  <c r="AK360" i="6"/>
  <c r="AL360" i="6"/>
  <c r="AM360" i="6"/>
  <c r="AN360" i="6"/>
  <c r="AO360" i="6"/>
  <c r="AP360" i="6"/>
  <c r="AQ360" i="6"/>
  <c r="AR360" i="6"/>
  <c r="AS360" i="6"/>
  <c r="AT360" i="6"/>
  <c r="AU360" i="6"/>
  <c r="AV360" i="6"/>
  <c r="AW360" i="6"/>
  <c r="AX360" i="6"/>
  <c r="AY360" i="6"/>
  <c r="AZ360" i="6"/>
  <c r="BA360" i="6"/>
  <c r="BB360" i="6"/>
  <c r="BC360" i="6"/>
  <c r="BD360" i="6"/>
  <c r="AK361" i="6"/>
  <c r="AL361" i="6"/>
  <c r="AM361" i="6"/>
  <c r="AN361" i="6"/>
  <c r="AO361" i="6"/>
  <c r="AP361" i="6"/>
  <c r="AQ361" i="6"/>
  <c r="AR361" i="6"/>
  <c r="AS361" i="6"/>
  <c r="AT361" i="6"/>
  <c r="AU361" i="6"/>
  <c r="AV361" i="6"/>
  <c r="AW361" i="6"/>
  <c r="AX361" i="6"/>
  <c r="AY361" i="6"/>
  <c r="AZ361" i="6"/>
  <c r="BA361" i="6"/>
  <c r="BB361" i="6"/>
  <c r="BC361" i="6"/>
  <c r="BD361" i="6"/>
  <c r="AK362" i="6"/>
  <c r="AL362" i="6"/>
  <c r="AM362" i="6"/>
  <c r="AN362" i="6"/>
  <c r="AO362" i="6"/>
  <c r="AP362" i="6"/>
  <c r="AQ362" i="6"/>
  <c r="AR362" i="6"/>
  <c r="AS362" i="6"/>
  <c r="AT362" i="6"/>
  <c r="AU362" i="6"/>
  <c r="AV362" i="6"/>
  <c r="AW362" i="6"/>
  <c r="AX362" i="6"/>
  <c r="AY362" i="6"/>
  <c r="AZ362" i="6"/>
  <c r="BA362" i="6"/>
  <c r="BB362" i="6"/>
  <c r="BC362" i="6"/>
  <c r="BD362" i="6"/>
  <c r="AK363" i="6"/>
  <c r="AL363" i="6"/>
  <c r="AM363" i="6"/>
  <c r="AN363" i="6"/>
  <c r="AO363" i="6"/>
  <c r="AP363" i="6"/>
  <c r="AQ363" i="6"/>
  <c r="AR363" i="6"/>
  <c r="AS363" i="6"/>
  <c r="AT363" i="6"/>
  <c r="AU363" i="6"/>
  <c r="AV363" i="6"/>
  <c r="AW363" i="6"/>
  <c r="AX363" i="6"/>
  <c r="AY363" i="6"/>
  <c r="AZ363" i="6"/>
  <c r="BA363" i="6"/>
  <c r="BB363" i="6"/>
  <c r="BC363" i="6"/>
  <c r="BD363" i="6"/>
  <c r="AK364" i="6"/>
  <c r="AL364" i="6"/>
  <c r="AM364" i="6"/>
  <c r="AN364" i="6"/>
  <c r="AO364" i="6"/>
  <c r="AP364" i="6"/>
  <c r="AQ364" i="6"/>
  <c r="AR364" i="6"/>
  <c r="AS364" i="6"/>
  <c r="AT364" i="6"/>
  <c r="AU364" i="6"/>
  <c r="AV364" i="6"/>
  <c r="AW364" i="6"/>
  <c r="AX364" i="6"/>
  <c r="AY364" i="6"/>
  <c r="AZ364" i="6"/>
  <c r="BA364" i="6"/>
  <c r="BB364" i="6"/>
  <c r="BC364" i="6"/>
  <c r="BD364" i="6"/>
  <c r="AK365" i="6"/>
  <c r="AL365" i="6"/>
  <c r="AM365" i="6"/>
  <c r="AN365" i="6"/>
  <c r="AO365" i="6"/>
  <c r="AP365" i="6"/>
  <c r="AQ365" i="6"/>
  <c r="AR365" i="6"/>
  <c r="AS365" i="6"/>
  <c r="AT365" i="6"/>
  <c r="AU365" i="6"/>
  <c r="AV365" i="6"/>
  <c r="AW365" i="6"/>
  <c r="AX365" i="6"/>
  <c r="AY365" i="6"/>
  <c r="AZ365" i="6"/>
  <c r="BA365" i="6"/>
  <c r="BB365" i="6"/>
  <c r="BC365" i="6"/>
  <c r="BD365" i="6"/>
  <c r="AK366" i="6"/>
  <c r="AL366" i="6"/>
  <c r="AM366" i="6"/>
  <c r="AN366" i="6"/>
  <c r="AO366" i="6"/>
  <c r="AP366" i="6"/>
  <c r="AQ366" i="6"/>
  <c r="AR366" i="6"/>
  <c r="AS366" i="6"/>
  <c r="AT366" i="6"/>
  <c r="AU366" i="6"/>
  <c r="AV366" i="6"/>
  <c r="AW366" i="6"/>
  <c r="AX366" i="6"/>
  <c r="AY366" i="6"/>
  <c r="AZ366" i="6"/>
  <c r="BA366" i="6"/>
  <c r="BB366" i="6"/>
  <c r="BC366" i="6"/>
  <c r="BD366" i="6"/>
  <c r="AK367" i="6"/>
  <c r="AL367" i="6"/>
  <c r="AM367" i="6"/>
  <c r="AN367" i="6"/>
  <c r="AO367" i="6"/>
  <c r="AP367" i="6"/>
  <c r="AQ367" i="6"/>
  <c r="AR367" i="6"/>
  <c r="AS367" i="6"/>
  <c r="AT367" i="6"/>
  <c r="AU367" i="6"/>
  <c r="AV367" i="6"/>
  <c r="AW367" i="6"/>
  <c r="AX367" i="6"/>
  <c r="AY367" i="6"/>
  <c r="AZ367" i="6"/>
  <c r="BA367" i="6"/>
  <c r="BB367" i="6"/>
  <c r="BC367" i="6"/>
  <c r="BD367" i="6"/>
  <c r="AK368" i="6"/>
  <c r="AL368" i="6"/>
  <c r="AM368" i="6"/>
  <c r="AN368" i="6"/>
  <c r="AO368" i="6"/>
  <c r="AP368" i="6"/>
  <c r="AQ368" i="6"/>
  <c r="AR368" i="6"/>
  <c r="AS368" i="6"/>
  <c r="AT368" i="6"/>
  <c r="AU368" i="6"/>
  <c r="AV368" i="6"/>
  <c r="AW368" i="6"/>
  <c r="AX368" i="6"/>
  <c r="AY368" i="6"/>
  <c r="AZ368" i="6"/>
  <c r="BA368" i="6"/>
  <c r="BB368" i="6"/>
  <c r="BC368" i="6"/>
  <c r="BD368" i="6"/>
  <c r="AK369" i="6"/>
  <c r="AL369" i="6"/>
  <c r="AM369" i="6"/>
  <c r="AN369" i="6"/>
  <c r="AO369" i="6"/>
  <c r="AP369" i="6"/>
  <c r="AQ369" i="6"/>
  <c r="AR369" i="6"/>
  <c r="AS369" i="6"/>
  <c r="AT369" i="6"/>
  <c r="AU369" i="6"/>
  <c r="AV369" i="6"/>
  <c r="AW369" i="6"/>
  <c r="AX369" i="6"/>
  <c r="AY369" i="6"/>
  <c r="AZ369" i="6"/>
  <c r="BA369" i="6"/>
  <c r="BB369" i="6"/>
  <c r="BC369" i="6"/>
  <c r="BD369" i="6"/>
  <c r="AK370" i="6"/>
  <c r="AL370" i="6"/>
  <c r="AM370" i="6"/>
  <c r="AN370" i="6"/>
  <c r="AO370" i="6"/>
  <c r="AP370" i="6"/>
  <c r="AQ370" i="6"/>
  <c r="AR370" i="6"/>
  <c r="AS370" i="6"/>
  <c r="AT370" i="6"/>
  <c r="AU370" i="6"/>
  <c r="AV370" i="6"/>
  <c r="AW370" i="6"/>
  <c r="AX370" i="6"/>
  <c r="AY370" i="6"/>
  <c r="AZ370" i="6"/>
  <c r="BA370" i="6"/>
  <c r="BB370" i="6"/>
  <c r="BC370" i="6"/>
  <c r="BD370" i="6"/>
  <c r="AK371" i="6"/>
  <c r="AL371" i="6"/>
  <c r="AM371" i="6"/>
  <c r="AN371" i="6"/>
  <c r="AO371" i="6"/>
  <c r="AP371" i="6"/>
  <c r="AQ371" i="6"/>
  <c r="AR371" i="6"/>
  <c r="AS371" i="6"/>
  <c r="AT371" i="6"/>
  <c r="AU371" i="6"/>
  <c r="AV371" i="6"/>
  <c r="AW371" i="6"/>
  <c r="AX371" i="6"/>
  <c r="AY371" i="6"/>
  <c r="AZ371" i="6"/>
  <c r="BA371" i="6"/>
  <c r="BB371" i="6"/>
  <c r="BC371" i="6"/>
  <c r="BD371" i="6"/>
  <c r="AK372" i="6"/>
  <c r="AL372" i="6"/>
  <c r="AM372" i="6"/>
  <c r="AN372" i="6"/>
  <c r="AO372" i="6"/>
  <c r="AP372" i="6"/>
  <c r="AQ372" i="6"/>
  <c r="AR372" i="6"/>
  <c r="AS372" i="6"/>
  <c r="AT372" i="6"/>
  <c r="AU372" i="6"/>
  <c r="AV372" i="6"/>
  <c r="AW372" i="6"/>
  <c r="AX372" i="6"/>
  <c r="AY372" i="6"/>
  <c r="AZ372" i="6"/>
  <c r="BA372" i="6"/>
  <c r="BB372" i="6"/>
  <c r="BC372" i="6"/>
  <c r="BD372" i="6"/>
  <c r="AK373" i="6"/>
  <c r="AL373" i="6"/>
  <c r="AM373" i="6"/>
  <c r="AN373" i="6"/>
  <c r="AO373" i="6"/>
  <c r="AP373" i="6"/>
  <c r="AQ373" i="6"/>
  <c r="AR373" i="6"/>
  <c r="AS373" i="6"/>
  <c r="AT373" i="6"/>
  <c r="AU373" i="6"/>
  <c r="AV373" i="6"/>
  <c r="AW373" i="6"/>
  <c r="AX373" i="6"/>
  <c r="AY373" i="6"/>
  <c r="AZ373" i="6"/>
  <c r="BA373" i="6"/>
  <c r="BB373" i="6"/>
  <c r="BC373" i="6"/>
  <c r="BD373" i="6"/>
  <c r="AK374" i="6"/>
  <c r="AL374" i="6"/>
  <c r="AM374" i="6"/>
  <c r="AN374" i="6"/>
  <c r="AO374" i="6"/>
  <c r="AP374" i="6"/>
  <c r="AQ374" i="6"/>
  <c r="AR374" i="6"/>
  <c r="AS374" i="6"/>
  <c r="AT374" i="6"/>
  <c r="AU374" i="6"/>
  <c r="AV374" i="6"/>
  <c r="AW374" i="6"/>
  <c r="AX374" i="6"/>
  <c r="AY374" i="6"/>
  <c r="AZ374" i="6"/>
  <c r="BA374" i="6"/>
  <c r="BB374" i="6"/>
  <c r="BC374" i="6"/>
  <c r="BD374" i="6"/>
  <c r="AK375" i="6"/>
  <c r="AL375" i="6"/>
  <c r="AM375" i="6"/>
  <c r="AN375" i="6"/>
  <c r="AO375" i="6"/>
  <c r="AP375" i="6"/>
  <c r="AQ375" i="6"/>
  <c r="AR375" i="6"/>
  <c r="AS375" i="6"/>
  <c r="AT375" i="6"/>
  <c r="AU375" i="6"/>
  <c r="AV375" i="6"/>
  <c r="AW375" i="6"/>
  <c r="AX375" i="6"/>
  <c r="AY375" i="6"/>
  <c r="AZ375" i="6"/>
  <c r="BA375" i="6"/>
  <c r="BB375" i="6"/>
  <c r="BC375" i="6"/>
  <c r="BD375" i="6"/>
  <c r="AK376" i="6"/>
  <c r="AL376" i="6"/>
  <c r="AM376" i="6"/>
  <c r="AN376" i="6"/>
  <c r="AO376" i="6"/>
  <c r="AP376" i="6"/>
  <c r="AQ376" i="6"/>
  <c r="AR376" i="6"/>
  <c r="AS376" i="6"/>
  <c r="AT376" i="6"/>
  <c r="AU376" i="6"/>
  <c r="AV376" i="6"/>
  <c r="AW376" i="6"/>
  <c r="AX376" i="6"/>
  <c r="AY376" i="6"/>
  <c r="AZ376" i="6"/>
  <c r="BA376" i="6"/>
  <c r="BB376" i="6"/>
  <c r="BC376" i="6"/>
  <c r="BD376" i="6"/>
  <c r="AK377" i="6"/>
  <c r="AL377" i="6"/>
  <c r="AM377" i="6"/>
  <c r="AN377" i="6"/>
  <c r="AO377" i="6"/>
  <c r="AP377" i="6"/>
  <c r="AQ377" i="6"/>
  <c r="AR377" i="6"/>
  <c r="AS377" i="6"/>
  <c r="AT377" i="6"/>
  <c r="AU377" i="6"/>
  <c r="AV377" i="6"/>
  <c r="AW377" i="6"/>
  <c r="AX377" i="6"/>
  <c r="AY377" i="6"/>
  <c r="AZ377" i="6"/>
  <c r="BA377" i="6"/>
  <c r="BB377" i="6"/>
  <c r="BC377" i="6"/>
  <c r="BD377" i="6"/>
  <c r="AK378" i="6"/>
  <c r="AL378" i="6"/>
  <c r="AM378" i="6"/>
  <c r="AN378" i="6"/>
  <c r="AO378" i="6"/>
  <c r="AP378" i="6"/>
  <c r="AQ378" i="6"/>
  <c r="AR378" i="6"/>
  <c r="AS378" i="6"/>
  <c r="AT378" i="6"/>
  <c r="AU378" i="6"/>
  <c r="AV378" i="6"/>
  <c r="AW378" i="6"/>
  <c r="AX378" i="6"/>
  <c r="AY378" i="6"/>
  <c r="AZ378" i="6"/>
  <c r="BA378" i="6"/>
  <c r="BB378" i="6"/>
  <c r="BC378" i="6"/>
  <c r="BD378" i="6"/>
  <c r="AK379" i="6"/>
  <c r="AL379" i="6"/>
  <c r="AM379" i="6"/>
  <c r="AN379" i="6"/>
  <c r="AO379" i="6"/>
  <c r="AP379" i="6"/>
  <c r="AQ379" i="6"/>
  <c r="AR379" i="6"/>
  <c r="AS379" i="6"/>
  <c r="AT379" i="6"/>
  <c r="AU379" i="6"/>
  <c r="AV379" i="6"/>
  <c r="AW379" i="6"/>
  <c r="AX379" i="6"/>
  <c r="AY379" i="6"/>
  <c r="AZ379" i="6"/>
  <c r="BA379" i="6"/>
  <c r="BB379" i="6"/>
  <c r="BC379" i="6"/>
  <c r="BD379" i="6"/>
  <c r="AK380" i="6"/>
  <c r="AL380" i="6"/>
  <c r="AM380" i="6"/>
  <c r="AN380" i="6"/>
  <c r="AO380" i="6"/>
  <c r="AP380" i="6"/>
  <c r="AQ380" i="6"/>
  <c r="AR380" i="6"/>
  <c r="AS380" i="6"/>
  <c r="AT380" i="6"/>
  <c r="AU380" i="6"/>
  <c r="AV380" i="6"/>
  <c r="AW380" i="6"/>
  <c r="AX380" i="6"/>
  <c r="AY380" i="6"/>
  <c r="AZ380" i="6"/>
  <c r="BA380" i="6"/>
  <c r="BB380" i="6"/>
  <c r="BC380" i="6"/>
  <c r="BD380" i="6"/>
  <c r="AK381" i="6"/>
  <c r="AL381" i="6"/>
  <c r="AM381" i="6"/>
  <c r="AN381" i="6"/>
  <c r="AO381" i="6"/>
  <c r="AP381" i="6"/>
  <c r="AQ381" i="6"/>
  <c r="AR381" i="6"/>
  <c r="AS381" i="6"/>
  <c r="AT381" i="6"/>
  <c r="AU381" i="6"/>
  <c r="AV381" i="6"/>
  <c r="AW381" i="6"/>
  <c r="AX381" i="6"/>
  <c r="AY381" i="6"/>
  <c r="AZ381" i="6"/>
  <c r="BA381" i="6"/>
  <c r="BB381" i="6"/>
  <c r="BC381" i="6"/>
  <c r="BD381" i="6"/>
  <c r="AK382" i="6"/>
  <c r="AL382" i="6"/>
  <c r="AM382" i="6"/>
  <c r="AN382" i="6"/>
  <c r="AO382" i="6"/>
  <c r="AP382" i="6"/>
  <c r="AQ382" i="6"/>
  <c r="AR382" i="6"/>
  <c r="AS382" i="6"/>
  <c r="AT382" i="6"/>
  <c r="AU382" i="6"/>
  <c r="AV382" i="6"/>
  <c r="AW382" i="6"/>
  <c r="AX382" i="6"/>
  <c r="AY382" i="6"/>
  <c r="AZ382" i="6"/>
  <c r="BA382" i="6"/>
  <c r="BB382" i="6"/>
  <c r="BC382" i="6"/>
  <c r="BD382" i="6"/>
  <c r="AK383" i="6"/>
  <c r="AL383" i="6"/>
  <c r="AM383" i="6"/>
  <c r="AN383" i="6"/>
  <c r="AO383" i="6"/>
  <c r="AP383" i="6"/>
  <c r="AQ383" i="6"/>
  <c r="AR383" i="6"/>
  <c r="AS383" i="6"/>
  <c r="AT383" i="6"/>
  <c r="AU383" i="6"/>
  <c r="AV383" i="6"/>
  <c r="AW383" i="6"/>
  <c r="AX383" i="6"/>
  <c r="AY383" i="6"/>
  <c r="AZ383" i="6"/>
  <c r="BA383" i="6"/>
  <c r="BB383" i="6"/>
  <c r="BC383" i="6"/>
  <c r="BD383" i="6"/>
  <c r="AK384" i="6"/>
  <c r="AL384" i="6"/>
  <c r="AM384" i="6"/>
  <c r="AN384" i="6"/>
  <c r="AO384" i="6"/>
  <c r="AP384" i="6"/>
  <c r="AQ384" i="6"/>
  <c r="AR384" i="6"/>
  <c r="AS384" i="6"/>
  <c r="AT384" i="6"/>
  <c r="AU384" i="6"/>
  <c r="AV384" i="6"/>
  <c r="AW384" i="6"/>
  <c r="AX384" i="6"/>
  <c r="AY384" i="6"/>
  <c r="AZ384" i="6"/>
  <c r="BA384" i="6"/>
  <c r="BB384" i="6"/>
  <c r="BC384" i="6"/>
  <c r="BD384" i="6"/>
  <c r="AK385" i="6"/>
  <c r="AL385" i="6"/>
  <c r="AM385" i="6"/>
  <c r="AN385" i="6"/>
  <c r="AO385" i="6"/>
  <c r="AP385" i="6"/>
  <c r="AQ385" i="6"/>
  <c r="AR385" i="6"/>
  <c r="AS385" i="6"/>
  <c r="AT385" i="6"/>
  <c r="AU385" i="6"/>
  <c r="AV385" i="6"/>
  <c r="AW385" i="6"/>
  <c r="AX385" i="6"/>
  <c r="AY385" i="6"/>
  <c r="AZ385" i="6"/>
  <c r="BA385" i="6"/>
  <c r="BB385" i="6"/>
  <c r="BC385" i="6"/>
  <c r="BD385" i="6"/>
  <c r="AK386" i="6"/>
  <c r="AL386" i="6"/>
  <c r="AM386" i="6"/>
  <c r="AN386" i="6"/>
  <c r="AO386" i="6"/>
  <c r="AP386" i="6"/>
  <c r="AQ386" i="6"/>
  <c r="AR386" i="6"/>
  <c r="AS386" i="6"/>
  <c r="AT386" i="6"/>
  <c r="AU386" i="6"/>
  <c r="AV386" i="6"/>
  <c r="AW386" i="6"/>
  <c r="AX386" i="6"/>
  <c r="AY386" i="6"/>
  <c r="AZ386" i="6"/>
  <c r="BA386" i="6"/>
  <c r="BB386" i="6"/>
  <c r="BC386" i="6"/>
  <c r="BD386" i="6"/>
  <c r="AK387" i="6"/>
  <c r="AL387" i="6"/>
  <c r="AM387" i="6"/>
  <c r="AN387" i="6"/>
  <c r="AO387" i="6"/>
  <c r="AP387" i="6"/>
  <c r="AQ387" i="6"/>
  <c r="AR387" i="6"/>
  <c r="AS387" i="6"/>
  <c r="AT387" i="6"/>
  <c r="AU387" i="6"/>
  <c r="AV387" i="6"/>
  <c r="AW387" i="6"/>
  <c r="AX387" i="6"/>
  <c r="AY387" i="6"/>
  <c r="AZ387" i="6"/>
  <c r="BA387" i="6"/>
  <c r="BB387" i="6"/>
  <c r="BC387" i="6"/>
  <c r="BD387" i="6"/>
  <c r="AK388" i="6"/>
  <c r="AL388" i="6"/>
  <c r="AM388" i="6"/>
  <c r="AN388" i="6"/>
  <c r="AO388" i="6"/>
  <c r="AP388" i="6"/>
  <c r="AQ388" i="6"/>
  <c r="AR388" i="6"/>
  <c r="AS388" i="6"/>
  <c r="AT388" i="6"/>
  <c r="AU388" i="6"/>
  <c r="AV388" i="6"/>
  <c r="AW388" i="6"/>
  <c r="AX388" i="6"/>
  <c r="AY388" i="6"/>
  <c r="AZ388" i="6"/>
  <c r="BA388" i="6"/>
  <c r="BB388" i="6"/>
  <c r="BC388" i="6"/>
  <c r="BD388" i="6"/>
  <c r="AK389" i="6"/>
  <c r="AL389" i="6"/>
  <c r="AM389" i="6"/>
  <c r="AN389" i="6"/>
  <c r="AO389" i="6"/>
  <c r="AP389" i="6"/>
  <c r="AQ389" i="6"/>
  <c r="AR389" i="6"/>
  <c r="AS389" i="6"/>
  <c r="AT389" i="6"/>
  <c r="AU389" i="6"/>
  <c r="AV389" i="6"/>
  <c r="AW389" i="6"/>
  <c r="AX389" i="6"/>
  <c r="AY389" i="6"/>
  <c r="AZ389" i="6"/>
  <c r="BA389" i="6"/>
  <c r="BB389" i="6"/>
  <c r="BC389" i="6"/>
  <c r="BD389" i="6"/>
  <c r="AK390" i="6"/>
  <c r="AL390" i="6"/>
  <c r="AM390" i="6"/>
  <c r="AN390" i="6"/>
  <c r="AO390" i="6"/>
  <c r="AP390" i="6"/>
  <c r="AQ390" i="6"/>
  <c r="AR390" i="6"/>
  <c r="AS390" i="6"/>
  <c r="AT390" i="6"/>
  <c r="AU390" i="6"/>
  <c r="AV390" i="6"/>
  <c r="AW390" i="6"/>
  <c r="AX390" i="6"/>
  <c r="AY390" i="6"/>
  <c r="AZ390" i="6"/>
  <c r="BA390" i="6"/>
  <c r="BB390" i="6"/>
  <c r="BC390" i="6"/>
  <c r="BD390" i="6"/>
  <c r="AK391" i="6"/>
  <c r="AL391" i="6"/>
  <c r="AM391" i="6"/>
  <c r="AN391" i="6"/>
  <c r="AO391" i="6"/>
  <c r="AP391" i="6"/>
  <c r="AQ391" i="6"/>
  <c r="AR391" i="6"/>
  <c r="AS391" i="6"/>
  <c r="AT391" i="6"/>
  <c r="AU391" i="6"/>
  <c r="AV391" i="6"/>
  <c r="AW391" i="6"/>
  <c r="AX391" i="6"/>
  <c r="AY391" i="6"/>
  <c r="AZ391" i="6"/>
  <c r="BA391" i="6"/>
  <c r="BB391" i="6"/>
  <c r="BC391" i="6"/>
  <c r="BD391" i="6"/>
  <c r="AK392" i="6"/>
  <c r="AL392" i="6"/>
  <c r="AM392" i="6"/>
  <c r="AN392" i="6"/>
  <c r="AO392" i="6"/>
  <c r="AP392" i="6"/>
  <c r="AQ392" i="6"/>
  <c r="AR392" i="6"/>
  <c r="AS392" i="6"/>
  <c r="AT392" i="6"/>
  <c r="AU392" i="6"/>
  <c r="AV392" i="6"/>
  <c r="AW392" i="6"/>
  <c r="AX392" i="6"/>
  <c r="AY392" i="6"/>
  <c r="AZ392" i="6"/>
  <c r="BA392" i="6"/>
  <c r="BB392" i="6"/>
  <c r="BC392" i="6"/>
  <c r="BD392" i="6"/>
  <c r="AK393" i="6"/>
  <c r="AL393" i="6"/>
  <c r="AM393" i="6"/>
  <c r="AN393" i="6"/>
  <c r="AO393" i="6"/>
  <c r="AP393" i="6"/>
  <c r="AQ393" i="6"/>
  <c r="AR393" i="6"/>
  <c r="AS393" i="6"/>
  <c r="AT393" i="6"/>
  <c r="AU393" i="6"/>
  <c r="AV393" i="6"/>
  <c r="AW393" i="6"/>
  <c r="AX393" i="6"/>
  <c r="AY393" i="6"/>
  <c r="AZ393" i="6"/>
  <c r="BA393" i="6"/>
  <c r="BB393" i="6"/>
  <c r="BC393" i="6"/>
  <c r="BD393" i="6"/>
  <c r="AK394" i="6"/>
  <c r="AL394" i="6"/>
  <c r="AM394" i="6"/>
  <c r="AN394" i="6"/>
  <c r="AO394" i="6"/>
  <c r="AP394" i="6"/>
  <c r="AQ394" i="6"/>
  <c r="AR394" i="6"/>
  <c r="AS394" i="6"/>
  <c r="AT394" i="6"/>
  <c r="AU394" i="6"/>
  <c r="AV394" i="6"/>
  <c r="AW394" i="6"/>
  <c r="AX394" i="6"/>
  <c r="AY394" i="6"/>
  <c r="AZ394" i="6"/>
  <c r="BA394" i="6"/>
  <c r="BB394" i="6"/>
  <c r="BC394" i="6"/>
  <c r="BD394" i="6"/>
  <c r="AK395" i="6"/>
  <c r="AL395" i="6"/>
  <c r="AM395" i="6"/>
  <c r="AN395" i="6"/>
  <c r="AO395" i="6"/>
  <c r="AP395" i="6"/>
  <c r="AQ395" i="6"/>
  <c r="AR395" i="6"/>
  <c r="AS395" i="6"/>
  <c r="AT395" i="6"/>
  <c r="AU395" i="6"/>
  <c r="AV395" i="6"/>
  <c r="AW395" i="6"/>
  <c r="AX395" i="6"/>
  <c r="AY395" i="6"/>
  <c r="AZ395" i="6"/>
  <c r="BA395" i="6"/>
  <c r="BB395" i="6"/>
  <c r="BC395" i="6"/>
  <c r="BD395" i="6"/>
  <c r="AK396" i="6"/>
  <c r="AL396" i="6"/>
  <c r="AM396" i="6"/>
  <c r="AN396" i="6"/>
  <c r="AO396" i="6"/>
  <c r="AP396" i="6"/>
  <c r="AQ396" i="6"/>
  <c r="AR396" i="6"/>
  <c r="AS396" i="6"/>
  <c r="AT396" i="6"/>
  <c r="AU396" i="6"/>
  <c r="AV396" i="6"/>
  <c r="AW396" i="6"/>
  <c r="AX396" i="6"/>
  <c r="AY396" i="6"/>
  <c r="AZ396" i="6"/>
  <c r="BA396" i="6"/>
  <c r="BB396" i="6"/>
  <c r="BC396" i="6"/>
  <c r="BD396" i="6"/>
  <c r="AK397" i="6"/>
  <c r="AL397" i="6"/>
  <c r="AM397" i="6"/>
  <c r="AN397" i="6"/>
  <c r="AO397" i="6"/>
  <c r="AP397" i="6"/>
  <c r="AQ397" i="6"/>
  <c r="AR397" i="6"/>
  <c r="AS397" i="6"/>
  <c r="AT397" i="6"/>
  <c r="AU397" i="6"/>
  <c r="AV397" i="6"/>
  <c r="AW397" i="6"/>
  <c r="AX397" i="6"/>
  <c r="AY397" i="6"/>
  <c r="AZ397" i="6"/>
  <c r="BA397" i="6"/>
  <c r="BB397" i="6"/>
  <c r="BC397" i="6"/>
  <c r="BD397" i="6"/>
  <c r="AK398" i="6"/>
  <c r="AL398" i="6"/>
  <c r="AM398" i="6"/>
  <c r="AN398" i="6"/>
  <c r="AO398" i="6"/>
  <c r="AP398" i="6"/>
  <c r="AQ398" i="6"/>
  <c r="AR398" i="6"/>
  <c r="AS398" i="6"/>
  <c r="AT398" i="6"/>
  <c r="AU398" i="6"/>
  <c r="AV398" i="6"/>
  <c r="AW398" i="6"/>
  <c r="AX398" i="6"/>
  <c r="AY398" i="6"/>
  <c r="AZ398" i="6"/>
  <c r="BA398" i="6"/>
  <c r="BB398" i="6"/>
  <c r="BC398" i="6"/>
  <c r="BD398" i="6"/>
  <c r="AK399" i="6"/>
  <c r="AL399" i="6"/>
  <c r="AM399" i="6"/>
  <c r="AN399" i="6"/>
  <c r="AO399" i="6"/>
  <c r="AP399" i="6"/>
  <c r="AQ399" i="6"/>
  <c r="AR399" i="6"/>
  <c r="AS399" i="6"/>
  <c r="AT399" i="6"/>
  <c r="AU399" i="6"/>
  <c r="AV399" i="6"/>
  <c r="AW399" i="6"/>
  <c r="AX399" i="6"/>
  <c r="AY399" i="6"/>
  <c r="AZ399" i="6"/>
  <c r="BA399" i="6"/>
  <c r="BB399" i="6"/>
  <c r="BC399" i="6"/>
  <c r="BD399" i="6"/>
  <c r="AK400" i="6"/>
  <c r="AL400" i="6"/>
  <c r="AM400" i="6"/>
  <c r="AN400" i="6"/>
  <c r="AO400" i="6"/>
  <c r="AP400" i="6"/>
  <c r="AQ400" i="6"/>
  <c r="AR400" i="6"/>
  <c r="AS400" i="6"/>
  <c r="AT400" i="6"/>
  <c r="AU400" i="6"/>
  <c r="AV400" i="6"/>
  <c r="AW400" i="6"/>
  <c r="AX400" i="6"/>
  <c r="AY400" i="6"/>
  <c r="AZ400" i="6"/>
  <c r="BA400" i="6"/>
  <c r="BB400" i="6"/>
  <c r="BC400" i="6"/>
  <c r="BD400" i="6"/>
  <c r="BD6" i="6"/>
  <c r="BC6" i="6"/>
  <c r="BB6" i="6"/>
  <c r="BA6" i="6"/>
  <c r="AZ6" i="6"/>
  <c r="AY6" i="6"/>
  <c r="AX6" i="6"/>
  <c r="AW6" i="6"/>
  <c r="AV6" i="6"/>
  <c r="AU6" i="6"/>
  <c r="AT6" i="6"/>
  <c r="AS6" i="6"/>
  <c r="AR6" i="6"/>
  <c r="AQ6" i="6"/>
  <c r="AP6" i="6"/>
  <c r="AO6" i="6"/>
  <c r="AN6" i="6"/>
  <c r="AM6" i="6"/>
  <c r="AL6" i="6"/>
  <c r="AK6" i="6"/>
  <c r="AK7" i="14"/>
  <c r="AL7" i="14"/>
  <c r="AM7" i="14"/>
  <c r="AN7" i="14"/>
  <c r="AO7" i="14"/>
  <c r="AP7" i="14"/>
  <c r="AQ7" i="14"/>
  <c r="AR7" i="14"/>
  <c r="AS7" i="14"/>
  <c r="AT7" i="14"/>
  <c r="AU7" i="14"/>
  <c r="AV7" i="14"/>
  <c r="AW7" i="14"/>
  <c r="AX7" i="14"/>
  <c r="AY7" i="14"/>
  <c r="AZ7" i="14"/>
  <c r="BA7" i="14"/>
  <c r="BB7" i="14"/>
  <c r="BC7" i="14"/>
  <c r="BD7" i="14"/>
  <c r="AK8" i="14"/>
  <c r="AL8" i="14"/>
  <c r="AM8" i="14"/>
  <c r="AN8" i="14"/>
  <c r="AO8" i="14"/>
  <c r="AP8" i="14"/>
  <c r="AQ8" i="14"/>
  <c r="AR8" i="14"/>
  <c r="AS8" i="14"/>
  <c r="AU8" i="14"/>
  <c r="AV8" i="14"/>
  <c r="AW8" i="14"/>
  <c r="AX8" i="14"/>
  <c r="AY8" i="14"/>
  <c r="AZ8" i="14"/>
  <c r="BA8" i="14"/>
  <c r="BB8" i="14"/>
  <c r="BC8" i="14"/>
  <c r="BD8" i="14"/>
  <c r="AK9" i="14"/>
  <c r="AL9" i="14"/>
  <c r="AM9" i="14"/>
  <c r="AN9" i="14"/>
  <c r="AO9" i="14"/>
  <c r="AP9" i="14"/>
  <c r="AQ9" i="14"/>
  <c r="AR9" i="14"/>
  <c r="AS9" i="14"/>
  <c r="AU9" i="14"/>
  <c r="AV9" i="14"/>
  <c r="AW9" i="14"/>
  <c r="AX9" i="14"/>
  <c r="AY9" i="14"/>
  <c r="AZ9" i="14"/>
  <c r="BA9" i="14"/>
  <c r="BB9" i="14"/>
  <c r="BC9" i="14"/>
  <c r="BD9" i="14"/>
  <c r="AK10" i="14"/>
  <c r="AL10" i="14"/>
  <c r="AM10" i="14"/>
  <c r="AN10" i="14"/>
  <c r="AO10" i="14"/>
  <c r="AP10" i="14"/>
  <c r="AQ10" i="14"/>
  <c r="AR10" i="14"/>
  <c r="AS10" i="14"/>
  <c r="AU10" i="14"/>
  <c r="AV10" i="14"/>
  <c r="AW10" i="14"/>
  <c r="AX10" i="14"/>
  <c r="AY10" i="14"/>
  <c r="AZ10" i="14"/>
  <c r="BA10" i="14"/>
  <c r="BB10" i="14"/>
  <c r="BC10" i="14"/>
  <c r="BD10" i="14"/>
  <c r="AK11" i="14"/>
  <c r="AL11" i="14"/>
  <c r="AM11" i="14"/>
  <c r="AN11" i="14"/>
  <c r="AO11" i="14"/>
  <c r="AP11" i="14"/>
  <c r="AQ11" i="14"/>
  <c r="AR11" i="14"/>
  <c r="AS11" i="14"/>
  <c r="AU11" i="14"/>
  <c r="AV11" i="14"/>
  <c r="AW11" i="14"/>
  <c r="AX11" i="14"/>
  <c r="AY11" i="14"/>
  <c r="AZ11" i="14"/>
  <c r="BA11" i="14"/>
  <c r="BB11" i="14"/>
  <c r="BC11" i="14"/>
  <c r="BD11" i="14"/>
  <c r="AK12" i="14"/>
  <c r="AL12" i="14"/>
  <c r="AM12" i="14"/>
  <c r="AN12" i="14"/>
  <c r="AO12" i="14"/>
  <c r="AP12" i="14"/>
  <c r="AQ12" i="14"/>
  <c r="AR12" i="14"/>
  <c r="AS12" i="14"/>
  <c r="AU12" i="14"/>
  <c r="AV12" i="14"/>
  <c r="AW12" i="14"/>
  <c r="AX12" i="14"/>
  <c r="AY12" i="14"/>
  <c r="AZ12" i="14"/>
  <c r="BA12" i="14"/>
  <c r="BB12" i="14"/>
  <c r="BC12" i="14"/>
  <c r="BD12" i="14"/>
  <c r="AK13" i="14"/>
  <c r="AL13" i="14"/>
  <c r="AM13" i="14"/>
  <c r="AN13" i="14"/>
  <c r="AO13" i="14"/>
  <c r="AP13" i="14"/>
  <c r="AQ13" i="14"/>
  <c r="AR13" i="14"/>
  <c r="AS13" i="14"/>
  <c r="AU13" i="14"/>
  <c r="AV13" i="14"/>
  <c r="AW13" i="14"/>
  <c r="AX13" i="14"/>
  <c r="AY13" i="14"/>
  <c r="AZ13" i="14"/>
  <c r="BA13" i="14"/>
  <c r="BB13" i="14"/>
  <c r="BC13" i="14"/>
  <c r="BD13" i="14"/>
  <c r="AK14" i="14"/>
  <c r="AL14" i="14"/>
  <c r="AM14" i="14"/>
  <c r="AN14" i="14"/>
  <c r="AO14" i="14"/>
  <c r="AP14" i="14"/>
  <c r="AQ14" i="14"/>
  <c r="AR14" i="14"/>
  <c r="AS14" i="14"/>
  <c r="AU14" i="14"/>
  <c r="AV14" i="14"/>
  <c r="AW14" i="14"/>
  <c r="AX14" i="14"/>
  <c r="AY14" i="14"/>
  <c r="AZ14" i="14"/>
  <c r="BA14" i="14"/>
  <c r="BB14" i="14"/>
  <c r="BC14" i="14"/>
  <c r="BD14" i="14"/>
  <c r="AK15" i="14"/>
  <c r="AL15" i="14"/>
  <c r="AM15" i="14"/>
  <c r="AN15" i="14"/>
  <c r="AO15" i="14"/>
  <c r="AP15" i="14"/>
  <c r="AQ15" i="14"/>
  <c r="AR15" i="14"/>
  <c r="AS15" i="14"/>
  <c r="AU15" i="14"/>
  <c r="AV15" i="14"/>
  <c r="AW15" i="14"/>
  <c r="AX15" i="14"/>
  <c r="AY15" i="14"/>
  <c r="AZ15" i="14"/>
  <c r="BA15" i="14"/>
  <c r="BB15" i="14"/>
  <c r="BC15" i="14"/>
  <c r="BD15" i="14"/>
  <c r="AK16" i="14"/>
  <c r="AL16" i="14"/>
  <c r="AM16" i="14"/>
  <c r="AN16" i="14"/>
  <c r="AO16" i="14"/>
  <c r="AP16" i="14"/>
  <c r="AQ16" i="14"/>
  <c r="AR16" i="14"/>
  <c r="AS16" i="14"/>
  <c r="AU16" i="14"/>
  <c r="AV16" i="14"/>
  <c r="AW16" i="14"/>
  <c r="AX16" i="14"/>
  <c r="AY16" i="14"/>
  <c r="AZ16" i="14"/>
  <c r="BA16" i="14"/>
  <c r="BB16" i="14"/>
  <c r="BC16" i="14"/>
  <c r="BD16" i="14"/>
  <c r="AK17" i="14"/>
  <c r="AL17" i="14"/>
  <c r="AM17" i="14"/>
  <c r="AN17" i="14"/>
  <c r="AO17" i="14"/>
  <c r="AP17" i="14"/>
  <c r="AQ17" i="14"/>
  <c r="AR17" i="14"/>
  <c r="AS17" i="14"/>
  <c r="AT17" i="14"/>
  <c r="AU17" i="14"/>
  <c r="AV17" i="14"/>
  <c r="AW17" i="14"/>
  <c r="AX17" i="14"/>
  <c r="AY17" i="14"/>
  <c r="AZ17" i="14"/>
  <c r="BA17" i="14"/>
  <c r="BB17" i="14"/>
  <c r="BC17" i="14"/>
  <c r="BD17" i="14"/>
  <c r="AK18" i="14"/>
  <c r="AL18" i="14"/>
  <c r="AM18" i="14"/>
  <c r="AN18" i="14"/>
  <c r="AO18" i="14"/>
  <c r="AP18" i="14"/>
  <c r="AQ18" i="14"/>
  <c r="AR18" i="14"/>
  <c r="AS18" i="14"/>
  <c r="AU18" i="14"/>
  <c r="AV18" i="14"/>
  <c r="AW18" i="14"/>
  <c r="AX18" i="14"/>
  <c r="AY18" i="14"/>
  <c r="AZ18" i="14"/>
  <c r="BA18" i="14"/>
  <c r="BB18" i="14"/>
  <c r="BC18" i="14"/>
  <c r="BD18" i="14"/>
  <c r="AK19" i="14"/>
  <c r="AL19" i="14"/>
  <c r="AM19" i="14"/>
  <c r="AN19" i="14"/>
  <c r="AO19" i="14"/>
  <c r="AP19" i="14"/>
  <c r="AQ19" i="14"/>
  <c r="AR19" i="14"/>
  <c r="AS19" i="14"/>
  <c r="AU19" i="14"/>
  <c r="AV19" i="14"/>
  <c r="AW19" i="14"/>
  <c r="AX19" i="14"/>
  <c r="AY19" i="14"/>
  <c r="AZ19" i="14"/>
  <c r="BA19" i="14"/>
  <c r="BB19" i="14"/>
  <c r="BC19" i="14"/>
  <c r="BD19" i="14"/>
  <c r="AK20" i="14"/>
  <c r="AL20" i="14"/>
  <c r="AM20" i="14"/>
  <c r="AN20" i="14"/>
  <c r="AO20" i="14"/>
  <c r="AP20" i="14"/>
  <c r="AQ20" i="14"/>
  <c r="AR20" i="14"/>
  <c r="AS20" i="14"/>
  <c r="AU20" i="14"/>
  <c r="AV20" i="14"/>
  <c r="AW20" i="14"/>
  <c r="AX20" i="14"/>
  <c r="AY20" i="14"/>
  <c r="AZ20" i="14"/>
  <c r="BA20" i="14"/>
  <c r="BB20" i="14"/>
  <c r="BC20" i="14"/>
  <c r="BD20" i="14"/>
  <c r="AK21" i="14"/>
  <c r="AL21" i="14"/>
  <c r="AM21" i="14"/>
  <c r="AN21" i="14"/>
  <c r="AO21" i="14"/>
  <c r="AP21" i="14"/>
  <c r="AQ21" i="14"/>
  <c r="AR21" i="14"/>
  <c r="AS21" i="14"/>
  <c r="AU21" i="14"/>
  <c r="AV21" i="14"/>
  <c r="AW21" i="14"/>
  <c r="AX21" i="14"/>
  <c r="AY21" i="14"/>
  <c r="AZ21" i="14"/>
  <c r="BA21" i="14"/>
  <c r="BB21" i="14"/>
  <c r="BC21" i="14"/>
  <c r="BD21" i="14"/>
  <c r="AK22" i="14"/>
  <c r="AL22" i="14"/>
  <c r="AM22" i="14"/>
  <c r="AN22" i="14"/>
  <c r="AO22" i="14"/>
  <c r="AP22" i="14"/>
  <c r="AQ22" i="14"/>
  <c r="AR22" i="14"/>
  <c r="AS22" i="14"/>
  <c r="AU22" i="14"/>
  <c r="AV22" i="14"/>
  <c r="AW22" i="14"/>
  <c r="AX22" i="14"/>
  <c r="AY22" i="14"/>
  <c r="AZ22" i="14"/>
  <c r="BA22" i="14"/>
  <c r="BB22" i="14"/>
  <c r="BC22" i="14"/>
  <c r="BD22" i="14"/>
  <c r="AK23" i="14"/>
  <c r="AL23" i="14"/>
  <c r="AM23" i="14"/>
  <c r="AN23" i="14"/>
  <c r="AO23" i="14"/>
  <c r="AP23" i="14"/>
  <c r="AQ23" i="14"/>
  <c r="AR23" i="14"/>
  <c r="AS23" i="14"/>
  <c r="AU23" i="14"/>
  <c r="AV23" i="14"/>
  <c r="AW23" i="14"/>
  <c r="AX23" i="14"/>
  <c r="AY23" i="14"/>
  <c r="AZ23" i="14"/>
  <c r="BA23" i="14"/>
  <c r="BB23" i="14"/>
  <c r="BC23" i="14"/>
  <c r="BD23" i="14"/>
  <c r="AK24" i="14"/>
  <c r="AL24" i="14"/>
  <c r="AM24" i="14"/>
  <c r="AN24" i="14"/>
  <c r="AO24" i="14"/>
  <c r="AP24" i="14"/>
  <c r="AQ24" i="14"/>
  <c r="AR24" i="14"/>
  <c r="AS24" i="14"/>
  <c r="AU24" i="14"/>
  <c r="AV24" i="14"/>
  <c r="AW24" i="14"/>
  <c r="AX24" i="14"/>
  <c r="AY24" i="14"/>
  <c r="AZ24" i="14"/>
  <c r="BA24" i="14"/>
  <c r="BB24" i="14"/>
  <c r="BC24" i="14"/>
  <c r="BD24" i="14"/>
  <c r="AK25" i="14"/>
  <c r="AL25" i="14"/>
  <c r="AM25" i="14"/>
  <c r="AN25" i="14"/>
  <c r="AO25" i="14"/>
  <c r="AP25" i="14"/>
  <c r="AQ25" i="14"/>
  <c r="AR25" i="14"/>
  <c r="AS25" i="14"/>
  <c r="AU25" i="14"/>
  <c r="AV25" i="14"/>
  <c r="AW25" i="14"/>
  <c r="AX25" i="14"/>
  <c r="AY25" i="14"/>
  <c r="AZ25" i="14"/>
  <c r="BA25" i="14"/>
  <c r="BB25" i="14"/>
  <c r="BC25" i="14"/>
  <c r="BD25" i="14"/>
  <c r="AK26" i="14"/>
  <c r="AL26" i="14"/>
  <c r="AM26" i="14"/>
  <c r="AN26" i="14"/>
  <c r="AO26" i="14"/>
  <c r="AP26" i="14"/>
  <c r="AQ26" i="14"/>
  <c r="AR26" i="14"/>
  <c r="AS26" i="14"/>
  <c r="AU26" i="14"/>
  <c r="AV26" i="14"/>
  <c r="AW26" i="14"/>
  <c r="AX26" i="14"/>
  <c r="AY26" i="14"/>
  <c r="AZ26" i="14"/>
  <c r="BA26" i="14"/>
  <c r="BB26" i="14"/>
  <c r="BC26" i="14"/>
  <c r="BD26" i="14"/>
  <c r="AK27" i="14"/>
  <c r="AL27" i="14"/>
  <c r="AM27" i="14"/>
  <c r="AN27" i="14"/>
  <c r="AO27" i="14"/>
  <c r="AP27" i="14"/>
  <c r="AQ27" i="14"/>
  <c r="AR27" i="14"/>
  <c r="AS27" i="14"/>
  <c r="AU27" i="14"/>
  <c r="AV27" i="14"/>
  <c r="AW27" i="14"/>
  <c r="AX27" i="14"/>
  <c r="AY27" i="14"/>
  <c r="AZ27" i="14"/>
  <c r="BA27" i="14"/>
  <c r="BB27" i="14"/>
  <c r="BC27" i="14"/>
  <c r="BD27" i="14"/>
  <c r="AK28" i="14"/>
  <c r="AL28" i="14"/>
  <c r="AM28" i="14"/>
  <c r="AN28" i="14"/>
  <c r="AO28" i="14"/>
  <c r="AP28" i="14"/>
  <c r="AQ28" i="14"/>
  <c r="AR28" i="14"/>
  <c r="AS28" i="14"/>
  <c r="AU28" i="14"/>
  <c r="AV28" i="14"/>
  <c r="AW28" i="14"/>
  <c r="AX28" i="14"/>
  <c r="AY28" i="14"/>
  <c r="AZ28" i="14"/>
  <c r="BA28" i="14"/>
  <c r="BB28" i="14"/>
  <c r="BC28" i="14"/>
  <c r="BD28" i="14"/>
  <c r="AK29" i="14"/>
  <c r="AL29" i="14"/>
  <c r="AM29" i="14"/>
  <c r="AN29" i="14"/>
  <c r="AO29" i="14"/>
  <c r="AP29" i="14"/>
  <c r="AQ29" i="14"/>
  <c r="AR29" i="14"/>
  <c r="AS29" i="14"/>
  <c r="AU29" i="14"/>
  <c r="AV29" i="14"/>
  <c r="AW29" i="14"/>
  <c r="AX29" i="14"/>
  <c r="AY29" i="14"/>
  <c r="AZ29" i="14"/>
  <c r="BA29" i="14"/>
  <c r="BB29" i="14"/>
  <c r="BC29" i="14"/>
  <c r="BD29" i="14"/>
  <c r="AK30" i="14"/>
  <c r="AL30" i="14"/>
  <c r="AM30" i="14"/>
  <c r="AN30" i="14"/>
  <c r="AO30" i="14"/>
  <c r="AP30" i="14"/>
  <c r="AQ30" i="14"/>
  <c r="AR30" i="14"/>
  <c r="AS30" i="14"/>
  <c r="AT30" i="14"/>
  <c r="AU30" i="14"/>
  <c r="AV30" i="14"/>
  <c r="AW30" i="14"/>
  <c r="AX30" i="14"/>
  <c r="AY30" i="14"/>
  <c r="AZ30" i="14"/>
  <c r="BA30" i="14"/>
  <c r="BB30" i="14"/>
  <c r="BC30" i="14"/>
  <c r="BD30" i="14"/>
  <c r="AK31" i="14"/>
  <c r="AL31" i="14"/>
  <c r="AM31" i="14"/>
  <c r="AN31" i="14"/>
  <c r="AO31" i="14"/>
  <c r="AP31" i="14"/>
  <c r="AQ31" i="14"/>
  <c r="AR31" i="14"/>
  <c r="AS31" i="14"/>
  <c r="AT31" i="14"/>
  <c r="AU31" i="14"/>
  <c r="AV31" i="14"/>
  <c r="AW31" i="14"/>
  <c r="AX31" i="14"/>
  <c r="AY31" i="14"/>
  <c r="AZ31" i="14"/>
  <c r="BA31" i="14"/>
  <c r="BB31" i="14"/>
  <c r="BC31" i="14"/>
  <c r="BD31" i="14"/>
  <c r="AK32" i="14"/>
  <c r="AL32" i="14"/>
  <c r="AM32" i="14"/>
  <c r="AN32" i="14"/>
  <c r="AO32" i="14"/>
  <c r="AP32" i="14"/>
  <c r="AQ32" i="14"/>
  <c r="AR32" i="14"/>
  <c r="AS32" i="14"/>
  <c r="AT32" i="14"/>
  <c r="AU32" i="14"/>
  <c r="AV32" i="14"/>
  <c r="AW32" i="14"/>
  <c r="AX32" i="14"/>
  <c r="AY32" i="14"/>
  <c r="AZ32" i="14"/>
  <c r="BA32" i="14"/>
  <c r="BB32" i="14"/>
  <c r="BC32" i="14"/>
  <c r="BD32" i="14"/>
  <c r="AK33" i="14"/>
  <c r="AL33" i="14"/>
  <c r="AM33" i="14"/>
  <c r="AN33" i="14"/>
  <c r="AO33" i="14"/>
  <c r="AP33" i="14"/>
  <c r="AQ33" i="14"/>
  <c r="AR33" i="14"/>
  <c r="AS33" i="14"/>
  <c r="AT33" i="14"/>
  <c r="AU33" i="14"/>
  <c r="AV33" i="14"/>
  <c r="AW33" i="14"/>
  <c r="AX33" i="14"/>
  <c r="AY33" i="14"/>
  <c r="AZ33" i="14"/>
  <c r="BA33" i="14"/>
  <c r="BB33" i="14"/>
  <c r="BC33" i="14"/>
  <c r="BD33" i="14"/>
  <c r="AK34" i="14"/>
  <c r="AL34" i="14"/>
  <c r="AM34" i="14"/>
  <c r="AN34" i="14"/>
  <c r="AO34" i="14"/>
  <c r="AP34" i="14"/>
  <c r="AQ34" i="14"/>
  <c r="AR34" i="14"/>
  <c r="AS34" i="14"/>
  <c r="AT34" i="14"/>
  <c r="AU34" i="14"/>
  <c r="AV34" i="14"/>
  <c r="AW34" i="14"/>
  <c r="AX34" i="14"/>
  <c r="AY34" i="14"/>
  <c r="AZ34" i="14"/>
  <c r="BA34" i="14"/>
  <c r="BB34" i="14"/>
  <c r="BC34" i="14"/>
  <c r="BD34" i="14"/>
  <c r="AK35" i="14"/>
  <c r="AL35" i="14"/>
  <c r="AM35" i="14"/>
  <c r="AN35" i="14"/>
  <c r="AO35" i="14"/>
  <c r="AP35" i="14"/>
  <c r="AQ35" i="14"/>
  <c r="AR35" i="14"/>
  <c r="AS35" i="14"/>
  <c r="AT35" i="14"/>
  <c r="AU35" i="14"/>
  <c r="AV35" i="14"/>
  <c r="AW35" i="14"/>
  <c r="AX35" i="14"/>
  <c r="AY35" i="14"/>
  <c r="AZ35" i="14"/>
  <c r="BA35" i="14"/>
  <c r="BB35" i="14"/>
  <c r="BC35" i="14"/>
  <c r="BD35" i="14"/>
  <c r="AK36" i="14"/>
  <c r="AL36" i="14"/>
  <c r="AM36" i="14"/>
  <c r="AN36" i="14"/>
  <c r="AO36" i="14"/>
  <c r="AP36" i="14"/>
  <c r="AQ36" i="14"/>
  <c r="AR36" i="14"/>
  <c r="AS36" i="14"/>
  <c r="AT36" i="14"/>
  <c r="AU36" i="14"/>
  <c r="AV36" i="14"/>
  <c r="AW36" i="14"/>
  <c r="AX36" i="14"/>
  <c r="AY36" i="14"/>
  <c r="AZ36" i="14"/>
  <c r="BA36" i="14"/>
  <c r="BB36" i="14"/>
  <c r="BC36" i="14"/>
  <c r="BD36" i="14"/>
  <c r="AK37" i="14"/>
  <c r="AL37" i="14"/>
  <c r="AM37" i="14"/>
  <c r="AN37" i="14"/>
  <c r="AO37" i="14"/>
  <c r="AP37" i="14"/>
  <c r="AQ37" i="14"/>
  <c r="AR37" i="14"/>
  <c r="AS37" i="14"/>
  <c r="AT37" i="14"/>
  <c r="AU37" i="14"/>
  <c r="AV37" i="14"/>
  <c r="AW37" i="14"/>
  <c r="AX37" i="14"/>
  <c r="AY37" i="14"/>
  <c r="AZ37" i="14"/>
  <c r="BA37" i="14"/>
  <c r="BB37" i="14"/>
  <c r="BC37" i="14"/>
  <c r="BD37" i="14"/>
  <c r="AK38" i="14"/>
  <c r="AL38" i="14"/>
  <c r="AM38" i="14"/>
  <c r="AN38" i="14"/>
  <c r="AO38" i="14"/>
  <c r="AP38" i="14"/>
  <c r="AQ38" i="14"/>
  <c r="AR38" i="14"/>
  <c r="AS38" i="14"/>
  <c r="AT38" i="14"/>
  <c r="AU38" i="14"/>
  <c r="AV38" i="14"/>
  <c r="AW38" i="14"/>
  <c r="AX38" i="14"/>
  <c r="AY38" i="14"/>
  <c r="AZ38" i="14"/>
  <c r="BA38" i="14"/>
  <c r="BB38" i="14"/>
  <c r="BC38" i="14"/>
  <c r="BD38" i="14"/>
  <c r="AK39" i="14"/>
  <c r="AL39" i="14"/>
  <c r="AM39" i="14"/>
  <c r="AN39" i="14"/>
  <c r="AO39" i="14"/>
  <c r="AP39" i="14"/>
  <c r="AQ39" i="14"/>
  <c r="AR39" i="14"/>
  <c r="AS39" i="14"/>
  <c r="AT39" i="14"/>
  <c r="AU39" i="14"/>
  <c r="AV39" i="14"/>
  <c r="AW39" i="14"/>
  <c r="AX39" i="14"/>
  <c r="AY39" i="14"/>
  <c r="AZ39" i="14"/>
  <c r="BA39" i="14"/>
  <c r="BB39" i="14"/>
  <c r="BC39" i="14"/>
  <c r="BD39" i="14"/>
  <c r="AK40" i="14"/>
  <c r="AL40" i="14"/>
  <c r="AM40" i="14"/>
  <c r="AN40" i="14"/>
  <c r="AO40" i="14"/>
  <c r="AP40" i="14"/>
  <c r="AQ40" i="14"/>
  <c r="AR40" i="14"/>
  <c r="AS40" i="14"/>
  <c r="AT40" i="14"/>
  <c r="AU40" i="14"/>
  <c r="AV40" i="14"/>
  <c r="AW40" i="14"/>
  <c r="AX40" i="14"/>
  <c r="AY40" i="14"/>
  <c r="AZ40" i="14"/>
  <c r="BA40" i="14"/>
  <c r="BB40" i="14"/>
  <c r="BC40" i="14"/>
  <c r="BD40" i="14"/>
  <c r="AK41" i="14"/>
  <c r="AL41" i="14"/>
  <c r="AM41" i="14"/>
  <c r="AN41" i="14"/>
  <c r="AO41" i="14"/>
  <c r="AP41" i="14"/>
  <c r="AQ41" i="14"/>
  <c r="AR41" i="14"/>
  <c r="AS41" i="14"/>
  <c r="AT41" i="14"/>
  <c r="AU41" i="14"/>
  <c r="AV41" i="14"/>
  <c r="AW41" i="14"/>
  <c r="AX41" i="14"/>
  <c r="AY41" i="14"/>
  <c r="AZ41" i="14"/>
  <c r="BA41" i="14"/>
  <c r="BB41" i="14"/>
  <c r="BC41" i="14"/>
  <c r="BD41" i="14"/>
  <c r="AK42" i="14"/>
  <c r="AL42" i="14"/>
  <c r="AM42" i="14"/>
  <c r="AN42" i="14"/>
  <c r="AO42" i="14"/>
  <c r="AP42" i="14"/>
  <c r="AQ42" i="14"/>
  <c r="AR42" i="14"/>
  <c r="AS42" i="14"/>
  <c r="AT42" i="14"/>
  <c r="AU42" i="14"/>
  <c r="AV42" i="14"/>
  <c r="AW42" i="14"/>
  <c r="AX42" i="14"/>
  <c r="AY42" i="14"/>
  <c r="AZ42" i="14"/>
  <c r="BA42" i="14"/>
  <c r="BB42" i="14"/>
  <c r="BC42" i="14"/>
  <c r="BD42" i="14"/>
  <c r="AK43" i="14"/>
  <c r="AL43" i="14"/>
  <c r="AM43" i="14"/>
  <c r="AN43" i="14"/>
  <c r="AO43" i="14"/>
  <c r="AP43" i="14"/>
  <c r="AQ43" i="14"/>
  <c r="AR43" i="14"/>
  <c r="AS43" i="14"/>
  <c r="AT43" i="14"/>
  <c r="AU43" i="14"/>
  <c r="AV43" i="14"/>
  <c r="AW43" i="14"/>
  <c r="AX43" i="14"/>
  <c r="AY43" i="14"/>
  <c r="AZ43" i="14"/>
  <c r="BA43" i="14"/>
  <c r="BB43" i="14"/>
  <c r="BC43" i="14"/>
  <c r="BD43" i="14"/>
  <c r="AK44" i="14"/>
  <c r="AL44" i="14"/>
  <c r="AM44" i="14"/>
  <c r="AN44" i="14"/>
  <c r="AO44" i="14"/>
  <c r="AP44" i="14"/>
  <c r="AQ44" i="14"/>
  <c r="AR44" i="14"/>
  <c r="AS44" i="14"/>
  <c r="AT44" i="14"/>
  <c r="AU44" i="14"/>
  <c r="AV44" i="14"/>
  <c r="AW44" i="14"/>
  <c r="AX44" i="14"/>
  <c r="AY44" i="14"/>
  <c r="AZ44" i="14"/>
  <c r="BA44" i="14"/>
  <c r="BB44" i="14"/>
  <c r="BC44" i="14"/>
  <c r="BD44" i="14"/>
  <c r="AK45" i="14"/>
  <c r="AL45" i="14"/>
  <c r="AM45" i="14"/>
  <c r="AN45" i="14"/>
  <c r="AO45" i="14"/>
  <c r="AP45" i="14"/>
  <c r="AQ45" i="14"/>
  <c r="AR45" i="14"/>
  <c r="AS45" i="14"/>
  <c r="AT45" i="14"/>
  <c r="AU45" i="14"/>
  <c r="AV45" i="14"/>
  <c r="AW45" i="14"/>
  <c r="AX45" i="14"/>
  <c r="AY45" i="14"/>
  <c r="AZ45" i="14"/>
  <c r="BA45" i="14"/>
  <c r="BB45" i="14"/>
  <c r="BC45" i="14"/>
  <c r="BD45" i="14"/>
  <c r="AK46" i="14"/>
  <c r="AL46" i="14"/>
  <c r="AM46" i="14"/>
  <c r="AN46" i="14"/>
  <c r="AO46" i="14"/>
  <c r="AP46" i="14"/>
  <c r="AQ46" i="14"/>
  <c r="AR46" i="14"/>
  <c r="AS46" i="14"/>
  <c r="AT46" i="14"/>
  <c r="AU46" i="14"/>
  <c r="AV46" i="14"/>
  <c r="AW46" i="14"/>
  <c r="AX46" i="14"/>
  <c r="AY46" i="14"/>
  <c r="AZ46" i="14"/>
  <c r="BA46" i="14"/>
  <c r="BB46" i="14"/>
  <c r="BC46" i="14"/>
  <c r="BD46" i="14"/>
  <c r="AK47" i="14"/>
  <c r="AL47" i="14"/>
  <c r="AM47" i="14"/>
  <c r="AN47" i="14"/>
  <c r="AO47" i="14"/>
  <c r="AP47" i="14"/>
  <c r="AQ47" i="14"/>
  <c r="AR47" i="14"/>
  <c r="AS47" i="14"/>
  <c r="AT47" i="14"/>
  <c r="AU47" i="14"/>
  <c r="AV47" i="14"/>
  <c r="AW47" i="14"/>
  <c r="AX47" i="14"/>
  <c r="AY47" i="14"/>
  <c r="AZ47" i="14"/>
  <c r="BA47" i="14"/>
  <c r="BB47" i="14"/>
  <c r="BC47" i="14"/>
  <c r="BD47" i="14"/>
  <c r="AK48" i="14"/>
  <c r="AL48" i="14"/>
  <c r="AM48" i="14"/>
  <c r="AN48" i="14"/>
  <c r="AO48" i="14"/>
  <c r="AP48" i="14"/>
  <c r="AQ48" i="14"/>
  <c r="AR48" i="14"/>
  <c r="AS48" i="14"/>
  <c r="AT48" i="14"/>
  <c r="AU48" i="14"/>
  <c r="AV48" i="14"/>
  <c r="AW48" i="14"/>
  <c r="AX48" i="14"/>
  <c r="AY48" i="14"/>
  <c r="AZ48" i="14"/>
  <c r="BA48" i="14"/>
  <c r="BB48" i="14"/>
  <c r="BC48" i="14"/>
  <c r="BD48" i="14"/>
  <c r="AK49" i="14"/>
  <c r="AL49" i="14"/>
  <c r="AM49" i="14"/>
  <c r="AN49" i="14"/>
  <c r="AO49" i="14"/>
  <c r="AP49" i="14"/>
  <c r="AQ49" i="14"/>
  <c r="AR49" i="14"/>
  <c r="AS49" i="14"/>
  <c r="AT49" i="14"/>
  <c r="AU49" i="14"/>
  <c r="AV49" i="14"/>
  <c r="AW49" i="14"/>
  <c r="AX49" i="14"/>
  <c r="AY49" i="14"/>
  <c r="AZ49" i="14"/>
  <c r="BA49" i="14"/>
  <c r="BB49" i="14"/>
  <c r="BC49" i="14"/>
  <c r="BD49" i="14"/>
  <c r="AK50" i="14"/>
  <c r="AL50" i="14"/>
  <c r="AM50" i="14"/>
  <c r="AN50" i="14"/>
  <c r="AO50" i="14"/>
  <c r="AP50" i="14"/>
  <c r="AQ50" i="14"/>
  <c r="AR50" i="14"/>
  <c r="AS50" i="14"/>
  <c r="AT50" i="14"/>
  <c r="AU50" i="14"/>
  <c r="AV50" i="14"/>
  <c r="AW50" i="14"/>
  <c r="AX50" i="14"/>
  <c r="AY50" i="14"/>
  <c r="AZ50" i="14"/>
  <c r="BA50" i="14"/>
  <c r="BB50" i="14"/>
  <c r="BC50" i="14"/>
  <c r="BD50" i="14"/>
  <c r="AK51" i="14"/>
  <c r="AL51" i="14"/>
  <c r="AM51" i="14"/>
  <c r="AN51" i="14"/>
  <c r="AO51" i="14"/>
  <c r="AP51" i="14"/>
  <c r="AQ51" i="14"/>
  <c r="AR51" i="14"/>
  <c r="AS51" i="14"/>
  <c r="AT51" i="14"/>
  <c r="AU51" i="14"/>
  <c r="AV51" i="14"/>
  <c r="AW51" i="14"/>
  <c r="AX51" i="14"/>
  <c r="AY51" i="14"/>
  <c r="AZ51" i="14"/>
  <c r="BA51" i="14"/>
  <c r="BB51" i="14"/>
  <c r="BC51" i="14"/>
  <c r="BD51" i="14"/>
  <c r="AK52" i="14"/>
  <c r="AL52" i="14"/>
  <c r="AM52" i="14"/>
  <c r="AN52" i="14"/>
  <c r="AO52" i="14"/>
  <c r="AP52" i="14"/>
  <c r="AQ52" i="14"/>
  <c r="AR52" i="14"/>
  <c r="AS52" i="14"/>
  <c r="AT52" i="14"/>
  <c r="AU52" i="14"/>
  <c r="AV52" i="14"/>
  <c r="AW52" i="14"/>
  <c r="AX52" i="14"/>
  <c r="AY52" i="14"/>
  <c r="AZ52" i="14"/>
  <c r="BA52" i="14"/>
  <c r="BB52" i="14"/>
  <c r="BC52" i="14"/>
  <c r="BD52" i="14"/>
  <c r="AK53" i="14"/>
  <c r="AL53" i="14"/>
  <c r="AM53" i="14"/>
  <c r="AN53" i="14"/>
  <c r="AO53" i="14"/>
  <c r="AP53" i="14"/>
  <c r="AQ53" i="14"/>
  <c r="AR53" i="14"/>
  <c r="AS53" i="14"/>
  <c r="AT53" i="14"/>
  <c r="AU53" i="14"/>
  <c r="AV53" i="14"/>
  <c r="AW53" i="14"/>
  <c r="AX53" i="14"/>
  <c r="AY53" i="14"/>
  <c r="AZ53" i="14"/>
  <c r="BA53" i="14"/>
  <c r="BB53" i="14"/>
  <c r="BC53" i="14"/>
  <c r="BD53" i="14"/>
  <c r="AK54" i="14"/>
  <c r="AL54" i="14"/>
  <c r="AM54" i="14"/>
  <c r="AN54" i="14"/>
  <c r="AO54" i="14"/>
  <c r="AP54" i="14"/>
  <c r="AQ54" i="14"/>
  <c r="AR54" i="14"/>
  <c r="AS54" i="14"/>
  <c r="AT54" i="14"/>
  <c r="AU54" i="14"/>
  <c r="AV54" i="14"/>
  <c r="AW54" i="14"/>
  <c r="AX54" i="14"/>
  <c r="AY54" i="14"/>
  <c r="AZ54" i="14"/>
  <c r="BA54" i="14"/>
  <c r="BB54" i="14"/>
  <c r="BC54" i="14"/>
  <c r="BD54" i="14"/>
  <c r="AK55" i="14"/>
  <c r="AL55" i="14"/>
  <c r="AM55" i="14"/>
  <c r="AN55" i="14"/>
  <c r="AO55" i="14"/>
  <c r="AP55" i="14"/>
  <c r="AQ55" i="14"/>
  <c r="AR55" i="14"/>
  <c r="AS55" i="14"/>
  <c r="AT55" i="14"/>
  <c r="AU55" i="14"/>
  <c r="AV55" i="14"/>
  <c r="AW55" i="14"/>
  <c r="AX55" i="14"/>
  <c r="AY55" i="14"/>
  <c r="AZ55" i="14"/>
  <c r="BA55" i="14"/>
  <c r="BB55" i="14"/>
  <c r="BC55" i="14"/>
  <c r="BD55" i="14"/>
  <c r="AK56" i="14"/>
  <c r="AL56" i="14"/>
  <c r="AM56" i="14"/>
  <c r="AN56" i="14"/>
  <c r="AO56" i="14"/>
  <c r="AP56" i="14"/>
  <c r="AQ56" i="14"/>
  <c r="AR56" i="14"/>
  <c r="AS56" i="14"/>
  <c r="AT56" i="14"/>
  <c r="AU56" i="14"/>
  <c r="AV56" i="14"/>
  <c r="AW56" i="14"/>
  <c r="AX56" i="14"/>
  <c r="AY56" i="14"/>
  <c r="AZ56" i="14"/>
  <c r="BA56" i="14"/>
  <c r="BB56" i="14"/>
  <c r="BC56" i="14"/>
  <c r="BD56" i="14"/>
  <c r="AK57" i="14"/>
  <c r="AL57" i="14"/>
  <c r="AM57" i="14"/>
  <c r="AN57" i="14"/>
  <c r="AO57" i="14"/>
  <c r="AP57" i="14"/>
  <c r="AQ57" i="14"/>
  <c r="AR57" i="14"/>
  <c r="AS57" i="14"/>
  <c r="AT57" i="14"/>
  <c r="AU57" i="14"/>
  <c r="AV57" i="14"/>
  <c r="AW57" i="14"/>
  <c r="AX57" i="14"/>
  <c r="AY57" i="14"/>
  <c r="AZ57" i="14"/>
  <c r="BA57" i="14"/>
  <c r="BB57" i="14"/>
  <c r="BC57" i="14"/>
  <c r="BD57" i="14"/>
  <c r="AK58" i="14"/>
  <c r="AL58" i="14"/>
  <c r="AM58" i="14"/>
  <c r="AN58" i="14"/>
  <c r="AO58" i="14"/>
  <c r="AP58" i="14"/>
  <c r="AQ58" i="14"/>
  <c r="AR58" i="14"/>
  <c r="AS58" i="14"/>
  <c r="AT58" i="14"/>
  <c r="AU58" i="14"/>
  <c r="AV58" i="14"/>
  <c r="AW58" i="14"/>
  <c r="AX58" i="14"/>
  <c r="AY58" i="14"/>
  <c r="AZ58" i="14"/>
  <c r="BA58" i="14"/>
  <c r="BB58" i="14"/>
  <c r="BC58" i="14"/>
  <c r="BD58" i="14"/>
  <c r="AK59" i="14"/>
  <c r="AL59" i="14"/>
  <c r="AM59" i="14"/>
  <c r="AN59" i="14"/>
  <c r="AO59" i="14"/>
  <c r="AP59" i="14"/>
  <c r="AQ59" i="14"/>
  <c r="AR59" i="14"/>
  <c r="AS59" i="14"/>
  <c r="AT59" i="14"/>
  <c r="AU59" i="14"/>
  <c r="AV59" i="14"/>
  <c r="AW59" i="14"/>
  <c r="AX59" i="14"/>
  <c r="AY59" i="14"/>
  <c r="AZ59" i="14"/>
  <c r="BA59" i="14"/>
  <c r="BB59" i="14"/>
  <c r="BC59" i="14"/>
  <c r="BD59" i="14"/>
  <c r="AK60" i="14"/>
  <c r="AL60" i="14"/>
  <c r="AM60" i="14"/>
  <c r="AN60" i="14"/>
  <c r="AO60" i="14"/>
  <c r="AP60" i="14"/>
  <c r="AQ60" i="14"/>
  <c r="AR60" i="14"/>
  <c r="AS60" i="14"/>
  <c r="AT60" i="14"/>
  <c r="AU60" i="14"/>
  <c r="AV60" i="14"/>
  <c r="AW60" i="14"/>
  <c r="AX60" i="14"/>
  <c r="AY60" i="14"/>
  <c r="AZ60" i="14"/>
  <c r="BA60" i="14"/>
  <c r="BB60" i="14"/>
  <c r="BC60" i="14"/>
  <c r="BD60" i="14"/>
  <c r="AK61" i="14"/>
  <c r="AL61" i="14"/>
  <c r="AM61" i="14"/>
  <c r="AN61" i="14"/>
  <c r="AO61" i="14"/>
  <c r="AP61" i="14"/>
  <c r="AQ61" i="14"/>
  <c r="AR61" i="14"/>
  <c r="AS61" i="14"/>
  <c r="AT61" i="14"/>
  <c r="AU61" i="14"/>
  <c r="AV61" i="14"/>
  <c r="AW61" i="14"/>
  <c r="AX61" i="14"/>
  <c r="AY61" i="14"/>
  <c r="AZ61" i="14"/>
  <c r="BA61" i="14"/>
  <c r="BB61" i="14"/>
  <c r="BC61" i="14"/>
  <c r="BD61" i="14"/>
  <c r="AK62" i="14"/>
  <c r="AL62" i="14"/>
  <c r="AM62" i="14"/>
  <c r="AN62" i="14"/>
  <c r="AO62" i="14"/>
  <c r="AP62" i="14"/>
  <c r="AQ62" i="14"/>
  <c r="AR62" i="14"/>
  <c r="AS62" i="14"/>
  <c r="AT62" i="14"/>
  <c r="AU62" i="14"/>
  <c r="AV62" i="14"/>
  <c r="AW62" i="14"/>
  <c r="AX62" i="14"/>
  <c r="AY62" i="14"/>
  <c r="AZ62" i="14"/>
  <c r="BA62" i="14"/>
  <c r="BB62" i="14"/>
  <c r="BC62" i="14"/>
  <c r="BD62" i="14"/>
  <c r="AK63" i="14"/>
  <c r="AL63" i="14"/>
  <c r="AM63" i="14"/>
  <c r="AN63" i="14"/>
  <c r="AO63" i="14"/>
  <c r="AP63" i="14"/>
  <c r="AQ63" i="14"/>
  <c r="AR63" i="14"/>
  <c r="AS63" i="14"/>
  <c r="AT63" i="14"/>
  <c r="AU63" i="14"/>
  <c r="AV63" i="14"/>
  <c r="AW63" i="14"/>
  <c r="AX63" i="14"/>
  <c r="AY63" i="14"/>
  <c r="AZ63" i="14"/>
  <c r="BA63" i="14"/>
  <c r="BB63" i="14"/>
  <c r="BC63" i="14"/>
  <c r="BD63" i="14"/>
  <c r="AK64" i="14"/>
  <c r="AL64" i="14"/>
  <c r="AM64" i="14"/>
  <c r="AN64" i="14"/>
  <c r="AO64" i="14"/>
  <c r="AP64" i="14"/>
  <c r="AQ64" i="14"/>
  <c r="AR64" i="14"/>
  <c r="AS64" i="14"/>
  <c r="AT64" i="14"/>
  <c r="AU64" i="14"/>
  <c r="AV64" i="14"/>
  <c r="AW64" i="14"/>
  <c r="AX64" i="14"/>
  <c r="AY64" i="14"/>
  <c r="AZ64" i="14"/>
  <c r="BA64" i="14"/>
  <c r="BB64" i="14"/>
  <c r="BC64" i="14"/>
  <c r="BD64" i="14"/>
  <c r="AK65" i="14"/>
  <c r="AL65" i="14"/>
  <c r="AM65" i="14"/>
  <c r="AN65" i="14"/>
  <c r="AO65" i="14"/>
  <c r="AP65" i="14"/>
  <c r="AQ65" i="14"/>
  <c r="AR65" i="14"/>
  <c r="AS65" i="14"/>
  <c r="AT65" i="14"/>
  <c r="AU65" i="14"/>
  <c r="AV65" i="14"/>
  <c r="AW65" i="14"/>
  <c r="AX65" i="14"/>
  <c r="AY65" i="14"/>
  <c r="AZ65" i="14"/>
  <c r="BA65" i="14"/>
  <c r="BB65" i="14"/>
  <c r="BC65" i="14"/>
  <c r="BD65" i="14"/>
  <c r="AK66" i="14"/>
  <c r="AL66" i="14"/>
  <c r="AM66" i="14"/>
  <c r="AN66" i="14"/>
  <c r="AO66" i="14"/>
  <c r="AP66" i="14"/>
  <c r="AQ66" i="14"/>
  <c r="AR66" i="14"/>
  <c r="AS66" i="14"/>
  <c r="AT66" i="14"/>
  <c r="AU66" i="14"/>
  <c r="AV66" i="14"/>
  <c r="AW66" i="14"/>
  <c r="AX66" i="14"/>
  <c r="AY66" i="14"/>
  <c r="AZ66" i="14"/>
  <c r="BA66" i="14"/>
  <c r="BB66" i="14"/>
  <c r="BC66" i="14"/>
  <c r="BD66" i="14"/>
  <c r="AK67" i="14"/>
  <c r="AL67" i="14"/>
  <c r="AM67" i="14"/>
  <c r="AN67" i="14"/>
  <c r="AO67" i="14"/>
  <c r="AP67" i="14"/>
  <c r="AQ67" i="14"/>
  <c r="AR67" i="14"/>
  <c r="AS67" i="14"/>
  <c r="AT67" i="14"/>
  <c r="AU67" i="14"/>
  <c r="AV67" i="14"/>
  <c r="AW67" i="14"/>
  <c r="AX67" i="14"/>
  <c r="AY67" i="14"/>
  <c r="AZ67" i="14"/>
  <c r="BA67" i="14"/>
  <c r="BB67" i="14"/>
  <c r="BC67" i="14"/>
  <c r="BD67" i="14"/>
  <c r="AK68" i="14"/>
  <c r="AL68" i="14"/>
  <c r="AM68" i="14"/>
  <c r="AN68" i="14"/>
  <c r="AO68" i="14"/>
  <c r="AP68" i="14"/>
  <c r="AQ68" i="14"/>
  <c r="AR68" i="14"/>
  <c r="AS68" i="14"/>
  <c r="AT68" i="14"/>
  <c r="AU68" i="14"/>
  <c r="AV68" i="14"/>
  <c r="AW68" i="14"/>
  <c r="AX68" i="14"/>
  <c r="AY68" i="14"/>
  <c r="AZ68" i="14"/>
  <c r="BA68" i="14"/>
  <c r="BB68" i="14"/>
  <c r="BC68" i="14"/>
  <c r="BD68" i="14"/>
  <c r="AK69" i="14"/>
  <c r="AL69" i="14"/>
  <c r="AM69" i="14"/>
  <c r="AN69" i="14"/>
  <c r="AO69" i="14"/>
  <c r="AP69" i="14"/>
  <c r="AQ69" i="14"/>
  <c r="AR69" i="14"/>
  <c r="AS69" i="14"/>
  <c r="AT69" i="14"/>
  <c r="AU69" i="14"/>
  <c r="AV69" i="14"/>
  <c r="AW69" i="14"/>
  <c r="AX69" i="14"/>
  <c r="AY69" i="14"/>
  <c r="AZ69" i="14"/>
  <c r="BA69" i="14"/>
  <c r="BB69" i="14"/>
  <c r="BC69" i="14"/>
  <c r="BD69" i="14"/>
  <c r="AK70" i="14"/>
  <c r="AL70" i="14"/>
  <c r="AM70" i="14"/>
  <c r="AN70" i="14"/>
  <c r="AO70" i="14"/>
  <c r="AP70" i="14"/>
  <c r="AQ70" i="14"/>
  <c r="AR70" i="14"/>
  <c r="AS70" i="14"/>
  <c r="AT70" i="14"/>
  <c r="AU70" i="14"/>
  <c r="AV70" i="14"/>
  <c r="AW70" i="14"/>
  <c r="AX70" i="14"/>
  <c r="AY70" i="14"/>
  <c r="AZ70" i="14"/>
  <c r="BA70" i="14"/>
  <c r="BB70" i="14"/>
  <c r="BC70" i="14"/>
  <c r="BD70" i="14"/>
  <c r="AK71" i="14"/>
  <c r="AL71" i="14"/>
  <c r="AM71" i="14"/>
  <c r="AN71" i="14"/>
  <c r="AO71" i="14"/>
  <c r="AP71" i="14"/>
  <c r="AQ71" i="14"/>
  <c r="AR71" i="14"/>
  <c r="AS71" i="14"/>
  <c r="AT71" i="14"/>
  <c r="AU71" i="14"/>
  <c r="AV71" i="14"/>
  <c r="AW71" i="14"/>
  <c r="AX71" i="14"/>
  <c r="AY71" i="14"/>
  <c r="AZ71" i="14"/>
  <c r="BA71" i="14"/>
  <c r="BB71" i="14"/>
  <c r="BC71" i="14"/>
  <c r="BD71" i="14"/>
  <c r="AK72" i="14"/>
  <c r="AL72" i="14"/>
  <c r="AM72" i="14"/>
  <c r="AN72" i="14"/>
  <c r="AO72" i="14"/>
  <c r="AP72" i="14"/>
  <c r="AQ72" i="14"/>
  <c r="AR72" i="14"/>
  <c r="AS72" i="14"/>
  <c r="AT72" i="14"/>
  <c r="AU72" i="14"/>
  <c r="AV72" i="14"/>
  <c r="AW72" i="14"/>
  <c r="AX72" i="14"/>
  <c r="AY72" i="14"/>
  <c r="AZ72" i="14"/>
  <c r="BA72" i="14"/>
  <c r="BB72" i="14"/>
  <c r="BC72" i="14"/>
  <c r="BD72" i="14"/>
  <c r="AK73" i="14"/>
  <c r="AL73" i="14"/>
  <c r="AM73" i="14"/>
  <c r="AN73" i="14"/>
  <c r="AO73" i="14"/>
  <c r="AP73" i="14"/>
  <c r="AQ73" i="14"/>
  <c r="AR73" i="14"/>
  <c r="AS73" i="14"/>
  <c r="AT73" i="14"/>
  <c r="AU73" i="14"/>
  <c r="AV73" i="14"/>
  <c r="AW73" i="14"/>
  <c r="AX73" i="14"/>
  <c r="AY73" i="14"/>
  <c r="AZ73" i="14"/>
  <c r="BA73" i="14"/>
  <c r="BB73" i="14"/>
  <c r="BC73" i="14"/>
  <c r="BD73" i="14"/>
  <c r="AK74" i="14"/>
  <c r="AL74" i="14"/>
  <c r="AM74" i="14"/>
  <c r="AN74" i="14"/>
  <c r="AO74" i="14"/>
  <c r="AP74" i="14"/>
  <c r="AQ74" i="14"/>
  <c r="AR74" i="14"/>
  <c r="AS74" i="14"/>
  <c r="AT74" i="14"/>
  <c r="AU74" i="14"/>
  <c r="AV74" i="14"/>
  <c r="AW74" i="14"/>
  <c r="AX74" i="14"/>
  <c r="AY74" i="14"/>
  <c r="AZ74" i="14"/>
  <c r="BA74" i="14"/>
  <c r="BB74" i="14"/>
  <c r="BC74" i="14"/>
  <c r="BD74" i="14"/>
  <c r="AK75" i="14"/>
  <c r="AL75" i="14"/>
  <c r="AM75" i="14"/>
  <c r="AN75" i="14"/>
  <c r="AO75" i="14"/>
  <c r="AP75" i="14"/>
  <c r="AQ75" i="14"/>
  <c r="AR75" i="14"/>
  <c r="AS75" i="14"/>
  <c r="AT75" i="14"/>
  <c r="AU75" i="14"/>
  <c r="AV75" i="14"/>
  <c r="AW75" i="14"/>
  <c r="AX75" i="14"/>
  <c r="AY75" i="14"/>
  <c r="AZ75" i="14"/>
  <c r="BA75" i="14"/>
  <c r="BB75" i="14"/>
  <c r="BC75" i="14"/>
  <c r="BD75" i="14"/>
  <c r="AK76" i="14"/>
  <c r="AL76" i="14"/>
  <c r="AM76" i="14"/>
  <c r="AN76" i="14"/>
  <c r="AO76" i="14"/>
  <c r="AP76" i="14"/>
  <c r="AQ76" i="14"/>
  <c r="AR76" i="14"/>
  <c r="AS76" i="14"/>
  <c r="AT76" i="14"/>
  <c r="AU76" i="14"/>
  <c r="AV76" i="14"/>
  <c r="AW76" i="14"/>
  <c r="AX76" i="14"/>
  <c r="AY76" i="14"/>
  <c r="AZ76" i="14"/>
  <c r="BA76" i="14"/>
  <c r="BB76" i="14"/>
  <c r="BC76" i="14"/>
  <c r="BD76" i="14"/>
  <c r="AK77" i="14"/>
  <c r="AL77" i="14"/>
  <c r="AM77" i="14"/>
  <c r="AN77" i="14"/>
  <c r="AO77" i="14"/>
  <c r="AP77" i="14"/>
  <c r="AQ77" i="14"/>
  <c r="AR77" i="14"/>
  <c r="AS77" i="14"/>
  <c r="AT77" i="14"/>
  <c r="AU77" i="14"/>
  <c r="AV77" i="14"/>
  <c r="AW77" i="14"/>
  <c r="AX77" i="14"/>
  <c r="AY77" i="14"/>
  <c r="AZ77" i="14"/>
  <c r="BA77" i="14"/>
  <c r="BB77" i="14"/>
  <c r="BC77" i="14"/>
  <c r="BD77" i="14"/>
  <c r="AK78" i="14"/>
  <c r="AL78" i="14"/>
  <c r="AM78" i="14"/>
  <c r="AN78" i="14"/>
  <c r="AO78" i="14"/>
  <c r="AP78" i="14"/>
  <c r="AQ78" i="14"/>
  <c r="AR78" i="14"/>
  <c r="AS78" i="14"/>
  <c r="AT78" i="14"/>
  <c r="AU78" i="14"/>
  <c r="AV78" i="14"/>
  <c r="AW78" i="14"/>
  <c r="AX78" i="14"/>
  <c r="AY78" i="14"/>
  <c r="AZ78" i="14"/>
  <c r="BA78" i="14"/>
  <c r="BB78" i="14"/>
  <c r="BC78" i="14"/>
  <c r="BD78" i="14"/>
  <c r="AK79" i="14"/>
  <c r="AL79" i="14"/>
  <c r="AM79" i="14"/>
  <c r="AN79" i="14"/>
  <c r="AO79" i="14"/>
  <c r="AP79" i="14"/>
  <c r="AQ79" i="14"/>
  <c r="AR79" i="14"/>
  <c r="AS79" i="14"/>
  <c r="AT79" i="14"/>
  <c r="AU79" i="14"/>
  <c r="AV79" i="14"/>
  <c r="AW79" i="14"/>
  <c r="AX79" i="14"/>
  <c r="AY79" i="14"/>
  <c r="AZ79" i="14"/>
  <c r="BA79" i="14"/>
  <c r="BB79" i="14"/>
  <c r="BC79" i="14"/>
  <c r="BD79" i="14"/>
  <c r="AK80" i="14"/>
  <c r="AL80" i="14"/>
  <c r="AM80" i="14"/>
  <c r="AN80" i="14"/>
  <c r="AO80" i="14"/>
  <c r="AP80" i="14"/>
  <c r="AQ80" i="14"/>
  <c r="AR80" i="14"/>
  <c r="AS80" i="14"/>
  <c r="AT80" i="14"/>
  <c r="AU80" i="14"/>
  <c r="AV80" i="14"/>
  <c r="AW80" i="14"/>
  <c r="AX80" i="14"/>
  <c r="AY80" i="14"/>
  <c r="AZ80" i="14"/>
  <c r="BA80" i="14"/>
  <c r="BB80" i="14"/>
  <c r="BC80" i="14"/>
  <c r="BD80" i="14"/>
  <c r="AK81" i="14"/>
  <c r="AL81" i="14"/>
  <c r="AM81" i="14"/>
  <c r="AN81" i="14"/>
  <c r="AO81" i="14"/>
  <c r="AP81" i="14"/>
  <c r="AQ81" i="14"/>
  <c r="AR81" i="14"/>
  <c r="AS81" i="14"/>
  <c r="AT81" i="14"/>
  <c r="AU81" i="14"/>
  <c r="AV81" i="14"/>
  <c r="AW81" i="14"/>
  <c r="AX81" i="14"/>
  <c r="AY81" i="14"/>
  <c r="AZ81" i="14"/>
  <c r="BA81" i="14"/>
  <c r="BB81" i="14"/>
  <c r="BC81" i="14"/>
  <c r="BD81" i="14"/>
  <c r="AK82" i="14"/>
  <c r="AL82" i="14"/>
  <c r="AM82" i="14"/>
  <c r="AN82" i="14"/>
  <c r="AO82" i="14"/>
  <c r="AP82" i="14"/>
  <c r="AQ82" i="14"/>
  <c r="AR82" i="14"/>
  <c r="AS82" i="14"/>
  <c r="AT82" i="14"/>
  <c r="AU82" i="14"/>
  <c r="AV82" i="14"/>
  <c r="AW82" i="14"/>
  <c r="AX82" i="14"/>
  <c r="AY82" i="14"/>
  <c r="AZ82" i="14"/>
  <c r="BA82" i="14"/>
  <c r="BB82" i="14"/>
  <c r="BC82" i="14"/>
  <c r="BD82" i="14"/>
  <c r="AK83" i="14"/>
  <c r="AL83" i="14"/>
  <c r="AM83" i="14"/>
  <c r="AN83" i="14"/>
  <c r="AO83" i="14"/>
  <c r="AP83" i="14"/>
  <c r="AQ83" i="14"/>
  <c r="AR83" i="14"/>
  <c r="AS83" i="14"/>
  <c r="AT83" i="14"/>
  <c r="AU83" i="14"/>
  <c r="AV83" i="14"/>
  <c r="AW83" i="14"/>
  <c r="AX83" i="14"/>
  <c r="AY83" i="14"/>
  <c r="AZ83" i="14"/>
  <c r="BA83" i="14"/>
  <c r="BB83" i="14"/>
  <c r="BC83" i="14"/>
  <c r="BD83" i="14"/>
  <c r="AK84" i="14"/>
  <c r="AL84" i="14"/>
  <c r="AM84" i="14"/>
  <c r="AN84" i="14"/>
  <c r="AO84" i="14"/>
  <c r="AP84" i="14"/>
  <c r="AQ84" i="14"/>
  <c r="AR84" i="14"/>
  <c r="AS84" i="14"/>
  <c r="AT84" i="14"/>
  <c r="AU84" i="14"/>
  <c r="AV84" i="14"/>
  <c r="AW84" i="14"/>
  <c r="AX84" i="14"/>
  <c r="AY84" i="14"/>
  <c r="AZ84" i="14"/>
  <c r="BA84" i="14"/>
  <c r="BB84" i="14"/>
  <c r="BC84" i="14"/>
  <c r="BD84" i="14"/>
  <c r="AK85" i="14"/>
  <c r="AL85" i="14"/>
  <c r="AM85" i="14"/>
  <c r="AN85" i="14"/>
  <c r="AO85" i="14"/>
  <c r="AP85" i="14"/>
  <c r="AQ85" i="14"/>
  <c r="AR85" i="14"/>
  <c r="AS85" i="14"/>
  <c r="AT85" i="14"/>
  <c r="AU85" i="14"/>
  <c r="AV85" i="14"/>
  <c r="AW85" i="14"/>
  <c r="AX85" i="14"/>
  <c r="AY85" i="14"/>
  <c r="AZ85" i="14"/>
  <c r="BA85" i="14"/>
  <c r="BB85" i="14"/>
  <c r="BC85" i="14"/>
  <c r="BD85" i="14"/>
  <c r="AK86" i="14"/>
  <c r="AL86" i="14"/>
  <c r="AM86" i="14"/>
  <c r="AN86" i="14"/>
  <c r="AO86" i="14"/>
  <c r="AP86" i="14"/>
  <c r="AQ86" i="14"/>
  <c r="AR86" i="14"/>
  <c r="AS86" i="14"/>
  <c r="AT86" i="14"/>
  <c r="AU86" i="14"/>
  <c r="AV86" i="14"/>
  <c r="AW86" i="14"/>
  <c r="AX86" i="14"/>
  <c r="AY86" i="14"/>
  <c r="AZ86" i="14"/>
  <c r="BA86" i="14"/>
  <c r="BB86" i="14"/>
  <c r="BC86" i="14"/>
  <c r="BD86" i="14"/>
  <c r="AK87" i="14"/>
  <c r="AL87" i="14"/>
  <c r="AM87" i="14"/>
  <c r="AN87" i="14"/>
  <c r="AO87" i="14"/>
  <c r="AP87" i="14"/>
  <c r="AQ87" i="14"/>
  <c r="AR87" i="14"/>
  <c r="AS87" i="14"/>
  <c r="AT87" i="14"/>
  <c r="AU87" i="14"/>
  <c r="AV87" i="14"/>
  <c r="AW87" i="14"/>
  <c r="AX87" i="14"/>
  <c r="AY87" i="14"/>
  <c r="AZ87" i="14"/>
  <c r="BA87" i="14"/>
  <c r="BB87" i="14"/>
  <c r="BC87" i="14"/>
  <c r="BD87" i="14"/>
  <c r="AK88" i="14"/>
  <c r="AL88" i="14"/>
  <c r="AM88" i="14"/>
  <c r="AN88" i="14"/>
  <c r="AO88" i="14"/>
  <c r="AP88" i="14"/>
  <c r="AQ88" i="14"/>
  <c r="AR88" i="14"/>
  <c r="AS88" i="14"/>
  <c r="AT88" i="14"/>
  <c r="AU88" i="14"/>
  <c r="AV88" i="14"/>
  <c r="AW88" i="14"/>
  <c r="AX88" i="14"/>
  <c r="AY88" i="14"/>
  <c r="AZ88" i="14"/>
  <c r="BA88" i="14"/>
  <c r="BB88" i="14"/>
  <c r="BC88" i="14"/>
  <c r="BD88" i="14"/>
  <c r="AK89" i="14"/>
  <c r="AL89" i="14"/>
  <c r="AM89" i="14"/>
  <c r="AN89" i="14"/>
  <c r="AO89" i="14"/>
  <c r="AP89" i="14"/>
  <c r="AQ89" i="14"/>
  <c r="AR89" i="14"/>
  <c r="AS89" i="14"/>
  <c r="AT89" i="14"/>
  <c r="AU89" i="14"/>
  <c r="AV89" i="14"/>
  <c r="AW89" i="14"/>
  <c r="AX89" i="14"/>
  <c r="AY89" i="14"/>
  <c r="AZ89" i="14"/>
  <c r="BA89" i="14"/>
  <c r="BB89" i="14"/>
  <c r="BC89" i="14"/>
  <c r="BD89" i="14"/>
  <c r="AK90" i="14"/>
  <c r="AL90" i="14"/>
  <c r="AM90" i="14"/>
  <c r="AN90" i="14"/>
  <c r="AO90" i="14"/>
  <c r="AP90" i="14"/>
  <c r="AQ90" i="14"/>
  <c r="AR90" i="14"/>
  <c r="AS90" i="14"/>
  <c r="AT90" i="14"/>
  <c r="AU90" i="14"/>
  <c r="AV90" i="14"/>
  <c r="AW90" i="14"/>
  <c r="AX90" i="14"/>
  <c r="AY90" i="14"/>
  <c r="AZ90" i="14"/>
  <c r="BA90" i="14"/>
  <c r="BB90" i="14"/>
  <c r="BC90" i="14"/>
  <c r="BD90" i="14"/>
  <c r="AK91" i="14"/>
  <c r="AL91" i="14"/>
  <c r="AM91" i="14"/>
  <c r="AN91" i="14"/>
  <c r="AO91" i="14"/>
  <c r="AP91" i="14"/>
  <c r="AQ91" i="14"/>
  <c r="AR91" i="14"/>
  <c r="AS91" i="14"/>
  <c r="AT91" i="14"/>
  <c r="AU91" i="14"/>
  <c r="AV91" i="14"/>
  <c r="AW91" i="14"/>
  <c r="AX91" i="14"/>
  <c r="AY91" i="14"/>
  <c r="AZ91" i="14"/>
  <c r="BA91" i="14"/>
  <c r="BB91" i="14"/>
  <c r="BC91" i="14"/>
  <c r="BD91" i="14"/>
  <c r="AK92" i="14"/>
  <c r="AL92" i="14"/>
  <c r="AM92" i="14"/>
  <c r="AN92" i="14"/>
  <c r="AO92" i="14"/>
  <c r="AP92" i="14"/>
  <c r="AQ92" i="14"/>
  <c r="AR92" i="14"/>
  <c r="AS92" i="14"/>
  <c r="AT92" i="14"/>
  <c r="AU92" i="14"/>
  <c r="AV92" i="14"/>
  <c r="AW92" i="14"/>
  <c r="AX92" i="14"/>
  <c r="AY92" i="14"/>
  <c r="AZ92" i="14"/>
  <c r="BA92" i="14"/>
  <c r="BB92" i="14"/>
  <c r="BC92" i="14"/>
  <c r="BD92" i="14"/>
  <c r="AK93" i="14"/>
  <c r="AL93" i="14"/>
  <c r="AM93" i="14"/>
  <c r="AN93" i="14"/>
  <c r="AO93" i="14"/>
  <c r="AP93" i="14"/>
  <c r="AQ93" i="14"/>
  <c r="AR93" i="14"/>
  <c r="AS93" i="14"/>
  <c r="AT93" i="14"/>
  <c r="AU93" i="14"/>
  <c r="AV93" i="14"/>
  <c r="AW93" i="14"/>
  <c r="AX93" i="14"/>
  <c r="AY93" i="14"/>
  <c r="AZ93" i="14"/>
  <c r="BA93" i="14"/>
  <c r="BB93" i="14"/>
  <c r="BC93" i="14"/>
  <c r="BD93" i="14"/>
  <c r="AK94" i="14"/>
  <c r="AL94" i="14"/>
  <c r="AM94" i="14"/>
  <c r="AN94" i="14"/>
  <c r="AO94" i="14"/>
  <c r="AP94" i="14"/>
  <c r="AQ94" i="14"/>
  <c r="AR94" i="14"/>
  <c r="AS94" i="14"/>
  <c r="AT94" i="14"/>
  <c r="AU94" i="14"/>
  <c r="AV94" i="14"/>
  <c r="AW94" i="14"/>
  <c r="AX94" i="14"/>
  <c r="AY94" i="14"/>
  <c r="AZ94" i="14"/>
  <c r="BA94" i="14"/>
  <c r="BB94" i="14"/>
  <c r="BC94" i="14"/>
  <c r="BD94" i="14"/>
  <c r="AK95" i="14"/>
  <c r="AL95" i="14"/>
  <c r="AM95" i="14"/>
  <c r="AN95" i="14"/>
  <c r="AO95" i="14"/>
  <c r="AP95" i="14"/>
  <c r="AQ95" i="14"/>
  <c r="AR95" i="14"/>
  <c r="AS95" i="14"/>
  <c r="AT95" i="14"/>
  <c r="AU95" i="14"/>
  <c r="AV95" i="14"/>
  <c r="AW95" i="14"/>
  <c r="AX95" i="14"/>
  <c r="AY95" i="14"/>
  <c r="AZ95" i="14"/>
  <c r="BA95" i="14"/>
  <c r="BB95" i="14"/>
  <c r="BC95" i="14"/>
  <c r="BD95" i="14"/>
  <c r="AK96" i="14"/>
  <c r="AL96" i="14"/>
  <c r="AM96" i="14"/>
  <c r="AN96" i="14"/>
  <c r="AO96" i="14"/>
  <c r="AP96" i="14"/>
  <c r="AQ96" i="14"/>
  <c r="AR96" i="14"/>
  <c r="AS96" i="14"/>
  <c r="AT96" i="14"/>
  <c r="AU96" i="14"/>
  <c r="AV96" i="14"/>
  <c r="AW96" i="14"/>
  <c r="AX96" i="14"/>
  <c r="AY96" i="14"/>
  <c r="AZ96" i="14"/>
  <c r="BA96" i="14"/>
  <c r="BB96" i="14"/>
  <c r="BC96" i="14"/>
  <c r="BD96" i="14"/>
  <c r="AK97" i="14"/>
  <c r="AL97" i="14"/>
  <c r="AM97" i="14"/>
  <c r="AN97" i="14"/>
  <c r="AO97" i="14"/>
  <c r="AP97" i="14"/>
  <c r="AQ97" i="14"/>
  <c r="AR97" i="14"/>
  <c r="AS97" i="14"/>
  <c r="AT97" i="14"/>
  <c r="AU97" i="14"/>
  <c r="AV97" i="14"/>
  <c r="AW97" i="14"/>
  <c r="AX97" i="14"/>
  <c r="AY97" i="14"/>
  <c r="AZ97" i="14"/>
  <c r="BA97" i="14"/>
  <c r="BB97" i="14"/>
  <c r="BC97" i="14"/>
  <c r="BD97" i="14"/>
  <c r="AK98" i="14"/>
  <c r="AL98" i="14"/>
  <c r="AM98" i="14"/>
  <c r="AN98" i="14"/>
  <c r="AO98" i="14"/>
  <c r="AP98" i="14"/>
  <c r="AQ98" i="14"/>
  <c r="AR98" i="14"/>
  <c r="AS98" i="14"/>
  <c r="AT98" i="14"/>
  <c r="AU98" i="14"/>
  <c r="AV98" i="14"/>
  <c r="AW98" i="14"/>
  <c r="AX98" i="14"/>
  <c r="AY98" i="14"/>
  <c r="AZ98" i="14"/>
  <c r="BA98" i="14"/>
  <c r="BB98" i="14"/>
  <c r="BC98" i="14"/>
  <c r="BD98" i="14"/>
  <c r="AK99" i="14"/>
  <c r="AL99" i="14"/>
  <c r="AM99" i="14"/>
  <c r="AN99" i="14"/>
  <c r="AO99" i="14"/>
  <c r="AP99" i="14"/>
  <c r="AQ99" i="14"/>
  <c r="AR99" i="14"/>
  <c r="AS99" i="14"/>
  <c r="AT99" i="14"/>
  <c r="AU99" i="14"/>
  <c r="AV99" i="14"/>
  <c r="AW99" i="14"/>
  <c r="AX99" i="14"/>
  <c r="AY99" i="14"/>
  <c r="AZ99" i="14"/>
  <c r="BA99" i="14"/>
  <c r="BB99" i="14"/>
  <c r="BC99" i="14"/>
  <c r="BD99" i="14"/>
  <c r="AK100" i="14"/>
  <c r="AL100" i="14"/>
  <c r="AM100" i="14"/>
  <c r="AN100" i="14"/>
  <c r="AO100" i="14"/>
  <c r="AP100" i="14"/>
  <c r="AQ100" i="14"/>
  <c r="AR100" i="14"/>
  <c r="AS100" i="14"/>
  <c r="AT100" i="14"/>
  <c r="AU100" i="14"/>
  <c r="AV100" i="14"/>
  <c r="AW100" i="14"/>
  <c r="AX100" i="14"/>
  <c r="AY100" i="14"/>
  <c r="AZ100" i="14"/>
  <c r="BA100" i="14"/>
  <c r="BB100" i="14"/>
  <c r="BC100" i="14"/>
  <c r="BD100" i="14"/>
  <c r="AK101" i="14"/>
  <c r="AL101" i="14"/>
  <c r="AM101" i="14"/>
  <c r="AN101" i="14"/>
  <c r="AO101" i="14"/>
  <c r="AP101" i="14"/>
  <c r="AQ101" i="14"/>
  <c r="AR101" i="14"/>
  <c r="AS101" i="14"/>
  <c r="AT101" i="14"/>
  <c r="AU101" i="14"/>
  <c r="AV101" i="14"/>
  <c r="AW101" i="14"/>
  <c r="AX101" i="14"/>
  <c r="AY101" i="14"/>
  <c r="AZ101" i="14"/>
  <c r="BA101" i="14"/>
  <c r="BB101" i="14"/>
  <c r="BC101" i="14"/>
  <c r="BD101" i="14"/>
  <c r="AK102" i="14"/>
  <c r="AL102" i="14"/>
  <c r="AM102" i="14"/>
  <c r="AN102" i="14"/>
  <c r="AO102" i="14"/>
  <c r="AP102" i="14"/>
  <c r="AQ102" i="14"/>
  <c r="AR102" i="14"/>
  <c r="AS102" i="14"/>
  <c r="AT102" i="14"/>
  <c r="AU102" i="14"/>
  <c r="AV102" i="14"/>
  <c r="AW102" i="14"/>
  <c r="AX102" i="14"/>
  <c r="AY102" i="14"/>
  <c r="AZ102" i="14"/>
  <c r="BA102" i="14"/>
  <c r="BB102" i="14"/>
  <c r="BC102" i="14"/>
  <c r="BD102" i="14"/>
  <c r="AK103" i="14"/>
  <c r="AL103" i="14"/>
  <c r="AM103" i="14"/>
  <c r="AN103" i="14"/>
  <c r="AO103" i="14"/>
  <c r="AP103" i="14"/>
  <c r="AQ103" i="14"/>
  <c r="AR103" i="14"/>
  <c r="AS103" i="14"/>
  <c r="AT103" i="14"/>
  <c r="AU103" i="14"/>
  <c r="AV103" i="14"/>
  <c r="AW103" i="14"/>
  <c r="AX103" i="14"/>
  <c r="AY103" i="14"/>
  <c r="AZ103" i="14"/>
  <c r="BA103" i="14"/>
  <c r="BB103" i="14"/>
  <c r="BC103" i="14"/>
  <c r="BD103" i="14"/>
  <c r="AK104" i="14"/>
  <c r="AL104" i="14"/>
  <c r="AM104" i="14"/>
  <c r="AN104" i="14"/>
  <c r="AO104" i="14"/>
  <c r="AP104" i="14"/>
  <c r="AQ104" i="14"/>
  <c r="AR104" i="14"/>
  <c r="AS104" i="14"/>
  <c r="AT104" i="14"/>
  <c r="AU104" i="14"/>
  <c r="AV104" i="14"/>
  <c r="AW104" i="14"/>
  <c r="AX104" i="14"/>
  <c r="AY104" i="14"/>
  <c r="AZ104" i="14"/>
  <c r="BA104" i="14"/>
  <c r="BB104" i="14"/>
  <c r="BC104" i="14"/>
  <c r="BD104" i="14"/>
  <c r="AK105" i="14"/>
  <c r="AL105" i="14"/>
  <c r="AM105" i="14"/>
  <c r="AN105" i="14"/>
  <c r="AO105" i="14"/>
  <c r="AP105" i="14"/>
  <c r="AQ105" i="14"/>
  <c r="AR105" i="14"/>
  <c r="AS105" i="14"/>
  <c r="AT105" i="14"/>
  <c r="AU105" i="14"/>
  <c r="AV105" i="14"/>
  <c r="AW105" i="14"/>
  <c r="AX105" i="14"/>
  <c r="AY105" i="14"/>
  <c r="AZ105" i="14"/>
  <c r="BA105" i="14"/>
  <c r="BB105" i="14"/>
  <c r="BC105" i="14"/>
  <c r="BD105" i="14"/>
  <c r="AK106" i="14"/>
  <c r="AL106" i="14"/>
  <c r="AM106" i="14"/>
  <c r="AN106" i="14"/>
  <c r="AO106" i="14"/>
  <c r="AP106" i="14"/>
  <c r="AQ106" i="14"/>
  <c r="AR106" i="14"/>
  <c r="AS106" i="14"/>
  <c r="AT106" i="14"/>
  <c r="AU106" i="14"/>
  <c r="AV106" i="14"/>
  <c r="AW106" i="14"/>
  <c r="AX106" i="14"/>
  <c r="AY106" i="14"/>
  <c r="AZ106" i="14"/>
  <c r="BA106" i="14"/>
  <c r="BB106" i="14"/>
  <c r="BC106" i="14"/>
  <c r="BD106" i="14"/>
  <c r="AK107" i="14"/>
  <c r="AL107" i="14"/>
  <c r="AM107" i="14"/>
  <c r="AN107" i="14"/>
  <c r="AO107" i="14"/>
  <c r="AP107" i="14"/>
  <c r="AQ107" i="14"/>
  <c r="AR107" i="14"/>
  <c r="AS107" i="14"/>
  <c r="AT107" i="14"/>
  <c r="AU107" i="14"/>
  <c r="AV107" i="14"/>
  <c r="AW107" i="14"/>
  <c r="AX107" i="14"/>
  <c r="AY107" i="14"/>
  <c r="AZ107" i="14"/>
  <c r="BA107" i="14"/>
  <c r="BB107" i="14"/>
  <c r="BC107" i="14"/>
  <c r="BD107" i="14"/>
  <c r="AK108" i="14"/>
  <c r="AL108" i="14"/>
  <c r="AM108" i="14"/>
  <c r="AN108" i="14"/>
  <c r="AO108" i="14"/>
  <c r="AP108" i="14"/>
  <c r="AQ108" i="14"/>
  <c r="AR108" i="14"/>
  <c r="AS108" i="14"/>
  <c r="AT108" i="14"/>
  <c r="AU108" i="14"/>
  <c r="AV108" i="14"/>
  <c r="AW108" i="14"/>
  <c r="AX108" i="14"/>
  <c r="AY108" i="14"/>
  <c r="AZ108" i="14"/>
  <c r="BA108" i="14"/>
  <c r="BB108" i="14"/>
  <c r="BC108" i="14"/>
  <c r="BD108" i="14"/>
  <c r="AK109" i="14"/>
  <c r="AL109" i="14"/>
  <c r="AM109" i="14"/>
  <c r="AN109" i="14"/>
  <c r="AO109" i="14"/>
  <c r="AP109" i="14"/>
  <c r="AQ109" i="14"/>
  <c r="AR109" i="14"/>
  <c r="AS109" i="14"/>
  <c r="AT109" i="14"/>
  <c r="AU109" i="14"/>
  <c r="AV109" i="14"/>
  <c r="AW109" i="14"/>
  <c r="AX109" i="14"/>
  <c r="AY109" i="14"/>
  <c r="AZ109" i="14"/>
  <c r="BA109" i="14"/>
  <c r="BB109" i="14"/>
  <c r="BC109" i="14"/>
  <c r="BD109" i="14"/>
  <c r="AK110" i="14"/>
  <c r="AL110" i="14"/>
  <c r="AM110" i="14"/>
  <c r="AN110" i="14"/>
  <c r="AO110" i="14"/>
  <c r="AP110" i="14"/>
  <c r="AQ110" i="14"/>
  <c r="AR110" i="14"/>
  <c r="AS110" i="14"/>
  <c r="AT110" i="14"/>
  <c r="AU110" i="14"/>
  <c r="AV110" i="14"/>
  <c r="AW110" i="14"/>
  <c r="AX110" i="14"/>
  <c r="AY110" i="14"/>
  <c r="AZ110" i="14"/>
  <c r="BA110" i="14"/>
  <c r="BB110" i="14"/>
  <c r="BC110" i="14"/>
  <c r="BD110" i="14"/>
  <c r="AK111" i="14"/>
  <c r="AL111" i="14"/>
  <c r="AM111" i="14"/>
  <c r="AN111" i="14"/>
  <c r="AO111" i="14"/>
  <c r="AP111" i="14"/>
  <c r="AQ111" i="14"/>
  <c r="AR111" i="14"/>
  <c r="AS111" i="14"/>
  <c r="AT111" i="14"/>
  <c r="AU111" i="14"/>
  <c r="AV111" i="14"/>
  <c r="AW111" i="14"/>
  <c r="AX111" i="14"/>
  <c r="AY111" i="14"/>
  <c r="AZ111" i="14"/>
  <c r="BA111" i="14"/>
  <c r="BB111" i="14"/>
  <c r="BC111" i="14"/>
  <c r="BD111" i="14"/>
  <c r="AK112" i="14"/>
  <c r="AL112" i="14"/>
  <c r="AM112" i="14"/>
  <c r="AN112" i="14"/>
  <c r="AO112" i="14"/>
  <c r="AP112" i="14"/>
  <c r="AQ112" i="14"/>
  <c r="AR112" i="14"/>
  <c r="AS112" i="14"/>
  <c r="AT112" i="14"/>
  <c r="AU112" i="14"/>
  <c r="AV112" i="14"/>
  <c r="AW112" i="14"/>
  <c r="AX112" i="14"/>
  <c r="AY112" i="14"/>
  <c r="AZ112" i="14"/>
  <c r="BA112" i="14"/>
  <c r="BB112" i="14"/>
  <c r="BC112" i="14"/>
  <c r="BD112" i="14"/>
  <c r="AK113" i="14"/>
  <c r="AL113" i="14"/>
  <c r="AM113" i="14"/>
  <c r="AN113" i="14"/>
  <c r="AO113" i="14"/>
  <c r="AP113" i="14"/>
  <c r="AQ113" i="14"/>
  <c r="AR113" i="14"/>
  <c r="AS113" i="14"/>
  <c r="AT113" i="14"/>
  <c r="AU113" i="14"/>
  <c r="AV113" i="14"/>
  <c r="AW113" i="14"/>
  <c r="AX113" i="14"/>
  <c r="AY113" i="14"/>
  <c r="AZ113" i="14"/>
  <c r="BA113" i="14"/>
  <c r="BB113" i="14"/>
  <c r="BC113" i="14"/>
  <c r="BD113" i="14"/>
  <c r="AK114" i="14"/>
  <c r="AL114" i="14"/>
  <c r="AM114" i="14"/>
  <c r="AN114" i="14"/>
  <c r="AO114" i="14"/>
  <c r="AP114" i="14"/>
  <c r="AQ114" i="14"/>
  <c r="AR114" i="14"/>
  <c r="AS114" i="14"/>
  <c r="AT114" i="14"/>
  <c r="AU114" i="14"/>
  <c r="AV114" i="14"/>
  <c r="AW114" i="14"/>
  <c r="AX114" i="14"/>
  <c r="AY114" i="14"/>
  <c r="AZ114" i="14"/>
  <c r="BA114" i="14"/>
  <c r="BB114" i="14"/>
  <c r="BC114" i="14"/>
  <c r="BD114" i="14"/>
  <c r="AK115" i="14"/>
  <c r="AL115" i="14"/>
  <c r="AM115" i="14"/>
  <c r="AN115" i="14"/>
  <c r="AO115" i="14"/>
  <c r="AP115" i="14"/>
  <c r="AQ115" i="14"/>
  <c r="AR115" i="14"/>
  <c r="AS115" i="14"/>
  <c r="AT115" i="14"/>
  <c r="AU115" i="14"/>
  <c r="AV115" i="14"/>
  <c r="AW115" i="14"/>
  <c r="AX115" i="14"/>
  <c r="AY115" i="14"/>
  <c r="AZ115" i="14"/>
  <c r="BA115" i="14"/>
  <c r="BB115" i="14"/>
  <c r="BC115" i="14"/>
  <c r="BD115" i="14"/>
  <c r="AK116" i="14"/>
  <c r="AL116" i="14"/>
  <c r="AM116" i="14"/>
  <c r="AN116" i="14"/>
  <c r="AO116" i="14"/>
  <c r="AP116" i="14"/>
  <c r="AQ116" i="14"/>
  <c r="AR116" i="14"/>
  <c r="AS116" i="14"/>
  <c r="AT116" i="14"/>
  <c r="AU116" i="14"/>
  <c r="AV116" i="14"/>
  <c r="AW116" i="14"/>
  <c r="AX116" i="14"/>
  <c r="AY116" i="14"/>
  <c r="AZ116" i="14"/>
  <c r="BA116" i="14"/>
  <c r="BB116" i="14"/>
  <c r="BC116" i="14"/>
  <c r="BD116" i="14"/>
  <c r="AK117" i="14"/>
  <c r="AL117" i="14"/>
  <c r="AM117" i="14"/>
  <c r="AN117" i="14"/>
  <c r="AO117" i="14"/>
  <c r="AP117" i="14"/>
  <c r="AQ117" i="14"/>
  <c r="AR117" i="14"/>
  <c r="AS117" i="14"/>
  <c r="AT117" i="14"/>
  <c r="AU117" i="14"/>
  <c r="AV117" i="14"/>
  <c r="AW117" i="14"/>
  <c r="AX117" i="14"/>
  <c r="AY117" i="14"/>
  <c r="AZ117" i="14"/>
  <c r="BA117" i="14"/>
  <c r="BB117" i="14"/>
  <c r="BC117" i="14"/>
  <c r="BD117" i="14"/>
  <c r="AK118" i="14"/>
  <c r="AL118" i="14"/>
  <c r="AM118" i="14"/>
  <c r="AN118" i="14"/>
  <c r="AO118" i="14"/>
  <c r="AP118" i="14"/>
  <c r="AQ118" i="14"/>
  <c r="AR118" i="14"/>
  <c r="AS118" i="14"/>
  <c r="AT118" i="14"/>
  <c r="AU118" i="14"/>
  <c r="AV118" i="14"/>
  <c r="AW118" i="14"/>
  <c r="AX118" i="14"/>
  <c r="AY118" i="14"/>
  <c r="AZ118" i="14"/>
  <c r="BA118" i="14"/>
  <c r="BB118" i="14"/>
  <c r="BC118" i="14"/>
  <c r="BD118" i="14"/>
  <c r="BD6" i="14"/>
  <c r="BC6" i="14"/>
  <c r="BB6" i="14"/>
  <c r="BA6" i="14"/>
  <c r="AZ6" i="14"/>
  <c r="AY6" i="14"/>
  <c r="AX6" i="14"/>
  <c r="AW6" i="14"/>
  <c r="AV6" i="14"/>
  <c r="AU6" i="14"/>
  <c r="AS6" i="14"/>
  <c r="AR6" i="14"/>
  <c r="AQ6" i="14"/>
  <c r="AP6" i="14"/>
  <c r="AO6" i="14"/>
  <c r="AN6" i="14"/>
  <c r="AM6" i="14"/>
  <c r="AK6" i="14"/>
  <c r="AG6" i="14"/>
  <c r="AT6" i="14" s="1"/>
  <c r="AT9" i="14"/>
  <c r="BD5" i="15"/>
  <c r="BB5" i="15"/>
  <c r="AZ5" i="15"/>
  <c r="AX5" i="15"/>
  <c r="AV5" i="15"/>
  <c r="AT5" i="15"/>
  <c r="AR5" i="15"/>
  <c r="AP5" i="15"/>
  <c r="AN5" i="15"/>
  <c r="AL5" i="15"/>
  <c r="AT4" i="15"/>
  <c r="AS4" i="15"/>
  <c r="AB2" i="15"/>
  <c r="AB2" i="14"/>
  <c r="AJ2" i="2"/>
  <c r="B28" i="1" l="1"/>
  <c r="G1" i="2"/>
  <c r="F1" i="15"/>
  <c r="B25" i="1"/>
  <c r="AT2" i="15"/>
  <c r="AM4" i="15"/>
  <c r="BC4" i="15"/>
  <c r="AQ4" i="15"/>
  <c r="AU4" i="15"/>
  <c r="AW4" i="15"/>
  <c r="AK4" i="15"/>
  <c r="AO4" i="15"/>
  <c r="BA4" i="15"/>
  <c r="AY4" i="15"/>
  <c r="AP4" i="15"/>
  <c r="BB4" i="15"/>
  <c r="AV4" i="15"/>
  <c r="AL4" i="15"/>
  <c r="BD4" i="15"/>
  <c r="AZ4" i="15"/>
  <c r="AR4" i="15"/>
  <c r="AN4" i="15"/>
  <c r="AG2" i="15"/>
  <c r="AC2" i="15" s="1"/>
  <c r="AX4" i="15"/>
  <c r="BB2" i="15" l="1"/>
  <c r="AR2" i="15"/>
  <c r="AP2" i="15"/>
  <c r="AV2" i="15"/>
  <c r="AX2" i="15"/>
  <c r="AN2" i="15"/>
  <c r="AZ2" i="15"/>
  <c r="BD2" i="15"/>
  <c r="AL2" i="15"/>
  <c r="AG2" i="2"/>
  <c r="AB2" i="2"/>
  <c r="AB2" i="4"/>
  <c r="AS6" i="10"/>
  <c r="AT6" i="10"/>
  <c r="AS7" i="10"/>
  <c r="AT7" i="10"/>
  <c r="AS8" i="10"/>
  <c r="AT8" i="10"/>
  <c r="AS9" i="10"/>
  <c r="AT9" i="10"/>
  <c r="AS10" i="10"/>
  <c r="AT10" i="10"/>
  <c r="AS11" i="10"/>
  <c r="AT11" i="10"/>
  <c r="AS12" i="10"/>
  <c r="AT12" i="10"/>
  <c r="AS13" i="10"/>
  <c r="AT13" i="10"/>
  <c r="AS14" i="10"/>
  <c r="AT14" i="10"/>
  <c r="AS15" i="10"/>
  <c r="AT15" i="10"/>
  <c r="AS16" i="10"/>
  <c r="AT16" i="10"/>
  <c r="AS17" i="10"/>
  <c r="AT17" i="10"/>
  <c r="AS18" i="10"/>
  <c r="AT18" i="10"/>
  <c r="AS19" i="10"/>
  <c r="AT19" i="10"/>
  <c r="AS20" i="10"/>
  <c r="AT20" i="10"/>
  <c r="AS21" i="10"/>
  <c r="AT21" i="10"/>
  <c r="AS22" i="10"/>
  <c r="AT22" i="10"/>
  <c r="AS23" i="10"/>
  <c r="AT23" i="10"/>
  <c r="AS24" i="10"/>
  <c r="AT24" i="10"/>
  <c r="AS25" i="10"/>
  <c r="AT25" i="10"/>
  <c r="AS26" i="10"/>
  <c r="AT26" i="10"/>
  <c r="AS27" i="10"/>
  <c r="AT27" i="10"/>
  <c r="AS28" i="10"/>
  <c r="AT28" i="10"/>
  <c r="AS29" i="10"/>
  <c r="AT29" i="10"/>
  <c r="AS30" i="10"/>
  <c r="AT30" i="10"/>
  <c r="AS31" i="10"/>
  <c r="AT31" i="10"/>
  <c r="AS32" i="10"/>
  <c r="AT32" i="10"/>
  <c r="AS33" i="10"/>
  <c r="AT33" i="10"/>
  <c r="AS34" i="10"/>
  <c r="AT34" i="10"/>
  <c r="AS35" i="10"/>
  <c r="AT35" i="10"/>
  <c r="AS36" i="10"/>
  <c r="AT36" i="10"/>
  <c r="AS37" i="10"/>
  <c r="AT37" i="10"/>
  <c r="AS38" i="10"/>
  <c r="AT38" i="10"/>
  <c r="AS39" i="10"/>
  <c r="AT39" i="10"/>
  <c r="AS40" i="10"/>
  <c r="AT40" i="10"/>
  <c r="AS41" i="10"/>
  <c r="AT41" i="10"/>
  <c r="AS42" i="10"/>
  <c r="AT42" i="10"/>
  <c r="AS43" i="10"/>
  <c r="AT43" i="10"/>
  <c r="AS44" i="10"/>
  <c r="AT44" i="10"/>
  <c r="AS45" i="10"/>
  <c r="AT45" i="10"/>
  <c r="AS46" i="10"/>
  <c r="AT46" i="10"/>
  <c r="AS47" i="10"/>
  <c r="AT47" i="10"/>
  <c r="AS48" i="10"/>
  <c r="AT48" i="10"/>
  <c r="AS49" i="10"/>
  <c r="AT49" i="10"/>
  <c r="AS50" i="10"/>
  <c r="AT50" i="10"/>
  <c r="AS51" i="10"/>
  <c r="AT51" i="10"/>
  <c r="AS52" i="10"/>
  <c r="AT52" i="10"/>
  <c r="AS53" i="10"/>
  <c r="AT53" i="10"/>
  <c r="AS54" i="10"/>
  <c r="AT54" i="10"/>
  <c r="AS55" i="10"/>
  <c r="AT55" i="10"/>
  <c r="AS56" i="10"/>
  <c r="AT56" i="10"/>
  <c r="AS57" i="10"/>
  <c r="AT57" i="10"/>
  <c r="AS58" i="10"/>
  <c r="AT58" i="10"/>
  <c r="AS59" i="10"/>
  <c r="AT59" i="10"/>
  <c r="AS60" i="10"/>
  <c r="AT60" i="10"/>
  <c r="AS61" i="10"/>
  <c r="AT61" i="10"/>
  <c r="AS62" i="10"/>
  <c r="AT62" i="10"/>
  <c r="AS63" i="10"/>
  <c r="AT63" i="10"/>
  <c r="AS64" i="10"/>
  <c r="AT64" i="10"/>
  <c r="AS65" i="10"/>
  <c r="AT65" i="10"/>
  <c r="AT5" i="10"/>
  <c r="AS5" i="10"/>
  <c r="AT4" i="10"/>
  <c r="AS4" i="10"/>
  <c r="AT5" i="2"/>
  <c r="Q5" i="11"/>
  <c r="I1" i="11" s="1"/>
  <c r="Q10" i="11"/>
  <c r="N3" i="11" s="1"/>
  <c r="Q9" i="11"/>
  <c r="I4" i="11" l="1"/>
  <c r="I5" i="11"/>
  <c r="I11" i="11"/>
  <c r="I6" i="11"/>
  <c r="I7" i="11"/>
  <c r="I8" i="11"/>
  <c r="I14" i="11"/>
  <c r="I10" i="11"/>
  <c r="I9" i="11"/>
  <c r="H9" i="11"/>
  <c r="I13" i="11"/>
  <c r="I12" i="11"/>
  <c r="AS5" i="2"/>
  <c r="L9" i="11" s="1"/>
  <c r="AT5" i="6"/>
  <c r="AS5" i="6"/>
  <c r="M9" i="11" s="1"/>
  <c r="AT29" i="14"/>
  <c r="AT28" i="14"/>
  <c r="AT27" i="14"/>
  <c r="AT25" i="14"/>
  <c r="AT24" i="14"/>
  <c r="AT23" i="14"/>
  <c r="AT22" i="14"/>
  <c r="AT26" i="14"/>
  <c r="AT21" i="14"/>
  <c r="AT20" i="14"/>
  <c r="AT19" i="14"/>
  <c r="AT18" i="14"/>
  <c r="AT16" i="14"/>
  <c r="AT15" i="14"/>
  <c r="AT14" i="14"/>
  <c r="AT13" i="14"/>
  <c r="AT12" i="14"/>
  <c r="AT11" i="14"/>
  <c r="AT10" i="14"/>
  <c r="AT8" i="14"/>
  <c r="AL6" i="14"/>
  <c r="AT5" i="14" l="1"/>
  <c r="AG2" i="14"/>
  <c r="AT2" i="2"/>
  <c r="AY5" i="14"/>
  <c r="N12" i="11" s="1"/>
  <c r="AS5" i="14"/>
  <c r="AT2" i="6"/>
  <c r="AZ5" i="14"/>
  <c r="AK5" i="14"/>
  <c r="N5" i="11" s="1"/>
  <c r="BA5" i="14"/>
  <c r="N13" i="11" s="1"/>
  <c r="AM5" i="14"/>
  <c r="N6" i="11" s="1"/>
  <c r="BC5" i="14"/>
  <c r="N14" i="11" s="1"/>
  <c r="AO5" i="14"/>
  <c r="N7" i="11" s="1"/>
  <c r="AW5" i="14"/>
  <c r="N11" i="11" s="1"/>
  <c r="AQ5" i="14"/>
  <c r="N8" i="11" s="1"/>
  <c r="AU5" i="14"/>
  <c r="N10" i="11" s="1"/>
  <c r="AX5" i="14"/>
  <c r="AV5" i="14"/>
  <c r="AN5" i="14"/>
  <c r="AL5" i="14"/>
  <c r="AP5" i="14"/>
  <c r="AR5" i="14"/>
  <c r="BD5" i="14"/>
  <c r="BB5" i="14"/>
  <c r="AT2" i="14" l="1"/>
  <c r="N9" i="11" s="1"/>
  <c r="AC2" i="14"/>
  <c r="N4" i="11" s="1"/>
  <c r="AV2" i="14"/>
  <c r="BB2" i="14"/>
  <c r="AR2" i="14"/>
  <c r="AX2" i="14"/>
  <c r="AZ2" i="14"/>
  <c r="AL2" i="14"/>
  <c r="AN2" i="14"/>
  <c r="BD2" i="14"/>
  <c r="AP2" i="14"/>
  <c r="BB101" i="6"/>
  <c r="AV195" i="6"/>
  <c r="N1" i="11" l="1"/>
  <c r="Q8" i="11"/>
  <c r="Q7" i="11"/>
  <c r="Q6" i="11"/>
  <c r="J9" i="11" s="1"/>
  <c r="AK6" i="10"/>
  <c r="AL6" i="10"/>
  <c r="AM6" i="10"/>
  <c r="AN6" i="10"/>
  <c r="AO6" i="10"/>
  <c r="AP6" i="10"/>
  <c r="AQ6" i="10"/>
  <c r="AR6" i="10"/>
  <c r="AU6" i="10"/>
  <c r="AV6" i="10"/>
  <c r="AW6" i="10"/>
  <c r="AX6" i="10"/>
  <c r="AY6" i="10"/>
  <c r="AZ6" i="10"/>
  <c r="BA6" i="10"/>
  <c r="BB6" i="10"/>
  <c r="BC6" i="10"/>
  <c r="BD6" i="10"/>
  <c r="AK7" i="10"/>
  <c r="AL7" i="10"/>
  <c r="AM7" i="10"/>
  <c r="AN7" i="10"/>
  <c r="AO7" i="10"/>
  <c r="AP7" i="10"/>
  <c r="AQ7" i="10"/>
  <c r="AR7" i="10"/>
  <c r="AU7" i="10"/>
  <c r="AV7" i="10"/>
  <c r="AW7" i="10"/>
  <c r="AY7" i="10"/>
  <c r="AZ7" i="10"/>
  <c r="BA7" i="10"/>
  <c r="BB7" i="10"/>
  <c r="BC7" i="10"/>
  <c r="BD7" i="10"/>
  <c r="AK8" i="10"/>
  <c r="AL8" i="10"/>
  <c r="AM8" i="10"/>
  <c r="AN8" i="10"/>
  <c r="AO8" i="10"/>
  <c r="AP8" i="10"/>
  <c r="AQ8" i="10"/>
  <c r="AR8" i="10"/>
  <c r="AU8" i="10"/>
  <c r="AV8" i="10"/>
  <c r="AY8" i="10"/>
  <c r="AZ8" i="10"/>
  <c r="BA8" i="10"/>
  <c r="BB8" i="10"/>
  <c r="BC8" i="10"/>
  <c r="BD8" i="10"/>
  <c r="AK9" i="10"/>
  <c r="AL9" i="10"/>
  <c r="AM9" i="10"/>
  <c r="AN9" i="10"/>
  <c r="AO9" i="10"/>
  <c r="AP9" i="10"/>
  <c r="AQ9" i="10"/>
  <c r="AR9" i="10"/>
  <c r="AU9" i="10"/>
  <c r="AV9" i="10"/>
  <c r="AY9" i="10"/>
  <c r="AZ9" i="10"/>
  <c r="BA9" i="10"/>
  <c r="BB9" i="10"/>
  <c r="BC9" i="10"/>
  <c r="BD9" i="10"/>
  <c r="AK10" i="10"/>
  <c r="AL10" i="10"/>
  <c r="AM10" i="10"/>
  <c r="AN10" i="10"/>
  <c r="AO10" i="10"/>
  <c r="AP10" i="10"/>
  <c r="AQ10" i="10"/>
  <c r="AR10" i="10"/>
  <c r="AU10" i="10"/>
  <c r="AV10" i="10"/>
  <c r="AY10" i="10"/>
  <c r="AZ10" i="10"/>
  <c r="BA10" i="10"/>
  <c r="BB10" i="10"/>
  <c r="BC10" i="10"/>
  <c r="BD10" i="10"/>
  <c r="AK11" i="10"/>
  <c r="AL11" i="10"/>
  <c r="AM11" i="10"/>
  <c r="AN11" i="10"/>
  <c r="AO11" i="10"/>
  <c r="AP11" i="10"/>
  <c r="AQ11" i="10"/>
  <c r="AR11" i="10"/>
  <c r="AU11" i="10"/>
  <c r="AV11" i="10"/>
  <c r="AY11" i="10"/>
  <c r="AZ11" i="10"/>
  <c r="BA11" i="10"/>
  <c r="BB11" i="10"/>
  <c r="BC11" i="10"/>
  <c r="BD11" i="10"/>
  <c r="AK12" i="10"/>
  <c r="AL12" i="10"/>
  <c r="AM12" i="10"/>
  <c r="AN12" i="10"/>
  <c r="AO12" i="10"/>
  <c r="AP12" i="10"/>
  <c r="AQ12" i="10"/>
  <c r="AR12" i="10"/>
  <c r="AU12" i="10"/>
  <c r="AV12" i="10"/>
  <c r="AY12" i="10"/>
  <c r="AZ12" i="10"/>
  <c r="BA12" i="10"/>
  <c r="BB12" i="10"/>
  <c r="BC12" i="10"/>
  <c r="BD12" i="10"/>
  <c r="AK13" i="10"/>
  <c r="AL13" i="10"/>
  <c r="AM13" i="10"/>
  <c r="AN13" i="10"/>
  <c r="AO13" i="10"/>
  <c r="AP13" i="10"/>
  <c r="AQ13" i="10"/>
  <c r="AR13" i="10"/>
  <c r="AU13" i="10"/>
  <c r="AV13" i="10"/>
  <c r="AW13" i="10"/>
  <c r="AX13" i="10"/>
  <c r="AY13" i="10"/>
  <c r="AZ13" i="10"/>
  <c r="BA13" i="10"/>
  <c r="BB13" i="10"/>
  <c r="BC13" i="10"/>
  <c r="BD13" i="10"/>
  <c r="AM14" i="10"/>
  <c r="AN14" i="10"/>
  <c r="AO14" i="10"/>
  <c r="AP14" i="10"/>
  <c r="AQ14" i="10"/>
  <c r="AR14" i="10"/>
  <c r="AU14" i="10"/>
  <c r="AV14" i="10"/>
  <c r="AW14" i="10"/>
  <c r="AX14" i="10"/>
  <c r="AY14" i="10"/>
  <c r="AZ14" i="10"/>
  <c r="BA14" i="10"/>
  <c r="BB14" i="10"/>
  <c r="BC14" i="10"/>
  <c r="BD14" i="10"/>
  <c r="AK15" i="10"/>
  <c r="AL15" i="10"/>
  <c r="AM15" i="10"/>
  <c r="AN15" i="10"/>
  <c r="AO15" i="10"/>
  <c r="AP15" i="10"/>
  <c r="AU15" i="10"/>
  <c r="AV15" i="10"/>
  <c r="AW15" i="10"/>
  <c r="AX15" i="10"/>
  <c r="AY15" i="10"/>
  <c r="AZ15" i="10"/>
  <c r="BA15" i="10"/>
  <c r="BB15" i="10"/>
  <c r="BC15" i="10"/>
  <c r="BD15" i="10"/>
  <c r="AK16" i="10"/>
  <c r="AL16" i="10"/>
  <c r="AM16" i="10"/>
  <c r="AN16" i="10"/>
  <c r="AO16" i="10"/>
  <c r="AP16" i="10"/>
  <c r="AQ16" i="10"/>
  <c r="AR16" i="10"/>
  <c r="AU16" i="10"/>
  <c r="AV16" i="10"/>
  <c r="AW16" i="10"/>
  <c r="AX16" i="10"/>
  <c r="AY16" i="10"/>
  <c r="AZ16" i="10"/>
  <c r="BA16" i="10"/>
  <c r="BB16" i="10"/>
  <c r="BC16" i="10"/>
  <c r="BD16" i="10"/>
  <c r="AM17" i="10"/>
  <c r="AN17" i="10"/>
  <c r="AO17" i="10"/>
  <c r="AP17" i="10"/>
  <c r="AQ17" i="10"/>
  <c r="AR17" i="10"/>
  <c r="AU17" i="10"/>
  <c r="AV17" i="10"/>
  <c r="AW17" i="10"/>
  <c r="AX17" i="10"/>
  <c r="AY17" i="10"/>
  <c r="AZ17" i="10"/>
  <c r="BA17" i="10"/>
  <c r="BB17" i="10"/>
  <c r="BC17" i="10"/>
  <c r="BD17" i="10"/>
  <c r="AK18" i="10"/>
  <c r="AL18" i="10"/>
  <c r="AM18" i="10"/>
  <c r="AN18" i="10"/>
  <c r="AO18" i="10"/>
  <c r="AP18" i="10"/>
  <c r="AQ18" i="10"/>
  <c r="AR18" i="10"/>
  <c r="AU18" i="10"/>
  <c r="AV18" i="10"/>
  <c r="AY18" i="10"/>
  <c r="AZ18" i="10"/>
  <c r="BA18" i="10"/>
  <c r="BB18" i="10"/>
  <c r="BC18" i="10"/>
  <c r="BD18" i="10"/>
  <c r="AM19" i="10"/>
  <c r="AN19" i="10"/>
  <c r="AO19" i="10"/>
  <c r="AP19" i="10"/>
  <c r="AQ19" i="10"/>
  <c r="AR19" i="10"/>
  <c r="AU19" i="10"/>
  <c r="AV19" i="10"/>
  <c r="AW19" i="10"/>
  <c r="AX19" i="10"/>
  <c r="AY19" i="10"/>
  <c r="AZ19" i="10"/>
  <c r="BA19" i="10"/>
  <c r="BB19" i="10"/>
  <c r="BC19" i="10"/>
  <c r="BD19" i="10"/>
  <c r="AK20" i="10"/>
  <c r="AL20" i="10"/>
  <c r="AM20" i="10"/>
  <c r="AN20" i="10"/>
  <c r="AO20" i="10"/>
  <c r="AP20" i="10"/>
  <c r="AQ20" i="10"/>
  <c r="AR20" i="10"/>
  <c r="AU20" i="10"/>
  <c r="AV20" i="10"/>
  <c r="AW20" i="10"/>
  <c r="AX20" i="10"/>
  <c r="BA20" i="10"/>
  <c r="BB20" i="10"/>
  <c r="BC20" i="10"/>
  <c r="BD20" i="10"/>
  <c r="AK21" i="10"/>
  <c r="AL21" i="10"/>
  <c r="AM21" i="10"/>
  <c r="AN21" i="10"/>
  <c r="AO21" i="10"/>
  <c r="AP21" i="10"/>
  <c r="AQ21" i="10"/>
  <c r="AR21" i="10"/>
  <c r="AU21" i="10"/>
  <c r="AV21" i="10"/>
  <c r="AW21" i="10"/>
  <c r="AX21" i="10"/>
  <c r="BA21" i="10"/>
  <c r="BB21" i="10"/>
  <c r="BC21" i="10"/>
  <c r="BD21" i="10"/>
  <c r="AK22" i="10"/>
  <c r="AL22" i="10"/>
  <c r="AM22" i="10"/>
  <c r="AN22" i="10"/>
  <c r="AO22" i="10"/>
  <c r="AP22" i="10"/>
  <c r="AQ22" i="10"/>
  <c r="AR22" i="10"/>
  <c r="AU22" i="10"/>
  <c r="AV22" i="10"/>
  <c r="AW22" i="10"/>
  <c r="AX22" i="10"/>
  <c r="AY22" i="10"/>
  <c r="AZ22" i="10"/>
  <c r="BA22" i="10"/>
  <c r="BB22" i="10"/>
  <c r="BC22" i="10"/>
  <c r="BD22" i="10"/>
  <c r="AK23" i="10"/>
  <c r="AL23" i="10"/>
  <c r="AM23" i="10"/>
  <c r="AN23" i="10"/>
  <c r="AO23" i="10"/>
  <c r="AP23" i="10"/>
  <c r="AU23" i="10"/>
  <c r="AV23" i="10"/>
  <c r="AW23" i="10"/>
  <c r="AX23" i="10"/>
  <c r="AY23" i="10"/>
  <c r="AZ23" i="10"/>
  <c r="BA23" i="10"/>
  <c r="BB23" i="10"/>
  <c r="BC23" i="10"/>
  <c r="BD23" i="10"/>
  <c r="AK24" i="10"/>
  <c r="AL24" i="10"/>
  <c r="AM24" i="10"/>
  <c r="AN24" i="10"/>
  <c r="AO24" i="10"/>
  <c r="AP24" i="10"/>
  <c r="AU24" i="10"/>
  <c r="AV24" i="10"/>
  <c r="AW24" i="10"/>
  <c r="AX24" i="10"/>
  <c r="AY24" i="10"/>
  <c r="AZ24" i="10"/>
  <c r="BA24" i="10"/>
  <c r="BB24" i="10"/>
  <c r="BC24" i="10"/>
  <c r="BD24" i="10"/>
  <c r="AK25" i="10"/>
  <c r="AL25" i="10"/>
  <c r="AM25" i="10"/>
  <c r="AN25" i="10"/>
  <c r="AO25" i="10"/>
  <c r="AP25" i="10"/>
  <c r="AQ25" i="10"/>
  <c r="AR25" i="10"/>
  <c r="AU25" i="10"/>
  <c r="AV25" i="10"/>
  <c r="AW25" i="10"/>
  <c r="AX25" i="10"/>
  <c r="AY25" i="10"/>
  <c r="AZ25" i="10"/>
  <c r="BA25" i="10"/>
  <c r="BB25" i="10"/>
  <c r="BC25" i="10"/>
  <c r="BD25" i="10"/>
  <c r="AK26" i="10"/>
  <c r="AL26" i="10"/>
  <c r="AM26" i="10"/>
  <c r="AN26" i="10"/>
  <c r="AO26" i="10"/>
  <c r="AP26" i="10"/>
  <c r="AQ26" i="10"/>
  <c r="AR26" i="10"/>
  <c r="AU26" i="10"/>
  <c r="AV26" i="10"/>
  <c r="AW26" i="10"/>
  <c r="AX26" i="10"/>
  <c r="AY26" i="10"/>
  <c r="AZ26" i="10"/>
  <c r="BC26" i="10"/>
  <c r="BD26" i="10"/>
  <c r="AK27" i="10"/>
  <c r="AL27" i="10"/>
  <c r="AM27" i="10"/>
  <c r="AN27" i="10"/>
  <c r="AO27" i="10"/>
  <c r="AP27" i="10"/>
  <c r="AQ27" i="10"/>
  <c r="AR27" i="10"/>
  <c r="AU27" i="10"/>
  <c r="AV27" i="10"/>
  <c r="AW27" i="10"/>
  <c r="AX27" i="10"/>
  <c r="BA27" i="10"/>
  <c r="BB27" i="10"/>
  <c r="BC27" i="10"/>
  <c r="BD27" i="10"/>
  <c r="AK28" i="10"/>
  <c r="AL28" i="10"/>
  <c r="AM28" i="10"/>
  <c r="AN28" i="10"/>
  <c r="AO28" i="10"/>
  <c r="AP28" i="10"/>
  <c r="AQ28" i="10"/>
  <c r="AR28" i="10"/>
  <c r="AU28" i="10"/>
  <c r="AV28" i="10"/>
  <c r="AW28" i="10"/>
  <c r="AX28" i="10"/>
  <c r="BA28" i="10"/>
  <c r="BB28" i="10"/>
  <c r="BC28" i="10"/>
  <c r="BD28" i="10"/>
  <c r="AK29" i="10"/>
  <c r="AL29" i="10"/>
  <c r="AM29" i="10"/>
  <c r="AN29" i="10"/>
  <c r="AO29" i="10"/>
  <c r="AP29" i="10"/>
  <c r="AQ29" i="10"/>
  <c r="AR29" i="10"/>
  <c r="AU29" i="10"/>
  <c r="AV29" i="10"/>
  <c r="AW29" i="10"/>
  <c r="AX29" i="10"/>
  <c r="AY29" i="10"/>
  <c r="AZ29" i="10"/>
  <c r="BA29" i="10"/>
  <c r="BB29" i="10"/>
  <c r="BC29" i="10"/>
  <c r="BD29" i="10"/>
  <c r="AM30" i="10"/>
  <c r="AN30" i="10"/>
  <c r="AO30" i="10"/>
  <c r="AP30" i="10"/>
  <c r="AQ30" i="10"/>
  <c r="AR30" i="10"/>
  <c r="AU30" i="10"/>
  <c r="AV30" i="10"/>
  <c r="AW30" i="10"/>
  <c r="AX30" i="10"/>
  <c r="AY30" i="10"/>
  <c r="AZ30" i="10"/>
  <c r="BA30" i="10"/>
  <c r="BB30" i="10"/>
  <c r="BC30" i="10"/>
  <c r="BD30" i="10"/>
  <c r="AM31" i="10"/>
  <c r="AN31" i="10"/>
  <c r="AO31" i="10"/>
  <c r="AP31" i="10"/>
  <c r="AQ31" i="10"/>
  <c r="AR31" i="10"/>
  <c r="AU31" i="10"/>
  <c r="AV31" i="10"/>
  <c r="AW31" i="10"/>
  <c r="AX31" i="10"/>
  <c r="AY31" i="10"/>
  <c r="AZ31" i="10"/>
  <c r="BA31" i="10"/>
  <c r="BB31" i="10"/>
  <c r="BC31" i="10"/>
  <c r="BD31" i="10"/>
  <c r="AK32" i="10"/>
  <c r="AL32" i="10"/>
  <c r="AM32" i="10"/>
  <c r="AN32" i="10"/>
  <c r="AO32" i="10"/>
  <c r="AP32" i="10"/>
  <c r="AQ32" i="10"/>
  <c r="AR32" i="10"/>
  <c r="AU32" i="10"/>
  <c r="AV32" i="10"/>
  <c r="AW32" i="10"/>
  <c r="AX32" i="10"/>
  <c r="AY32" i="10"/>
  <c r="AZ32" i="10"/>
  <c r="BC32" i="10"/>
  <c r="BD32" i="10"/>
  <c r="AK33" i="10"/>
  <c r="AL33" i="10"/>
  <c r="AM33" i="10"/>
  <c r="AN33" i="10"/>
  <c r="AO33" i="10"/>
  <c r="AP33" i="10"/>
  <c r="AQ33" i="10"/>
  <c r="AR33" i="10"/>
  <c r="AU33" i="10"/>
  <c r="AV33" i="10"/>
  <c r="AW33" i="10"/>
  <c r="AX33" i="10"/>
  <c r="AY33" i="10"/>
  <c r="AZ33" i="10"/>
  <c r="BC33" i="10"/>
  <c r="BD33" i="10"/>
  <c r="AK34" i="10"/>
  <c r="AL34" i="10"/>
  <c r="AM34" i="10"/>
  <c r="AN34" i="10"/>
  <c r="AO34" i="10"/>
  <c r="AP34" i="10"/>
  <c r="AQ34" i="10"/>
  <c r="AR34" i="10"/>
  <c r="AU34" i="10"/>
  <c r="AV34" i="10"/>
  <c r="AW34" i="10"/>
  <c r="AX34" i="10"/>
  <c r="AY34" i="10"/>
  <c r="AZ34" i="10"/>
  <c r="BC34" i="10"/>
  <c r="BD34" i="10"/>
  <c r="AK35" i="10"/>
  <c r="AL35" i="10"/>
  <c r="AM35" i="10"/>
  <c r="AN35" i="10"/>
  <c r="AO35" i="10"/>
  <c r="AP35" i="10"/>
  <c r="AQ35" i="10"/>
  <c r="AR35" i="10"/>
  <c r="AU35" i="10"/>
  <c r="AV35" i="10"/>
  <c r="AW35" i="10"/>
  <c r="AX35" i="10"/>
  <c r="AY35" i="10"/>
  <c r="AZ35" i="10"/>
  <c r="BC35" i="10"/>
  <c r="BD35" i="10"/>
  <c r="AK36" i="10"/>
  <c r="AL36" i="10"/>
  <c r="AM36" i="10"/>
  <c r="AN36" i="10"/>
  <c r="AO36" i="10"/>
  <c r="AP36" i="10"/>
  <c r="AQ36" i="10"/>
  <c r="AR36" i="10"/>
  <c r="AU36" i="10"/>
  <c r="AV36" i="10"/>
  <c r="AW36" i="10"/>
  <c r="AX36" i="10"/>
  <c r="AY36" i="10"/>
  <c r="AZ36" i="10"/>
  <c r="BA36" i="10"/>
  <c r="BB36" i="10"/>
  <c r="BC36" i="10"/>
  <c r="BD36" i="10"/>
  <c r="AK37" i="10"/>
  <c r="AL37" i="10"/>
  <c r="AM37" i="10"/>
  <c r="AN37" i="10"/>
  <c r="AO37" i="10"/>
  <c r="AP37" i="10"/>
  <c r="AQ37" i="10"/>
  <c r="AR37" i="10"/>
  <c r="AU37" i="10"/>
  <c r="AV37" i="10"/>
  <c r="AY37" i="10"/>
  <c r="AZ37" i="10"/>
  <c r="BA37" i="10"/>
  <c r="BB37" i="10"/>
  <c r="BC37" i="10"/>
  <c r="BD37" i="10"/>
  <c r="AK38" i="10"/>
  <c r="AL38" i="10"/>
  <c r="AM38" i="10"/>
  <c r="AN38" i="10"/>
  <c r="AO38" i="10"/>
  <c r="AP38" i="10"/>
  <c r="AQ38" i="10"/>
  <c r="AR38" i="10"/>
  <c r="AU38" i="10"/>
  <c r="AV38" i="10"/>
  <c r="AY38" i="10"/>
  <c r="AZ38" i="10"/>
  <c r="BA38" i="10"/>
  <c r="BB38" i="10"/>
  <c r="BC38" i="10"/>
  <c r="BD38" i="10"/>
  <c r="AK39" i="10"/>
  <c r="AL39" i="10"/>
  <c r="AM39" i="10"/>
  <c r="AN39" i="10"/>
  <c r="AO39" i="10"/>
  <c r="AP39" i="10"/>
  <c r="AQ39" i="10"/>
  <c r="AR39" i="10"/>
  <c r="AU39" i="10"/>
  <c r="AV39" i="10"/>
  <c r="AY39" i="10"/>
  <c r="AZ39" i="10"/>
  <c r="BA39" i="10"/>
  <c r="BB39" i="10"/>
  <c r="BC39" i="10"/>
  <c r="BD39" i="10"/>
  <c r="AK40" i="10"/>
  <c r="AL40" i="10"/>
  <c r="AM40" i="10"/>
  <c r="AN40" i="10"/>
  <c r="AO40" i="10"/>
  <c r="AP40" i="10"/>
  <c r="AQ40" i="10"/>
  <c r="AR40" i="10"/>
  <c r="AU40" i="10"/>
  <c r="AV40" i="10"/>
  <c r="AW40" i="10"/>
  <c r="AX40" i="10"/>
  <c r="AY40" i="10"/>
  <c r="AZ40" i="10"/>
  <c r="BA40" i="10"/>
  <c r="BB40" i="10"/>
  <c r="BC40" i="10"/>
  <c r="BD40" i="10"/>
  <c r="AK41" i="10"/>
  <c r="AL41" i="10"/>
  <c r="AM41" i="10"/>
  <c r="AN41" i="10"/>
  <c r="AO41" i="10"/>
  <c r="AP41" i="10"/>
  <c r="AQ41" i="10"/>
  <c r="AR41" i="10"/>
  <c r="AU41" i="10"/>
  <c r="AV41" i="10"/>
  <c r="AY41" i="10"/>
  <c r="AZ41" i="10"/>
  <c r="BA41" i="10"/>
  <c r="BB41" i="10"/>
  <c r="BC41" i="10"/>
  <c r="BD41" i="10"/>
  <c r="AK42" i="10"/>
  <c r="AL42" i="10"/>
  <c r="AM42" i="10"/>
  <c r="AN42" i="10"/>
  <c r="AO42" i="10"/>
  <c r="AP42" i="10"/>
  <c r="AQ42" i="10"/>
  <c r="AR42" i="10"/>
  <c r="AU42" i="10"/>
  <c r="AV42" i="10"/>
  <c r="AW42" i="10"/>
  <c r="AX42" i="10"/>
  <c r="AY42" i="10"/>
  <c r="AZ42" i="10"/>
  <c r="BA42" i="10"/>
  <c r="BB42" i="10"/>
  <c r="BC42" i="10"/>
  <c r="BD42" i="10"/>
  <c r="AK43" i="10"/>
  <c r="AL43" i="10"/>
  <c r="AM43" i="10"/>
  <c r="AN43" i="10"/>
  <c r="AO43" i="10"/>
  <c r="AP43" i="10"/>
  <c r="AQ43" i="10"/>
  <c r="AR43" i="10"/>
  <c r="AU43" i="10"/>
  <c r="AV43" i="10"/>
  <c r="AY43" i="10"/>
  <c r="AZ43" i="10"/>
  <c r="BA43" i="10"/>
  <c r="BB43" i="10"/>
  <c r="BC43" i="10"/>
  <c r="BD43" i="10"/>
  <c r="AK44" i="10"/>
  <c r="AL44" i="10"/>
  <c r="AM44" i="10"/>
  <c r="AN44" i="10"/>
  <c r="AO44" i="10"/>
  <c r="AP44" i="10"/>
  <c r="AQ44" i="10"/>
  <c r="AR44" i="10"/>
  <c r="AU44" i="10"/>
  <c r="AV44" i="10"/>
  <c r="AY44" i="10"/>
  <c r="AZ44" i="10"/>
  <c r="BA44" i="10"/>
  <c r="BB44" i="10"/>
  <c r="BC44" i="10"/>
  <c r="BD44" i="10"/>
  <c r="AK45" i="10"/>
  <c r="AL45" i="10"/>
  <c r="AM45" i="10"/>
  <c r="AN45" i="10"/>
  <c r="AO45" i="10"/>
  <c r="AP45" i="10"/>
  <c r="AQ45" i="10"/>
  <c r="AR45" i="10"/>
  <c r="AU45" i="10"/>
  <c r="AV45" i="10"/>
  <c r="AY45" i="10"/>
  <c r="AZ45" i="10"/>
  <c r="BA45" i="10"/>
  <c r="BB45" i="10"/>
  <c r="BC45" i="10"/>
  <c r="BD45" i="10"/>
  <c r="AK46" i="10"/>
  <c r="AL46" i="10"/>
  <c r="AM46" i="10"/>
  <c r="AN46" i="10"/>
  <c r="AO46" i="10"/>
  <c r="AP46" i="10"/>
  <c r="AQ46" i="10"/>
  <c r="AR46" i="10"/>
  <c r="AU46" i="10"/>
  <c r="AV46" i="10"/>
  <c r="AW46" i="10"/>
  <c r="AX46" i="10"/>
  <c r="AY46" i="10"/>
  <c r="AZ46" i="10"/>
  <c r="BA46" i="10"/>
  <c r="BB46" i="10"/>
  <c r="BC46" i="10"/>
  <c r="BD46" i="10"/>
  <c r="AK47" i="10"/>
  <c r="AL47" i="10"/>
  <c r="AM47" i="10"/>
  <c r="AN47" i="10"/>
  <c r="AO47" i="10"/>
  <c r="AP47" i="10"/>
  <c r="AQ47" i="10"/>
  <c r="AR47" i="10"/>
  <c r="AU47" i="10"/>
  <c r="AV47" i="10"/>
  <c r="AY47" i="10"/>
  <c r="AZ47" i="10"/>
  <c r="BA47" i="10"/>
  <c r="BB47" i="10"/>
  <c r="BC47" i="10"/>
  <c r="BD47" i="10"/>
  <c r="AK48" i="10"/>
  <c r="AL48" i="10"/>
  <c r="AM48" i="10"/>
  <c r="AN48" i="10"/>
  <c r="AO48" i="10"/>
  <c r="AP48" i="10"/>
  <c r="AQ48" i="10"/>
  <c r="AR48" i="10"/>
  <c r="AU48" i="10"/>
  <c r="AV48" i="10"/>
  <c r="AY48" i="10"/>
  <c r="AZ48" i="10"/>
  <c r="BA48" i="10"/>
  <c r="BB48" i="10"/>
  <c r="BC48" i="10"/>
  <c r="BD48" i="10"/>
  <c r="AK49" i="10"/>
  <c r="AL49" i="10"/>
  <c r="AM49" i="10"/>
  <c r="AN49" i="10"/>
  <c r="AO49" i="10"/>
  <c r="AP49" i="10"/>
  <c r="AQ49" i="10"/>
  <c r="AR49" i="10"/>
  <c r="AU49" i="10"/>
  <c r="AV49" i="10"/>
  <c r="AY49" i="10"/>
  <c r="AZ49" i="10"/>
  <c r="BA49" i="10"/>
  <c r="BB49" i="10"/>
  <c r="BC49" i="10"/>
  <c r="BD49" i="10"/>
  <c r="AK50" i="10"/>
  <c r="AL50" i="10"/>
  <c r="AM50" i="10"/>
  <c r="AN50" i="10"/>
  <c r="AO50" i="10"/>
  <c r="AP50" i="10"/>
  <c r="AQ50" i="10"/>
  <c r="AR50" i="10"/>
  <c r="AU50" i="10"/>
  <c r="AV50" i="10"/>
  <c r="AY50" i="10"/>
  <c r="AZ50" i="10"/>
  <c r="BA50" i="10"/>
  <c r="BB50" i="10"/>
  <c r="BC50" i="10"/>
  <c r="BD50" i="10"/>
  <c r="AK51" i="10"/>
  <c r="AL51" i="10"/>
  <c r="AM51" i="10"/>
  <c r="AN51" i="10"/>
  <c r="AO51" i="10"/>
  <c r="AP51" i="10"/>
  <c r="AQ51" i="10"/>
  <c r="AR51" i="10"/>
  <c r="AU51" i="10"/>
  <c r="AV51" i="10"/>
  <c r="AW51" i="10"/>
  <c r="AX51" i="10"/>
  <c r="AY51" i="10"/>
  <c r="AZ51" i="10"/>
  <c r="BC51" i="10"/>
  <c r="BD51" i="10"/>
  <c r="AK52" i="10"/>
  <c r="AL52" i="10"/>
  <c r="AM52" i="10"/>
  <c r="AN52" i="10"/>
  <c r="AO52" i="10"/>
  <c r="AP52" i="10"/>
  <c r="AQ52" i="10"/>
  <c r="AR52" i="10"/>
  <c r="AU52" i="10"/>
  <c r="AV52" i="10"/>
  <c r="AY52" i="10"/>
  <c r="AZ52" i="10"/>
  <c r="BA52" i="10"/>
  <c r="BB52" i="10"/>
  <c r="BC52" i="10"/>
  <c r="BD52" i="10"/>
  <c r="AK53" i="10"/>
  <c r="AL53" i="10"/>
  <c r="AM53" i="10"/>
  <c r="AN53" i="10"/>
  <c r="AO53" i="10"/>
  <c r="AP53" i="10"/>
  <c r="AQ53" i="10"/>
  <c r="AR53" i="10"/>
  <c r="AU53" i="10"/>
  <c r="AV53" i="10"/>
  <c r="AW53" i="10"/>
  <c r="AX53" i="10"/>
  <c r="AY53" i="10"/>
  <c r="AZ53" i="10"/>
  <c r="BA53" i="10"/>
  <c r="BB53" i="10"/>
  <c r="BC53" i="10"/>
  <c r="BD53" i="10"/>
  <c r="AK54" i="10"/>
  <c r="AL54" i="10"/>
  <c r="AM54" i="10"/>
  <c r="AN54" i="10"/>
  <c r="AO54" i="10"/>
  <c r="AP54" i="10"/>
  <c r="AQ54" i="10"/>
  <c r="AR54" i="10"/>
  <c r="AU54" i="10"/>
  <c r="AV54" i="10"/>
  <c r="AW54" i="10"/>
  <c r="AX54" i="10"/>
  <c r="BA54" i="10"/>
  <c r="BB54" i="10"/>
  <c r="BC54" i="10"/>
  <c r="BD54" i="10"/>
  <c r="AK55" i="10"/>
  <c r="AL55" i="10"/>
  <c r="AM55" i="10"/>
  <c r="AN55" i="10"/>
  <c r="AO55" i="10"/>
  <c r="AP55" i="10"/>
  <c r="AQ55" i="10"/>
  <c r="AR55" i="10"/>
  <c r="AU55" i="10"/>
  <c r="AV55" i="10"/>
  <c r="AW55" i="10"/>
  <c r="AX55" i="10"/>
  <c r="AY55" i="10"/>
  <c r="AZ55" i="10"/>
  <c r="BA55" i="10"/>
  <c r="BB55" i="10"/>
  <c r="BC55" i="10"/>
  <c r="BD55" i="10"/>
  <c r="AK56" i="10"/>
  <c r="AL56" i="10"/>
  <c r="AM56" i="10"/>
  <c r="AN56" i="10"/>
  <c r="AQ56" i="10"/>
  <c r="AR56" i="10"/>
  <c r="AU56" i="10"/>
  <c r="AV56" i="10"/>
  <c r="AW56" i="10"/>
  <c r="AX56" i="10"/>
  <c r="AY56" i="10"/>
  <c r="AZ56" i="10"/>
  <c r="BA56" i="10"/>
  <c r="BB56" i="10"/>
  <c r="BC56" i="10"/>
  <c r="BD56" i="10"/>
  <c r="AK57" i="10"/>
  <c r="AL57" i="10"/>
  <c r="AM57" i="10"/>
  <c r="AN57" i="10"/>
  <c r="AQ57" i="10"/>
  <c r="AR57" i="10"/>
  <c r="AU57" i="10"/>
  <c r="AV57" i="10"/>
  <c r="AW57" i="10"/>
  <c r="AX57" i="10"/>
  <c r="AY57" i="10"/>
  <c r="AZ57" i="10"/>
  <c r="BA57" i="10"/>
  <c r="BB57" i="10"/>
  <c r="BC57" i="10"/>
  <c r="BD57" i="10"/>
  <c r="AK58" i="10"/>
  <c r="AL58" i="10"/>
  <c r="AO58" i="10"/>
  <c r="AP58" i="10"/>
  <c r="AQ58" i="10"/>
  <c r="AR58" i="10"/>
  <c r="AU58" i="10"/>
  <c r="AV58" i="10"/>
  <c r="AW58" i="10"/>
  <c r="AX58" i="10"/>
  <c r="AY58" i="10"/>
  <c r="AZ58" i="10"/>
  <c r="BA58" i="10"/>
  <c r="BB58" i="10"/>
  <c r="BC58" i="10"/>
  <c r="BD58" i="10"/>
  <c r="AK59" i="10"/>
  <c r="AL59" i="10"/>
  <c r="AM59" i="10"/>
  <c r="AN59" i="10"/>
  <c r="AO59" i="10"/>
  <c r="AP59" i="10"/>
  <c r="AQ59" i="10"/>
  <c r="AR59" i="10"/>
  <c r="AU59" i="10"/>
  <c r="AV59" i="10"/>
  <c r="AW59" i="10"/>
  <c r="AX59" i="10"/>
  <c r="AY59" i="10"/>
  <c r="AZ59" i="10"/>
  <c r="BA59" i="10"/>
  <c r="BB59" i="10"/>
  <c r="BC59" i="10"/>
  <c r="BD59" i="10"/>
  <c r="AK60" i="10"/>
  <c r="AL60" i="10"/>
  <c r="AM60" i="10"/>
  <c r="AN60" i="10"/>
  <c r="AO60" i="10"/>
  <c r="AP60" i="10"/>
  <c r="AQ60" i="10"/>
  <c r="AR60" i="10"/>
  <c r="AU60" i="10"/>
  <c r="AV60" i="10"/>
  <c r="AY60" i="10"/>
  <c r="AZ60" i="10"/>
  <c r="BA60" i="10"/>
  <c r="BB60" i="10"/>
  <c r="BC60" i="10"/>
  <c r="BD60" i="10"/>
  <c r="AK61" i="10"/>
  <c r="AL61" i="10"/>
  <c r="AM61" i="10"/>
  <c r="AN61" i="10"/>
  <c r="AO61" i="10"/>
  <c r="AP61" i="10"/>
  <c r="AQ61" i="10"/>
  <c r="AR61" i="10"/>
  <c r="AU61" i="10"/>
  <c r="AV61" i="10"/>
  <c r="AY61" i="10"/>
  <c r="AZ61" i="10"/>
  <c r="BA61" i="10"/>
  <c r="BB61" i="10"/>
  <c r="BC61" i="10"/>
  <c r="BD61" i="10"/>
  <c r="AK62" i="10"/>
  <c r="AL62" i="10"/>
  <c r="AM62" i="10"/>
  <c r="AN62" i="10"/>
  <c r="AO62" i="10"/>
  <c r="AP62" i="10"/>
  <c r="AQ62" i="10"/>
  <c r="AR62" i="10"/>
  <c r="AU62" i="10"/>
  <c r="AV62" i="10"/>
  <c r="AW62" i="10"/>
  <c r="AX62" i="10"/>
  <c r="AY62" i="10"/>
  <c r="AZ62" i="10"/>
  <c r="BA62" i="10"/>
  <c r="BB62" i="10"/>
  <c r="BC62" i="10"/>
  <c r="BD62" i="10"/>
  <c r="AK63" i="10"/>
  <c r="AL63" i="10"/>
  <c r="AM63" i="10"/>
  <c r="AN63" i="10"/>
  <c r="AO63" i="10"/>
  <c r="AP63" i="10"/>
  <c r="AQ63" i="10"/>
  <c r="AR63" i="10"/>
  <c r="AU63" i="10"/>
  <c r="AV63" i="10"/>
  <c r="AY63" i="10"/>
  <c r="AZ63" i="10"/>
  <c r="BA63" i="10"/>
  <c r="BB63" i="10"/>
  <c r="BC63" i="10"/>
  <c r="BD63" i="10"/>
  <c r="AK64" i="10"/>
  <c r="AL64" i="10"/>
  <c r="AM64" i="10"/>
  <c r="AN64" i="10"/>
  <c r="AO64" i="10"/>
  <c r="AP64" i="10"/>
  <c r="AQ64" i="10"/>
  <c r="AR64" i="10"/>
  <c r="AU64" i="10"/>
  <c r="AV64" i="10"/>
  <c r="AY64" i="10"/>
  <c r="AZ64" i="10"/>
  <c r="BA64" i="10"/>
  <c r="BB64" i="10"/>
  <c r="BC64" i="10"/>
  <c r="BD64" i="10"/>
  <c r="AK65" i="10"/>
  <c r="AL65" i="10"/>
  <c r="AM65" i="10"/>
  <c r="AN65" i="10"/>
  <c r="AO65" i="10"/>
  <c r="AP65" i="10"/>
  <c r="AQ65" i="10"/>
  <c r="AR65" i="10"/>
  <c r="AU65" i="10"/>
  <c r="AV65" i="10"/>
  <c r="AY65" i="10"/>
  <c r="AZ65" i="10"/>
  <c r="BA65" i="10"/>
  <c r="BB65" i="10"/>
  <c r="BC65" i="10"/>
  <c r="BD65" i="10"/>
  <c r="AG47" i="10"/>
  <c r="AX47" i="10" s="1"/>
  <c r="AG30" i="10"/>
  <c r="AL30" i="10" s="1"/>
  <c r="AT5" i="4"/>
  <c r="AJ2" i="10"/>
  <c r="B26" i="1" l="1"/>
  <c r="E1" i="10"/>
  <c r="B24" i="1"/>
  <c r="L8" i="11"/>
  <c r="L3" i="11"/>
  <c r="J3" i="11"/>
  <c r="AS5" i="4"/>
  <c r="K9" i="11" s="1"/>
  <c r="AJ2" i="6"/>
  <c r="BB17" i="6"/>
  <c r="BD16" i="6"/>
  <c r="AN55" i="6"/>
  <c r="AN80" i="6"/>
  <c r="AP95" i="6"/>
  <c r="BB168" i="6"/>
  <c r="BD238" i="6"/>
  <c r="BB285" i="6"/>
  <c r="AZ290" i="6"/>
  <c r="AR291" i="6"/>
  <c r="BD292" i="6"/>
  <c r="BD293" i="6"/>
  <c r="AZ294" i="6"/>
  <c r="AR299" i="6"/>
  <c r="AR300" i="6"/>
  <c r="AR302" i="6"/>
  <c r="AR303" i="6"/>
  <c r="AR304" i="6"/>
  <c r="AR305" i="6"/>
  <c r="AV310" i="6"/>
  <c r="AV311" i="6"/>
  <c r="AV313" i="6"/>
  <c r="AV320" i="6"/>
  <c r="AB2" i="6"/>
  <c r="AX40" i="6"/>
  <c r="AL14" i="6"/>
  <c r="AB2" i="10"/>
  <c r="AG64" i="10"/>
  <c r="AX64" i="10" s="1"/>
  <c r="AG63" i="10"/>
  <c r="AX63" i="10" s="1"/>
  <c r="AG62" i="10"/>
  <c r="AG61" i="10"/>
  <c r="AX61" i="10" s="1"/>
  <c r="AG60" i="10"/>
  <c r="AX60" i="10" s="1"/>
  <c r="AG59" i="10"/>
  <c r="AG58" i="10"/>
  <c r="AN58" i="10" s="1"/>
  <c r="AG57" i="10"/>
  <c r="AP57" i="10" s="1"/>
  <c r="AG56" i="10"/>
  <c r="AP56" i="10" s="1"/>
  <c r="AG55" i="10"/>
  <c r="AG54" i="10"/>
  <c r="AZ54" i="10" s="1"/>
  <c r="AG53" i="10"/>
  <c r="AG52" i="10"/>
  <c r="AX52" i="10" s="1"/>
  <c r="AG50" i="10"/>
  <c r="AX50" i="10" s="1"/>
  <c r="AG48" i="10"/>
  <c r="AX48" i="10" s="1"/>
  <c r="AG46" i="10"/>
  <c r="AG45" i="10"/>
  <c r="AX45" i="10" s="1"/>
  <c r="AG44" i="10"/>
  <c r="AX44" i="10" s="1"/>
  <c r="AG43" i="10"/>
  <c r="AX43" i="10" s="1"/>
  <c r="AG42" i="10"/>
  <c r="AG41" i="10"/>
  <c r="AX41" i="10" s="1"/>
  <c r="AG40" i="10"/>
  <c r="AG39" i="10"/>
  <c r="AX39" i="10" s="1"/>
  <c r="AG38" i="10"/>
  <c r="AX38" i="10" s="1"/>
  <c r="AG37" i="10"/>
  <c r="AX37" i="10" s="1"/>
  <c r="AG36" i="10"/>
  <c r="AG35" i="10"/>
  <c r="BB35" i="10" s="1"/>
  <c r="AG34" i="10"/>
  <c r="BB34" i="10" s="1"/>
  <c r="AG33" i="10"/>
  <c r="BB33" i="10" s="1"/>
  <c r="AG28" i="10"/>
  <c r="AZ28" i="10" s="1"/>
  <c r="AG27" i="10"/>
  <c r="AZ27" i="10" s="1"/>
  <c r="AG26" i="10"/>
  <c r="BB26" i="10" s="1"/>
  <c r="AG25" i="10"/>
  <c r="AG24" i="10"/>
  <c r="AR24" i="10" s="1"/>
  <c r="AG22" i="10"/>
  <c r="AG21" i="10"/>
  <c r="AZ21" i="10" s="1"/>
  <c r="AG20" i="10"/>
  <c r="AZ20" i="10" s="1"/>
  <c r="AG17" i="10"/>
  <c r="AL17" i="10" s="1"/>
  <c r="AG16" i="10"/>
  <c r="AG13" i="10"/>
  <c r="AG9" i="10"/>
  <c r="AX9" i="10" s="1"/>
  <c r="AG10" i="10"/>
  <c r="AX10" i="10" s="1"/>
  <c r="AG11" i="10"/>
  <c r="AX11" i="10" s="1"/>
  <c r="AE65" i="10"/>
  <c r="AE40" i="10"/>
  <c r="AE37" i="10"/>
  <c r="AW37" i="10" s="1"/>
  <c r="AE36" i="10"/>
  <c r="AE35" i="10"/>
  <c r="BA35" i="10" s="1"/>
  <c r="B29" i="1" l="1"/>
  <c r="D1" i="6"/>
  <c r="AT2" i="4"/>
  <c r="M3" i="11"/>
  <c r="AG65" i="10"/>
  <c r="AX65" i="10" s="1"/>
  <c r="AW65" i="10"/>
  <c r="AV331" i="6"/>
  <c r="AV326" i="6"/>
  <c r="BD327" i="6"/>
  <c r="AV212" i="6"/>
  <c r="AX329" i="6"/>
  <c r="AV330" i="6"/>
  <c r="BB123" i="6"/>
  <c r="AV198" i="6"/>
  <c r="AV196" i="6"/>
  <c r="BB127" i="6"/>
  <c r="BB118" i="6"/>
  <c r="AN77" i="6"/>
  <c r="AN65" i="6"/>
  <c r="BB120" i="6"/>
  <c r="BB109" i="6"/>
  <c r="BB107" i="6"/>
  <c r="AN60" i="6"/>
  <c r="BB122" i="6"/>
  <c r="BB111" i="6"/>
  <c r="AN79" i="6"/>
  <c r="AN67" i="6"/>
  <c r="BB129" i="6"/>
  <c r="BD239" i="6"/>
  <c r="BB133" i="6"/>
  <c r="BB131" i="6"/>
  <c r="BB124" i="6"/>
  <c r="BB113" i="6"/>
  <c r="BB102" i="6"/>
  <c r="AN62" i="6"/>
  <c r="AN69" i="6"/>
  <c r="BB126" i="6"/>
  <c r="BB117" i="6"/>
  <c r="BB115" i="6"/>
  <c r="BB104" i="6"/>
  <c r="AN76" i="6"/>
  <c r="AN64" i="6"/>
  <c r="AN57" i="6"/>
  <c r="AV199" i="6"/>
  <c r="AV197" i="6"/>
  <c r="BB106" i="6"/>
  <c r="AN59" i="6"/>
  <c r="BB128" i="6"/>
  <c r="BB119" i="6"/>
  <c r="BB110" i="6"/>
  <c r="BB108" i="6"/>
  <c r="AN78" i="6"/>
  <c r="AN66" i="6"/>
  <c r="BB130" i="6"/>
  <c r="BB121" i="6"/>
  <c r="BB112" i="6"/>
  <c r="AN61" i="6"/>
  <c r="BB134" i="6"/>
  <c r="BB132" i="6"/>
  <c r="AN68" i="6"/>
  <c r="BD240" i="6"/>
  <c r="BB125" i="6"/>
  <c r="BB114" i="6"/>
  <c r="BB103" i="6"/>
  <c r="AN63" i="6"/>
  <c r="BB116" i="6"/>
  <c r="BB105" i="6"/>
  <c r="AN70" i="6"/>
  <c r="AL19" i="6"/>
  <c r="AX28" i="6"/>
  <c r="BB12" i="6"/>
  <c r="AL15" i="6"/>
  <c r="AX26" i="6"/>
  <c r="AX37" i="6"/>
  <c r="BB272" i="6"/>
  <c r="AZ254" i="6"/>
  <c r="AZ246" i="6"/>
  <c r="BD226" i="6"/>
  <c r="BD219" i="6"/>
  <c r="AV188" i="6"/>
  <c r="AV180" i="6"/>
  <c r="AR147" i="6"/>
  <c r="BD49" i="6"/>
  <c r="AX24" i="6"/>
  <c r="AX35" i="6"/>
  <c r="AX43" i="6"/>
  <c r="BB279" i="6"/>
  <c r="BB267" i="6"/>
  <c r="BD228" i="6"/>
  <c r="AV209" i="6"/>
  <c r="AV202" i="6"/>
  <c r="AN175" i="6"/>
  <c r="AP90" i="6"/>
  <c r="AN82" i="6"/>
  <c r="AN73" i="6"/>
  <c r="AX32" i="6"/>
  <c r="BB274" i="6"/>
  <c r="AZ256" i="6"/>
  <c r="AZ248" i="6"/>
  <c r="BD230" i="6"/>
  <c r="BD221" i="6"/>
  <c r="AV211" i="6"/>
  <c r="AV204" i="6"/>
  <c r="AR149" i="6"/>
  <c r="AX141" i="6"/>
  <c r="AP92" i="6"/>
  <c r="AX22" i="6"/>
  <c r="AX29" i="6"/>
  <c r="BB281" i="6"/>
  <c r="BB269" i="6"/>
  <c r="BB177" i="6"/>
  <c r="BB170" i="6"/>
  <c r="AP94" i="6"/>
  <c r="AN84" i="6"/>
  <c r="AN75" i="6"/>
  <c r="AN56" i="6"/>
  <c r="AZ13" i="6"/>
  <c r="BB283" i="6"/>
  <c r="BB276" i="6"/>
  <c r="BB264" i="6"/>
  <c r="AZ258" i="6"/>
  <c r="BD232" i="6"/>
  <c r="BD223" i="6"/>
  <c r="AV206" i="6"/>
  <c r="BB172" i="6"/>
  <c r="AR151" i="6"/>
  <c r="AP96" i="6"/>
  <c r="AN58" i="6"/>
  <c r="AX38" i="6"/>
  <c r="AL18" i="6"/>
  <c r="BB271" i="6"/>
  <c r="AZ253" i="6"/>
  <c r="AZ245" i="6"/>
  <c r="BD218" i="6"/>
  <c r="AV187" i="6"/>
  <c r="AV179" i="6"/>
  <c r="AR162" i="6"/>
  <c r="AR146" i="6"/>
  <c r="AX25" i="6"/>
  <c r="AX30" i="6"/>
  <c r="AX33" i="6"/>
  <c r="AX36" i="6"/>
  <c r="BB278" i="6"/>
  <c r="BB266" i="6"/>
  <c r="AZ260" i="6"/>
  <c r="BD225" i="6"/>
  <c r="AV208" i="6"/>
  <c r="AV201" i="6"/>
  <c r="AV189" i="6"/>
  <c r="BB174" i="6"/>
  <c r="AP89" i="6"/>
  <c r="AN72" i="6"/>
  <c r="BD50" i="6"/>
  <c r="AX41" i="6"/>
  <c r="BB273" i="6"/>
  <c r="AZ255" i="6"/>
  <c r="AZ247" i="6"/>
  <c r="BD237" i="6"/>
  <c r="BD227" i="6"/>
  <c r="BD220" i="6"/>
  <c r="AV203" i="6"/>
  <c r="AV181" i="6"/>
  <c r="BB156" i="6"/>
  <c r="AR148" i="6"/>
  <c r="AX140" i="6"/>
  <c r="AP91" i="6"/>
  <c r="AN81" i="6"/>
  <c r="BB280" i="6"/>
  <c r="BB268" i="6"/>
  <c r="BD229" i="6"/>
  <c r="AV210" i="6"/>
  <c r="BB176" i="6"/>
  <c r="BB167" i="6"/>
  <c r="AP93" i="6"/>
  <c r="AN83" i="6"/>
  <c r="AN74" i="6"/>
  <c r="AX34" i="6"/>
  <c r="BB275" i="6"/>
  <c r="AZ257" i="6"/>
  <c r="BD231" i="6"/>
  <c r="BD222" i="6"/>
  <c r="AV205" i="6"/>
  <c r="AV194" i="6"/>
  <c r="BB169" i="6"/>
  <c r="AR150" i="6"/>
  <c r="AX39" i="6"/>
  <c r="AX42" i="6"/>
  <c r="BB282" i="6"/>
  <c r="BB270" i="6"/>
  <c r="BD217" i="6"/>
  <c r="BD186" i="6"/>
  <c r="BB178" i="6"/>
  <c r="BB171" i="6"/>
  <c r="AR161" i="6"/>
  <c r="AX23" i="6"/>
  <c r="AX31" i="6"/>
  <c r="BB284" i="6"/>
  <c r="BB277" i="6"/>
  <c r="BB265" i="6"/>
  <c r="AZ259" i="6"/>
  <c r="BD224" i="6"/>
  <c r="AV207" i="6"/>
  <c r="AV200" i="6"/>
  <c r="BB173" i="6"/>
  <c r="AN71" i="6"/>
  <c r="AX27" i="6"/>
  <c r="AV321" i="6"/>
  <c r="AV314" i="6"/>
  <c r="AR301" i="6"/>
  <c r="AV315" i="6"/>
  <c r="BD328" i="6"/>
  <c r="AV312" i="6"/>
  <c r="AG6" i="10"/>
  <c r="AG7" i="10"/>
  <c r="AX7" i="10" s="1"/>
  <c r="Q4" i="11"/>
  <c r="I3" i="11" l="1"/>
  <c r="H3" i="11"/>
  <c r="AK5" i="6"/>
  <c r="AO5" i="6"/>
  <c r="AP5" i="6"/>
  <c r="AV5" i="6"/>
  <c r="AY5" i="6"/>
  <c r="AG2" i="6"/>
  <c r="AC2" i="6" s="1"/>
  <c r="AU5" i="6"/>
  <c r="BA5" i="6"/>
  <c r="AW5" i="6"/>
  <c r="BC5" i="6"/>
  <c r="AL5" i="6"/>
  <c r="AZ5" i="6"/>
  <c r="AR5" i="6"/>
  <c r="AM5" i="6"/>
  <c r="AQ5" i="6"/>
  <c r="BB5" i="6"/>
  <c r="AN5" i="6"/>
  <c r="BA5" i="2"/>
  <c r="L13" i="11" s="1"/>
  <c r="AP5" i="2"/>
  <c r="AM5" i="2"/>
  <c r="L6" i="11" s="1"/>
  <c r="AK5" i="2"/>
  <c r="L5" i="11" s="1"/>
  <c r="AN5" i="10"/>
  <c r="AM5" i="10"/>
  <c r="AU5" i="2" l="1"/>
  <c r="L10" i="11" s="1"/>
  <c r="AW5" i="2"/>
  <c r="L11" i="11" s="1"/>
  <c r="BC5" i="2"/>
  <c r="L14" i="11" s="1"/>
  <c r="AO5" i="2"/>
  <c r="L7" i="11" s="1"/>
  <c r="AV5" i="2"/>
  <c r="AX5" i="2"/>
  <c r="AL5" i="2"/>
  <c r="BB5" i="2"/>
  <c r="AN5" i="2"/>
  <c r="BD5" i="2"/>
  <c r="M1" i="11"/>
  <c r="M4" i="11"/>
  <c r="AL2" i="6"/>
  <c r="AP2" i="6"/>
  <c r="M7" i="11" s="1"/>
  <c r="AV2" i="6"/>
  <c r="M10" i="11" s="1"/>
  <c r="AZ2" i="6"/>
  <c r="M12" i="11" s="1"/>
  <c r="AN2" i="6"/>
  <c r="M6" i="11" s="1"/>
  <c r="BB2" i="6"/>
  <c r="M13" i="11" s="1"/>
  <c r="AR2" i="6"/>
  <c r="M8" i="11" s="1"/>
  <c r="AX5" i="6"/>
  <c r="AX2" i="6" s="1"/>
  <c r="M11" i="11" s="1"/>
  <c r="BD5" i="6"/>
  <c r="BD2" i="6" s="1"/>
  <c r="M14" i="11" s="1"/>
  <c r="AN4" i="10"/>
  <c r="J6" i="11"/>
  <c r="AQ5" i="10"/>
  <c r="AR5" i="10"/>
  <c r="BD5" i="10"/>
  <c r="BC5" i="10"/>
  <c r="BB5" i="10"/>
  <c r="BA5" i="10"/>
  <c r="AZ5" i="10"/>
  <c r="AY5" i="10"/>
  <c r="AX5" i="10"/>
  <c r="AW5" i="10"/>
  <c r="AV5" i="10"/>
  <c r="AU5" i="10"/>
  <c r="AT2" i="10" s="1"/>
  <c r="AP5" i="10"/>
  <c r="AO5" i="10"/>
  <c r="AE5" i="10"/>
  <c r="AK5" i="10" s="1"/>
  <c r="AE6" i="10"/>
  <c r="AE8" i="10"/>
  <c r="AW8" i="10" s="1"/>
  <c r="AG8" i="10"/>
  <c r="AX8" i="10" s="1"/>
  <c r="AE9" i="10"/>
  <c r="AW9" i="10" s="1"/>
  <c r="AE10" i="10"/>
  <c r="AW10" i="10" s="1"/>
  <c r="AE11" i="10"/>
  <c r="AW11" i="10" s="1"/>
  <c r="AE12" i="10"/>
  <c r="AE13" i="10"/>
  <c r="AE14" i="10"/>
  <c r="AK14" i="10" s="1"/>
  <c r="AE15" i="10"/>
  <c r="AE16" i="10"/>
  <c r="AE17" i="10"/>
  <c r="AK17" i="10" s="1"/>
  <c r="AE18" i="10"/>
  <c r="AW18" i="10" s="1"/>
  <c r="AE19" i="10"/>
  <c r="AK19" i="10" s="1"/>
  <c r="AE20" i="10"/>
  <c r="AY20" i="10" s="1"/>
  <c r="AE21" i="10"/>
  <c r="AY21" i="10" s="1"/>
  <c r="AE22" i="10"/>
  <c r="AE23" i="10"/>
  <c r="AQ23" i="10" s="1"/>
  <c r="AE24" i="10"/>
  <c r="AQ24" i="10" s="1"/>
  <c r="AE25" i="10"/>
  <c r="AE26" i="10"/>
  <c r="BA26" i="10" s="1"/>
  <c r="AE27" i="10"/>
  <c r="AY27" i="10" s="1"/>
  <c r="AE28" i="10"/>
  <c r="AY28" i="10" s="1"/>
  <c r="AE29" i="10"/>
  <c r="AG29" i="10"/>
  <c r="AE30" i="10"/>
  <c r="AK30" i="10" s="1"/>
  <c r="AE31" i="10"/>
  <c r="AK31" i="10" s="1"/>
  <c r="AE32" i="10"/>
  <c r="BA32" i="10" s="1"/>
  <c r="AG32" i="10"/>
  <c r="BB32" i="10" s="1"/>
  <c r="AE33" i="10"/>
  <c r="BA33" i="10" s="1"/>
  <c r="AE34" i="10"/>
  <c r="BA34" i="10" s="1"/>
  <c r="AE38" i="10"/>
  <c r="AW38" i="10" s="1"/>
  <c r="AE39" i="10"/>
  <c r="AW39" i="10" s="1"/>
  <c r="AE41" i="10"/>
  <c r="AW41" i="10" s="1"/>
  <c r="AE42" i="10"/>
  <c r="AE43" i="10"/>
  <c r="AW43" i="10" s="1"/>
  <c r="AE44" i="10"/>
  <c r="AW44" i="10" s="1"/>
  <c r="AE45" i="10"/>
  <c r="AW45" i="10" s="1"/>
  <c r="AE46" i="10"/>
  <c r="AE47" i="10"/>
  <c r="AW47" i="10" s="1"/>
  <c r="AE48" i="10"/>
  <c r="AW48" i="10" s="1"/>
  <c r="AE49" i="10"/>
  <c r="AW49" i="10" s="1"/>
  <c r="AE50" i="10"/>
  <c r="AW50" i="10" s="1"/>
  <c r="AE51" i="10"/>
  <c r="AE52" i="10"/>
  <c r="AW52" i="10" s="1"/>
  <c r="AE53" i="10"/>
  <c r="AE54" i="10"/>
  <c r="AY54" i="10" s="1"/>
  <c r="AE55" i="10"/>
  <c r="AE56" i="10"/>
  <c r="AO56" i="10" s="1"/>
  <c r="AE57" i="10"/>
  <c r="AO57" i="10" s="1"/>
  <c r="AE58" i="10"/>
  <c r="AE59" i="10"/>
  <c r="AE60" i="10"/>
  <c r="AW60" i="10" s="1"/>
  <c r="AE61" i="10"/>
  <c r="AW61" i="10" s="1"/>
  <c r="AE62" i="10"/>
  <c r="AE63" i="10"/>
  <c r="AW63" i="10" s="1"/>
  <c r="AE64" i="10"/>
  <c r="AW64" i="10" s="1"/>
  <c r="AO5" i="4" l="1"/>
  <c r="K7" i="11" s="1"/>
  <c r="M5" i="11"/>
  <c r="AX5" i="4"/>
  <c r="AY5" i="4"/>
  <c r="AL5" i="4"/>
  <c r="AP5" i="4"/>
  <c r="AV5" i="4"/>
  <c r="AU5" i="4"/>
  <c r="AK5" i="4"/>
  <c r="AG51" i="10"/>
  <c r="BB51" i="10" s="1"/>
  <c r="BB4" i="10" s="1"/>
  <c r="BA51" i="10"/>
  <c r="AG12" i="10"/>
  <c r="AX12" i="10" s="1"/>
  <c r="AW12" i="10"/>
  <c r="AM58" i="10"/>
  <c r="AM4" i="10" s="1"/>
  <c r="AN2" i="10" s="1"/>
  <c r="H6" i="11" s="1"/>
  <c r="AG15" i="10"/>
  <c r="AR15" i="10" s="1"/>
  <c r="AQ15" i="10"/>
  <c r="AQ4" i="10" s="1"/>
  <c r="BB5" i="4"/>
  <c r="AG23" i="10"/>
  <c r="AR23" i="10" s="1"/>
  <c r="AG31" i="10"/>
  <c r="AL31" i="10" s="1"/>
  <c r="BD5" i="4"/>
  <c r="AZ5" i="4"/>
  <c r="AG19" i="10"/>
  <c r="AL19" i="10" s="1"/>
  <c r="AG18" i="10"/>
  <c r="AX18" i="10" s="1"/>
  <c r="BB2" i="2"/>
  <c r="BC5" i="4"/>
  <c r="BD2" i="2"/>
  <c r="AW5" i="4"/>
  <c r="AG49" i="10"/>
  <c r="AX49" i="10" s="1"/>
  <c r="AG14" i="10"/>
  <c r="AL14" i="10" s="1"/>
  <c r="BA5" i="4"/>
  <c r="AQ5" i="4"/>
  <c r="AG5" i="10"/>
  <c r="AK4" i="10"/>
  <c r="AY4" i="10"/>
  <c r="AZ4" i="10"/>
  <c r="BD4" i="10"/>
  <c r="BC4" i="10"/>
  <c r="H14" i="11" s="1"/>
  <c r="AO4" i="10"/>
  <c r="AP4" i="10"/>
  <c r="J11" i="11"/>
  <c r="J10" i="11"/>
  <c r="J5" i="11"/>
  <c r="AR5" i="4" l="1"/>
  <c r="AN5" i="4"/>
  <c r="AQ5" i="2"/>
  <c r="AY5" i="2"/>
  <c r="AR5" i="2"/>
  <c r="AZ5" i="2"/>
  <c r="AM5" i="4"/>
  <c r="AL2" i="4"/>
  <c r="K5" i="11" s="1"/>
  <c r="AR4" i="10"/>
  <c r="BD2" i="4"/>
  <c r="K14" i="11" s="1"/>
  <c r="J13" i="11"/>
  <c r="J7" i="11"/>
  <c r="AL5" i="10"/>
  <c r="AL4" i="10" s="1"/>
  <c r="AL2" i="10" s="1"/>
  <c r="H5" i="11" s="1"/>
  <c r="AG2" i="10"/>
  <c r="AC2" i="10" s="1"/>
  <c r="BA4" i="10"/>
  <c r="BB2" i="10" s="1"/>
  <c r="H13" i="11" s="1"/>
  <c r="J12" i="11"/>
  <c r="J14" i="11"/>
  <c r="AX4" i="10"/>
  <c r="AZ2" i="10"/>
  <c r="H12" i="11" s="1"/>
  <c r="BD2" i="10"/>
  <c r="AP2" i="10"/>
  <c r="H7" i="11" s="1"/>
  <c r="AW4" i="10"/>
  <c r="H4" i="11" l="1"/>
  <c r="H1" i="11"/>
  <c r="AR2" i="10"/>
  <c r="H8" i="11" s="1"/>
  <c r="J8" i="11"/>
  <c r="AL2" i="2"/>
  <c r="E5" i="11" s="1"/>
  <c r="AC2" i="2"/>
  <c r="AV2" i="2"/>
  <c r="AX2" i="2"/>
  <c r="AV2" i="4"/>
  <c r="K10" i="11" s="1"/>
  <c r="AC2" i="4"/>
  <c r="AP2" i="4"/>
  <c r="AZ2" i="4"/>
  <c r="K12" i="11" s="1"/>
  <c r="AX2" i="4"/>
  <c r="K11" i="11" s="1"/>
  <c r="BB2" i="4"/>
  <c r="E14" i="11"/>
  <c r="J1" i="11"/>
  <c r="J4" i="11"/>
  <c r="AZ2" i="2"/>
  <c r="L12" i="11" s="1"/>
  <c r="AN2" i="4"/>
  <c r="K6" i="11" s="1"/>
  <c r="AR2" i="4"/>
  <c r="K8" i="11" s="1"/>
  <c r="AX2" i="10"/>
  <c r="H11" i="11" s="1"/>
  <c r="K13" i="11" l="1"/>
  <c r="E13" i="11" s="1"/>
  <c r="K3" i="11"/>
  <c r="K4" i="11"/>
  <c r="L4" i="11"/>
  <c r="AN2" i="2"/>
  <c r="E6" i="11" s="1"/>
  <c r="AP2" i="2"/>
  <c r="E7" i="11" s="1"/>
  <c r="AR2" i="2"/>
  <c r="E8" i="11" s="1"/>
  <c r="E11" i="11"/>
  <c r="E9" i="11"/>
  <c r="K1" i="11"/>
  <c r="E12" i="11"/>
  <c r="AV4" i="10"/>
  <c r="AU4" i="10"/>
  <c r="H10" i="11" s="1"/>
  <c r="E10" i="11" l="1"/>
  <c r="E4" i="11"/>
  <c r="L1" i="11"/>
  <c r="E3" i="11"/>
  <c r="C1" i="1" s="1"/>
  <c r="AV2" i="10"/>
</calcChain>
</file>

<file path=xl/sharedStrings.xml><?xml version="1.0" encoding="utf-8"?>
<sst xmlns="http://schemas.openxmlformats.org/spreadsheetml/2006/main" count="3700" uniqueCount="1424">
  <si>
    <t>Response</t>
  </si>
  <si>
    <t>Applicatie / Toepassing</t>
  </si>
  <si>
    <t>Medisch aparaat</t>
  </si>
  <si>
    <t>Nee</t>
  </si>
  <si>
    <t>Ja / Nee</t>
  </si>
  <si>
    <t>Leverancier gecertificeerd</t>
  </si>
  <si>
    <t>Ja / Nee - NEN7510, ISO27001 of ISAE3402 certificering</t>
  </si>
  <si>
    <t>On-premise ICT</t>
  </si>
  <si>
    <t>Ja</t>
  </si>
  <si>
    <t>Ja / Nee - Instalatie van systeem of applicatie op het Amsterdam UMC on-premise ICT</t>
  </si>
  <si>
    <t>Data Classificatie</t>
  </si>
  <si>
    <t>Beschikbaarheid</t>
  </si>
  <si>
    <t>Hoog</t>
  </si>
  <si>
    <t>Laag / Midden / Hoog</t>
  </si>
  <si>
    <t>Integriteit</t>
  </si>
  <si>
    <t>Vertouwelijkheid</t>
  </si>
  <si>
    <t>Privacy DPIA</t>
  </si>
  <si>
    <t>Relevant</t>
  </si>
  <si>
    <t>Relevant / Niet relevant</t>
  </si>
  <si>
    <t>Pseudonimisatie</t>
  </si>
  <si>
    <t>Niet relevant</t>
  </si>
  <si>
    <t>Relevant / Niet relevant - Concept</t>
  </si>
  <si>
    <t>Leverancier</t>
  </si>
  <si>
    <t>Naam leverancier</t>
  </si>
  <si>
    <t>ERP Aanbesteding</t>
  </si>
  <si>
    <t>Product</t>
  </si>
  <si>
    <t>Website leverancier</t>
  </si>
  <si>
    <t>Support website van leverancier</t>
  </si>
  <si>
    <t>Webportaal Amsterdam UMC</t>
  </si>
  <si>
    <t>Webportal waarop de dienst geleverd aan het UMC bereikbaar zal zijn</t>
  </si>
  <si>
    <t>Contactpersoon</t>
  </si>
  <si>
    <t>Functie Contactpersoon</t>
  </si>
  <si>
    <t>Gevraagde checks</t>
  </si>
  <si>
    <t>Vragenlijst ter inventarisatie voor Persoonsgegevens</t>
  </si>
  <si>
    <t>n.v.t.</t>
  </si>
  <si>
    <t>ENISA Best practices mbt pseudonimzatie van persoonsgegevens</t>
  </si>
  <si>
    <t>SCIRT, vereenvoudigde checklist, Security Technical IT CHecklist (STITCH)</t>
  </si>
  <si>
    <t xml:space="preserve">Uitvragen technische oplossing / dienst </t>
  </si>
  <si>
    <t>Selectie van de management procedures gebaseerd op ISO27000 / NEN7510</t>
  </si>
  <si>
    <t>Gestandiseerde checklist voor Medische toepassingen, MDSv2</t>
  </si>
  <si>
    <t>Eisen voor ICT wanneer (deels) beheerd door Amsterdam UMC</t>
  </si>
  <si>
    <t>Bijzzonderheden</t>
  </si>
  <si>
    <t>Amsterdam UMC - Inkoop</t>
  </si>
  <si>
    <t>Amsterdam UMC - Functionaris Gegevensbescherming</t>
  </si>
  <si>
    <t>Uitkomst DPIA</t>
  </si>
  <si>
    <t>Datum ingevuld</t>
  </si>
  <si>
    <t>Ingevuld door</t>
  </si>
  <si>
    <t>Amsterdam UMC - Security Management</t>
  </si>
  <si>
    <t>Gewenst niveau van maatregelen</t>
  </si>
  <si>
    <t>HOOG</t>
  </si>
  <si>
    <t>Afhankelijk van BIV data-classificatie, kies (H) HOOG of BASIS</t>
  </si>
  <si>
    <t>© Amsterdam UMC - versie 2.0</t>
  </si>
  <si>
    <t>Data Privacy Impact Assessment  Amsterdam UMC</t>
  </si>
  <si>
    <t>Max Score</t>
  </si>
  <si>
    <t>Score</t>
  </si>
  <si>
    <t>Hoe hoger hoe beter</t>
  </si>
  <si>
    <t>Respons</t>
  </si>
  <si>
    <t>Architectuur</t>
  </si>
  <si>
    <t>Auditing &amp; Logging</t>
  </si>
  <si>
    <t>Authorisaties</t>
  </si>
  <si>
    <t>Datamanagement</t>
  </si>
  <si>
    <t>ICT eisen</t>
  </si>
  <si>
    <t>Koppelvlakken</t>
  </si>
  <si>
    <t>Privacy</t>
  </si>
  <si>
    <t>Security Mng</t>
  </si>
  <si>
    <t>Technische implementatie</t>
  </si>
  <si>
    <t>Toegangscontrole</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</si>
  <si>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</si>
  <si>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elke vraag 1 punt maal weegfactor</t>
  </si>
  <si>
    <t>Max</t>
  </si>
  <si>
    <t>Value</t>
  </si>
  <si>
    <t>#</t>
  </si>
  <si>
    <t>Vraag</t>
  </si>
  <si>
    <t>Beschrijving</t>
  </si>
  <si>
    <t>Antwoord leverancier</t>
  </si>
  <si>
    <t>Toelichting</t>
  </si>
  <si>
    <t>Categorie</t>
  </si>
  <si>
    <t>Weegfactor</t>
  </si>
  <si>
    <t>Pos. Antw</t>
  </si>
  <si>
    <t>Neg. Antw</t>
  </si>
  <si>
    <t>Pos</t>
  </si>
  <si>
    <t>Neg</t>
  </si>
  <si>
    <t>Check</t>
  </si>
  <si>
    <t>Opmerking</t>
  </si>
  <si>
    <t>P01</t>
  </si>
  <si>
    <t xml:space="preserve">Welke dienst zal u verlenen aan Amsterdam UMC?
</t>
  </si>
  <si>
    <t>Beschrijf hierbij in de juiste volgorde de informatiestormen die hierbij zullen plaatsvinden (bijv. het verzenden en ontvangen van de gegevens  (van waar naar waar), het bewerken en opslaan van gegevens (waar en door wie). Kortom wie doet wat met de gegevens?</t>
  </si>
  <si>
    <t>Zie Toelichting</t>
  </si>
  <si>
    <t>Veld 'Toelichting' mag niet leeg zijn</t>
  </si>
  <si>
    <t>P02</t>
  </si>
  <si>
    <t>Inventarisatie van de (te verwachten) persoonsgegevens zijn</t>
  </si>
  <si>
    <t xml:space="preserve">Welke soorten (persoons)gegevens van Amsterdam UMC zullen in het kader van uw dienstverlening tot uw beschikking komen, al dan niet door verstrekking daarvan aan u of doordat u toegang daartoe zal hebben? </t>
  </si>
  <si>
    <t>P02.1</t>
  </si>
  <si>
    <t>Naam, adres en woonplaats gegevens</t>
  </si>
  <si>
    <t>P02.2</t>
  </si>
  <si>
    <t>IP-adres, lokatiegegevens, etc.</t>
  </si>
  <si>
    <t>P02.3</t>
  </si>
  <si>
    <t xml:space="preserve">Contactgegevens; email adres, telefoon, </t>
  </si>
  <si>
    <t>P02.4</t>
  </si>
  <si>
    <t>Video opnamen en/of (paspoort) foto's</t>
  </si>
  <si>
    <t>P02.5</t>
  </si>
  <si>
    <t>Anders, namelijk… Bijzondere persoonsgegevens</t>
  </si>
  <si>
    <t>P03</t>
  </si>
  <si>
    <t>Op en/of vanuit welke locatie(s) en landen zal u de diensten verlenen aan Amsterdam UMC?</t>
  </si>
  <si>
    <t>P04</t>
  </si>
  <si>
    <t>(IT) Middelen</t>
  </si>
  <si>
    <t>P04.1</t>
  </si>
  <si>
    <t>Welke (IT) middelen zal u gebruiken voor het verlenen van de diensten?</t>
  </si>
  <si>
    <t>P04.2</t>
  </si>
  <si>
    <t>Op welke locatie (stad, land) bevinden de (IT) middelen zich?</t>
  </si>
  <si>
    <t>P05</t>
  </si>
  <si>
    <t>(IT) onderaannemer</t>
  </si>
  <si>
    <t>Indien u meerdere onderaannemers zal inschakelen a.u.b. deze vraag beantwoorden ten aanzien van elk der onderaannemers.</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</si>
  <si>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</si>
  <si>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</si>
  <si>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</si>
  <si>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</si>
  <si>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</si>
  <si>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</si>
  <si>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</si>
  <si>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</si>
  <si>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P05.5</t>
  </si>
  <si>
    <t>Voorziet deze overeenkomst in dezelfde plichten die voor u gelden volgens de bewerkersovereenkomst die u met Amsterdam UMC zal aangaan?</t>
  </si>
  <si>
    <t>P06</t>
  </si>
  <si>
    <t>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</si>
  <si>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</si>
  <si>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</si>
  <si>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</si>
  <si>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afgesloten met de partijen buiten de EER of heeft u voorzien in Binding Corporate Rules bijvoorbeeld? </t>
  </si>
  <si>
    <t>Indien u meerdere onderaannemers zal inschakelen buiten de EER a.u.b. deze vraag dan beantwoorden ten aanzien van elk der onderaannemers.</t>
  </si>
  <si>
    <t>P07</t>
  </si>
  <si>
    <t>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</si>
  <si>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</si>
  <si>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</si>
  <si>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</si>
  <si>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</si>
  <si>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r>
      <t xml:space="preserve">Beschikt u over een interne procedure, zodat u </t>
    </r>
    <r>
      <rPr>
        <u/>
        <sz val="10"/>
        <color theme="1"/>
        <rFont val="Calibri"/>
        <family val="2"/>
        <scheme val="minor"/>
      </rPr>
      <t>binnen vijf werkdagen</t>
    </r>
    <r>
      <rPr>
        <sz val="10"/>
        <color theme="1"/>
        <rFont val="Calibri"/>
        <family val="2"/>
        <scheme val="minor"/>
      </rPr>
      <t xml:space="preserve"> een opgave kunt doen over welke gegevens u over een bepaald individu verwerkt; </t>
    </r>
  </si>
  <si>
    <t>P07.3</t>
  </si>
  <si>
    <t>Beschikt u over een interne procedure zodat u gegevens van een bepaald individu kunt verwijderen, corrigeren, afschermen of porteren.</t>
  </si>
  <si>
    <t>P08</t>
  </si>
  <si>
    <t>Certificering</t>
  </si>
  <si>
    <t>P08.1</t>
  </si>
  <si>
    <t>Bent u en zijn uw onderaannemers ISO27000 en/of NEN7510 gecertificeerd en/of worden er regelmatig onafhankelijke audits uitgevoerd op uw dienstverlening, waaruit blijkt dat de (persoons)gegevens die u verwerkt adequaat worden beveiligd?</t>
  </si>
  <si>
    <t>P09</t>
  </si>
  <si>
    <t>Maakt u of maken een van uw onderaannemers gebruik van clouddiensten die zullen worden ingezet voor de dienstverlening aan Amsterdam UMC en zo ja kunt u dat nader toelichten?</t>
  </si>
  <si>
    <t>P.10</t>
  </si>
  <si>
    <t>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</si>
  <si>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</si>
  <si>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</si>
  <si>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</si>
  <si>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</si>
  <si>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</si>
  <si>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</si>
  <si>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</si>
  <si>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t>
  </si>
  <si>
    <t xml:space="preserve"> Privacy Impact Assessment  (PIA)</t>
  </si>
  <si>
    <t>P.11.1</t>
  </si>
  <si>
    <t xml:space="preserve">Heeft u een Privacy Impact Assessment  (PIA) uitgevoerd met betrekking tot de app die u zal bouwen of leveren aan het Amsterdam UMC? </t>
  </si>
  <si>
    <t>P.11.2</t>
  </si>
  <si>
    <t>Zo ja, kunt u de die aan het Amsterdam UMC overleggen?</t>
  </si>
  <si>
    <t>P.11.3</t>
  </si>
  <si>
    <t>Zo nee, bent u bereid om een PIA uit te voeren met betrekking tot de app en deze aan het Amsterdam UMC te overleggen?</t>
  </si>
  <si>
    <t>P.12</t>
  </si>
  <si>
    <t>Geheimhoudingsovereenkomst</t>
  </si>
  <si>
    <t>P.12.1</t>
  </si>
  <si>
    <t>Heeft u geheimhoudingsovereenkomsten gesloten met uw personeel die mede betrekking hebben om het waarborgen van de vertrouwelijkheid van de (persoons)gegevens van Amsterdam UMC?</t>
  </si>
  <si>
    <t>Geen personeel licht svp toe.</t>
  </si>
  <si>
    <t>P.13</t>
  </si>
  <si>
    <t>Melding datalekken</t>
  </si>
  <si>
    <r>
      <t>Heeft u interne procedures die waarborgen dat u onverwijld (</t>
    </r>
    <r>
      <rPr>
        <u/>
        <sz val="10"/>
        <color theme="1"/>
        <rFont val="Calibri"/>
        <family val="2"/>
        <scheme val="minor"/>
      </rPr>
      <t>binnen 6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</si>
  <si>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</si>
  <si>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</si>
  <si>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</si>
  <si>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6 uur na constatering gemeld aan Amsterdam UMC, ook als deze potentieel zijn</t>
  </si>
  <si>
    <t>P.13.3</t>
  </si>
  <si>
    <t>Dit geldt ook voor eventuele subbewerkers of onderaannemenrs voor services.</t>
  </si>
  <si>
    <t>P.14</t>
  </si>
  <si>
    <t>Persoonsgegevens Amsterdam UMC</t>
  </si>
  <si>
    <t>P.14.1</t>
  </si>
  <si>
    <t>Gegevens blijven eigendom van het Amsterdam UMC</t>
  </si>
  <si>
    <t>P.14.2</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</si>
  <si>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</si>
  <si>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Indien ja, ook uitleggen hoe dat proces verloopt.</t>
  </si>
  <si>
    <t>P.14.3</t>
  </si>
  <si>
    <t>Indien ja, ook uitleggen hoe dat proces verloopt in de toelichting?</t>
  </si>
  <si>
    <t>P.14.4</t>
  </si>
  <si>
    <t xml:space="preserve">Persoonsgegevens moeten kunnen worden bijgewerkt, zodat deze juist zijn en up to date </t>
  </si>
  <si>
    <t>P.14.5</t>
  </si>
  <si>
    <t>Hoe lang moeten de persoonsgegevens bewaard worden?</t>
  </si>
  <si>
    <t>Graag in de toelichting aangeven hoelang en met welk doel</t>
  </si>
  <si>
    <t>P.14.6</t>
  </si>
  <si>
    <t>Is dit niet langer bewaren dan noodzakelijk?</t>
  </si>
  <si>
    <t>P.15</t>
  </si>
  <si>
    <t>Bewerkersovereenkomst</t>
  </si>
  <si>
    <t>Amsterdam UMC is volgens de privacyregelgeving verplicht om een bewerkersovereenkomst te sluiten met onderaannemers die toegang krijgen tot de persoonsgegevens waarvoor Amsterdam UMC verantwoordelijk is.</t>
  </si>
  <si>
    <t>P.15.1</t>
  </si>
  <si>
    <t>Bent u bereid om een bewerkersovereenkomst met Amsterdam UMC te sluiten?</t>
  </si>
  <si>
    <t>P.16</t>
  </si>
  <si>
    <t>Persoonsgegevens moeten toereikend zijn, ter zake dienend en beperkt tot wat noodzakelijk is voor de doeleinden waarvoor zij worden verwerkt ("minimale gegevensverwerking")</t>
  </si>
  <si>
    <t>P.16.1</t>
  </si>
  <si>
    <t>Persoonsgegevens zijn niet meer dan noodzakelijk zichtbaar voor bevoegde personen op basis van rol- en/of taakinrichting</t>
  </si>
  <si>
    <t>P.16.2</t>
  </si>
  <si>
    <t>Voor niet geautoriseerde personen zijn deze nooit zichtbaar</t>
  </si>
  <si>
    <t>P.16.3</t>
  </si>
  <si>
    <t>Hiervoor auditing &amp; logging is ingeregeld dat achteraf dit gecontroleerd kan worden</t>
  </si>
  <si>
    <t>P.17</t>
  </si>
  <si>
    <t>Rechten van betrokkenen moeten worden kunnen uitgevoerd, o.a.:</t>
  </si>
  <si>
    <t>P.17.1</t>
  </si>
  <si>
    <t>Recht op inzage, rectificatie etc.</t>
  </si>
  <si>
    <t>P.17.2</t>
  </si>
  <si>
    <t>Is dit mogelijk door middel van een extract uit de applicatie of Saas dienst</t>
  </si>
  <si>
    <t>P.18</t>
  </si>
  <si>
    <t>Pseudonimiseren van data</t>
  </si>
  <si>
    <t>Pseudonimiseren is een proces om persoonsgegevens te vervangen door versleutelde gegevens: het pseudoniem. Dit gebeurt op basis van een algoritme. Hierdoor kan voor dezelfde input altijd hetzelfde pseudoniem bepalen en informatie over een persoon uit verschillende bronnen worden gecombinerd.</t>
  </si>
  <si>
    <t>P.18.1</t>
  </si>
  <si>
    <t>Wordt er gebruik gemaakt van persoonsgegevens die zijn gepseudonimiseerd?</t>
  </si>
  <si>
    <t>P.18.2</t>
  </si>
  <si>
    <t>Is de koppeltabel waarbij de brongegevens en het pseudoniem staat met extra maatregelen beschermd?</t>
  </si>
  <si>
    <t>P.18.3</t>
  </si>
  <si>
    <t>Licht toe welke maatregelen dat zijn.</t>
  </si>
  <si>
    <t>1b. ENISA Data Pseudonymisation</t>
  </si>
  <si>
    <t>Based on:
ENISA Guideline No 1 (EGL1) - Nov 2018: Recommendations on Shaping Technology According to GDPR Provisions - An Overview on Data Pseudonymisation
https://www.enisa.europa.eu/publications/recommendations-on-shaping-technology-according-to-gdpr-provisions
ENISA Guideline No 2 (EGL2) - Nov 2019: Recommendations on Shaping Technology According to Data Protection and Privacy Provisions - Pseudonymisation Techniques and Best Practices
https://www.enisa.europa.eu/publications/pseudonymisation-techniques-and-best-practices</t>
  </si>
  <si>
    <t>Item</t>
  </si>
  <si>
    <t>Referentie</t>
  </si>
  <si>
    <t>Description</t>
  </si>
  <si>
    <t>Respons vendor</t>
  </si>
  <si>
    <t>Note</t>
  </si>
  <si>
    <t>General</t>
  </si>
  <si>
    <t>G</t>
  </si>
  <si>
    <t>Are personal identifiers replaced with pseudonyms?</t>
  </si>
  <si>
    <t>EGL1-2.1.1</t>
  </si>
  <si>
    <t>Yes</t>
  </si>
  <si>
    <t>g</t>
  </si>
  <si>
    <t>Pseudonyms do not allow the direct derivation of personal identifiers</t>
  </si>
  <si>
    <t>Personal data can no longer be attributed to a specific data subject without the use of additional information</t>
  </si>
  <si>
    <t>EGL1-2.1.2</t>
  </si>
  <si>
    <t>The linkage requires additional information to be linked to the structured datasets themselves, such as e.g. the orthodox calendar or, the Dutch school holidays.</t>
  </si>
  <si>
    <t>Reversal of Pseudonymisation is non-trivial in absence of additional information</t>
  </si>
  <si>
    <t>???</t>
  </si>
  <si>
    <t>Additional information kept separately using technical and organizational controls to limit access</t>
  </si>
  <si>
    <t>Are pseudonyms applied to direct and indirect identifiers?</t>
  </si>
  <si>
    <t>EGL1-2.1.2, 2.1.3</t>
  </si>
  <si>
    <t>Is resistance against re-identification via singling out in place and therefor it is not possible to single out an individual?</t>
  </si>
  <si>
    <t>Singling out , which corresponds to the possibility to isolate some or all records which identify an individual in the dataset</t>
  </si>
  <si>
    <t>Resistance against re-identification via linkage attacks is in place and therefor it is not possible to link records relating to an individual.</t>
  </si>
  <si>
    <t>Linkability, which is the ability to link, at least, two records concerning the same data subject or a group of data subjects (either in the same database or in two different databases). If an attacker can establish (e.g. by means of correlation analysis) that two records are assigned to a same group of individuals but cannot single out individuals in this group, the technique provides resistance against “singling out” but not against linkability</t>
  </si>
  <si>
    <t>Resistance against re-identification via inference attacks is in place</t>
  </si>
  <si>
    <t>EGL1-2.1.3, 2.2</t>
  </si>
  <si>
    <t>Inference, which is the possibility to deduce, with significant probability, the
value of an attribute from the values of a set of other attributes.</t>
  </si>
  <si>
    <t>Are anonymisation techniques used to further reduce the possibility of third parties inferring identity? Explain briefly which are techniques are used.</t>
  </si>
  <si>
    <t>EGL1-2.2</t>
  </si>
  <si>
    <t>An effective anonymisation solution prevents all parties from singling out an individual in a dataset, from linking two records within a dataset (or between two separate datasets) and from inferring any information in such dataset. Generally speaking, therefore, removing directly identifying elements in itself is not enough to ensure that identification of the data subject is no longer possible. It will often be necessary to take additional measures to prevent identification, once again depending on the context and purposes of the processing for which the anonymised data are intended.</t>
  </si>
  <si>
    <t>See note</t>
  </si>
  <si>
    <t>Veld 'See Note' mag niet leeg zijn</t>
  </si>
  <si>
    <t>Single input results in a decoupled pair of outputs: pseudonymous data and additional information necessary to reidentify</t>
  </si>
  <si>
    <t>EGL1-2.3</t>
  </si>
  <si>
    <t>Identify of data subjects hidden in the context of a specific data processing operation</t>
  </si>
  <si>
    <t>Any recipient or third-party having access to pseudonymised data cannot trivially derive the original data set and identity of data subjects</t>
  </si>
  <si>
    <t>Advanced</t>
  </si>
  <si>
    <t>Support for unlinkability across different data processing domains  to avoid using the same key in different databases to be able to reduce linkability, is in place?</t>
  </si>
  <si>
    <t xml:space="preserve">Inference attacks on the real identity of a data subject are possible within the dataset or across different databases that use the same pseudonymised attribute for an individual, or if pseudonyms are self-explanatory and do not mask the original identity of the data subject properly.
Eliminating the linkability of different datasets depends highly on the use of a keyed algorithm and the fact that a single individual will correspond to different pseudonymised attributes in different contexts. It is thus important to avoid using the same key in different databases to be able to reduce linkability. </t>
  </si>
  <si>
    <t>Retaining</t>
  </si>
  <si>
    <t>Support for accuracy by retaining access to both pseudonymised output and additional information necessary to reidentify</t>
  </si>
  <si>
    <t>Offers tokens (randomly generated values) as pseudonyms</t>
  </si>
  <si>
    <t>EGL1-3.4</t>
  </si>
  <si>
    <t>Risk-B</t>
  </si>
  <si>
    <t>Enables a Risk-Based Approach accounting for required protection and utility/scalability</t>
  </si>
  <si>
    <t>EGL2-Exec Summary</t>
  </si>
  <si>
    <t>A risk-based assessment have been conducted to select the correct approach in protecting privacy information.
In particular, starting from a number of pseudonymisation scenarios, the report defines first the main actors that can be involved in the process of pseudonymisation along with their possible roles. It then analyses the different adversarial models and attacking techniques against pseudonymisation, such as brute force attack, dictionary search and guesswork. Moreover, it presents the main pseudonymisation techniques (e.g. counter, random number generator, cryptographic hash function, message authentication code and encryption) and pseudonymisation policies (e.g. deterministic, document-randomized and fully randomized pseudonymisation) available today.</t>
  </si>
  <si>
    <t>Has the risk-based approach been documented and can you hand over this document to Amsterdam UMC?</t>
  </si>
  <si>
    <t>Complies with GDPR Definition of Pseudonymisation</t>
  </si>
  <si>
    <t>EGL2-2</t>
  </si>
  <si>
    <t>Pseudonymisation is the processing of personal data in such a manner that the personal data can no longer be attributed to a specific data subject without the use of additional information,
provided that such additional information is kept separately and is subject to technical and organisational measures to ensure that the personal data are not attributed to an identified or identifiable natural person (GDPR, art. 4(5)).</t>
  </si>
  <si>
    <t>Utilizes one or more Pseudonymisation Functions</t>
  </si>
  <si>
    <t>Pseudonymisation function, denoted P, is a function that substitutes an identifier Id by a pseudonym pseudo</t>
  </si>
  <si>
    <t>Utilizes a Pseudonymisation Secret</t>
  </si>
  <si>
    <t>Pseudonymisation secret, denoted s is an (optional) parameter of a pseudonymisation function P. The function P cannot be evaluated/computed if s is unknown.</t>
  </si>
  <si>
    <t>Has a Recovery Function for Pseudonymisation Functions</t>
  </si>
  <si>
    <t>Recovery function, denoted R, is a function that substitutes a pseudonym pseudo by the identifier𝐼Id using the pseudonymisation secret s. It inverts the pseudonymisation function P.</t>
  </si>
  <si>
    <t>Uses a Pseudonymisation Mapping Table</t>
  </si>
  <si>
    <t xml:space="preserve">Pseudonymisation mapping table is a representation of the action of the pseudonymisation function. It associates each identifier to its corresponding pseudonym. Depending on the pseudonymisation function P, the pseudonymisation mapping table may be the pseudonymisation secret or part of it. </t>
  </si>
  <si>
    <t>Attack Resistance</t>
  </si>
  <si>
    <t>EGL2-4.3</t>
  </si>
  <si>
    <t>The solution is pseudonymisation Secret Discovery Attack Resistant</t>
  </si>
  <si>
    <t>EGL2-4.3.1</t>
  </si>
  <si>
    <t>In this case, the adversary focuses on discovering the pseudonymisation secret (i.e. when the pseudonymisation secret is used). This attack is the most severe one, as with the use of the pseudonymisation secret, the adversary is able to re-identify any pseudonym in the dataset (complete re-identification or discrimination), as well as to perform further pseudonymisation processes on the dataset</t>
  </si>
  <si>
    <t>The solution is re-Identification (Linkage) Attack Resistant</t>
  </si>
  <si>
    <t>EGL2-4.3.2</t>
  </si>
  <si>
    <t>When the aim of the attack is complete re-identification, the adversary wishes to achieve the linking of one or more pseudonyms back to the identity of the pseudonym holders.</t>
  </si>
  <si>
    <t>The solution is discrimination (Inference) Attack Resistant</t>
  </si>
  <si>
    <t>EGL2-4.3.3</t>
  </si>
  <si>
    <t>The goal of the discrimination attack is to identify properties of a pseudonym holder (at least one). These properties may not directly lead to uncovering the identity of the pseudonym holder, but may suffice to discriminate him or her in some way</t>
  </si>
  <si>
    <t>The solution is brute Force Attack Resistant</t>
  </si>
  <si>
    <t>EGL2-4.4.1</t>
  </si>
  <si>
    <t>The practicality of this attack technique is conditioned on the adversary’s ability to compute the pseudonymisation function (i.e. there is no pseudonymisation secret) or his/her access to a
“black box” implementation of the pseudonymisation function.</t>
  </si>
  <si>
    <t>The solution is dictionary Search Resistant</t>
  </si>
  <si>
    <t>EGL2-4.4.2</t>
  </si>
  <si>
    <t>Dictionary search is an optimisation of brute force attack, which can save computation costs.
The adversary has to deal with a large amount of pseudonyms to carry out complete reidentification or discrimination.</t>
  </si>
  <si>
    <t>Utility</t>
  </si>
  <si>
    <t>The solution has utility with Data Protection Maximization as priority.</t>
  </si>
  <si>
    <t>EGL2-4.5</t>
  </si>
  <si>
    <t xml:space="preserve">Depending on the choice of pseudonymisation function, a pseudonym may contain some information on the original identifier. 
Therefore, every such type of pseudonym carries the risk of being subject to a re-identification attack as those described above. For example, an attacker with sufficient background knowledge might be able to link the pseudonym back to its identifier by performing a guesswork. </t>
  </si>
  <si>
    <t>Pseudonymisation Techniques</t>
  </si>
  <si>
    <t>EGL2-5.1</t>
  </si>
  <si>
    <t>The solution does NOT make use of Counters</t>
  </si>
  <si>
    <t>EGL2-5.1.1</t>
  </si>
  <si>
    <t>Counter is the simplest pseudonymisation function. The identifiers are substituted by a number chosen by a monotonic counter. First, a seed s is set to 0 (for instance) and then it is incremented. It is critical that the values produced by the counter never repeat to prevent any ambiguity.</t>
  </si>
  <si>
    <t>The solution uses Cryptographic Random Number Generator</t>
  </si>
  <si>
    <t>EGL2-5.1.2</t>
  </si>
  <si>
    <t xml:space="preserve">RNG is a mechanism that produces values in a set that have an equal probability of being selected from the total population of possibilities and, hence, are unpredictable. This approach is similar to the counter with the difference that a random number is assigned to the identifier. </t>
  </si>
  <si>
    <t>The solution offers tokens (randomly generated values) as pseudonyms</t>
  </si>
  <si>
    <t>The solution does NOT use Cryptographic Hash Function with or without salts, peppers</t>
  </si>
  <si>
    <t>EGL2-5.1.3</t>
  </si>
  <si>
    <t>This primitive can be seen as a keyed-hash function. It is very similar to the RNG solution except that a secret key is introduced to generate the pseudonym. Without the knowledge of this key, it is not possible to map the identifiers and the pseudonyms</t>
  </si>
  <si>
    <t>The solution uses MAC - keyed hash (HMAC)</t>
  </si>
  <si>
    <t>EGL2-5.1.4</t>
  </si>
  <si>
    <t>MAC is generally considered as a robust pseudonymisation technique from a data protection point of view, since reverting the pseudonym is infeasible, as long as the key has not be compromised. Different variations of the method may apply with different utility and
scalability requirements of the pseudonymisation entity.</t>
  </si>
  <si>
    <t>Pseudonymisation Policies</t>
  </si>
  <si>
    <t>EGL2-5.2</t>
  </si>
  <si>
    <t>While the choice of the pseudonymisation technique is essential, the policy (or mode) of implementation of pseudonymisation is equally important to its practical application.</t>
  </si>
  <si>
    <t>Information only</t>
  </si>
  <si>
    <t>The solution  supports Deterministic Pseudonymisation</t>
  </si>
  <si>
    <t>EGL2-5.2.1</t>
  </si>
  <si>
    <t>In all the databases and each time it appears, Id is always replaced by the same pseudonym pseudo. It is consistent within a database and between different databases.</t>
  </si>
  <si>
    <t>The solution supports Fully Randomized - RDDIDs - both row and field level</t>
  </si>
  <si>
    <t>EGL2-5.2.3</t>
  </si>
  <si>
    <t>For any occurrences of Id within a database A or B, Id is replaced by a different pseudonym (psuedo1, pseudo2). This case is fully-randomized pseudonymisation. This policy can be viewed as a further extension of document randomized pseudonymisation. In fact, the two policies have the same behaviour when they are applied on a single document. However, if the same document is pseudonymised twice with fully-randomized pseudonymisation, two different outputs are obtained. With document-randomized pseudonymisation, the same output would have been obtained twice. In other words, in document-randomized pseudonymisation the randomness is selective (e.g. only for Alice), whereas in fully-randomized pseudonymisation randomness is global (it applies to any record).</t>
  </si>
  <si>
    <t>The solution offers Recovery Function (Reversal of Pseudonymisation)</t>
  </si>
  <si>
    <t>EGL2-5.4</t>
  </si>
  <si>
    <r>
      <t xml:space="preserve">As, by definition, the use of additional information is central to pseudonymisation, the pseudonymisation entity must implement a recovery mechanism. This mechanism can be more or less complex depending on the pseudonymisation function. In general, they consist of the use of a pseudonym </t>
    </r>
    <r>
      <rPr>
        <i/>
        <sz val="10"/>
        <color theme="1"/>
        <rFont val="Calibri"/>
        <family val="2"/>
        <scheme val="minor"/>
      </rPr>
      <t>pseudo</t>
    </r>
    <r>
      <rPr>
        <sz val="10"/>
        <color theme="1"/>
        <rFont val="Calibri"/>
        <family val="2"/>
        <scheme val="minor"/>
      </rPr>
      <t xml:space="preserve"> and a pseudonymisation secret </t>
    </r>
    <r>
      <rPr>
        <i/>
        <sz val="10"/>
        <color theme="1"/>
        <rFont val="Calibri"/>
        <family val="2"/>
        <scheme val="minor"/>
      </rPr>
      <t>s</t>
    </r>
    <r>
      <rPr>
        <sz val="10"/>
        <color theme="1"/>
        <rFont val="Calibri"/>
        <family val="2"/>
        <scheme val="minor"/>
      </rPr>
      <t xml:space="preserve"> to recover the corresponding pseudo identifier </t>
    </r>
    <r>
      <rPr>
        <i/>
        <sz val="10"/>
        <color theme="1"/>
        <rFont val="Calibri"/>
        <family val="2"/>
        <scheme val="minor"/>
      </rPr>
      <t>Id.</t>
    </r>
  </si>
  <si>
    <t>The solution protects the Pseudonymisation Secret by proper technical and organisational measures.
Please explain how this is done.</t>
  </si>
  <si>
    <t>EGL2-5.5</t>
  </si>
  <si>
    <t>In order for pseudonymisation to be efficient, the pseudonymisation entity must always protect the pseudonymisation secret by proper technical and organisational measures.</t>
  </si>
  <si>
    <t>Advanced Pseudonymisation Techniques</t>
  </si>
  <si>
    <t>EGL2-5.6</t>
  </si>
  <si>
    <t>The solution has taken measurements in place to control Pseudonym Linkability to avoid data re-identification to an acceptable level.
https://en.wikipedia.org/wiki/Data_re-identification</t>
  </si>
  <si>
    <t>Linkable transaction pseudonyms and/or controlled pseudonym linkability with the option of step-wise re-identification
Data re-identification or de-anonymization is the practice of matching anonymous data (also known as de-identified data) with publicly available information, or auxiliary data, in order to discover the individual to which the data belong to. This is a concern because companies with privacy policies, health care providers, and financial institutions may release the data they collect after the data has gone through the de-identification process. The de-identification process involves masking, generalizing or deleting both direct and indirect identifiers.</t>
  </si>
  <si>
    <t>K-Anonymity</t>
  </si>
  <si>
    <t xml:space="preserve"> See here</t>
  </si>
  <si>
    <t>Aggregation/Generalization/Binning</t>
  </si>
  <si>
    <t>See here</t>
  </si>
  <si>
    <t>Rounding</t>
  </si>
  <si>
    <t>?</t>
  </si>
  <si>
    <t>The solution uses masking</t>
  </si>
  <si>
    <t>Does the solution uses Prefix/Suffix-Preserving Pseudonymisation?</t>
  </si>
  <si>
    <t>EGL2-6.2.1</t>
  </si>
  <si>
    <t>Does the solution uses Format Preserving Pseudonymisation?</t>
  </si>
  <si>
    <t>EGL2-7.4</t>
  </si>
  <si>
    <t>A database scheme might expect a particular data type for specific fields. For example, an email address is expected to contain a local part (info), followed by an @ symbol, which in turn is followed by a domain. 
If there is no need, for the data controller, to retain the initial e-mail addresses but there is still need to keep a pseudonymised list by keeping the structure of the database, format preserving encryption is a suitable candidate for achieving this. 
There are several known implementations on format-preserving encryption, based on known encryption schemes. 
In any case, any (pseudo)random substitution of characters by other characters lying in the same alphabet - i.e. the set of alphanumeric characters enriched by special characters appearing in local parts of e-mail addresses - suffices to ensure that the derived pseudonym has the desired form.</t>
  </si>
  <si>
    <t>Referenties</t>
  </si>
  <si>
    <t>https://ec.europa.eu/justice/article-29/documentation/opinion-recommendation/files/2014/wp216_en.pdf</t>
  </si>
  <si>
    <t>https://cdn2.hubspot.net/hubfs/3888288/Anonos_ENISA_Comparison.pdf</t>
  </si>
  <si>
    <t>Security Technical IT CHecklist (STITCH)</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</si>
  <si>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</si>
  <si>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Niveau</t>
  </si>
  <si>
    <t>Omschrijving</t>
  </si>
  <si>
    <t>Risico's</t>
  </si>
  <si>
    <t>Implicaties</t>
  </si>
  <si>
    <t>Testen:</t>
  </si>
  <si>
    <t>Tool / Instructie</t>
  </si>
  <si>
    <t>Opm</t>
  </si>
  <si>
    <t>ST1a</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</si>
  <si>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</si>
  <si>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</si>
  <si>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</si>
  <si>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</si>
  <si>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</si>
  <si>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
• Vat dit samen in een PDF bijlage
• Voeg bij 'Toelichting' de naam van de bijlage</t>
  </si>
  <si>
    <t>MS Threat Modeling</t>
  </si>
  <si>
    <t>ST1b</t>
  </si>
  <si>
    <t>• Controleer dat Forward Secrecy wordt gebruikt, zodat communicatie ook vertrouwelijk blijft indien de sleutelbestanden in de toekomst uitlekken.
• Vat dit samen in een PDF bijlage
• Voeg bij 'Toelichting' de naam van de bijlage</t>
  </si>
  <si>
    <t>SSL Labs server test</t>
  </si>
  <si>
    <t>ST1c</t>
  </si>
  <si>
    <t>• SSL Labs server test met als testresultaat minimaal een '- A'. 
• Wat is de score?</t>
  </si>
  <si>
    <t>Geef de score uit de test weer, bv -A</t>
  </si>
  <si>
    <t>-A</t>
  </si>
  <si>
    <t>ST1d</t>
  </si>
  <si>
    <t>• Controleer bij IMAP, POP3, NNTP en LDAP of het STARTTLS commando wordt verstuurd nadat initieel een onveilige verbinding is opgezet.
• Vat dit samen in een PDF bijlage
• Voeg bij 'Toelichting' de naam van de bijlage</t>
  </si>
  <si>
    <t>Plesk</t>
  </si>
  <si>
    <t>Test uitgevoerd</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</si>
  <si>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</si>
  <si>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</si>
  <si>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</si>
  <si>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</si>
  <si>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</si>
  <si>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Webapplicaties maken gebruik van de identity provider van de instelling of SURFconext voor identificatie en authenticatie.
• Authenticatie gebeurt federatief zodat wachtwoorden niet buiten de eigen instellingsgrenzen beschikbaar zijn.
• Een lock-out mechanisme is ingesteld tegen brute-forcing.</t>
  </si>
  <si>
    <t>• Controleer dat geen default accounts met default passwords aanwezig zijn en dat geen default SNMP community strings in gebruik zijn.</t>
  </si>
  <si>
    <t>CIS Benchmarks</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</si>
  <si>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</si>
  <si>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</si>
  <si>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</si>
  <si>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</si>
  <si>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</si>
  <si>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</si>
  <si>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</si>
  <si>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</si>
  <si>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</si>
  <si>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</si>
  <si>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</si>
  <si>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</si>
  <si>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</si>
  <si>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 Vat dit samen in een PDF bijlage
• Voeg bij 'Toelichting' de naam van de bijlage</t>
  </si>
  <si>
    <t>OWASP Session Management Cheat Sheet</t>
  </si>
  <si>
    <t>ST4b</t>
  </si>
  <si>
    <t>• Securityheaders test met als testresultaat minimaal een 'B'. 
• Controleer de HTTP security-headers
• Stel vast dat de flags ‘HttpOnly’ en 'secure' op sessie-cookies zijn ingesteld.
• Controleer sessie-termination
Voeg rapport bij als bijlage in PDF format</t>
  </si>
  <si>
    <t>Securityheaders</t>
  </si>
  <si>
    <t>ST5a</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</si>
  <si>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</si>
  <si>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</si>
  <si>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</si>
  <si>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</si>
  <si>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</si>
  <si>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</si>
  <si>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</si>
  <si>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ST5b</t>
  </si>
  <si>
    <t>Toestaan externe scan door het Amsterdam UMC</t>
  </si>
  <si>
    <t>Geef toestemming dat Amsterdam UMC website mag scannen op vulnerabilities (kwetsbaarheden)</t>
  </si>
  <si>
    <t>Amsterdam UMC webscanner</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</si>
  <si>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</si>
  <si>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</si>
  <si>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</si>
  <si>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</si>
  <si>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</si>
  <si>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</si>
  <si>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 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</si>
  <si>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</si>
  <si>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</si>
  <si>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</si>
  <si>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</si>
  <si>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</si>
  <si>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 Logging en auditing worden opgeslagen.
• Logging en auditing is beveiligd tegen ongeautoriseerde toegang.
•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</si>
  <si>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</si>
  <si>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</si>
  <si>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</si>
  <si>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</si>
  <si>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</si>
  <si>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</si>
  <si>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</si>
  <si>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Controleer dat de applicatie nog doorontwikkeld wordt, aan de hand van onder andere recente patches, documentatie en een actieve
community.
Stel vast dat recent patches zijn uitgebracht en toegepast bijvoorbeeld met een vulnerability scanner.</t>
  </si>
  <si>
    <t>ST9</t>
  </si>
  <si>
    <t>Webapplicatie of APP ontwikkeling en testing</t>
  </si>
  <si>
    <t>OWASP ASVS</t>
  </si>
  <si>
    <t>Het OWASP Application Security Verification Standard (ASVS) -project biedt een basis voor het testen van technische beveiligingscontroles voor webtoepassingen en biedt ontwikkelaars een lijst met vereisten voor veilige ontwikkeling.</t>
  </si>
  <si>
    <t>Het primaire doel van het OWASP Application Security Verification Standard (ASVS) -project is de dekking en het niveau van security dat op de markt beschikbaar is. Dit, als het gaat om het uitvoeren van beveiligingsverificatie van webapplicaties met behulp van een werkbare open standaard, zonder de bedrijfsbelangen ter schaden. De standaard biedt een basis voor het testen van technische beveiligingsmaatregelen van applicaties, evenals alle technische beveiligingscontroles in de omgeving, waarop wordt vertrouwd om te beschermen tegen kwetsbaarheden zoals Cross-Site Scripting (XSS) en SQL-injectie. Deze standaard kan worden gebruikt om een niveau van vertrouwen in de beveiliging van webapplicaties te bewerkstelligen.</t>
  </si>
  <si>
    <t>• Goede ontwikkeling van webapplicaties en APPs betekent vroeg in het productieproces security en privacy by design meenemen
• OWASP Top 10 kwetsbaarheden herkennen en oplossen</t>
  </si>
  <si>
    <t>Gebruik de ASVS als gestandardiseerde methode om een webapplicatie te ontwerpen en te testen op robuustheid op de meest voorkomende risico's voor web applicaties en APPs.
• OWASP ASVS4 (of hoger) is gebruikt bij de ontwikkeling van de webapplicatie of APP
• Source code is getest met behulp van een SAST of DAST tool
• Er is een pentest uitgeveord en de bevindingen zijn verholpen</t>
  </si>
  <si>
    <t>Zie OWASP ASVS</t>
  </si>
  <si>
    <t>Aanvullende Security Control vragen</t>
  </si>
  <si>
    <t>Niv</t>
  </si>
  <si>
    <t>Maatregel</t>
  </si>
  <si>
    <t>Paragraaf</t>
  </si>
  <si>
    <t>B-1 Toegangsbeveiliging</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</si>
  <si>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</si>
  <si>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</si>
  <si>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</si>
  <si>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</si>
  <si>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</si>
  <si>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</si>
  <si>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</si>
  <si>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</si>
  <si>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</si>
  <si>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</si>
  <si>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2.3</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</si>
  <si>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</si>
  <si>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</si>
  <si>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2.4</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</si>
  <si>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</si>
  <si>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</si>
  <si>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2.5</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</si>
  <si>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</si>
  <si>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</si>
  <si>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2.6</t>
  </si>
  <si>
    <t>De leverancier controleert maandelijks of toegekende rechten juist zijn</t>
  </si>
  <si>
    <t>§9.2.5</t>
  </si>
  <si>
    <t>2.7</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</si>
  <si>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</si>
  <si>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</si>
  <si>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</si>
  <si>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</si>
  <si>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3.1</t>
  </si>
  <si>
    <t>H</t>
  </si>
  <si>
    <r>
      <t xml:space="preserve">De leverancier richt een </t>
    </r>
    <r>
      <rPr>
        <b/>
        <sz val="11"/>
        <color theme="1"/>
        <rFont val="Calibri"/>
        <family val="2"/>
        <scheme val="minor"/>
      </rPr>
      <t>proces</t>
    </r>
    <r>
      <rPr>
        <sz val="11"/>
        <color theme="1"/>
        <rFont val="Calibri"/>
        <family val="2"/>
        <scheme val="minor"/>
      </rPr>
      <t xml:space="preserve">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r>
  </si>
  <si>
    <t>§12.2, §12.6.1, §12.6.2</t>
  </si>
  <si>
    <t>Intrusion Detection</t>
  </si>
  <si>
    <t>3.3</t>
  </si>
  <si>
    <t>De leverancier inspecteert gegevensverkeer vanuit externe of niet-vertrouwde netwerken real-time</t>
  </si>
  <si>
    <t>§13.1.2</t>
  </si>
  <si>
    <t>3.4</t>
  </si>
  <si>
    <t>De leverancier heeft een Intrusion Detection/Prevention Systeem dat netwerk gebaseerde aanvallen herkent op basis van signatures, protocol validatie en anomaly detection.</t>
  </si>
  <si>
    <t>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</si>
  <si>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</si>
  <si>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</si>
  <si>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 Licht toe welke dat zijn</t>
  </si>
  <si>
    <t>4.1</t>
  </si>
  <si>
    <t>De leverancier beschikt over een privacybeleid of een privacyreglement dat niet ouder is dan drie jaar en voldoet aan de eisen uit de AVG.</t>
  </si>
  <si>
    <t>§18.1</t>
  </si>
  <si>
    <t>4.2</t>
  </si>
  <si>
    <t>De leverancier heeft een privacyfunctionaris benoemd en deze is in functie.</t>
  </si>
  <si>
    <t>AVG</t>
  </si>
  <si>
    <t>AVG, art. 37, 38 en 39</t>
  </si>
  <si>
    <t>Versleuteling</t>
  </si>
  <si>
    <t>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</si>
  <si>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</si>
  <si>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</si>
  <si>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4.4</t>
  </si>
  <si>
    <t>De leverancier versleutelt vertrouwelijke gegevens, waaronder privacygevoelige informatie, in rust te allen tijde.</t>
  </si>
  <si>
    <t>CBP Richtsnoer beveiliging persoonsgegevens</t>
  </si>
  <si>
    <t>p. 25</t>
  </si>
  <si>
    <t>4.5</t>
  </si>
  <si>
    <t>End-to-end encryptie is altijd noodzakelijk, indien data die als gevoelig of kritiek is geclassificeerd getransporteerd wordt (zoals tijdens back-up).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</si>
  <si>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4.6</t>
  </si>
  <si>
    <t>End-to-end encryptie is altijd noodzakelijk, indien data getransporteerd wordt. De leverancier versleutelt vertrouwelijke gegevens, waaronder privacygevoelige informatie,  altijd tijdens transport.</t>
  </si>
  <si>
    <t>4.7</t>
  </si>
  <si>
    <t>De leverancier gebruikt hardware oplossingen (zoals smart cards en Hardware Security Module producten) die zijn gecertificeerd volgens daartoe strekkende standaards.</t>
  </si>
  <si>
    <t>Common Criteria</t>
  </si>
  <si>
    <t>4.8</t>
  </si>
  <si>
    <t>De leverancier verwijdert data van af te danken apparatuur en verwijderbare media middels een secure erase alvorens af te voeren, of heeft contracten met een derde partij die deze datadragers volgens een gecertificeerde methode vernietigd.</t>
  </si>
  <si>
    <t>§11.2.7</t>
  </si>
  <si>
    <t>4.9</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</si>
  <si>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</si>
  <si>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</si>
  <si>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4.10</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</si>
  <si>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</si>
  <si>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</si>
  <si>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</si>
  <si>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</si>
  <si>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5.1</t>
  </si>
  <si>
    <t>De leverancier legt activiteiten die gebruikers uitvoeren op (persoons-) gegevens vast in logbestanden en registreert goedgekeurde en geweigerde pogingen om toegang te verkrijgen tot bronnen van informatie.</t>
  </si>
  <si>
    <t>§12.4.1</t>
  </si>
  <si>
    <t>5.2</t>
  </si>
  <si>
    <t>De leverancier beschermt logfaciliteiten en informatie in logbestanden tegen vervalsing en onbevoegde toegang.</t>
  </si>
  <si>
    <t>ISO 27002:2013
AVG</t>
  </si>
  <si>
    <t>§12.4.2
art. 5.1e</t>
  </si>
  <si>
    <t>5.3</t>
  </si>
  <si>
    <t>De leverancier legt activiteiten van systeembeheerders en -operators vast en beoordeelt ze regelmatig.</t>
  </si>
  <si>
    <t>§12.4.3</t>
  </si>
  <si>
    <t>5.4</t>
  </si>
  <si>
    <t>De leverancier gebruikt één referentietijdbron waarmee alle relevante informatie verwerkende systemen worden gesynchroniseerd, zodat de nauwkeurigheid van logbestanden gewaarborgd is.</t>
  </si>
  <si>
    <t>§12.4.4</t>
  </si>
  <si>
    <t>5.5</t>
  </si>
  <si>
    <t>De leverancier levert aan het Amsterdam UMC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</si>
  <si>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</si>
  <si>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5.6</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</si>
  <si>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</si>
  <si>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</si>
  <si>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Security Management</t>
  </si>
  <si>
    <t>Antwoord Leverancier</t>
  </si>
  <si>
    <t>Actueel informatiebeveiligingsbeleid en organisatie van informatiebeveiliging</t>
  </si>
  <si>
    <t>1.1</t>
  </si>
  <si>
    <t>De directie van de leverancier heeft een Informatiebeveiligingsbeleid vastgesteld en communiceert dit aantoonbaar op regelmatige basis (jaarlijks), zowel intern als aan relevante externe partijen.</t>
  </si>
  <si>
    <t>§5.1.1</t>
  </si>
  <si>
    <t>1.2</t>
  </si>
  <si>
    <t>Het informatiebeveiligingsbeleid wordt tenminste jaarlijks beoordeeld of als zich een grote verandering heeft voorgedaan.</t>
  </si>
  <si>
    <t>§5.1.2</t>
  </si>
  <si>
    <t>1.3</t>
  </si>
  <si>
    <t>De leverancier heeft de verantwoordelijkheden met betrekking tot Informatiebeveiliging gedefinieerd en vastgelegd, en toegepast in de vorm van functiebeschrijvingen.</t>
  </si>
  <si>
    <t>§6.1.1</t>
  </si>
  <si>
    <t>Risicoanalyse</t>
  </si>
  <si>
    <t>1.4</t>
  </si>
  <si>
    <r>
      <t xml:space="preserve">De leverancier voert ten minste </t>
    </r>
    <r>
      <rPr>
        <b/>
        <sz val="10"/>
        <color theme="1"/>
        <rFont val="Calibri"/>
        <family val="2"/>
        <scheme val="minor"/>
      </rPr>
      <t>iedere 3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</si>
  <si>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27001:2014
ISO 27005:2011</t>
  </si>
  <si>
    <t>§8.2
§12.1</t>
  </si>
  <si>
    <r>
      <t>De leverancier voert ten minste</t>
    </r>
    <r>
      <rPr>
        <b/>
        <sz val="10"/>
        <color theme="1"/>
        <rFont val="Calibri"/>
        <family val="2"/>
        <scheme val="minor"/>
      </rPr>
      <t xml:space="preserve"> ieder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</si>
  <si>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27001:2014</t>
  </si>
  <si>
    <t>§8.2</t>
  </si>
  <si>
    <t>1.5</t>
  </si>
  <si>
    <t>De leverancier beschrijft hoe de geïdentificeerde risico’s worden behandeld en onderbouwt waarom eventuele restrisico’s worden geaccepteerd.</t>
  </si>
  <si>
    <t>ISO 27001:2013</t>
  </si>
  <si>
    <t>Bewustzijn en training</t>
  </si>
  <si>
    <t>1.6</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</si>
  <si>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</si>
  <si>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</si>
  <si>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 xml:space="preserve">Alle werknemers van de leverancier en, voor zover van toepassing, ingehuurd personeel en externe gebruikers krijgen training bij indiensttreding en vervolgens tenminste jaarlijks bijscholing over het Informatiebeveiligingsbeleid en de informatiebeveiligingsprocedures. </t>
  </si>
  <si>
    <t>Incidentenbeheer en datalekken</t>
  </si>
  <si>
    <t>1.7</t>
  </si>
  <si>
    <t>De leverancier voert incidentenbeheer procesmatig uit.
De activiteiten classificeren, prioriteren, diagnosticeren, communiceren en dossiervorming worden daarbij onderscheiden.</t>
  </si>
  <si>
    <t>§16.1.1</t>
  </si>
  <si>
    <t>1.8</t>
  </si>
  <si>
    <t>De leverancier heeft functiebeschrijvingen in gebruik waarin de taken met betrekking tot incidentenbeheer zijn opgenomen.</t>
  </si>
  <si>
    <t>1.9</t>
  </si>
  <si>
    <t>De leverancier hanteert een vaste werkwijze en vast format voor incidentrapportages.</t>
  </si>
  <si>
    <t>§16.1.2</t>
  </si>
  <si>
    <t>1.10</t>
  </si>
  <si>
    <t>De leverancier heeft een incident classificatiekader (al dan niet geautomatiseerd) naar urgentie en impact in gebruik.</t>
  </si>
  <si>
    <t>§16.1.4</t>
  </si>
  <si>
    <t>1.11</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</si>
  <si>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</si>
  <si>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</si>
  <si>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</si>
  <si>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</si>
  <si>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1.12</t>
  </si>
  <si>
    <t>De leverancier heeft een proces ingericht voor wijzigingsbeheer, bijvoorbeeld op basis van ITIL v3 of ISO 20000-1.</t>
  </si>
  <si>
    <t>§12.1.2</t>
  </si>
  <si>
    <t>1.13</t>
  </si>
  <si>
    <t>De leverancier test wijzigingen in een test- of acceptatieomgeving alvorens deze in productie te brengen en legt testresultaten vast.</t>
  </si>
  <si>
    <t>§12.1.4, §14.2.6, §14.2.9</t>
  </si>
  <si>
    <t>1.14</t>
  </si>
  <si>
    <t>De leverancier voert wijzigingen uit in de afgesproken servicevensters en overlegt wijzigingen met grote impact voorafgaand aan realisatie met de opdrachtgever.</t>
  </si>
  <si>
    <t>De leverancier voert wijzigingen uit in de afgesproken servicevensters en legt wijzigingen met grote impact voorafgaand aan realisatie voor aan de Change Advisory Board.</t>
  </si>
  <si>
    <t>1.15</t>
  </si>
  <si>
    <t>De leverancier documenteert de situatie na een wijziging in de configuratiedatabase.</t>
  </si>
  <si>
    <t>Continuïteitsbeheer</t>
  </si>
  <si>
    <t>1.16</t>
  </si>
  <si>
    <t>De leverancier heeft preventieve en correctieve maatregelen ten behoeve van de realisatie van de beschikbaarheidseisen aantoonbaar getroffen.
Is er bijvoorbeeld een bescherming tegen DDoS aanvallen</t>
  </si>
  <si>
    <t>§17.2</t>
  </si>
  <si>
    <t>1.17</t>
  </si>
  <si>
    <t>De leverancier is bekend met de single points of failure in de infrastructuur en heeft maatregelen getroffen om storingen binnen de afgesproken termijn te kunnen verhelpen.
Bij eenmanszaken, wie is de vervanger?</t>
  </si>
  <si>
    <t>1.18</t>
  </si>
  <si>
    <t>De leverancier bewaakt de beschikbaarheid en capaciteit van applicaties en systemen continu.</t>
  </si>
  <si>
    <t>§12.1.2 en §12.1.3</t>
  </si>
  <si>
    <t>De leverancier bewaakt de beschikbaarheid en capaciteit van applicaties en systemen continu. Overschrijdingen van drempelwaarden worden tijdig gesignaleerd en gerapporteerd aan de opdrachtgever.</t>
  </si>
  <si>
    <t>1.19</t>
  </si>
  <si>
    <t>De leverancier maakt back-ups conform beschikbaarheidseisen.</t>
  </si>
  <si>
    <t xml:space="preserve">ISO 27002:2013 </t>
  </si>
  <si>
    <t>§12.3</t>
  </si>
  <si>
    <t>1.20</t>
  </si>
  <si>
    <t>De leverancier bewaart back-ups beveiligd off-site. Een afstand van ten minste vijf kilometer tussen primaire opslag en back-up locatie is daarbij vereist. De locaties blijven binnen de EER.</t>
  </si>
  <si>
    <t>1.21</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</si>
  <si>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</si>
  <si>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1.22</t>
  </si>
  <si>
    <t>Wat is de datum van de laatste revisie van het BC&amp;DR plan? Geef aan in de toelichting.</t>
  </si>
  <si>
    <t>Geheimhouding</t>
  </si>
  <si>
    <t>De leverancier heeft een geheimhoudingsovereenkomst voor werknemers en derden in gebruik.</t>
  </si>
  <si>
    <t>§13.2.4</t>
  </si>
  <si>
    <t>1.23</t>
  </si>
  <si>
    <r>
      <t xml:space="preserve">Werknemers van de leverancier en, voor zover van toepassing, ingehuurd personeel en externe gebruikers, die betrokken zijn bij verwerkingen van </t>
    </r>
    <r>
      <rPr>
        <b/>
        <sz val="10"/>
        <color theme="1"/>
        <rFont val="Calibri"/>
        <family val="2"/>
        <scheme val="minor"/>
      </rPr>
      <t>risicoklasse 2</t>
    </r>
    <r>
      <rPr>
        <sz val="10"/>
        <color theme="1"/>
        <rFont val="Calibri"/>
        <family val="2"/>
        <scheme val="minor"/>
      </rPr>
      <t xml:space="preserve"> dienen een Verklaring Omtrent het Gedrag (VOG) over te leggen.  
VOG is getoond aan Amsterdam UMC.</t>
    </r>
  </si>
  <si>
    <t>§7.1.1</t>
  </si>
  <si>
    <r>
      <t xml:space="preserve">Werknemers van de leverancier en, voor zover van toepassing, ingehuurd personeel en externe gebruikers, die betrokken zijn bij verwerkingen van </t>
    </r>
    <r>
      <rPr>
        <b/>
        <sz val="10"/>
        <color theme="1"/>
        <rFont val="Calibri"/>
        <family val="2"/>
        <scheme val="minor"/>
      </rPr>
      <t>risicoklasse 3</t>
    </r>
    <r>
      <rPr>
        <sz val="10"/>
        <color theme="1"/>
        <rFont val="Calibri"/>
        <family val="2"/>
        <scheme val="minor"/>
      </rPr>
      <t xml:space="preserve"> dienen een Verklaring Omtrent het Gedrag (VOG) over te leggen.</t>
    </r>
  </si>
  <si>
    <t>Manufacturer Disclosure Statement for Medical Device Security -- MDS2</t>
  </si>
  <si>
    <t>Question ID</t>
  </si>
  <si>
    <t>Question</t>
  </si>
  <si>
    <t>Respons Vendor</t>
  </si>
  <si>
    <t>DOC-1</t>
  </si>
  <si>
    <t>Manufacturer Name</t>
  </si>
  <si>
    <t>DOC-2</t>
  </si>
  <si>
    <t>Device Description</t>
  </si>
  <si>
    <t>DOC-3</t>
  </si>
  <si>
    <t xml:space="preserve">Device Model </t>
  </si>
  <si>
    <t>DOC-4</t>
  </si>
  <si>
    <t>Document ID</t>
  </si>
  <si>
    <t>See Note</t>
  </si>
  <si>
    <t>No</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</si>
  <si>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</si>
  <si>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</si>
  <si>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</si>
  <si>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</si>
  <si>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</si>
  <si>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</si>
  <si>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</si>
  <si>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</si>
  <si>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</si>
  <si>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</si>
  <si>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</si>
  <si>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t>Diagram: Is a network or data flow diagram available that indicates connections to other system components or expected external resources?</t>
  </si>
  <si>
    <t>DOC-11</t>
  </si>
  <si>
    <t xml:space="preserve">SaMD: Is the device Software as a Medical Device (i.e. software-only, no hardware)? </t>
  </si>
  <si>
    <t>Val. May not be empty</t>
  </si>
  <si>
    <t>DOC-11.1</t>
  </si>
  <si>
    <t>Does the SaMD contain an operating system?</t>
  </si>
  <si>
    <t>N/A</t>
  </si>
  <si>
    <t>DOC-11.2</t>
  </si>
  <si>
    <t xml:space="preserve">Does the SaMD rely on an owner/operator provided operating system? </t>
  </si>
  <si>
    <t>DOC-11.3</t>
  </si>
  <si>
    <t xml:space="preserve">Is the SaMD hosted by the manufacturer? </t>
  </si>
  <si>
    <t>DOC-11.4</t>
  </si>
  <si>
    <t xml:space="preserve">Is the SaMD hosted by the customer? </t>
  </si>
  <si>
    <t xml:space="preserve">MANAGEMENT OF PERSONALLY IDENTIFIABLE INFORMATION </t>
  </si>
  <si>
    <t>MPII-1</t>
  </si>
  <si>
    <t xml:space="preserve">Can this device display, transmit, store, or modify personally identifiable information (e.g. electronic Protected Health Information (ePHI))? </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</si>
  <si>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</si>
  <si>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</si>
  <si>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</si>
  <si>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</si>
  <si>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</si>
  <si>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</si>
  <si>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</si>
  <si>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</si>
  <si>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</si>
  <si>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</si>
  <si>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</si>
  <si>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</si>
  <si>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</si>
  <si>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</si>
  <si>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</si>
  <si>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</si>
  <si>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</si>
  <si>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</si>
  <si>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</si>
  <si>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</si>
  <si>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</si>
  <si>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</si>
  <si>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</si>
  <si>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</si>
  <si>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</si>
  <si>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</si>
  <si>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</si>
  <si>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</si>
  <si>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</si>
  <si>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</si>
  <si>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</si>
  <si>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</si>
  <si>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</si>
  <si>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</si>
  <si>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</si>
  <si>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</si>
  <si>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</si>
  <si>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</si>
  <si>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</si>
  <si>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</si>
  <si>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</si>
  <si>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</si>
  <si>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Management of Private Data notes:</t>
  </si>
  <si>
    <t>AUTOMATIC LOGOFF (ALOF)</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</si>
  <si>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</si>
  <si>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</si>
  <si>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</si>
  <si>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ALOF-2</t>
  </si>
  <si>
    <t>Is the length of inactivity time before auto-logoff/screen lock user or administrator configurable?</t>
  </si>
  <si>
    <t>AUDIT CONTROLS (AUDT)</t>
  </si>
  <si>
    <t>The ability to reliably audit activity on the device.</t>
  </si>
  <si>
    <t>AUDT-1</t>
  </si>
  <si>
    <t>Can the medical device create additional audit logs or reports beyond standard operating system logs?</t>
  </si>
  <si>
    <t>AUDT-1.1</t>
  </si>
  <si>
    <t>Does the audit log record a USER ID?</t>
  </si>
  <si>
    <t>AUDT-1.2</t>
  </si>
  <si>
    <t>Does other personally identifiable information exist in the audit trail?</t>
  </si>
  <si>
    <t>AUDT-2</t>
  </si>
  <si>
    <t>Are events recorded in an audit log? If yes, indicate which of the following events are recorded in the audit log:</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</si>
  <si>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</si>
  <si>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</si>
  <si>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</si>
  <si>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</si>
  <si>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</si>
  <si>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</si>
  <si>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</si>
  <si>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</si>
  <si>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</si>
  <si>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</si>
  <si>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AUDT-2.6</t>
  </si>
  <si>
    <t xml:space="preserve">Creation/modification/deletion of data? </t>
  </si>
  <si>
    <t>AUDT-2.7</t>
  </si>
  <si>
    <t>Import/export of data from removable media (e.g. USB drive, external hard drive, DVD)?</t>
  </si>
  <si>
    <t>AUDT-2.8</t>
  </si>
  <si>
    <t>Receipt/transmission of data or commands over a network or point-to-point connection?</t>
  </si>
  <si>
    <t>AUDT-2.8.1</t>
  </si>
  <si>
    <t>Remote or on-site support?</t>
  </si>
  <si>
    <t>AUDT-2.8.2</t>
  </si>
  <si>
    <t xml:space="preserve">Application Programming Interface (API) and similar activity? </t>
  </si>
  <si>
    <t>AUDT-2.9</t>
  </si>
  <si>
    <t>Emergency access?</t>
  </si>
  <si>
    <t>AUDT-2.10</t>
  </si>
  <si>
    <t>Other events (e.g., software updates)?</t>
  </si>
  <si>
    <t>AUDT-2.11</t>
  </si>
  <si>
    <t>Is the audit capability documented in more detail?</t>
  </si>
  <si>
    <t>AUDT-3</t>
  </si>
  <si>
    <t xml:space="preserve">Can the owner/operator define or select which events are recorded in the audit log? </t>
  </si>
  <si>
    <t>AUDT-4</t>
  </si>
  <si>
    <t>Is a list of data attributes that are captured in the audit log for an event available?</t>
  </si>
  <si>
    <t>AUDT-4.1</t>
  </si>
  <si>
    <t>Does the audit log record date/time?</t>
  </si>
  <si>
    <t>AUDT-4.1.1</t>
  </si>
  <si>
    <t>Can date and time be synchronized by Network Time Protocol (NTP) or equivalent time source?</t>
  </si>
  <si>
    <t>AUDT-5</t>
  </si>
  <si>
    <t>Can audit log content be exported?</t>
  </si>
  <si>
    <t>AUDT-5.1</t>
  </si>
  <si>
    <t>Via physical media?</t>
  </si>
  <si>
    <t>AUDT-5.2</t>
  </si>
  <si>
    <t>Via Integrating the Healthcare Enterprise (IHE) Audit Trail and Node Authentication (ATNA) profile to SIEM?</t>
  </si>
  <si>
    <t>AUDT-5.3</t>
  </si>
  <si>
    <t>Via Other communications (e.g., external service device, mobile applications)?</t>
  </si>
  <si>
    <t>AUDT-5.4</t>
  </si>
  <si>
    <t xml:space="preserve">Are audit logs encrypted in transit or on storage media? </t>
  </si>
  <si>
    <t>AUDT-6</t>
  </si>
  <si>
    <t>Can audit logs be monitored/reviewed by owner/operator?</t>
  </si>
  <si>
    <t>AUDT-7</t>
  </si>
  <si>
    <t>Are audit logs protected from modification?</t>
  </si>
  <si>
    <t>AUDT-7.1</t>
  </si>
  <si>
    <t xml:space="preserve">Are audit logs protected from access? </t>
  </si>
  <si>
    <t>AUDT-8</t>
  </si>
  <si>
    <t>Can audit logs be analyzed by the device?</t>
  </si>
  <si>
    <t>AUTHORIZATION (AUTH)</t>
  </si>
  <si>
    <t xml:space="preserve">The ability of the device to determine the authorization of users.  </t>
  </si>
  <si>
    <t>AUTH-1</t>
  </si>
  <si>
    <t>Does the device prevent access to unauthorized users through user login requirements or other mechanism?</t>
  </si>
  <si>
    <t>AUTH-1.1</t>
  </si>
  <si>
    <t xml:space="preserve">Can the device be configured to use federated credentials management of users for authorization (e.g., LDAP, OAuth)? </t>
  </si>
  <si>
    <t>AUTH-1.2</t>
  </si>
  <si>
    <t xml:space="preserve">Can the customer push group policies to the device (e.g., Active Directory)? </t>
  </si>
  <si>
    <t>AUTH-1.3</t>
  </si>
  <si>
    <t>Are any special groups, organizational units, or group policies required?</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</si>
  <si>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</si>
  <si>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</si>
  <si>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</si>
  <si>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</si>
  <si>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</si>
  <si>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</si>
  <si>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AUTH-5</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</si>
  <si>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</si>
  <si>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</si>
  <si>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</si>
  <si>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CSUP-1</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</si>
  <si>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</si>
  <si>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CSUP-2</t>
  </si>
  <si>
    <t>Does the device contain an Operating System? If yes, complete 2.1-2.4.</t>
  </si>
  <si>
    <t>CSUP-2.1</t>
  </si>
  <si>
    <t>Does the device documentation provide instructions for owner/operator installation of patches or software updates?</t>
  </si>
  <si>
    <t>CSUP-2.2</t>
  </si>
  <si>
    <t>Does the device require vendor or vendor-authorized service to install patches or software updates?</t>
  </si>
  <si>
    <t>CSUP-2.3</t>
  </si>
  <si>
    <t>Does the device have the capability to receive remote installation of patches or software updates?</t>
  </si>
  <si>
    <t>CSUP-2.4</t>
  </si>
  <si>
    <t>Does the medical device manufacturer allow security updates from any third-party manufacturers (e.g., Microsoft) to be installed without approval from the manufacturer?</t>
  </si>
  <si>
    <t>CSUP-3</t>
  </si>
  <si>
    <t>Does the device contain Drivers and Firmware? If yes, complete 3.1-3.4.</t>
  </si>
  <si>
    <t>CSUP-3.1</t>
  </si>
  <si>
    <t>CSUP-3.2</t>
  </si>
  <si>
    <t>CSUP-3.3</t>
  </si>
  <si>
    <t>CSUP-3.4</t>
  </si>
  <si>
    <t>CSUP-4</t>
  </si>
  <si>
    <t>Does the device contain Anti-Malware Software? If yes, complete 4.1-4.4.</t>
  </si>
  <si>
    <t>CSUP-4.1</t>
  </si>
  <si>
    <t>CSUP-4.2</t>
  </si>
  <si>
    <t>CSUP-4.3</t>
  </si>
  <si>
    <t>CSUP-4.4</t>
  </si>
  <si>
    <t>CSUP-5</t>
  </si>
  <si>
    <t>Does the device contain Non-Operating System commercial off-the-shelf components? If yes, complete 5.1-5.4.</t>
  </si>
  <si>
    <t>CSUP-5.1</t>
  </si>
  <si>
    <t>CSUP-5.2</t>
  </si>
  <si>
    <t>CSUP-5.3</t>
  </si>
  <si>
    <t>CSUP-5.4</t>
  </si>
  <si>
    <t>CSUP-6</t>
  </si>
  <si>
    <t>Does the device contain other software components (e.g., asset management software, license management)? If yes, please provide details or refernce in notes and complete 6.1-6.4.</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</si>
  <si>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</si>
  <si>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</si>
  <si>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</si>
  <si>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</si>
  <si>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</si>
  <si>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</si>
  <si>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</si>
  <si>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</si>
  <si>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</si>
  <si>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</si>
  <si>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</si>
  <si>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</si>
  <si>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</si>
  <si>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</si>
  <si>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</si>
  <si>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</si>
  <si>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CSUP-11.1</t>
  </si>
  <si>
    <t>Does the manufacturer provide customers with review and approval status of updates?</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</si>
  <si>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</si>
  <si>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</si>
  <si>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</si>
  <si>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</si>
  <si>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</si>
  <si>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</si>
  <si>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DIDT-1.1</t>
  </si>
  <si>
    <t>Does the device support de-identification profiles that comply with the Digital Imaging and Communications in Medicine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</si>
  <si>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</si>
  <si>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</si>
  <si>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</si>
  <si>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</si>
  <si>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DTBK-2</t>
  </si>
  <si>
    <t>Does the device have a “factory reset” function to restore the original device settings as provided by the manufacturer?</t>
  </si>
  <si>
    <t>DTBK-3</t>
  </si>
  <si>
    <t>Does the device have an integral data backup capability to removable media?</t>
  </si>
  <si>
    <t>DTBK-4</t>
  </si>
  <si>
    <t>Does the device have an integral data backup capability to remote storage?</t>
  </si>
  <si>
    <t>DTBK-5</t>
  </si>
  <si>
    <t xml:space="preserve">Does the device have a backup capability for system configuration information, patch restoration, and software restoration? </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</si>
  <si>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</si>
  <si>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</si>
  <si>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</si>
  <si>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</si>
  <si>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</si>
  <si>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</si>
  <si>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</si>
  <si>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</si>
  <si>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</si>
  <si>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</si>
  <si>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</si>
  <si>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</si>
  <si>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</si>
  <si>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</si>
  <si>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</si>
  <si>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</si>
  <si>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MLDP-2</t>
  </si>
  <si>
    <t>Does the device support the use of anti-malware software (or other anti-malware mechanism)? Provide details or reference in notes.</t>
  </si>
  <si>
    <t>MLDP-2.1</t>
  </si>
  <si>
    <t xml:space="preserve">Does the device include anti-malware software by default? </t>
  </si>
  <si>
    <t>MLDP-2.2</t>
  </si>
  <si>
    <t xml:space="preserve">Does the device have anti-malware software available as an option? </t>
  </si>
  <si>
    <t>MLDP-2.3</t>
  </si>
  <si>
    <t xml:space="preserve">Does the device documentation allow the owner/operator to install or update anti-malware software? </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</si>
  <si>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</si>
  <si>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</si>
  <si>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</si>
  <si>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</si>
  <si>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</si>
  <si>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</si>
  <si>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MLDP-2.7</t>
  </si>
  <si>
    <t>Are malware notifications written to a log?</t>
  </si>
  <si>
    <t>MLDP-2.8</t>
  </si>
  <si>
    <t>Are there any restrictions on anti-malware (e.g., purchase, installation, configuration, scheduling)?</t>
  </si>
  <si>
    <t>MLDP-3</t>
  </si>
  <si>
    <t>If the answer to MLDP-2 is NO, and anti-malware cannot be installed on the device, are other compensating controls in place or available?</t>
  </si>
  <si>
    <t>MLDP-4</t>
  </si>
  <si>
    <t>Does the device employ application whitelisting that restricts the software and services that are permitted to be run on the device?</t>
  </si>
  <si>
    <t>MLDP-5</t>
  </si>
  <si>
    <t>Does the device employ a host-based intrusion detection/prevention system?</t>
  </si>
  <si>
    <t>MLDP-5.1</t>
  </si>
  <si>
    <t>Can the host-based intrusion detection/prevention system be configured by the customer?</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</si>
  <si>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</si>
  <si>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</si>
  <si>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</si>
  <si>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</si>
  <si>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</si>
  <si>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</si>
  <si>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NAUT-2</t>
  </si>
  <si>
    <t>Are network access control mechanisms supported (E.g., does the device have an internal firewall, or use a network connection white list)?</t>
  </si>
  <si>
    <t>NAUT-2.1</t>
  </si>
  <si>
    <t>Is the firewall ruleset documented and available for review?</t>
  </si>
  <si>
    <t>NAUT-3</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</si>
  <si>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</si>
  <si>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</si>
  <si>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</si>
  <si>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</si>
  <si>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</si>
  <si>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CONN-1.1</t>
  </si>
  <si>
    <t>Does the device support wireless connections?</t>
  </si>
  <si>
    <t>Any val except Yes</t>
  </si>
  <si>
    <t>CONN-1.1.1</t>
  </si>
  <si>
    <t>Does the device support Wi-Fi?</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</si>
  <si>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</si>
  <si>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</si>
  <si>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</si>
  <si>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</si>
  <si>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</si>
  <si>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</si>
  <si>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</si>
  <si>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</si>
  <si>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</si>
  <si>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</si>
  <si>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CONN-1.2.2</t>
  </si>
  <si>
    <t xml:space="preserve">Does the device have available USB ports? </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</si>
  <si>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</si>
  <si>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</si>
  <si>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</si>
  <si>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</si>
  <si>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</si>
  <si>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</si>
  <si>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</si>
  <si>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</si>
  <si>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CONN-4</t>
  </si>
  <si>
    <t>Can the device communicate with other systems external to the customer environment (e.g., a service host)?</t>
  </si>
  <si>
    <t>CONN-5</t>
  </si>
  <si>
    <t>Does the device make or receive API calls?</t>
  </si>
  <si>
    <t>CONN-6</t>
  </si>
  <si>
    <t>Does the device require an internet connection for its intended use?</t>
  </si>
  <si>
    <t>CONN-7</t>
  </si>
  <si>
    <t>Does the device support Transport Layer Security (TLS)?</t>
  </si>
  <si>
    <t>CONN-7.1</t>
  </si>
  <si>
    <t>Is TLS configurable?</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</si>
  <si>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</si>
  <si>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</si>
  <si>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</si>
  <si>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</si>
  <si>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</si>
  <si>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</si>
  <si>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</si>
  <si>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</si>
  <si>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</si>
  <si>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</si>
  <si>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PAUT-3</t>
  </si>
  <si>
    <t>Is the device configurable to lock out a user after a certain number of unsuccessful logon attempts?</t>
  </si>
  <si>
    <t>PAUT-4</t>
  </si>
  <si>
    <t>Are all default accounts (e.g., technician service accounts, administrator accounts) listed in the documentation?</t>
  </si>
  <si>
    <t>PAUT-5</t>
  </si>
  <si>
    <t>Can all passwords be changed?</t>
  </si>
  <si>
    <t>PAUT-6</t>
  </si>
  <si>
    <t>Is the device configurable to enforce creation of user account passwords that meet established (organization specific) complexity rules?</t>
  </si>
  <si>
    <t>PAUT-7</t>
  </si>
  <si>
    <t>Does the device support account passwords that expire periodically?</t>
  </si>
  <si>
    <t>PAUT-8</t>
  </si>
  <si>
    <t>Does the device support multi-factor authentication?</t>
  </si>
  <si>
    <t>PAUT-9</t>
  </si>
  <si>
    <t>Does the device support single sign-on (SSO)?</t>
  </si>
  <si>
    <t>PAUT-10</t>
  </si>
  <si>
    <t>Can user accounts be disabled/locked on the device?</t>
  </si>
  <si>
    <t>PAUT-11</t>
  </si>
  <si>
    <t>Does the device support biometric controls?</t>
  </si>
  <si>
    <t>PAUT-12</t>
  </si>
  <si>
    <t>Does the device support physical tokens (e.g. badge access)?</t>
  </si>
  <si>
    <t>PAUT-13</t>
  </si>
  <si>
    <t>Does the device support group authentication (e.g. hospital teams)?</t>
  </si>
  <si>
    <t>PAUT-14</t>
  </si>
  <si>
    <t>Does the application or device store or manage authentication credentials?</t>
  </si>
  <si>
    <t>PAUT-14.1</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</si>
  <si>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</si>
  <si>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</si>
  <si>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</si>
  <si>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PLOK-1</t>
  </si>
  <si>
    <t>Is the device software only? If yes, answer “N/A” to remaining questions in this section.</t>
  </si>
  <si>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</si>
  <si>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</si>
  <si>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</si>
  <si>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</si>
  <si>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</si>
  <si>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</si>
  <si>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</si>
  <si>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</si>
  <si>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</si>
  <si>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</si>
  <si>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RDMP-2</t>
  </si>
  <si>
    <t xml:space="preserve">Does the manufacturer evaluate third-party applications and software components included in the device for secure development practices? </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</si>
  <si>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</si>
  <si>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</si>
  <si>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</si>
  <si>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</si>
  <si>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</si>
  <si>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</si>
  <si>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</si>
  <si>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</si>
  <si>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</si>
  <si>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</si>
  <si>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</si>
  <si>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</si>
  <si>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</si>
  <si>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</si>
  <si>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</si>
  <si>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</si>
  <si>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</si>
  <si>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</si>
  <si>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</si>
  <si>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</si>
  <si>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</si>
  <si>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</si>
  <si>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</si>
  <si>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</si>
  <si>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SAHD-1</t>
  </si>
  <si>
    <t>Is the device hardened in accordance with any industry standards?</t>
  </si>
  <si>
    <t>SAHD-2</t>
  </si>
  <si>
    <t>Has the device received any cybersecurity certifications?</t>
  </si>
  <si>
    <t>SAHD-3</t>
  </si>
  <si>
    <t>Does the device employ any mechanisms for software integrity checking</t>
  </si>
  <si>
    <t>SAHD-3.1</t>
  </si>
  <si>
    <t>Does the device employ any mechanism (e.g., release-specific hash key, checksums, digital signature, etc.) to ensure the installed software is manufacturer-authorized?</t>
  </si>
  <si>
    <t>SAHD-3.2</t>
  </si>
  <si>
    <t>Does the device employ any mechanism (e.g., release-specific hash key, checksums, digital signature, etc.) to ensure the software updates are the manufacturer-authorized updates?</t>
  </si>
  <si>
    <t>SAHD-4</t>
  </si>
  <si>
    <t>Can the owner/operator perform software integrity checks (i.e., verify that the system has not been modified or tampered with)?</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</si>
  <si>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</si>
  <si>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</si>
  <si>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</si>
  <si>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</si>
  <si>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</si>
  <si>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</si>
  <si>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</si>
  <si>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</si>
  <si>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</si>
  <si>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</si>
  <si>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</si>
  <si>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</si>
  <si>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SAHD-8</t>
  </si>
  <si>
    <t>Are all communication ports and protocols that are not required for the intended use of the device disabled?</t>
  </si>
  <si>
    <t>SAHD-9</t>
  </si>
  <si>
    <t>Are all services (e.g., telnet, file transfer protocol [FTP], internet information server [IIS], etc.), which are not required for the intended use of the device deleted/disabled?</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</si>
  <si>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</si>
  <si>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</si>
  <si>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</si>
  <si>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</si>
  <si>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</si>
  <si>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</si>
  <si>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SAHD-13</t>
  </si>
  <si>
    <t>Does the product documentation include information on operational network security scanning by users?</t>
  </si>
  <si>
    <t>SAHD-14</t>
  </si>
  <si>
    <t>Can the device be hardened beyond the default provided state?</t>
  </si>
  <si>
    <t>SAHD-14.1</t>
  </si>
  <si>
    <t>Are instructions available from vendor for increased hardening?</t>
  </si>
  <si>
    <t>SHAD-15</t>
  </si>
  <si>
    <t>Can the system prevent access to BIOS or other bootloaders during boot?</t>
  </si>
  <si>
    <t>SAHD-16</t>
  </si>
  <si>
    <t>Have additional hardening methods not included in 2.3.19 been used to harden the device?</t>
  </si>
  <si>
    <t>SECURITY GUIDANCE (SGUD)</t>
  </si>
  <si>
    <t>Availability of security guidance for operator and administrator of the device and manufacturer sales and service.</t>
  </si>
  <si>
    <t>SGUD-1</t>
  </si>
  <si>
    <t>Does the device include security documentation for the owner/operator?</t>
  </si>
  <si>
    <t>SGUD-2</t>
  </si>
  <si>
    <t xml:space="preserve">Does the device have the capability, and provide instructions, for the permanent deletion of data from the device or media? </t>
  </si>
  <si>
    <t>SGUD-3</t>
  </si>
  <si>
    <t>Are all access accounts documented?</t>
  </si>
  <si>
    <t>SGUD-3.1</t>
  </si>
  <si>
    <t>Can the owner/operator manage password control for all accounts?</t>
  </si>
  <si>
    <t>SGUD-4</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</si>
  <si>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</si>
  <si>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</si>
  <si>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</si>
  <si>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</si>
  <si>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</si>
  <si>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STCF-1.1</t>
  </si>
  <si>
    <t>Is all data encrypted or otherwise protected?</t>
  </si>
  <si>
    <t>STCF-1.2</t>
  </si>
  <si>
    <t xml:space="preserve">Is the data encryption capability configured by default? </t>
  </si>
  <si>
    <t>STCF-1.3</t>
  </si>
  <si>
    <t>Are instructions available to the customer to configure encryption?</t>
  </si>
  <si>
    <t>STCF-2</t>
  </si>
  <si>
    <t>Can the encryption keys be changed or configured?</t>
  </si>
  <si>
    <t>STCF-3</t>
  </si>
  <si>
    <t xml:space="preserve">Is the data stored in a database located on the device? </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</si>
  <si>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</si>
  <si>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</si>
  <si>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</si>
  <si>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</si>
  <si>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</si>
  <si>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</si>
  <si>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</si>
  <si>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</si>
  <si>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</si>
  <si>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</si>
  <si>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</si>
  <si>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</si>
  <si>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</si>
  <si>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</si>
  <si>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</si>
  <si>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</si>
  <si>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</si>
  <si>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</si>
  <si>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</si>
  <si>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</si>
  <si>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TXIG-2</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</si>
  <si>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</si>
  <si>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</si>
  <si>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</si>
  <si>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</si>
  <si>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</si>
  <si>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</si>
  <si>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</si>
  <si>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</si>
  <si>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</si>
  <si>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</si>
  <si>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</si>
  <si>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</si>
  <si>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</si>
  <si>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</si>
  <si>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</si>
  <si>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</si>
  <si>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 xml:space="preserve"> </t>
  </si>
  <si>
    <t>NONE</t>
  </si>
  <si>
    <t>Notes:</t>
  </si>
  <si>
    <t>Note 1</t>
  </si>
  <si>
    <t>Example note.  Please keep individual notes to one cell.  Please use separate notes for separate information</t>
  </si>
  <si>
    <t>PvEisen ICT</t>
  </si>
  <si>
    <t>01-ICT Algemeen</t>
  </si>
  <si>
    <t>E-001.01</t>
  </si>
  <si>
    <t>De oplossing wordt geleverd met volledige Engels of Nederlandstalige documentatie.</t>
  </si>
  <si>
    <t>Documentatie</t>
  </si>
  <si>
    <t>E-001.02</t>
  </si>
  <si>
    <t>Aanbieder levert als onderdeel van de aanbesteding de volgende documentatie aan:</t>
  </si>
  <si>
    <t>E-001.02.1</t>
  </si>
  <si>
    <t>De installatiehandleiding (Een beschrijving van technische en functionele componenten van de oplossing inclusief eventuele relaties met andere servers en services)</t>
  </si>
  <si>
    <t>E-001.02.2</t>
  </si>
  <si>
    <t xml:space="preserve">Het infrastructuurschema/referentieontwerp(en) </t>
  </si>
  <si>
    <t>E-001.02.3</t>
  </si>
  <si>
    <t>Een schematisch systeemlandschap van alle applicatieonderdelen.</t>
  </si>
  <si>
    <t>E-001.02.4</t>
  </si>
  <si>
    <t>Technische specificaties voor minimaal het beheer en onderhoud (Een beschrijving van specifieke aandachtspunten die van belang zijn voor het correct functioneren van de applicatie).</t>
  </si>
  <si>
    <t>E-001.03</t>
  </si>
  <si>
    <t xml:space="preserve">Aanbieder communiceert proactief gedurende het in gebruik zijn van de applicatie kwetsbaarheden in alle ICT componenten behorende bij deze aanbesteding die invloed hebben op de beschikbaarheid, integriteit en beveiliging van de oplossing en al haar bijbehorende ICT componenten. Maatregelen en middelen om deze te verhelpen worden direct en kosteloos aangeboden. </t>
  </si>
  <si>
    <t>Security</t>
  </si>
  <si>
    <t>E-001.04</t>
  </si>
  <si>
    <t>De installatie en configuratie van alle ICT componenten behorende bij deze aanbesteding gebeurt door Aanbieder in samenwerking met de systeem- en applicatiebeheerders van Amsterdam UMC.</t>
  </si>
  <si>
    <t>Overigen</t>
  </si>
  <si>
    <t>E-001.05</t>
  </si>
  <si>
    <t>Security updates aan het platform waarop de oplossing draait, worden geïmplementeerd binnen de gestelde termijnen in het patchbeleid van Dienst ICT. Te weten…
Urgent binnen 14 dagen, Hoog/Kritisch binnen 30 dagen, Medium 90 dagen, Laag 186 dagen</t>
  </si>
  <si>
    <t>E-001.06</t>
  </si>
  <si>
    <t>Bij elke release, upgrade en update van de oplossing, of andere ICT componenten behorend bij deze aanbesteding, wordt er actuele installatie-, configuratie-, beheer- en gebruikersdocumentatie digitaal aangeleverd  ten behoeve van de applicatiebeheerders van Amsterdam UMC.</t>
  </si>
  <si>
    <t>E-001.07</t>
  </si>
  <si>
    <t>Remote support is beschikbaar en voldoet aan de eisen gesteld door de centrale ICT van Amsterdam UMC</t>
  </si>
  <si>
    <t>E-001.09</t>
  </si>
  <si>
    <t>Aanbieder levert een technische roadmap aan als onderdeel van deze aanbesteding met minimaal de volgende aspecten:</t>
  </si>
  <si>
    <t>Releasemanagement</t>
  </si>
  <si>
    <t>E-001.09.1</t>
  </si>
  <si>
    <t>- Applicatie distributie</t>
  </si>
  <si>
    <t>E-001.09.2</t>
  </si>
  <si>
    <t>- Ondersteuning voor applicatie technieken</t>
  </si>
  <si>
    <t>E-001.09.3</t>
  </si>
  <si>
    <t>- Lifecycle van update en upgrades (met bijbehorende termijnen)</t>
  </si>
  <si>
    <t>E-001.10</t>
  </si>
  <si>
    <t>Het is mogelijk om een configuratie, referentie en user data kopie te maken en te kopieren van een omgeving naar een andere omgevingen te maken voor OTAP doeleinden</t>
  </si>
  <si>
    <t>Teststraat (OTAP)</t>
  </si>
  <si>
    <t>E-001.13</t>
  </si>
  <si>
    <t>Het systeem heeft minimaal drie omgevingen (TAP):</t>
  </si>
  <si>
    <t>E-001.13.1</t>
  </si>
  <si>
    <t>• Test-omgeving (voor eerste installatie van de software en testen technische zaken)</t>
  </si>
  <si>
    <t>E-001.13.2</t>
  </si>
  <si>
    <t>• Acceptatie-omgeving (inrichten en functioneel testen van nieuwe functionaliteit)</t>
  </si>
  <si>
    <t>E-001.13.3</t>
  </si>
  <si>
    <t>• Productie-omgeving (productie live omgeving)</t>
  </si>
  <si>
    <t>E-001.12</t>
  </si>
  <si>
    <t>Upgrades en updates zullen geen vermindering van functionaliteit veroorzaken zonder voorafgaand overleg.</t>
  </si>
  <si>
    <t>E-001.14</t>
  </si>
  <si>
    <t>Updates/fixes voor veiligheidsproblemen worden altijd voor alle ondersteunde versies van de leverancier's software beschikbaar gesteld.</t>
  </si>
  <si>
    <t>E-001.15</t>
  </si>
  <si>
    <t>VRAAG: Welke ‘end of service’-termijn hanteert de Aanbieder voor softwareversies?</t>
  </si>
  <si>
    <t>E-001.16</t>
  </si>
  <si>
    <t>Het technisch ontwerp van het applicatielandschap bevat geen single points of failure. Alleen bij een BIV data-classificatie MIDDEN of HOOG is.</t>
  </si>
  <si>
    <t>Zie toelichting</t>
  </si>
  <si>
    <t>03 ICT - Netwerk - Infra</t>
  </si>
  <si>
    <t>E-003.01</t>
  </si>
  <si>
    <t>De oplossing draait op een van de volgende OS platformen (in volgorde van wenselijkheid):
Voor Micosoft OS:
1. Windows server 2019
2. Windows server 2016
Voor Linux OS:
1. RHEL 7+
2. CentOS 7+
3. Oracle Linux
Wat betreft server beheer zijn er 2 modellen toegestaan:
1. Virtual rackhosting mbv van OVA of ISO image (inclusief ESX)
2. Tot en met OS door Masterdam UMC, Dienst ICT beheerd
Geef aan welk platform u gebruikt en welk beheermodel van toepassing is:</t>
  </si>
  <si>
    <t>V-003.01.1</t>
  </si>
  <si>
    <t>VRAAG: Geef aan welk OS platform u gebruikt.</t>
  </si>
  <si>
    <t>V-003.01.2</t>
  </si>
  <si>
    <t>VRAAG: Welk beheermodel wordt toegepast</t>
  </si>
  <si>
    <t>E-003.02</t>
  </si>
  <si>
    <t>De gebruikte database maakt gebruik van:
- SQL2016 of SQL 2016 Always on bij hoge beschikbaarheidseis
- Oracle 11.2 (geen RAC moeten andere beschikbaarheids maatregelen nemen)
- MySQL; alleen als onderdeel van LAMP distributie</t>
  </si>
  <si>
    <t>E-003.03</t>
  </si>
  <si>
    <t>De oplossing ondersteunt maatregelen om opschaling omtrent CPU, geheugen en storage mogelijk te maken.</t>
  </si>
  <si>
    <t>Capaciteits &amp; Performance management</t>
  </si>
  <si>
    <t>E-003.04</t>
  </si>
  <si>
    <t>Indien de server applicatie gevirtualiseerd is, dient deze volledig ondersteund te worden op VMware ESX virtualisatie platform.</t>
  </si>
  <si>
    <t>E-003.05</t>
  </si>
  <si>
    <t>Alle communicatie tussen de verschillende applicatie componenten (server, database, client, koppelingen, etc) voldoen aan IPv4 of hoger adressensysteem, en is TCP gebaseerd.</t>
  </si>
  <si>
    <t>E-003.05.1</t>
  </si>
  <si>
    <t>Communicatie met andere systemen dan vermeld bij E-003.05 vindt plaats op basis van DNS naam.</t>
  </si>
  <si>
    <t>E-003.06</t>
  </si>
  <si>
    <t>De oplossing voldoet voor een correcte werking, aan het 'least privilige' principe. De rechten voor de gebruiker zijn zo afgesteld dat de applicatie werkt en de gebruiker geen hoge rechten op het lokale systeem nodig heeft.</t>
  </si>
  <si>
    <t>E-003.07</t>
  </si>
  <si>
    <t>Aanvullend, de oplossing vereist voor een correcte werking geen domain administrator rechten</t>
  </si>
  <si>
    <t>Licentiebeheer</t>
  </si>
  <si>
    <t>De aanbieding bevat licenties voor alle gevraagde omgevingen (gedurende de looptijd).</t>
  </si>
  <si>
    <t>E-003.08</t>
  </si>
  <si>
    <t xml:space="preserve">Het is duidelijk gedocumenteerd hoe de licentiestructuur van alle ICT componenten behorende bij deze aanbesteding is opgebouwd. </t>
  </si>
  <si>
    <t>E-003.08.1</t>
  </si>
  <si>
    <t>Het is mogelijk om de impact van wijzigingen in het gebruik in te schatten en eventuele licentieoverschrijdingen tijdig te voorzien.</t>
  </si>
  <si>
    <t>E-003.08.2</t>
  </si>
  <si>
    <t xml:space="preserve">Overschrijdingen van licentievoorwaarden leiden nooit tot een automatische blokkade van functionaliteit. De leverancier moet schriftelijk toestemming vragen aan Amsterdam UMC voordat de toegang geblokkeerd wordt. </t>
  </si>
  <si>
    <t>E-003.08.3</t>
  </si>
  <si>
    <t>Licentie beheer verloopt middels software matige “floating” licenties. Aanvullende hardware (USB dongels) is vanuit beheer perspectief niet mogelijk.</t>
  </si>
  <si>
    <t>E-003.09</t>
  </si>
  <si>
    <t>Na installatie van elke nieuwe release, upgrade en/of update van de oplossing zijn bestaande gegevens nog volledig beschikbaar en bruikbaar.</t>
  </si>
  <si>
    <t>E-003.10</t>
  </si>
  <si>
    <t>Aanbieder ondersteunt het gebruik van de oplossing of andere ICT componenten behorende bij deze aanbesteding, inclusief patches voor die releaseversie, gedurende de gehele looptijd van de aanbesteding.</t>
  </si>
  <si>
    <t>E-003.11</t>
  </si>
  <si>
    <t>Bij nieuwe versies van de oplossing, of delen daarvan, garandeert Aanbieder dat de complete functionaliteit in een acceptatieomgeving en productie (TAP) getest kan worden alvorens deze in productie wordt genomen.</t>
  </si>
  <si>
    <t>E-003.12</t>
  </si>
  <si>
    <t xml:space="preserve">De oplossing wordt geleverd met een gedocumenteerde roll-back mogelijkheid voor het herstellen van de beschikbaarheid na installatie van een nieuwe versie/release/update of upgrade. </t>
  </si>
  <si>
    <t>E-003.13</t>
  </si>
  <si>
    <r>
      <t xml:space="preserve">Aanbieder zorgt binnen </t>
    </r>
    <r>
      <rPr>
        <b/>
        <sz val="10"/>
        <color theme="1"/>
        <rFont val="Calibri"/>
        <family val="2"/>
        <scheme val="minor"/>
      </rPr>
      <t>18 maanden</t>
    </r>
    <r>
      <rPr>
        <sz val="10"/>
        <color theme="1"/>
        <rFont val="Calibri"/>
        <family val="2"/>
        <scheme val="minor"/>
      </rPr>
      <t xml:space="preserve"> na de release van een nieuwe versie van Microsoft Windows voor een compatibele client en server versie van de oplossing.</t>
    </r>
  </si>
  <si>
    <t>E-003.14</t>
  </si>
  <si>
    <t>Aanbieder levert, ondersteunt en implementeert alle software upgrades en updates die noodzakelijk zijn voor de garantie op een goedwerkend systeem als ook alle software upgrades en updates van third party componenten, kosteloos gedurende de looptijd van het contract.</t>
  </si>
  <si>
    <t>E-003.15</t>
  </si>
  <si>
    <t xml:space="preserve">Aanbieder test na het uitkomen van patches van het operating system zelf de uitwerking hiervan op eigen infra en rapporteert de bevindingen - of assisteert het Amsterdam UMC bij instllatie en uitrol van patches op lokale systemen </t>
  </si>
  <si>
    <t>V-003.15.1</t>
  </si>
  <si>
    <t>VRAAG: Beschrijf in welke vorm deze communicatie plaatsvindt</t>
  </si>
  <si>
    <t>V-003.15.2</t>
  </si>
  <si>
    <t>VRAAG: Geef aan wat de termijn is van uitkomen van de patches en de rapportage van de bevindingen aan Amsterdam UMC.</t>
  </si>
  <si>
    <t>Mag niet Nee zijn</t>
  </si>
  <si>
    <t>E-003.16</t>
  </si>
  <si>
    <t>De oplossing is compatibel met Amsterdam UMC anti-virus/malware software en aansluitvoorwaarden Amsterdam UMC</t>
  </si>
  <si>
    <t>E-003.17</t>
  </si>
  <si>
    <t>De oplossing sluit aan bij de AMC centrale opslag omgeving (Fiberchannel SAN, SAN Array,  NAS (SMB2+, NFS3+)).</t>
  </si>
  <si>
    <t>Storage</t>
  </si>
  <si>
    <t>E-003.18</t>
  </si>
  <si>
    <t>Opslag capaciteit en performance worden vooraf door Aanbieder afgegeven in TerraBytes (TBs), IOPS en latency bandbreedte.</t>
  </si>
  <si>
    <t>E-003.19</t>
  </si>
  <si>
    <t>De clientsoftware kan worden gevirtualiseerd met Microsoft App-V 4.6 of hoger of Citrix Xenapp 7 of hoger. Geef ondersteunde virtualisatie mogelijkheden aan.</t>
  </si>
  <si>
    <t>Virtualisatie</t>
  </si>
  <si>
    <t>V-003.19.1</t>
  </si>
  <si>
    <t>VRAAG: Geef aan wat de consequenties zijn van het virtualiseren van de clientsoftware ten aanzien van performance, beeldkwaliteit, functionaliteit en andere functionale presetaties.</t>
  </si>
  <si>
    <t>E-003.20</t>
  </si>
  <si>
    <t>Aanbieder levert de specs van de werkstations aan als onderdeel van deze aanbesteding.</t>
  </si>
  <si>
    <t>Specificaties</t>
  </si>
  <si>
    <t>E-003.21</t>
  </si>
  <si>
    <t>De applicatie voor authenticatie en autorisatie kan omgaan met Native Active Directory of Federatie.
1. In het geval van native Active Directory kan de applicatie omgaan met meer dan 1 Account forest
2. In het geval van Federatie gaat de voorkeur uit naar SAML: 2.0</t>
  </si>
  <si>
    <t>Authenticatie</t>
  </si>
  <si>
    <t>E-003.22</t>
  </si>
  <si>
    <t>Single sign-on (SSO) is mogelijk op basis van de windows AD login.</t>
  </si>
  <si>
    <t>E-003.23</t>
  </si>
  <si>
    <t>In het geval dat SSO niet mogelijk is, dienen de applicatie specifieke accounts worden aangemaakt en die voldoen aan Amsterdam UMC beveiligingseisen. Waaronder wachtwoorden.</t>
  </si>
  <si>
    <t>E-003.24</t>
  </si>
  <si>
    <t>AD-koppeling user accounts voor SSO met EPIC is mogelijk , maar “los” inloggen moet ook mogelijk zijn (zie Deel VI - Use cases ICT). Geef toelichting.</t>
  </si>
  <si>
    <t>E-003.25</t>
  </si>
  <si>
    <t xml:space="preserve">Indien wordt gekozen voor een applicatie die bestaat uit meerdere componenten, moet SSO gelden voor alle componenten </t>
  </si>
  <si>
    <t>E-003.26</t>
  </si>
  <si>
    <t>Logging van de applicatie wordt geschreven naar een OS standaard of open, leesbaar formaat.</t>
  </si>
  <si>
    <t>E-003.27</t>
  </si>
  <si>
    <t>Logging wordt niet op de loakel C schijf (windows os only) weggeschreven.</t>
  </si>
  <si>
    <t>E-003.28</t>
  </si>
  <si>
    <t>Integriteit: Logging events zijn beveiligd tegen aanpassingen.</t>
  </si>
  <si>
    <t>E-003.29</t>
  </si>
  <si>
    <t>Wachtwoorden worden niet in de applicatie server of client software opgeslagen.</t>
  </si>
  <si>
    <t>E-003.30</t>
  </si>
  <si>
    <t>Wachtwoorden worden alleen encrypted tussen client en server gecommuniceerd bv TLS</t>
  </si>
  <si>
    <t>E-003.31</t>
  </si>
  <si>
    <t>Guest accounts, hebben een standaardset met machtigingen en privileges die worden gegeven aan niet-geregistreerde gebruikers van een systeem of service. Guest accounts worden standaard aangemaakt (bv bij MS Windows). 
Guest accounts mogen niet worden gebruikt, ze zijn altijd disabled.</t>
  </si>
  <si>
    <t>04 - ICT - Koppelingen - Standaarden</t>
  </si>
  <si>
    <t>E-004.01</t>
  </si>
  <si>
    <t>De voorgestelde oplossing maakt voor integratie gebruik van een van onderstaande standaarden:
- HL7
- XML
- FHIR
Geef aan welke integratie standaard u ondersteunt.</t>
  </si>
  <si>
    <t>Medisch</t>
  </si>
  <si>
    <t>V-004.01.1</t>
  </si>
  <si>
    <t>VRAAG: Geef aan hoe u dit implementeert.</t>
  </si>
  <si>
    <t>V-004.01.2</t>
  </si>
  <si>
    <t>VRAAG: Geef aan wat de ontwikkelingen zijn voor uitwisseling van data met externe partijen</t>
  </si>
  <si>
    <t>E-004.01.3</t>
  </si>
  <si>
    <t>Aanbieder levert het HL7 V2 of V3 conformance statement aan. Zowel de Nederlandse als Amerikaanse standaard.</t>
  </si>
  <si>
    <t>E-004.02</t>
  </si>
  <si>
    <t>De oplossing maakt gebruik van een van de onderstaande beeld protocollen, indien van toepassing
- DICOM
of
- DICOMweb (waar WADO een onderdeel van is)
Geef aan welke protocollen u gebruikt, ook als dit andere zijn.</t>
  </si>
  <si>
    <t>V-004.02.1</t>
  </si>
  <si>
    <t>VRAAG: Geef aan hoe u beelden opslag en protocollen implementeert, indien van toepassing</t>
  </si>
  <si>
    <t>E-004.05</t>
  </si>
  <si>
    <t>Aanbieder maakt gebruik van IOCM, indien er sprake is van beeldopslag</t>
  </si>
  <si>
    <t>V-004.05.1</t>
  </si>
  <si>
    <t>VRAAG: Beschrijf hoe u voldoet aan IOCM (IHE) idem</t>
  </si>
  <si>
    <t>V-004.05.2</t>
  </si>
  <si>
    <t>VRAAG: Beschijf hoe u IOCM heeft geimplementeerd in uw systeem, idem</t>
  </si>
  <si>
    <t>E-004.06</t>
  </si>
  <si>
    <t xml:space="preserve">Indien een het een zorg applicatie betreft, kan bewezen intregreren met het bestaande EPD (EPIC). Beschrijf alle integraties. </t>
  </si>
  <si>
    <t>E-004.07</t>
  </si>
  <si>
    <t>Indien het om een zorg applicatie gaat, het de applicatie de volgende ADT-berichten transacties verwerken en zichtbaar maken bij patiënten die binnen het systeem zijn opgeslagen: - Wijzigingen patiënt gegevens, in iedergeval: A04, A08, A40 of de EPIC equivalenten hiervan - Bovengenoemde updates kunnen ontvangen en verwerkt worden voor alle beeldonderzoeken, ook voor onderzoeken met status ‘geautoriseerd’.</t>
  </si>
  <si>
    <t>E-004.08</t>
  </si>
  <si>
    <t>Visuele integraties met geleverde third-party applicaties mogen geen gebruik maken van COM-objecten.</t>
  </si>
  <si>
    <t>05 - ICT - Beheer</t>
  </si>
  <si>
    <t>E-005.01</t>
  </si>
  <si>
    <t>Indien servers gebruik maken van gecentraliseerde Amsterdam UMC opslag,  dan wordt deze opslag beheerd door het Amsterdam UMC ICT. De leverancier dient hier rekening mee te houden.</t>
  </si>
  <si>
    <t>Beheer</t>
  </si>
  <si>
    <t>E-005.02</t>
  </si>
  <si>
    <t>Op activiteitenniveau is elke actie terug te herleiden tot een persoon (ATNA), indien het gaat om een zorg-applicatie, gaat het om niet zorg-applicaties moet aan de Nen 7510 normen worden voldaan voor auditing</t>
  </si>
  <si>
    <t>E-005.03</t>
  </si>
  <si>
    <t>Het inzicht van eis 005.03 moet inzichtelijk zijn voor specifieke gebruikers.</t>
  </si>
  <si>
    <t>E-005.04</t>
  </si>
  <si>
    <t>Applicatie-beheerders kunnen zelf controles uitvoeren.
Hierbij geldt: de beheerders moeten eenvoudig vragen kunnen beantwoorden zoals "welke users hebben patient data of andere gevoelige data bekeken" of "welke user heeft data geexporteerd of buiten applicatie opgeslagen op datum X tijdstip Y".</t>
  </si>
  <si>
    <t>E-005.05</t>
  </si>
  <si>
    <t xml:space="preserve">VRAAG: Leg uit hoe een zoekopdracht wordt uitgevoerd en resultaten getoond. (let hierbij o.a. op interface, gebruikersvriendelijkheid enz.)  </t>
  </si>
  <si>
    <t>E-005.06</t>
  </si>
  <si>
    <t>Applicatie-beheerders kunnen zelf direct bij de logging van o.a. store nodes, centrale database e.d.</t>
  </si>
  <si>
    <t>E-005.06.1</t>
  </si>
  <si>
    <t>Applicatie-beheerders kunnen het logging level zelf aanpassen.</t>
  </si>
  <si>
    <t>E-005.06.2</t>
  </si>
  <si>
    <t xml:space="preserve">VRAAG: Wat voor effect heeft dit op performance en hoe is dit te controleren? </t>
  </si>
  <si>
    <t>E-005.06.3</t>
  </si>
  <si>
    <t xml:space="preserve">Voor troubleshooting zijn de logs doorzoekbaar, toegankelijk en te archiveren buiten de applicatie. </t>
  </si>
  <si>
    <t>V-005.07</t>
  </si>
  <si>
    <t>VRAAG: Welke tooling is beschikbaar om diverse gegevens op te vragen (o.a. database-logs, import en export-logs, enz.)?</t>
  </si>
  <si>
    <t>V-005.08</t>
  </si>
  <si>
    <t xml:space="preserve">VRAAG: In hoeverre zijn de systeemconfiguratie modules te autoriseren? </t>
  </si>
  <si>
    <t>V-005.09</t>
  </si>
  <si>
    <t>De oplossing heeft voorzieningen om functioneel database beheer uit te voeren zonder directe toegang tot de database server.</t>
  </si>
  <si>
    <t>V-005.10</t>
  </si>
  <si>
    <t>VRAAG: Ondersteunt u reporting voor capacity planning voor uw applicatie?</t>
  </si>
  <si>
    <t>V-005.11</t>
  </si>
  <si>
    <t>VRAAG: Is er naast de genoemde auditing-informatie en troubleshoot-logging nog meer informatie beschikbaar voor data analyse, zo ja hoe?</t>
  </si>
  <si>
    <t>V-005.12</t>
  </si>
  <si>
    <t>De bevoegdheid tot het uitvoeren van specifieke handelingen binnen de oplossing is per medewerker groep of medewerker met behulp van privileges instelbaar.</t>
  </si>
  <si>
    <t>07 - ICT - Performance</t>
  </si>
  <si>
    <t>E-007.01</t>
  </si>
  <si>
    <t>Aanbieder levert een overzicht van alle voorzieningen die nodig zijn voor de performance garantie van de applicatie. Mee te sturen met de inschrijving indien het een aanbesteding betreft</t>
  </si>
  <si>
    <t>E-007.02</t>
  </si>
  <si>
    <t>Aanbieder levert een overzicht per type desktopomgeving (FAT- en/of VDI client) welke performance haalbaar is.  Mee te sturen met de inschrijving indien het een aanbesteding betreft</t>
  </si>
  <si>
    <t>E-007.03</t>
  </si>
  <si>
    <t>Aanbieder checkt regulier of performance prestaties gelijk zijn gebleven en/of geeft advies waarmee bestaande performance op pijl gehouden kan worden. Denk hierbij aan veranderingen in productie, upgrades en updates.</t>
  </si>
  <si>
    <t>08 - ICT - Migratie</t>
  </si>
  <si>
    <t>E-008.01</t>
  </si>
  <si>
    <t xml:space="preserve">De applicatie heeft faciliteiten om historische data uit de huidige systemen te migreren.  </t>
  </si>
  <si>
    <t>E-008.02</t>
  </si>
  <si>
    <t>Om records van de oude applicatie goed in de nieuwe te kunnen gebruiken, moet ook een meta data (bv in de DICOM-bestand de tags) migratie ondersteund kunnen worden, indien van toepassing.</t>
  </si>
  <si>
    <t>V-008.02.1</t>
  </si>
  <si>
    <t>VRAAG: Hoe zal deze (meta-)datamigratie plaatsvinden?</t>
  </si>
  <si>
    <t>V-008.03</t>
  </si>
  <si>
    <t>VRAAG: Beschrijf het voorgestelde migratie plan en mechanisme.</t>
  </si>
  <si>
    <t>09 - ICT - Verslag</t>
  </si>
  <si>
    <t>E-009.01</t>
  </si>
  <si>
    <t>De applicatie kan geformatteerde verslagen (indien van toepassing) met opmaak, eventuele meetwaarden en eventuele plaatjes op basis van RTF binnen HL7 ORU naar het EPD of andere centrale applicatie versturen.</t>
  </si>
  <si>
    <t>10 - ICT- IHE profielen</t>
  </si>
  <si>
    <t>E-010-01</t>
  </si>
  <si>
    <t>Het systeem voldoet aan de volgende IHE profielen</t>
  </si>
  <si>
    <t>Sepcifiek maken voor specialisme waar applicatie ingezet zal worden</t>
  </si>
  <si>
    <t>Categorieen</t>
  </si>
  <si>
    <t>DPIA</t>
  </si>
  <si>
    <t>Pseudon.</t>
  </si>
  <si>
    <t>STITCH</t>
  </si>
  <si>
    <t>Aanv SC</t>
  </si>
  <si>
    <t>SM</t>
  </si>
  <si>
    <t>MDS</t>
  </si>
  <si>
    <t>ICT</t>
  </si>
  <si>
    <t>Voorblad items</t>
  </si>
  <si>
    <t>respons op de vragenlijst</t>
  </si>
  <si>
    <t># Checks</t>
  </si>
  <si>
    <t>Score bepaald aan vraag en weegfactor / maximale score</t>
  </si>
  <si>
    <t>PSEUDON.</t>
  </si>
  <si>
    <t>waar is verwerking, encrypted, backup, anomiseren</t>
  </si>
  <si>
    <t>ICT Eisen</t>
  </si>
  <si>
    <t xml:space="preserve">netwerk </t>
  </si>
  <si>
    <t>Sec. Level</t>
  </si>
  <si>
    <t>Patch, conf mngt, auditing &amp; logging, roadmap &amp; LCM</t>
  </si>
  <si>
    <t>encr.</t>
  </si>
  <si>
    <t xml:space="preserve">Federatie, MFA, </t>
  </si>
  <si>
    <t>lst_NL</t>
  </si>
  <si>
    <t>lst_janee</t>
  </si>
  <si>
    <t>lst_janeenvt</t>
  </si>
  <si>
    <t>lst_ToelNvt</t>
  </si>
  <si>
    <t>lst_janeeToel</t>
  </si>
  <si>
    <t>lst_BIV</t>
  </si>
  <si>
    <t>lst_level</t>
  </si>
  <si>
    <t>lst_YesNo</t>
  </si>
  <si>
    <t>lst_YesNoNa</t>
  </si>
  <si>
    <t>lst_YesNa</t>
  </si>
  <si>
    <t>lst_MSD2</t>
  </si>
  <si>
    <t>lst_DPIA</t>
  </si>
  <si>
    <t>lst_tst</t>
  </si>
  <si>
    <t>lst_Category</t>
  </si>
  <si>
    <t>Voldoet</t>
  </si>
  <si>
    <t>N.V.T.</t>
  </si>
  <si>
    <t>Laag</t>
  </si>
  <si>
    <t>Voldoet Niet</t>
  </si>
  <si>
    <t>Midden</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</si>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</sst>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 &quot;Pnt.&quot;"/>
    <numFmt numFmtId="166" formatCode="[$-413]d\ mmmm\ yyyy;@"/>
  </numFmts>
  <fonts count="27" x14ac:knownFonts="1">
    <font>
      <sz val="11"/>
      <color theme="1"/>
      <name val="Calibri"/>
      <family val="2"/>
      <scheme val="minor"/>
    </font>
    <font>
      <b/>
      <sz val="11"/>
      <color theme="1"/>
      <name val="Calibri"/>
      <family val="2"/>
      <scheme val="minor"/>
    </font>
    <font>
      <sz val="10"/>
      <color rgb="FF000000"/>
      <name val="Arial"/>
      <family val="2"/>
    </font>
    <font>
      <sz val="8"/>
      <name val="Calibri"/>
      <family val="2"/>
      <scheme val="minor"/>
    </font>
    <font>
      <sz val="11"/>
      <color rgb="FFFFFFFF"/>
      <name val="Calibri"/>
      <family val="2"/>
      <scheme val="minor"/>
    </font>
    <font>
      <b/>
      <sz val="11"/>
      <color rgb="FFFFFFFF"/>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color rgb="FF000000"/>
      <name val="Calibri"/>
      <family val="2"/>
      <charset val="1"/>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8"/>
      <color theme="1"/>
      <name val="Calibri"/>
      <family val="2"/>
      <scheme val="minor"/>
    </font>
    <font>
      <b/>
      <sz val="8"/>
      <color rgb="FFFFFFFF"/>
      <name val="Calibri"/>
      <family val="2"/>
      <scheme val="minor"/>
    </font>
    <font>
      <b/>
      <sz val="18"/>
      <color theme="0"/>
      <name val="Calibri"/>
      <family val="2"/>
      <scheme val="minor"/>
    </font>
    <font>
      <sz val="11"/>
      <color theme="1"/>
      <name val="Calibri"/>
      <family val="2"/>
      <scheme val="minor"/>
    </font>
    <font>
      <b/>
      <sz val="8"/>
      <color theme="1"/>
      <name val="Calibri"/>
      <family val="2"/>
      <scheme val="minor"/>
    </font>
    <font>
      <i/>
      <sz val="8"/>
      <color theme="1"/>
      <name val="Calibri"/>
      <family val="2"/>
      <scheme val="minor"/>
    </font>
    <font>
      <b/>
      <i/>
      <sz val="10"/>
      <color theme="1"/>
      <name val="Calibri"/>
      <family val="2"/>
      <scheme val="minor"/>
    </font>
    <font>
      <i/>
      <sz val="10"/>
      <color theme="0"/>
      <name val="Calibri"/>
      <family val="2"/>
      <scheme val="minor"/>
    </font>
    <font>
      <i/>
      <sz val="9"/>
      <color theme="1"/>
      <name val="Calibri"/>
      <family val="2"/>
      <scheme val="minor"/>
    </font>
    <font>
      <b/>
      <sz val="18"/>
      <color rgb="FFFFFFFF"/>
      <name val="Calibri"/>
      <family val="2"/>
      <scheme val="minor"/>
    </font>
  </fonts>
  <fills count="16">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7" tint="0.79998168889431442"/>
        <bgColor indexed="64"/>
      </patternFill>
    </fill>
    <fill>
      <patternFill patternType="solid">
        <fgColor theme="4"/>
        <bgColor indexed="64"/>
      </patternFill>
    </fill>
    <fill>
      <patternFill patternType="solid">
        <fgColor theme="9"/>
        <bgColor indexed="64"/>
      </patternFill>
    </fill>
    <fill>
      <patternFill patternType="solid">
        <fgColor theme="5" tint="-0.49998474074526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C0000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2" tint="-9.9978637043366805E-2"/>
        <bgColor indexed="64"/>
      </patternFill>
    </fill>
  </fills>
  <borders count="33">
    <border>
      <left/>
      <right/>
      <top/>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right/>
      <top/>
      <bottom style="thick">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indexed="64"/>
      </right>
      <top/>
      <bottom/>
      <diagonal/>
    </border>
    <border>
      <left style="thin">
        <color indexed="64"/>
      </left>
      <right style="thin">
        <color indexed="64"/>
      </right>
      <top/>
      <bottom/>
      <diagonal/>
    </border>
    <border>
      <left/>
      <right/>
      <top/>
      <bottom style="double">
        <color indexed="64"/>
      </bottom>
      <diagonal/>
    </border>
    <border>
      <left/>
      <right/>
      <top style="thin">
        <color indexed="64"/>
      </top>
      <bottom/>
      <diagonal/>
    </border>
    <border>
      <left/>
      <right/>
      <top style="thin">
        <color theme="0"/>
      </top>
      <bottom style="thin">
        <color theme="0"/>
      </bottom>
      <diagonal/>
    </border>
    <border>
      <left style="thin">
        <color indexed="64"/>
      </left>
      <right/>
      <top/>
      <bottom/>
      <diagonal/>
    </border>
    <border>
      <left/>
      <right/>
      <top/>
      <bottom style="thin">
        <color indexed="64"/>
      </bottom>
      <diagonal/>
    </border>
  </borders>
  <cellStyleXfs count="6">
    <xf numFmtId="0" fontId="0" fillId="0" borderId="0"/>
    <xf numFmtId="0" fontId="2" fillId="0" borderId="0"/>
    <xf numFmtId="0" fontId="6" fillId="0" borderId="0" applyNumberFormat="0" applyFill="0" applyBorder="0" applyAlignment="0" applyProtection="0"/>
    <xf numFmtId="0" fontId="2" fillId="0" borderId="0"/>
    <xf numFmtId="0" fontId="9" fillId="0" borderId="0"/>
    <xf numFmtId="9" fontId="20" fillId="0" borderId="0" applyFont="0" applyFill="0" applyBorder="0" applyAlignment="0" applyProtection="0"/>
  </cellStyleXfs>
  <cellXfs count="293">
    <xf numFmtId="0" fontId="0" fillId="0" borderId="0" xfId="0"/>
    <xf numFmtId="0" fontId="1" fillId="0" borderId="0" xfId="0" applyFont="1"/>
    <xf numFmtId="0" fontId="0" fillId="0" borderId="0" xfId="0" applyFont="1"/>
    <xf numFmtId="0" fontId="7" fillId="0" borderId="0" xfId="0" applyFont="1"/>
    <xf numFmtId="0" fontId="7" fillId="0" borderId="0" xfId="0" applyFont="1" applyAlignment="1">
      <alignment vertical="top"/>
    </xf>
    <xf numFmtId="0" fontId="7" fillId="0" borderId="0" xfId="0" applyFont="1" applyAlignment="1">
      <alignment wrapText="1"/>
    </xf>
    <xf numFmtId="0" fontId="8" fillId="0" borderId="0" xfId="0" applyFont="1"/>
    <xf numFmtId="0" fontId="11" fillId="5" borderId="12" xfId="0" applyFont="1" applyFill="1" applyBorder="1"/>
    <xf numFmtId="0" fontId="11" fillId="5" borderId="13" xfId="0" applyFont="1" applyFill="1" applyBorder="1"/>
    <xf numFmtId="0" fontId="8" fillId="0" borderId="4" xfId="0" applyFont="1" applyBorder="1"/>
    <xf numFmtId="0" fontId="8" fillId="0" borderId="7" xfId="0" applyFont="1" applyBorder="1"/>
    <xf numFmtId="0" fontId="7" fillId="0" borderId="0" xfId="0" applyFont="1" applyBorder="1"/>
    <xf numFmtId="0" fontId="8" fillId="0" borderId="7" xfId="0" applyFont="1" applyBorder="1" applyAlignment="1">
      <alignment horizontal="left" indent="1"/>
    </xf>
    <xf numFmtId="0" fontId="8" fillId="0" borderId="9" xfId="0" applyFont="1" applyBorder="1"/>
    <xf numFmtId="0" fontId="8" fillId="0" borderId="0" xfId="0" applyFont="1" applyBorder="1"/>
    <xf numFmtId="0" fontId="8" fillId="0" borderId="9" xfId="0" applyFont="1" applyBorder="1" applyAlignment="1">
      <alignment horizontal="left" indent="1"/>
    </xf>
    <xf numFmtId="0" fontId="14" fillId="2" borderId="1" xfId="0" applyFont="1" applyFill="1" applyBorder="1" applyAlignment="1">
      <alignment vertical="center" wrapText="1"/>
    </xf>
    <xf numFmtId="0" fontId="14" fillId="3" borderId="2" xfId="0" applyFont="1" applyFill="1" applyBorder="1" applyAlignment="1">
      <alignment vertical="center" wrapText="1"/>
    </xf>
    <xf numFmtId="0" fontId="7" fillId="7" borderId="0" xfId="0" applyFont="1" applyFill="1"/>
    <xf numFmtId="0" fontId="7" fillId="7" borderId="0" xfId="0" applyFont="1" applyFill="1" applyAlignment="1">
      <alignment wrapText="1"/>
    </xf>
    <xf numFmtId="0" fontId="17" fillId="0" borderId="0" xfId="0" applyFont="1"/>
    <xf numFmtId="0" fontId="18" fillId="3" borderId="2" xfId="0" applyFont="1" applyFill="1" applyBorder="1" applyAlignment="1">
      <alignment vertical="center" wrapText="1"/>
    </xf>
    <xf numFmtId="0" fontId="17" fillId="0" borderId="0" xfId="0" applyFont="1" applyAlignment="1">
      <alignment wrapText="1"/>
    </xf>
    <xf numFmtId="0" fontId="14" fillId="2"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7" fillId="0" borderId="0" xfId="0" applyFont="1" applyAlignment="1">
      <alignment horizontal="center"/>
    </xf>
    <xf numFmtId="0" fontId="7" fillId="0" borderId="14" xfId="0" applyFont="1" applyBorder="1" applyAlignment="1">
      <alignment horizontal="left" vertical="top"/>
    </xf>
    <xf numFmtId="0" fontId="7" fillId="0" borderId="14" xfId="0" applyFont="1" applyBorder="1" applyAlignment="1">
      <alignment horizontal="left" vertical="top" wrapText="1"/>
    </xf>
    <xf numFmtId="0" fontId="14" fillId="3" borderId="14" xfId="0" applyFont="1" applyFill="1" applyBorder="1" applyAlignment="1">
      <alignment horizontal="left" vertical="center" wrapText="1"/>
    </xf>
    <xf numFmtId="0" fontId="14" fillId="3" borderId="14" xfId="0" applyFont="1" applyFill="1" applyBorder="1" applyAlignment="1">
      <alignment horizontal="left" vertical="top" wrapText="1"/>
    </xf>
    <xf numFmtId="0" fontId="7" fillId="0" borderId="14" xfId="0" applyFont="1" applyBorder="1" applyAlignment="1">
      <alignment horizontal="left" vertical="center" wrapText="1"/>
    </xf>
    <xf numFmtId="0" fontId="7" fillId="0" borderId="14" xfId="0" quotePrefix="1" applyFont="1" applyBorder="1" applyAlignment="1">
      <alignment horizontal="left" vertical="top" wrapText="1"/>
    </xf>
    <xf numFmtId="0" fontId="12" fillId="0" borderId="14" xfId="2" quotePrefix="1" applyFont="1" applyBorder="1" applyAlignment="1">
      <alignment horizontal="left" vertical="top" wrapText="1"/>
    </xf>
    <xf numFmtId="0" fontId="12" fillId="0" borderId="14" xfId="2" applyFont="1" applyBorder="1" applyAlignment="1">
      <alignment horizontal="left" vertical="top" wrapText="1"/>
    </xf>
    <xf numFmtId="0" fontId="7" fillId="0" borderId="14" xfId="0" applyFont="1" applyBorder="1" applyAlignment="1">
      <alignment horizontal="left" vertical="center"/>
    </xf>
    <xf numFmtId="0" fontId="7" fillId="0" borderId="14" xfId="0" applyFont="1" applyBorder="1" applyAlignment="1">
      <alignment horizontal="center" wrapText="1"/>
    </xf>
    <xf numFmtId="0" fontId="7" fillId="0" borderId="0" xfId="0" applyFont="1" applyProtection="1">
      <protection locked="0"/>
    </xf>
    <xf numFmtId="0" fontId="7" fillId="0" borderId="0" xfId="0" applyFont="1" applyAlignment="1" applyProtection="1">
      <alignment wrapText="1"/>
      <protection locked="0"/>
    </xf>
    <xf numFmtId="0" fontId="7" fillId="0" borderId="14" xfId="0" applyFont="1" applyBorder="1" applyAlignment="1" applyProtection="1">
      <alignment horizontal="left" vertical="top"/>
      <protection locked="0"/>
    </xf>
    <xf numFmtId="0" fontId="7" fillId="0" borderId="0" xfId="0" applyFont="1" applyBorder="1" applyProtection="1">
      <protection locked="0"/>
    </xf>
    <xf numFmtId="0" fontId="11" fillId="5" borderId="13" xfId="0" applyFont="1" applyFill="1" applyBorder="1" applyProtection="1">
      <protection locked="0"/>
    </xf>
    <xf numFmtId="0" fontId="7" fillId="0" borderId="13" xfId="0" applyFont="1" applyBorder="1" applyProtection="1">
      <protection locked="0"/>
    </xf>
    <xf numFmtId="0" fontId="17" fillId="0" borderId="0" xfId="0" applyFont="1" applyAlignment="1">
      <alignment horizontal="right"/>
    </xf>
    <xf numFmtId="0" fontId="7" fillId="0" borderId="6" xfId="0" applyFont="1" applyBorder="1" applyProtection="1">
      <protection locked="0"/>
    </xf>
    <xf numFmtId="0" fontId="7" fillId="0" borderId="8" xfId="0" applyFont="1" applyBorder="1" applyProtection="1">
      <protection locked="0"/>
    </xf>
    <xf numFmtId="0" fontId="7" fillId="0" borderId="11" xfId="0" applyFont="1" applyBorder="1" applyProtection="1">
      <protection locked="0"/>
    </xf>
    <xf numFmtId="0" fontId="8" fillId="0" borderId="12" xfId="0" applyFont="1" applyBorder="1"/>
    <xf numFmtId="0" fontId="13" fillId="6" borderId="15" xfId="0" applyFont="1" applyFill="1" applyBorder="1" applyAlignment="1">
      <alignment horizontal="left"/>
    </xf>
    <xf numFmtId="0" fontId="13" fillId="6" borderId="13" xfId="0" applyFont="1" applyFill="1" applyBorder="1" applyAlignment="1">
      <alignment horizontal="left"/>
    </xf>
    <xf numFmtId="0" fontId="15" fillId="0" borderId="0" xfId="0" applyFont="1"/>
    <xf numFmtId="0" fontId="11" fillId="9" borderId="13" xfId="0" applyFont="1" applyFill="1" applyBorder="1"/>
    <xf numFmtId="0" fontId="14" fillId="3" borderId="16" xfId="0" applyFont="1" applyFill="1" applyBorder="1" applyAlignment="1">
      <alignment horizontal="left" vertical="center" wrapText="1"/>
    </xf>
    <xf numFmtId="0" fontId="7" fillId="0" borderId="16" xfId="0" applyFont="1" applyBorder="1" applyAlignment="1">
      <alignment horizontal="left" vertical="center" wrapText="1"/>
    </xf>
    <xf numFmtId="0" fontId="14" fillId="3" borderId="17" xfId="0" applyFont="1" applyFill="1" applyBorder="1" applyAlignment="1">
      <alignment horizontal="left" vertical="top" wrapText="1"/>
    </xf>
    <xf numFmtId="0" fontId="7" fillId="0" borderId="17" xfId="0" applyFont="1" applyBorder="1" applyAlignment="1" applyProtection="1">
      <alignment horizontal="left" vertical="top"/>
      <protection locked="0"/>
    </xf>
    <xf numFmtId="0" fontId="7" fillId="0" borderId="17" xfId="0" applyFont="1" applyBorder="1" applyAlignment="1" applyProtection="1">
      <alignment horizontal="left" vertical="top" wrapText="1"/>
      <protection locked="0"/>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4" fillId="2" borderId="19"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5" borderId="20"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2" xfId="0" applyFont="1" applyBorder="1" applyAlignment="1">
      <alignment horizontal="left" vertical="top" wrapText="1"/>
    </xf>
    <xf numFmtId="0" fontId="7" fillId="0" borderId="22" xfId="0" quotePrefix="1" applyFont="1" applyBorder="1" applyAlignment="1">
      <alignment horizontal="left" vertical="top" wrapText="1"/>
    </xf>
    <xf numFmtId="0" fontId="7" fillId="0" borderId="23" xfId="0" applyFont="1" applyBorder="1" applyAlignment="1" applyProtection="1">
      <alignment horizontal="left" vertical="top"/>
      <protection locked="0"/>
    </xf>
    <xf numFmtId="0" fontId="7" fillId="7" borderId="22" xfId="0" applyFont="1" applyFill="1" applyBorder="1" applyAlignment="1">
      <alignment horizontal="left" vertical="center"/>
    </xf>
    <xf numFmtId="0" fontId="7" fillId="7" borderId="22" xfId="0" applyFont="1" applyFill="1" applyBorder="1" applyAlignment="1">
      <alignment horizontal="left" vertical="top" wrapText="1"/>
    </xf>
    <xf numFmtId="0" fontId="7" fillId="7" borderId="22" xfId="0" applyFont="1" applyFill="1" applyBorder="1" applyAlignment="1">
      <alignment horizontal="left" vertical="top"/>
    </xf>
    <xf numFmtId="0" fontId="7" fillId="0" borderId="0" xfId="0" applyFont="1" applyBorder="1" applyAlignment="1">
      <alignment horizontal="left" vertical="center"/>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0" fillId="0" borderId="0" xfId="0" applyFont="1" applyBorder="1" applyAlignment="1">
      <alignment vertical="top"/>
    </xf>
    <xf numFmtId="0" fontId="0" fillId="0" borderId="0" xfId="0" applyFont="1" applyBorder="1" applyAlignment="1">
      <alignment vertical="top" wrapText="1"/>
    </xf>
    <xf numFmtId="0" fontId="14" fillId="3" borderId="25" xfId="0" applyFont="1" applyFill="1" applyBorder="1" applyAlignment="1">
      <alignment vertical="center" wrapText="1"/>
    </xf>
    <xf numFmtId="0" fontId="18" fillId="3" borderId="25" xfId="0" applyFont="1" applyFill="1" applyBorder="1" applyAlignment="1">
      <alignment vertical="center" wrapText="1"/>
    </xf>
    <xf numFmtId="0" fontId="14" fillId="5" borderId="3" xfId="0" applyFont="1" applyFill="1" applyBorder="1" applyAlignment="1">
      <alignment vertical="center" wrapText="1"/>
    </xf>
    <xf numFmtId="0" fontId="14" fillId="3" borderId="24" xfId="0" applyFont="1" applyFill="1" applyBorder="1" applyAlignment="1" applyProtection="1">
      <alignment vertical="center" wrapText="1"/>
      <protection locked="0"/>
    </xf>
    <xf numFmtId="0" fontId="14" fillId="5" borderId="0" xfId="0" applyFont="1" applyFill="1" applyBorder="1" applyAlignment="1">
      <alignment vertical="center" wrapText="1"/>
    </xf>
    <xf numFmtId="0" fontId="14" fillId="3" borderId="0" xfId="0" applyFont="1" applyFill="1" applyBorder="1" applyAlignment="1" applyProtection="1">
      <alignment vertical="center" wrapText="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11" fillId="8" borderId="0" xfId="0" applyFont="1" applyFill="1" applyBorder="1" applyAlignment="1">
      <alignment wrapText="1"/>
    </xf>
    <xf numFmtId="0" fontId="13" fillId="8" borderId="0" xfId="0" applyFont="1" applyFill="1" applyBorder="1" applyProtection="1">
      <protection locked="0"/>
    </xf>
    <xf numFmtId="0" fontId="13" fillId="8" borderId="0" xfId="0" applyFont="1" applyFill="1" applyBorder="1" applyAlignment="1" applyProtection="1">
      <alignment wrapText="1"/>
      <protection locked="0"/>
    </xf>
    <xf numFmtId="164" fontId="13" fillId="8" borderId="0" xfId="0" applyNumberFormat="1" applyFont="1" applyFill="1" applyBorder="1" applyAlignment="1" applyProtection="1">
      <alignment wrapText="1"/>
      <protection locked="0"/>
    </xf>
    <xf numFmtId="0" fontId="13" fillId="8" borderId="0" xfId="0" applyFont="1" applyFill="1" applyBorder="1"/>
    <xf numFmtId="0" fontId="13" fillId="8" borderId="0" xfId="0" applyFont="1" applyFill="1" applyBorder="1" applyAlignment="1">
      <alignment wrapText="1"/>
    </xf>
    <xf numFmtId="0" fontId="11" fillId="8" borderId="0" xfId="0" applyFont="1" applyFill="1" applyBorder="1"/>
    <xf numFmtId="0" fontId="7" fillId="0" borderId="0" xfId="0" applyFont="1" applyBorder="1" applyAlignment="1">
      <alignment wrapText="1"/>
    </xf>
    <xf numFmtId="0" fontId="7" fillId="0" borderId="0" xfId="0" applyFont="1" applyBorder="1" applyAlignment="1">
      <alignment vertical="top" wrapText="1"/>
    </xf>
    <xf numFmtId="0" fontId="8" fillId="0" borderId="0" xfId="0" applyFont="1" applyBorder="1" applyAlignment="1">
      <alignment wrapText="1"/>
    </xf>
    <xf numFmtId="0" fontId="15" fillId="0" borderId="0" xfId="0" applyFont="1" applyBorder="1" applyAlignment="1">
      <alignment wrapText="1"/>
    </xf>
    <xf numFmtId="16" fontId="7" fillId="0" borderId="0" xfId="0" applyNumberFormat="1" applyFont="1" applyBorder="1"/>
    <xf numFmtId="0" fontId="7" fillId="0" borderId="0" xfId="0" applyFont="1" applyBorder="1" applyAlignment="1" applyProtection="1">
      <alignment wrapText="1"/>
      <protection locked="0"/>
    </xf>
    <xf numFmtId="0" fontId="8" fillId="0" borderId="0" xfId="0" applyFont="1" applyAlignment="1">
      <alignment vertical="top"/>
    </xf>
    <xf numFmtId="0" fontId="14" fillId="2" borderId="0" xfId="0" applyFont="1" applyFill="1" applyBorder="1" applyAlignment="1">
      <alignment vertical="top" wrapText="1"/>
    </xf>
    <xf numFmtId="0" fontId="14" fillId="5" borderId="0" xfId="0" applyFont="1" applyFill="1" applyBorder="1" applyAlignment="1">
      <alignment vertical="top" wrapText="1"/>
    </xf>
    <xf numFmtId="0" fontId="7" fillId="0" borderId="0" xfId="0" applyFont="1" applyBorder="1" applyAlignment="1">
      <alignment vertical="top"/>
    </xf>
    <xf numFmtId="0" fontId="7" fillId="0" borderId="0" xfId="0" applyFont="1" applyBorder="1" applyAlignment="1" applyProtection="1">
      <alignment vertical="top"/>
      <protection locked="0"/>
    </xf>
    <xf numFmtId="0" fontId="8" fillId="0" borderId="0" xfId="0" applyFont="1" applyBorder="1" applyAlignment="1">
      <alignment vertical="top"/>
    </xf>
    <xf numFmtId="0" fontId="8" fillId="0" borderId="0" xfId="0" applyFont="1" applyBorder="1" applyAlignment="1">
      <alignment vertical="top" wrapText="1"/>
    </xf>
    <xf numFmtId="0" fontId="7" fillId="7" borderId="0" xfId="0" applyFont="1" applyFill="1" applyBorder="1" applyAlignment="1">
      <alignment vertical="top"/>
    </xf>
    <xf numFmtId="0" fontId="8" fillId="0" borderId="0" xfId="0" applyFont="1" applyAlignment="1">
      <alignment horizontal="center" vertical="top"/>
    </xf>
    <xf numFmtId="0" fontId="7" fillId="0" borderId="0" xfId="0" applyFont="1" applyAlignment="1">
      <alignment horizontal="center" vertical="top"/>
    </xf>
    <xf numFmtId="0" fontId="7" fillId="4" borderId="0" xfId="0" applyFont="1" applyFill="1" applyAlignment="1">
      <alignment horizontal="center" vertical="top"/>
    </xf>
    <xf numFmtId="0" fontId="8" fillId="4" borderId="0" xfId="0" applyFont="1" applyFill="1" applyAlignment="1">
      <alignment horizontal="center" vertical="top"/>
    </xf>
    <xf numFmtId="0" fontId="7" fillId="0" borderId="17" xfId="0" applyFont="1" applyBorder="1" applyAlignment="1">
      <alignment horizontal="left" vertical="top"/>
    </xf>
    <xf numFmtId="0" fontId="7" fillId="7" borderId="23" xfId="0" applyFont="1" applyFill="1" applyBorder="1" applyAlignment="1">
      <alignment horizontal="left" vertical="top"/>
    </xf>
    <xf numFmtId="0" fontId="8" fillId="0" borderId="0" xfId="0" applyFont="1" applyBorder="1" applyAlignment="1">
      <alignment horizontal="center" vertical="top"/>
    </xf>
    <xf numFmtId="0" fontId="8" fillId="0" borderId="0" xfId="0" applyFont="1" applyBorder="1" applyAlignment="1">
      <alignment horizontal="left" vertical="top"/>
    </xf>
    <xf numFmtId="14" fontId="8" fillId="0" borderId="0" xfId="0" applyNumberFormat="1" applyFont="1" applyBorder="1" applyAlignment="1">
      <alignment horizontal="center" vertical="top"/>
    </xf>
    <xf numFmtId="0" fontId="7" fillId="9" borderId="0" xfId="0" applyFont="1" applyFill="1" applyAlignment="1">
      <alignment horizontal="center" vertical="top"/>
    </xf>
    <xf numFmtId="0" fontId="8" fillId="9" borderId="0" xfId="0" applyFont="1" applyFill="1" applyAlignment="1">
      <alignment horizontal="center" vertical="top"/>
    </xf>
    <xf numFmtId="0" fontId="0" fillId="0" borderId="0" xfId="0" applyAlignment="1">
      <alignment horizontal="center"/>
    </xf>
    <xf numFmtId="0" fontId="0" fillId="7" borderId="27" xfId="0" applyFont="1" applyFill="1" applyBorder="1" applyAlignment="1">
      <alignment vertical="top"/>
    </xf>
    <xf numFmtId="0" fontId="7" fillId="0" borderId="0" xfId="0" applyFont="1" applyBorder="1" applyAlignment="1">
      <alignment horizontal="center" vertical="top"/>
    </xf>
    <xf numFmtId="0" fontId="8" fillId="4" borderId="0" xfId="0" applyFont="1" applyFill="1" applyBorder="1" applyAlignment="1">
      <alignment horizontal="center" vertical="top"/>
    </xf>
    <xf numFmtId="0" fontId="7" fillId="9" borderId="0" xfId="0" applyFont="1" applyFill="1" applyBorder="1" applyAlignment="1">
      <alignment horizontal="center" vertical="top"/>
    </xf>
    <xf numFmtId="0" fontId="8" fillId="9" borderId="0" xfId="0" applyFont="1" applyFill="1" applyBorder="1" applyAlignment="1">
      <alignment horizontal="center" vertical="top"/>
    </xf>
    <xf numFmtId="0" fontId="7" fillId="0" borderId="0" xfId="0" applyFont="1" applyBorder="1" applyAlignment="1">
      <alignment horizontal="left" vertical="top" indent="1"/>
    </xf>
    <xf numFmtId="0" fontId="7" fillId="0" borderId="0" xfId="0" applyFont="1" applyBorder="1" applyAlignment="1">
      <alignment horizontal="left" vertical="top" wrapText="1" indent="1"/>
    </xf>
    <xf numFmtId="0" fontId="0" fillId="9" borderId="0" xfId="0" applyFont="1" applyFill="1" applyBorder="1" applyAlignment="1">
      <alignment vertical="top"/>
    </xf>
    <xf numFmtId="0" fontId="7" fillId="4" borderId="0" xfId="0" applyFont="1" applyFill="1" applyBorder="1" applyAlignment="1">
      <alignment horizontal="center" vertical="top"/>
    </xf>
    <xf numFmtId="0" fontId="0" fillId="4" borderId="0" xfId="0" applyFont="1" applyFill="1" applyBorder="1" applyAlignment="1">
      <alignment vertical="top"/>
    </xf>
    <xf numFmtId="0" fontId="1" fillId="0" borderId="0" xfId="0" applyFont="1" applyAlignment="1">
      <alignment horizontal="center" vertical="center"/>
    </xf>
    <xf numFmtId="0" fontId="0" fillId="0" borderId="0" xfId="0" applyAlignment="1">
      <alignment horizontal="center" vertical="center"/>
    </xf>
    <xf numFmtId="9" fontId="0" fillId="0" borderId="0" xfId="5" applyFont="1" applyAlignment="1">
      <alignment horizontal="center"/>
    </xf>
    <xf numFmtId="9" fontId="17" fillId="0" borderId="0" xfId="5" applyFont="1" applyAlignment="1">
      <alignment horizontal="center" vertical="center"/>
    </xf>
    <xf numFmtId="0" fontId="21" fillId="0" borderId="0" xfId="0" applyFont="1"/>
    <xf numFmtId="0" fontId="17" fillId="0" borderId="0" xfId="0" applyFont="1" applyAlignment="1">
      <alignment horizontal="center"/>
    </xf>
    <xf numFmtId="0" fontId="7" fillId="11" borderId="0" xfId="0" applyFont="1" applyFill="1" applyAlignment="1">
      <alignment horizontal="center" vertical="top"/>
    </xf>
    <xf numFmtId="0" fontId="8" fillId="11" borderId="0" xfId="0" applyFont="1" applyFill="1" applyAlignment="1">
      <alignment horizontal="center" vertical="top"/>
    </xf>
    <xf numFmtId="0" fontId="7" fillId="12" borderId="0" xfId="0" applyFont="1" applyFill="1" applyBorder="1"/>
    <xf numFmtId="0" fontId="7" fillId="12" borderId="0" xfId="0" applyFont="1" applyFill="1" applyBorder="1" applyAlignment="1">
      <alignment wrapText="1"/>
    </xf>
    <xf numFmtId="0" fontId="7" fillId="12" borderId="0" xfId="0" applyFont="1" applyFill="1" applyAlignment="1">
      <alignment vertical="top"/>
    </xf>
    <xf numFmtId="0" fontId="7" fillId="12" borderId="0" xfId="0" applyFont="1" applyFill="1" applyBorder="1" applyAlignment="1">
      <alignment horizontal="center" vertical="top"/>
    </xf>
    <xf numFmtId="0" fontId="7" fillId="12" borderId="0" xfId="0" applyFont="1" applyFill="1" applyBorder="1" applyAlignment="1">
      <alignment vertical="top"/>
    </xf>
    <xf numFmtId="0" fontId="0" fillId="12" borderId="0" xfId="0" applyFont="1" applyFill="1" applyBorder="1" applyAlignment="1">
      <alignment vertical="top"/>
    </xf>
    <xf numFmtId="0" fontId="1" fillId="0" borderId="0" xfId="0" applyFont="1" applyAlignment="1">
      <alignment horizontal="right"/>
    </xf>
    <xf numFmtId="165" fontId="21" fillId="0" borderId="0" xfId="5" applyNumberFormat="1" applyFont="1" applyAlignment="1">
      <alignment horizontal="center" vertical="center"/>
    </xf>
    <xf numFmtId="0" fontId="0" fillId="0" borderId="28" xfId="0" applyBorder="1"/>
    <xf numFmtId="9" fontId="0" fillId="0" borderId="28" xfId="5" applyFont="1" applyBorder="1" applyAlignment="1">
      <alignment horizontal="center"/>
    </xf>
    <xf numFmtId="0" fontId="17" fillId="0" borderId="28" xfId="0" applyFont="1" applyBorder="1"/>
    <xf numFmtId="9" fontId="17" fillId="0" borderId="28" xfId="5" applyFont="1" applyBorder="1" applyAlignment="1">
      <alignment horizontal="center" vertical="center"/>
    </xf>
    <xf numFmtId="0" fontId="7" fillId="13" borderId="0" xfId="0" applyFont="1" applyFill="1" applyBorder="1" applyAlignment="1">
      <alignment horizontal="center" vertical="top"/>
    </xf>
    <xf numFmtId="0" fontId="7" fillId="11" borderId="0" xfId="0" applyFont="1" applyFill="1" applyBorder="1" applyAlignment="1">
      <alignment horizontal="center" vertical="top"/>
    </xf>
    <xf numFmtId="0" fontId="14" fillId="2" borderId="0" xfId="0" applyFont="1" applyFill="1" applyBorder="1" applyAlignment="1">
      <alignment horizontal="center" vertical="center" wrapText="1"/>
    </xf>
    <xf numFmtId="0" fontId="22" fillId="10" borderId="0" xfId="0" applyFont="1" applyFill="1" applyBorder="1" applyAlignment="1">
      <alignment horizontal="center" vertical="top" wrapText="1"/>
    </xf>
    <xf numFmtId="0" fontId="17" fillId="0" borderId="0" xfId="0" applyFont="1" applyBorder="1" applyAlignment="1">
      <alignment vertical="top" wrapText="1"/>
    </xf>
    <xf numFmtId="0" fontId="17" fillId="7" borderId="0" xfId="0" applyFont="1" applyFill="1" applyBorder="1" applyAlignment="1">
      <alignment vertical="top"/>
    </xf>
    <xf numFmtId="0" fontId="17" fillId="0" borderId="0" xfId="0" applyFont="1" applyAlignment="1">
      <alignment vertical="top"/>
    </xf>
    <xf numFmtId="0" fontId="0" fillId="0" borderId="0" xfId="0" applyFont="1" applyBorder="1" applyAlignment="1">
      <alignment horizontal="center" vertical="top"/>
    </xf>
    <xf numFmtId="0" fontId="21" fillId="0" borderId="29" xfId="0" applyFont="1" applyBorder="1"/>
    <xf numFmtId="0" fontId="17" fillId="0" borderId="29" xfId="0" applyFont="1" applyBorder="1" applyAlignment="1">
      <alignment horizontal="center"/>
    </xf>
    <xf numFmtId="0" fontId="8" fillId="11" borderId="0" xfId="0" applyFont="1" applyFill="1" applyBorder="1" applyAlignment="1">
      <alignment horizontal="center" vertical="top"/>
    </xf>
    <xf numFmtId="0" fontId="17" fillId="0" borderId="0" xfId="0" applyFont="1" applyBorder="1"/>
    <xf numFmtId="0" fontId="7" fillId="0" borderId="0" xfId="0" quotePrefix="1" applyFont="1" applyBorder="1" applyAlignment="1">
      <alignment wrapText="1"/>
    </xf>
    <xf numFmtId="0" fontId="7" fillId="9" borderId="0" xfId="0" applyFont="1" applyFill="1" applyBorder="1" applyAlignment="1">
      <alignment wrapText="1"/>
    </xf>
    <xf numFmtId="0" fontId="7" fillId="0" borderId="0" xfId="0" applyFont="1" applyFill="1" applyBorder="1" applyAlignment="1">
      <alignment vertical="top"/>
    </xf>
    <xf numFmtId="0" fontId="17" fillId="0" borderId="0" xfId="0" applyFont="1" applyFill="1" applyBorder="1" applyAlignment="1">
      <alignment vertical="top"/>
    </xf>
    <xf numFmtId="0" fontId="7" fillId="0" borderId="0" xfId="0" applyFont="1" applyFill="1" applyBorder="1" applyAlignment="1">
      <alignment horizontal="center" vertical="top"/>
    </xf>
    <xf numFmtId="0" fontId="0" fillId="0" borderId="0" xfId="0" applyFont="1" applyFill="1" applyBorder="1" applyAlignment="1">
      <alignment vertical="top"/>
    </xf>
    <xf numFmtId="0" fontId="8" fillId="0" borderId="0" xfId="0" applyFont="1" applyFill="1" applyBorder="1" applyAlignment="1">
      <alignment vertical="top"/>
    </xf>
    <xf numFmtId="0" fontId="8" fillId="0" borderId="0" xfId="0" applyFont="1" applyFill="1" applyBorder="1" applyAlignment="1">
      <alignment horizontal="center" vertical="top"/>
    </xf>
    <xf numFmtId="0" fontId="7" fillId="0" borderId="0" xfId="0" applyFont="1" applyFill="1" applyBorder="1"/>
    <xf numFmtId="0" fontId="7" fillId="0" borderId="0" xfId="0" applyFont="1" applyFill="1" applyBorder="1" applyAlignment="1">
      <alignment horizontal="center" wrapText="1"/>
    </xf>
    <xf numFmtId="0" fontId="14" fillId="3" borderId="30" xfId="0" applyFont="1" applyFill="1" applyBorder="1" applyAlignment="1" applyProtection="1">
      <alignment vertical="center" wrapText="1"/>
      <protection locked="0"/>
    </xf>
    <xf numFmtId="0" fontId="23" fillId="10" borderId="0" xfId="0" applyFont="1" applyFill="1" applyBorder="1" applyAlignment="1">
      <alignment horizontal="center" vertical="top" wrapText="1"/>
    </xf>
    <xf numFmtId="0" fontId="15" fillId="10" borderId="0" xfId="0" applyFont="1" applyFill="1" applyBorder="1" applyAlignment="1">
      <alignment horizontal="left" vertical="top" wrapText="1"/>
    </xf>
    <xf numFmtId="0" fontId="7" fillId="0"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Fill="1" applyBorder="1"/>
    <xf numFmtId="0" fontId="14" fillId="3" borderId="0" xfId="0" applyFont="1" applyFill="1" applyAlignment="1" applyProtection="1">
      <alignment vertical="center" wrapText="1"/>
      <protection locked="0"/>
    </xf>
    <xf numFmtId="0" fontId="14" fillId="2" borderId="14" xfId="0" applyFont="1" applyFill="1" applyBorder="1" applyAlignment="1">
      <alignment horizontal="left" vertical="top" wrapText="1"/>
    </xf>
    <xf numFmtId="0" fontId="6" fillId="0" borderId="0" xfId="2" applyBorder="1" applyAlignment="1">
      <alignment vertical="top" wrapText="1"/>
    </xf>
    <xf numFmtId="0" fontId="7" fillId="14" borderId="0" xfId="0" applyFont="1" applyFill="1" applyBorder="1" applyAlignment="1">
      <alignment vertical="top"/>
    </xf>
    <xf numFmtId="0" fontId="17" fillId="14" borderId="0" xfId="0" applyFont="1" applyFill="1" applyAlignment="1">
      <alignment vertical="top"/>
    </xf>
    <xf numFmtId="0" fontId="7" fillId="14" borderId="0" xfId="0" applyFont="1" applyFill="1" applyBorder="1" applyAlignment="1" applyProtection="1">
      <alignment vertical="top"/>
      <protection locked="0"/>
    </xf>
    <xf numFmtId="0" fontId="8" fillId="14" borderId="0" xfId="0" applyFont="1" applyFill="1" applyBorder="1" applyAlignment="1">
      <alignment vertical="top" wrapText="1"/>
    </xf>
    <xf numFmtId="0" fontId="7" fillId="14" borderId="0" xfId="0" applyFont="1" applyFill="1" applyBorder="1" applyAlignment="1">
      <alignment vertical="top" wrapText="1"/>
    </xf>
    <xf numFmtId="0" fontId="12" fillId="0" borderId="0" xfId="2" applyFont="1" applyBorder="1" applyAlignment="1">
      <alignment vertical="top" wrapText="1"/>
    </xf>
    <xf numFmtId="0" fontId="7" fillId="11" borderId="0" xfId="0" applyFont="1" applyFill="1" applyBorder="1" applyAlignment="1">
      <alignment vertical="top" wrapText="1"/>
    </xf>
    <xf numFmtId="0" fontId="14" fillId="2" borderId="18" xfId="0" applyFont="1" applyFill="1" applyBorder="1" applyAlignment="1" applyProtection="1">
      <alignment vertical="top" wrapText="1"/>
    </xf>
    <xf numFmtId="0" fontId="14" fillId="2" borderId="19" xfId="0" applyFont="1" applyFill="1" applyBorder="1" applyAlignment="1" applyProtection="1">
      <alignment vertical="top" wrapText="1"/>
    </xf>
    <xf numFmtId="0" fontId="5" fillId="2" borderId="19" xfId="0" applyFont="1" applyFill="1" applyBorder="1" applyAlignment="1" applyProtection="1">
      <alignment vertical="top" wrapText="1"/>
    </xf>
    <xf numFmtId="0" fontId="14" fillId="5" borderId="20" xfId="0" applyFont="1" applyFill="1" applyBorder="1" applyAlignment="1" applyProtection="1">
      <alignment horizontal="left" vertical="top" wrapText="1"/>
    </xf>
    <xf numFmtId="0" fontId="5" fillId="3" borderId="16" xfId="0" applyFont="1" applyFill="1" applyBorder="1" applyAlignment="1" applyProtection="1">
      <alignment vertical="top" wrapText="1"/>
    </xf>
    <xf numFmtId="0" fontId="5" fillId="3" borderId="14" xfId="0" applyFont="1" applyFill="1" applyBorder="1" applyAlignment="1" applyProtection="1">
      <alignment vertical="top" wrapText="1"/>
    </xf>
    <xf numFmtId="0" fontId="5" fillId="3" borderId="17" xfId="0" applyFont="1" applyFill="1" applyBorder="1" applyAlignment="1" applyProtection="1">
      <alignment vertical="top" wrapText="1"/>
    </xf>
    <xf numFmtId="0" fontId="4" fillId="3" borderId="14" xfId="0" applyFont="1" applyFill="1" applyBorder="1" applyAlignment="1" applyProtection="1">
      <alignment vertical="top" wrapText="1"/>
    </xf>
    <xf numFmtId="0" fontId="7" fillId="0" borderId="0" xfId="0" applyFont="1" applyAlignment="1" applyProtection="1">
      <alignment vertical="top"/>
    </xf>
    <xf numFmtId="0" fontId="8" fillId="0" borderId="0" xfId="0" applyFont="1" applyAlignment="1" applyProtection="1">
      <alignment horizontal="center" vertical="top"/>
    </xf>
    <xf numFmtId="0" fontId="8" fillId="0" borderId="0" xfId="0" applyFont="1" applyAlignment="1" applyProtection="1">
      <alignment vertical="top"/>
    </xf>
    <xf numFmtId="0" fontId="7" fillId="0" borderId="0" xfId="0" applyFont="1" applyAlignment="1" applyProtection="1">
      <alignment horizontal="center" vertical="top"/>
    </xf>
    <xf numFmtId="0" fontId="8" fillId="4" borderId="0" xfId="0" applyFont="1" applyFill="1" applyAlignment="1" applyProtection="1">
      <alignment horizontal="center" vertical="top"/>
    </xf>
    <xf numFmtId="0" fontId="0" fillId="0" borderId="0" xfId="0" applyFont="1" applyFill="1" applyBorder="1" applyAlignment="1" applyProtection="1">
      <alignment vertical="top"/>
    </xf>
    <xf numFmtId="0" fontId="5" fillId="2" borderId="18" xfId="0" applyFont="1" applyFill="1" applyBorder="1" applyAlignment="1" applyProtection="1">
      <alignment vertical="top" wrapText="1"/>
    </xf>
    <xf numFmtId="0" fontId="5" fillId="2" borderId="20" xfId="0" applyFont="1" applyFill="1" applyBorder="1" applyAlignment="1" applyProtection="1">
      <alignment vertical="top" wrapText="1"/>
    </xf>
    <xf numFmtId="0" fontId="7" fillId="11" borderId="0" xfId="0" applyFont="1" applyFill="1" applyAlignment="1" applyProtection="1">
      <alignment horizontal="center" vertical="top"/>
    </xf>
    <xf numFmtId="0" fontId="8" fillId="11" borderId="0" xfId="0" applyFont="1" applyFill="1" applyAlignment="1" applyProtection="1">
      <alignment horizontal="center" vertical="top"/>
    </xf>
    <xf numFmtId="0" fontId="7" fillId="4" borderId="0" xfId="0" applyFont="1" applyFill="1" applyAlignment="1" applyProtection="1">
      <alignment horizontal="center" vertical="top"/>
    </xf>
    <xf numFmtId="0" fontId="7" fillId="9" borderId="0" xfId="0" applyFont="1" applyFill="1" applyBorder="1" applyAlignment="1" applyProtection="1">
      <alignment horizontal="center" vertical="top"/>
    </xf>
    <xf numFmtId="0" fontId="7" fillId="0" borderId="0" xfId="0" applyFont="1" applyBorder="1" applyAlignment="1" applyProtection="1">
      <alignment horizontal="center" vertical="top"/>
    </xf>
    <xf numFmtId="0" fontId="8" fillId="0" borderId="0" xfId="0" applyFont="1" applyBorder="1" applyAlignment="1" applyProtection="1">
      <alignment vertical="top"/>
    </xf>
    <xf numFmtId="0" fontId="10" fillId="5" borderId="20" xfId="0" applyFont="1" applyFill="1" applyBorder="1" applyAlignment="1" applyProtection="1">
      <alignment horizontal="left" vertical="top" wrapText="1"/>
    </xf>
    <xf numFmtId="0" fontId="8" fillId="0" borderId="0" xfId="0" applyFont="1" applyBorder="1" applyAlignment="1" applyProtection="1">
      <alignment horizontal="center" vertical="top"/>
    </xf>
    <xf numFmtId="0" fontId="8" fillId="9" borderId="0" xfId="0" applyFont="1" applyFill="1" applyBorder="1" applyAlignment="1" applyProtection="1">
      <alignment horizontal="center" vertical="top"/>
    </xf>
    <xf numFmtId="0" fontId="7" fillId="4" borderId="0" xfId="0" applyFont="1" applyFill="1" applyBorder="1" applyAlignment="1" applyProtection="1">
      <alignment horizontal="center" vertical="top"/>
    </xf>
    <xf numFmtId="0" fontId="7" fillId="0" borderId="0" xfId="0" applyFont="1" applyBorder="1" applyAlignment="1" applyProtection="1">
      <alignment vertical="top"/>
    </xf>
    <xf numFmtId="0" fontId="0" fillId="0" borderId="16" xfId="0" applyFont="1" applyBorder="1" applyAlignment="1" applyProtection="1">
      <alignment vertical="top"/>
    </xf>
    <xf numFmtId="0" fontId="0" fillId="0" borderId="14" xfId="0" applyFont="1" applyBorder="1" applyAlignment="1" applyProtection="1">
      <alignment vertical="top" wrapText="1"/>
    </xf>
    <xf numFmtId="0" fontId="0" fillId="0" borderId="17" xfId="0" applyFont="1" applyBorder="1" applyAlignment="1" applyProtection="1">
      <alignment vertical="top"/>
    </xf>
    <xf numFmtId="0" fontId="0" fillId="0" borderId="21" xfId="0" applyFont="1" applyBorder="1" applyAlignment="1" applyProtection="1">
      <alignment vertical="top"/>
    </xf>
    <xf numFmtId="0" fontId="0" fillId="0" borderId="22" xfId="0" applyFont="1" applyBorder="1" applyAlignment="1" applyProtection="1">
      <alignment vertical="top" wrapText="1"/>
    </xf>
    <xf numFmtId="0" fontId="0" fillId="0" borderId="23" xfId="0" applyFont="1" applyBorder="1" applyAlignment="1" applyProtection="1">
      <alignment vertical="top"/>
    </xf>
    <xf numFmtId="0" fontId="0" fillId="7" borderId="22" xfId="0" applyFont="1" applyFill="1" applyBorder="1" applyAlignment="1" applyProtection="1">
      <alignment vertical="top"/>
    </xf>
    <xf numFmtId="0" fontId="0" fillId="7" borderId="22" xfId="0" applyFont="1" applyFill="1" applyBorder="1" applyAlignment="1" applyProtection="1">
      <alignment vertical="top" wrapText="1"/>
    </xf>
    <xf numFmtId="0" fontId="0" fillId="7" borderId="23" xfId="0" applyFont="1" applyFill="1" applyBorder="1" applyAlignment="1" applyProtection="1">
      <alignment vertical="top"/>
    </xf>
    <xf numFmtId="0" fontId="0" fillId="0" borderId="0" xfId="0" applyFont="1" applyBorder="1" applyAlignment="1" applyProtection="1">
      <alignment vertical="top"/>
    </xf>
    <xf numFmtId="0" fontId="0" fillId="0" borderId="0" xfId="0" applyFont="1" applyBorder="1" applyAlignment="1" applyProtection="1">
      <alignment vertical="top" wrapText="1"/>
    </xf>
    <xf numFmtId="0" fontId="0" fillId="4" borderId="0" xfId="0" applyFont="1" applyFill="1" applyBorder="1" applyAlignment="1" applyProtection="1">
      <alignment vertical="top"/>
    </xf>
    <xf numFmtId="0" fontId="25" fillId="0" borderId="8" xfId="0" applyFont="1" applyBorder="1"/>
    <xf numFmtId="0" fontId="7" fillId="0" borderId="10" xfId="0" applyFont="1" applyBorder="1" applyAlignment="1" applyProtection="1">
      <alignment horizontal="center"/>
      <protection locked="0"/>
    </xf>
    <xf numFmtId="0" fontId="25" fillId="0" borderId="11" xfId="0" applyFont="1" applyBorder="1"/>
    <xf numFmtId="0" fontId="7" fillId="9" borderId="5" xfId="0" applyFont="1" applyFill="1" applyBorder="1" applyProtection="1">
      <protection locked="0"/>
    </xf>
    <xf numFmtId="0" fontId="7" fillId="9" borderId="0" xfId="0" applyFont="1" applyFill="1" applyBorder="1" applyProtection="1">
      <protection locked="0"/>
    </xf>
    <xf numFmtId="0" fontId="7" fillId="9" borderId="10" xfId="0" applyFont="1" applyFill="1" applyBorder="1" applyProtection="1">
      <protection locked="0"/>
    </xf>
    <xf numFmtId="0" fontId="7" fillId="0" borderId="0" xfId="0" applyFont="1" applyBorder="1" applyAlignment="1" applyProtection="1">
      <alignment horizontal="center"/>
      <protection locked="0"/>
    </xf>
    <xf numFmtId="0" fontId="7" fillId="9" borderId="15" xfId="0" applyFont="1" applyFill="1" applyBorder="1" applyProtection="1">
      <protection locked="0"/>
    </xf>
    <xf numFmtId="166" fontId="7" fillId="9" borderId="0" xfId="0" applyNumberFormat="1" applyFont="1" applyFill="1" applyBorder="1" applyProtection="1">
      <protection locked="0"/>
    </xf>
    <xf numFmtId="0" fontId="25" fillId="0" borderId="6" xfId="0" applyFont="1" applyBorder="1"/>
    <xf numFmtId="0" fontId="7" fillId="15" borderId="0" xfId="0" applyFont="1" applyFill="1" applyBorder="1" applyAlignment="1">
      <alignment vertical="top"/>
    </xf>
    <xf numFmtId="0" fontId="8" fillId="15" borderId="0" xfId="0" applyFont="1" applyFill="1" applyBorder="1" applyAlignment="1">
      <alignment vertical="top"/>
    </xf>
    <xf numFmtId="0" fontId="7" fillId="15" borderId="0" xfId="0" applyFont="1" applyFill="1" applyBorder="1" applyAlignment="1">
      <alignment vertical="top" wrapText="1"/>
    </xf>
    <xf numFmtId="0" fontId="7" fillId="15" borderId="0" xfId="0" applyFont="1" applyFill="1" applyBorder="1" applyAlignment="1" applyProtection="1">
      <alignment vertical="top"/>
      <protection locked="0"/>
    </xf>
    <xf numFmtId="0" fontId="8" fillId="15" borderId="0" xfId="0" applyFont="1" applyFill="1" applyBorder="1" applyAlignment="1">
      <alignment vertical="top" wrapText="1"/>
    </xf>
    <xf numFmtId="0" fontId="8" fillId="15" borderId="0" xfId="0" applyFont="1" applyFill="1" applyBorder="1" applyAlignment="1">
      <alignment horizontal="left" vertical="top" wrapText="1"/>
    </xf>
    <xf numFmtId="0" fontId="7" fillId="0" borderId="22" xfId="0" applyFont="1" applyBorder="1" applyAlignment="1" applyProtection="1">
      <alignment horizontal="left" vertical="top"/>
      <protection locked="0"/>
    </xf>
    <xf numFmtId="0" fontId="6" fillId="0" borderId="22" xfId="2" applyBorder="1" applyAlignment="1">
      <alignment horizontal="left" vertical="top" wrapText="1"/>
    </xf>
    <xf numFmtId="0" fontId="8" fillId="0" borderId="7" xfId="0" applyFont="1" applyBorder="1" applyAlignment="1">
      <alignment horizontal="left"/>
    </xf>
    <xf numFmtId="0" fontId="7" fillId="0" borderId="5" xfId="0" applyFont="1" applyBorder="1"/>
    <xf numFmtId="0" fontId="7" fillId="0" borderId="0" xfId="0" quotePrefix="1" applyFont="1" applyAlignment="1">
      <alignment horizontal="center" vertical="top"/>
    </xf>
    <xf numFmtId="49" fontId="7" fillId="0" borderId="14" xfId="0" applyNumberFormat="1" applyFont="1" applyBorder="1" applyAlignment="1" applyProtection="1">
      <alignment horizontal="left" vertical="top"/>
      <protection locked="0"/>
    </xf>
    <xf numFmtId="0" fontId="5" fillId="2" borderId="19" xfId="0" applyFont="1" applyFill="1" applyBorder="1" applyAlignment="1" applyProtection="1">
      <alignment horizontal="center" vertical="top" wrapText="1"/>
    </xf>
    <xf numFmtId="0" fontId="14" fillId="2" borderId="19" xfId="0" applyFont="1" applyFill="1" applyBorder="1" applyAlignment="1" applyProtection="1">
      <alignment horizontal="center" vertical="top" wrapText="1"/>
    </xf>
    <xf numFmtId="0" fontId="5" fillId="3" borderId="14" xfId="0" applyFont="1" applyFill="1" applyBorder="1" applyAlignment="1" applyProtection="1">
      <alignment horizontal="center" vertical="top" wrapText="1"/>
    </xf>
    <xf numFmtId="0" fontId="0" fillId="0" borderId="14" xfId="0" applyFont="1" applyBorder="1" applyAlignment="1" applyProtection="1">
      <alignment horizontal="center" vertical="top"/>
    </xf>
    <xf numFmtId="0" fontId="0" fillId="0" borderId="22" xfId="0" applyFont="1" applyBorder="1" applyAlignment="1" applyProtection="1">
      <alignment horizontal="center" vertical="top"/>
    </xf>
    <xf numFmtId="0" fontId="0" fillId="7" borderId="22" xfId="0" applyFont="1" applyFill="1" applyBorder="1" applyAlignment="1" applyProtection="1">
      <alignment horizontal="center" vertical="top"/>
    </xf>
    <xf numFmtId="0" fontId="0" fillId="0" borderId="0" xfId="0" applyFont="1" applyBorder="1" applyAlignment="1" applyProtection="1">
      <alignment horizontal="center" vertical="top"/>
    </xf>
    <xf numFmtId="0" fontId="7" fillId="9" borderId="0" xfId="0" applyFont="1" applyFill="1" applyBorder="1" applyAlignment="1" applyProtection="1">
      <alignment horizontal="center"/>
      <protection locked="0"/>
    </xf>
    <xf numFmtId="0" fontId="26" fillId="2" borderId="0" xfId="0" applyFont="1" applyFill="1" applyBorder="1" applyAlignment="1">
      <alignment vertical="center" wrapText="1"/>
    </xf>
    <xf numFmtId="0" fontId="17" fillId="0" borderId="0" xfId="0" applyFont="1" applyBorder="1" applyAlignment="1">
      <alignment horizontal="left" vertical="center"/>
    </xf>
    <xf numFmtId="0" fontId="18" fillId="2" borderId="0"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7" fillId="12" borderId="0" xfId="0" applyFont="1" applyFill="1" applyBorder="1" applyAlignment="1">
      <alignment horizontal="left" vertical="center"/>
    </xf>
    <xf numFmtId="0" fontId="17" fillId="0" borderId="0" xfId="0" applyFont="1" applyBorder="1" applyAlignment="1">
      <alignment horizontal="left" vertical="center" indent="1"/>
    </xf>
    <xf numFmtId="0" fontId="26" fillId="2" borderId="17" xfId="0" applyFont="1" applyFill="1" applyBorder="1" applyAlignment="1" applyProtection="1">
      <alignment vertical="top" wrapText="1"/>
    </xf>
    <xf numFmtId="0" fontId="26" fillId="2" borderId="14" xfId="0" applyFont="1" applyFill="1" applyBorder="1" applyAlignment="1">
      <alignment horizontal="left" vertical="top" wrapText="1"/>
    </xf>
    <xf numFmtId="9" fontId="26" fillId="2" borderId="14" xfId="0" applyNumberFormat="1" applyFont="1" applyFill="1" applyBorder="1" applyAlignment="1">
      <alignment horizontal="center" vertical="top" wrapText="1"/>
    </xf>
    <xf numFmtId="0" fontId="11" fillId="6" borderId="12" xfId="0" applyFont="1" applyFill="1" applyBorder="1" applyAlignment="1">
      <alignment horizontal="left"/>
    </xf>
    <xf numFmtId="0" fontId="15" fillId="10" borderId="0" xfId="0" applyFont="1" applyFill="1" applyBorder="1" applyAlignment="1">
      <alignment horizontal="center" vertical="top" wrapText="1"/>
    </xf>
    <xf numFmtId="0" fontId="1" fillId="0" borderId="0" xfId="0" applyFont="1" applyFill="1" applyBorder="1" applyAlignment="1">
      <alignment horizontal="center"/>
    </xf>
    <xf numFmtId="0" fontId="1" fillId="0" borderId="0" xfId="0" applyFont="1" applyAlignment="1">
      <alignment horizontal="center"/>
    </xf>
    <xf numFmtId="0" fontId="11" fillId="6" borderId="12" xfId="0" applyFont="1" applyFill="1" applyBorder="1" applyAlignment="1"/>
    <xf numFmtId="0" fontId="0" fillId="0" borderId="15" xfId="0" applyBorder="1" applyAlignment="1"/>
    <xf numFmtId="0" fontId="0" fillId="0" borderId="13" xfId="0" applyBorder="1" applyAlignment="1"/>
    <xf numFmtId="0" fontId="11" fillId="6" borderId="12" xfId="0" applyFont="1" applyFill="1" applyBorder="1" applyAlignment="1">
      <alignment horizontal="left"/>
    </xf>
    <xf numFmtId="0" fontId="11" fillId="6" borderId="15" xfId="0" applyFont="1" applyFill="1" applyBorder="1" applyAlignment="1">
      <alignment horizontal="left"/>
    </xf>
    <xf numFmtId="0" fontId="11" fillId="6" borderId="13" xfId="0" applyFont="1" applyFill="1" applyBorder="1" applyAlignment="1">
      <alignment horizontal="left"/>
    </xf>
    <xf numFmtId="0" fontId="7" fillId="0" borderId="12"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15" fillId="10" borderId="0" xfId="0" applyFont="1" applyFill="1" applyBorder="1" applyAlignment="1">
      <alignment horizontal="center" vertical="top" wrapText="1"/>
    </xf>
    <xf numFmtId="0" fontId="1" fillId="0" borderId="0" xfId="0" applyFont="1" applyFill="1" applyBorder="1" applyAlignment="1">
      <alignment horizontal="center"/>
    </xf>
    <xf numFmtId="0" fontId="19" fillId="8" borderId="20" xfId="0" applyFont="1" applyFill="1" applyBorder="1" applyAlignment="1">
      <alignment horizontal="center"/>
    </xf>
    <xf numFmtId="0" fontId="19" fillId="8" borderId="32" xfId="0" applyFont="1" applyFill="1" applyBorder="1" applyAlignment="1">
      <alignment horizontal="center"/>
    </xf>
    <xf numFmtId="0" fontId="1" fillId="9" borderId="0" xfId="0" applyFont="1" applyFill="1" applyBorder="1" applyAlignment="1">
      <alignment horizontal="center"/>
    </xf>
    <xf numFmtId="0" fontId="6" fillId="0" borderId="0" xfId="2" applyBorder="1" applyAlignment="1">
      <alignment horizontal="left" vertical="top" wrapText="1"/>
    </xf>
    <xf numFmtId="0" fontId="24" fillId="8" borderId="0" xfId="0" applyFont="1" applyFill="1" applyBorder="1" applyAlignment="1">
      <alignment horizontal="center" vertical="top" wrapText="1"/>
    </xf>
    <xf numFmtId="0" fontId="1" fillId="0" borderId="0" xfId="0" applyFont="1" applyAlignment="1">
      <alignment horizontal="center"/>
    </xf>
    <xf numFmtId="0" fontId="15" fillId="10" borderId="14" xfId="0" applyFont="1" applyFill="1" applyBorder="1" applyAlignment="1">
      <alignment horizontal="left" vertical="top" wrapText="1"/>
    </xf>
    <xf numFmtId="0" fontId="1" fillId="9" borderId="0" xfId="0" applyFont="1" applyFill="1" applyAlignment="1">
      <alignment horizontal="center"/>
    </xf>
    <xf numFmtId="0" fontId="19" fillId="8" borderId="31" xfId="0" applyFont="1" applyFill="1" applyBorder="1" applyAlignment="1" applyProtection="1">
      <alignment horizontal="center"/>
    </xf>
    <xf numFmtId="0" fontId="19" fillId="8" borderId="0" xfId="0" applyFont="1" applyFill="1" applyBorder="1" applyAlignment="1" applyProtection="1">
      <alignment horizontal="center"/>
    </xf>
    <xf numFmtId="0" fontId="19" fillId="8" borderId="26" xfId="0" applyFont="1" applyFill="1" applyBorder="1" applyAlignment="1" applyProtection="1">
      <alignment horizontal="center"/>
    </xf>
    <xf numFmtId="0" fontId="1" fillId="0" borderId="0" xfId="0" applyFont="1" applyBorder="1" applyAlignment="1" applyProtection="1">
      <alignment horizontal="center"/>
    </xf>
    <xf numFmtId="0" fontId="1" fillId="9" borderId="0" xfId="0" applyFont="1" applyFill="1" applyBorder="1" applyAlignment="1" applyProtection="1">
      <alignment horizontal="center"/>
    </xf>
    <xf numFmtId="0" fontId="19" fillId="8" borderId="0" xfId="0" applyFont="1" applyFill="1" applyBorder="1" applyAlignment="1">
      <alignment horizontal="center"/>
    </xf>
    <xf numFmtId="0" fontId="1" fillId="0" borderId="0" xfId="0" applyFont="1" applyBorder="1" applyAlignment="1">
      <alignment horizontal="center"/>
    </xf>
  </cellXfs>
  <cellStyles count="6">
    <cellStyle name="Hyperlink" xfId="2" builtinId="8"/>
    <cellStyle name="Procent" xfId="5" builtinId="5"/>
    <cellStyle name="Standaard" xfId="0" builtinId="0"/>
    <cellStyle name="Standaard 2" xfId="3" xr:uid="{00000000-0005-0000-0000-000003000000}"/>
    <cellStyle name="Standaard 3" xfId="1" xr:uid="{00000000-0005-0000-0000-000004000000}"/>
    <cellStyle name="Standaard 4" xfId="4" xr:uid="{00000000-0005-0000-0000-000005000000}"/>
  </cellStyles>
  <dxfs count="90">
    <dxf>
      <fill>
        <patternFill>
          <bgColor theme="9" tint="0.79998168889431442"/>
        </patternFill>
      </fill>
    </dxf>
    <dxf>
      <fill>
        <patternFill>
          <bgColor theme="0" tint="-4.9989318521683403E-2"/>
        </patternFill>
      </fill>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Calibri"/>
        <scheme val="minor"/>
      </font>
      <alignment horizontal="left" vertical="center" textRotation="0" indent="0" justifyLastLine="0" shrinkToFit="0" readingOrder="0"/>
    </dxf>
    <dxf>
      <font>
        <b val="0"/>
        <i val="0"/>
        <strike val="0"/>
        <condense val="0"/>
        <extend val="0"/>
        <outline val="0"/>
        <shadow val="0"/>
        <u val="none"/>
        <vertAlign val="baseline"/>
        <sz val="10"/>
        <color rgb="FF000000"/>
        <name val="Calibri"/>
        <scheme val="none"/>
      </font>
    </dxf>
    <dxf>
      <border outline="0">
        <bottom style="thick">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textRotation="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border outline="0">
        <bottom style="thick">
          <color theme="0"/>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center" textRotation="0" wrapText="1" indent="0" justifyLastLine="0" shrinkToFit="0" readingOrder="0"/>
    </dxf>
    <dxf>
      <fill>
        <patternFill>
          <bgColor theme="5" tint="0.79998168889431442"/>
        </patternFill>
      </fill>
    </dxf>
    <dxf>
      <fill>
        <patternFill>
          <bgColor theme="5" tint="0.59996337778862885"/>
        </patternFill>
      </fill>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protection locked="1" hidden="0"/>
    </dxf>
    <dxf>
      <border outline="0">
        <bottom style="thin">
          <color indexed="64"/>
        </bottom>
      </border>
    </dxf>
    <dxf>
      <protection locked="1" hidden="0"/>
    </dxf>
    <dxf>
      <fill>
        <patternFill>
          <bgColor theme="5" tint="0.79998168889431442"/>
        </patternFill>
      </fill>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color theme="2" tint="-9.9917600024414813E-2"/>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color theme="2" tint="-9.9917600024414813E-2"/>
      </font>
    </dxf>
    <dxf>
      <fill>
        <patternFill>
          <bgColor theme="7"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Evaluatie!$D$5:$D$14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Evaluatie!$E$5:$E$14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D1-49EC-941E-B7471B91E397}"/>
            </c:ext>
          </c:extLst>
        </c:ser>
        <c:dLbls>
          <c:showLegendKey val="0"/>
          <c:showVal val="0"/>
          <c:showCatName val="0"/>
          <c:showSerName val="0"/>
          <c:showPercent val="0"/>
          <c:showBubbleSize val="0"/>
        </c:dLbls>
        <c:axId val="809837840"/>
        <c:axId val="672125856"/>
      </c:radarChart>
      <c:catAx>
        <c:axId val="809837840"/>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72125856"/>
        <c:crosses val="autoZero"/>
        <c:auto val="1"/>
        <c:lblAlgn val="ctr"/>
        <c:lblOffset val="100"/>
        <c:noMultiLvlLbl val="0"/>
      </c:catAx>
      <c:valAx>
        <c:axId val="6721258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09837840"/>
        <c:crosses val="autoZero"/>
        <c:crossBetween val="between"/>
        <c:majorUnit val="0.2"/>
      </c:valAx>
      <c:spPr>
        <a:solidFill>
          <a:schemeClr val="accent1">
            <a:lumMod val="20000"/>
            <a:lumOff val="80000"/>
            <a:alpha val="26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lumMod val="20000"/>
        <a:lumOff val="80000"/>
        <a:alpha val="30000"/>
      </a:schemeClr>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12909927615854"/>
          <c:y val="0.12847444457415919"/>
          <c:w val="0.47596054303288321"/>
          <c:h val="0.73112550959791089"/>
        </c:manualLayout>
      </c:layout>
      <c:radarChart>
        <c:radarStyle val="marker"/>
        <c:varyColors val="0"/>
        <c:ser>
          <c:idx val="0"/>
          <c:order val="0"/>
          <c:tx>
            <c:strRef>
              <c:f>Evaluatie!$H$2</c:f>
              <c:strCache>
                <c:ptCount val="1"/>
                <c:pt idx="0">
                  <c:v>DPIA</c:v>
                </c:pt>
              </c:strCache>
            </c:strRef>
          </c:tx>
          <c:spPr>
            <a:ln w="28575" cap="rnd">
              <a:solidFill>
                <a:schemeClr val="accent1"/>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AE-4330-BCBC-24A2CBE473D1}"/>
            </c:ext>
          </c:extLst>
        </c:ser>
        <c:ser>
          <c:idx val="1"/>
          <c:order val="1"/>
          <c:tx>
            <c:strRef>
              <c:f>Evaluatie!$I$2</c:f>
              <c:strCache>
                <c:ptCount val="1"/>
                <c:pt idx="0">
                  <c:v>Pseudon.</c:v>
                </c:pt>
              </c:strCache>
            </c:strRef>
          </c:tx>
          <c:spPr>
            <a:ln w="28575" cap="rnd">
              <a:solidFill>
                <a:schemeClr val="accent2"/>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AE-4330-BCBC-24A2CBE473D1}"/>
            </c:ext>
          </c:extLst>
        </c:ser>
        <c:ser>
          <c:idx val="2"/>
          <c:order val="2"/>
          <c:tx>
            <c:strRef>
              <c:f>Evaluatie!$J$2</c:f>
              <c:strCache>
                <c:ptCount val="1"/>
                <c:pt idx="0">
                  <c:v>STITCH</c:v>
                </c:pt>
              </c:strCache>
            </c:strRef>
          </c:tx>
          <c:spPr>
            <a:ln w="28575" cap="rnd">
              <a:solidFill>
                <a:schemeClr val="accent3"/>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Evaluatie!$J$5:$J$14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AE-4330-BCBC-24A2CBE473D1}"/>
            </c:ext>
          </c:extLst>
        </c:ser>
        <c:ser>
          <c:idx val="3"/>
          <c:order val="3"/>
          <c:tx>
            <c:strRef>
              <c:f>Evaluatie!$K$2</c:f>
              <c:strCache>
                <c:ptCount val="1"/>
                <c:pt idx="0">
                  <c:v>Aanv SC</c:v>
                </c:pt>
              </c:strCache>
            </c:strRef>
          </c:tx>
          <c:spPr>
            <a:ln w="28575" cap="rnd">
              <a:solidFill>
                <a:schemeClr val="accent4"/>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Evaluatie!$K$5:$K$14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AE-4330-BCBC-24A2CBE473D1}"/>
            </c:ext>
          </c:extLst>
        </c:ser>
        <c:ser>
          <c:idx val="4"/>
          <c:order val="4"/>
          <c:tx>
            <c:strRef>
              <c:f>Evaluatie!$L$2</c:f>
              <c:strCache>
                <c:ptCount val="1"/>
                <c:pt idx="0">
                  <c:v>SM</c:v>
                </c:pt>
              </c:strCache>
            </c:strRef>
          </c:tx>
          <c:spPr>
            <a:ln w="28575" cap="rnd">
              <a:solidFill>
                <a:schemeClr val="accent5"/>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Evaluatie!$L$5:$L$14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AE-4330-BCBC-24A2CBE473D1}"/>
            </c:ext>
          </c:extLst>
        </c:ser>
        <c:ser>
          <c:idx val="5"/>
          <c:order val="5"/>
          <c:tx>
            <c:strRef>
              <c:f>Evaluatie!$M$2</c:f>
              <c:strCache>
                <c:ptCount val="1"/>
                <c:pt idx="0">
                  <c:v>MDS</c:v>
                </c:pt>
              </c:strCache>
            </c:strRef>
          </c:tx>
          <c:spPr>
            <a:ln w="28575" cap="rnd">
              <a:solidFill>
                <a:schemeClr val="accent6"/>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Evaluatie!$M$5:$M$14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AE-4330-BCBC-24A2CBE473D1}"/>
            </c:ext>
          </c:extLst>
        </c:ser>
        <c:ser>
          <c:idx val="6"/>
          <c:order val="6"/>
          <c:tx>
            <c:strRef>
              <c:f>Evaluatie!$N$2</c:f>
              <c:strCache>
                <c:ptCount val="1"/>
                <c:pt idx="0">
                  <c:v>ICT</c:v>
                </c:pt>
              </c:strCache>
            </c:strRef>
          </c:tx>
          <c:spPr>
            <a:ln w="28575" cap="rnd">
              <a:solidFill>
                <a:schemeClr val="accent1">
                  <a:lumMod val="60000"/>
                </a:schemeClr>
              </a:solidFill>
              <a:round/>
            </a:ln>
            <a:effectLst/>
          </c:spPr>
          <c:marker>
            <c:symbol val="none"/>
          </c:marker>
          <c:cat>
            <c:strRef>
              <c:f>Evaluatie!$G$5:$G$14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Evaluatie!$N$5:$N$14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4AAE-4330-BCBC-24A2CBE473D1}"/>
            </c:ext>
          </c:extLst>
        </c:ser>
        <c:dLbls>
          <c:showLegendKey val="0"/>
          <c:showVal val="0"/>
          <c:showCatName val="0"/>
          <c:showSerName val="0"/>
          <c:showPercent val="0"/>
          <c:showBubbleSize val="0"/>
        </c:dLbls>
        <c:axId val="1225040096"/>
        <c:axId val="1225273952"/>
      </c:radarChart>
      <c:catAx>
        <c:axId val="122504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1225273952"/>
        <c:crosses val="autoZero"/>
        <c:auto val="1"/>
        <c:lblAlgn val="ctr"/>
        <c:lblOffset val="100"/>
        <c:noMultiLvlLbl val="0"/>
      </c:catAx>
      <c:valAx>
        <c:axId val="1225273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250400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801188</xdr:colOff>
      <xdr:row>64</xdr:row>
      <xdr:rowOff>63138</xdr:rowOff>
    </xdr:from>
    <xdr:to>
      <xdr:col>11</xdr:col>
      <xdr:colOff>228600</xdr:colOff>
      <xdr:row>82</xdr:row>
      <xdr:rowOff>131717</xdr:rowOff>
    </xdr:to>
    <xdr:graphicFrame macro="">
      <xdr:nvGraphicFramePr>
        <xdr:cNvPr id="2" name="Grafiek 1">
          <a:extLst>
            <a:ext uri="{FF2B5EF4-FFF2-40B4-BE49-F238E27FC236}">
              <a16:creationId xmlns:a16="http://schemas.microsoft.com/office/drawing/2014/main" id="{8602F161-F593-468E-8E74-9EFA801502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457200</xdr:colOff>
      <xdr:row>15</xdr:row>
      <xdr:rowOff>44824</xdr:rowOff>
    </xdr:from>
    <xdr:to>
      <xdr:col>7</xdr:col>
      <xdr:colOff>421342</xdr:colOff>
      <xdr:row>35</xdr:row>
      <xdr:rowOff>44823</xdr:rowOff>
    </xdr:to>
    <xdr:graphicFrame macro="">
      <xdr:nvGraphicFramePr>
        <xdr:cNvPr id="3" name="Grafiek 2">
          <a:extLst>
            <a:ext uri="{FF2B5EF4-FFF2-40B4-BE49-F238E27FC236}">
              <a16:creationId xmlns:a16="http://schemas.microsoft.com/office/drawing/2014/main" id="{9FD79D6F-A24C-46CC-8D16-5A148134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4:E65" totalsRowShown="0" headerRowDxfId="76" headerRowBorderDxfId="75" tableBorderDxfId="74" totalsRowBorderDxfId="73">
  <autoFilter ref="A4:E65" xr:uid="{00000000-0009-0000-0100-000003000000}"/>
  <tableColumns count="5">
    <tableColumn id="1" xr3:uid="{00000000-0010-0000-0000-000001000000}" name="#" dataDxfId="72"/>
    <tableColumn id="2" xr3:uid="{00000000-0010-0000-0000-000002000000}" name="Vraag"/>
    <tableColumn id="3" xr3:uid="{00000000-0010-0000-0000-000003000000}" name="Beschrijving" dataDxfId="71"/>
    <tableColumn id="4" xr3:uid="{00000000-0010-0000-0000-000004000000}" name="Antwoord leverancier" dataDxfId="70"/>
    <tableColumn id="5" xr3:uid="{00000000-0010-0000-0000-000005000000}" name="Toelichting" dataDxfId="6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38" displayName="Tabel38" ref="A4:F63" totalsRowShown="0" headerRowDxfId="68" headerRowBorderDxfId="67" tableBorderDxfId="66" totalsRowBorderDxfId="65">
  <tableColumns count="6">
    <tableColumn id="1" xr3:uid="{00000000-0010-0000-0100-000001000000}" name="#" dataDxfId="64"/>
    <tableColumn id="2" xr3:uid="{00000000-0010-0000-0100-000002000000}" name="Item"/>
    <tableColumn id="7" xr3:uid="{00000000-0010-0000-0100-000007000000}" name="Referentie" dataDxfId="63"/>
    <tableColumn id="3" xr3:uid="{00000000-0010-0000-0100-000003000000}" name="Description" dataDxfId="62"/>
    <tableColumn id="4" xr3:uid="{00000000-0010-0000-0100-000004000000}" name="Respons vendor" dataDxfId="61"/>
    <tableColumn id="5" xr3:uid="{00000000-0010-0000-0100-000005000000}" name="Note" dataDxfId="6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4:K19" totalsRowShown="0" headerRowDxfId="59" dataDxfId="57" headerRowBorderDxfId="58" tableBorderDxfId="56" totalsRowBorderDxfId="55">
  <autoFilter ref="A4:K19" xr:uid="{00000000-0009-0000-0100-000004000000}"/>
  <tableColumns count="11">
    <tableColumn id="1" xr3:uid="{00000000-0010-0000-0200-000001000000}" name="#" dataDxfId="54"/>
    <tableColumn id="2" xr3:uid="{00000000-0010-0000-0200-000002000000}" name="Niveau" dataDxfId="53"/>
    <tableColumn id="3" xr3:uid="{00000000-0010-0000-0200-000003000000}" name="Item" dataDxfId="52"/>
    <tableColumn id="4" xr3:uid="{00000000-0010-0000-0200-000004000000}" name="Referentie" dataDxfId="51"/>
    <tableColumn id="5" xr3:uid="{00000000-0010-0000-0200-000005000000}" name="Omschrijving" dataDxfId="50"/>
    <tableColumn id="6" xr3:uid="{00000000-0010-0000-0200-000006000000}" name="Risico's" dataDxfId="49"/>
    <tableColumn id="7" xr3:uid="{00000000-0010-0000-0200-000007000000}" name="Implicaties" dataDxfId="48"/>
    <tableColumn id="8" xr3:uid="{00000000-0010-0000-0200-000008000000}" name="Testen:" dataDxfId="47"/>
    <tableColumn id="9" xr3:uid="{00000000-0010-0000-0200-000009000000}" name="Tool / Instructie" dataDxfId="46"/>
    <tableColumn id="10" xr3:uid="{00000000-0010-0000-0200-00000A000000}" name="Antwoord leverancier" dataDxfId="45"/>
    <tableColumn id="11" xr3:uid="{00000000-0010-0000-0200-00000B000000}" name="Toelichting" dataDxfId="4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4:G43" totalsRowShown="0" headerRowDxfId="42" dataDxfId="40" headerRowBorderDxfId="41" tableBorderDxfId="39" totalsRowBorderDxfId="38">
  <tableColumns count="7">
    <tableColumn id="1" xr3:uid="{00000000-0010-0000-0300-000001000000}" name="#" dataDxfId="37"/>
    <tableColumn id="2" xr3:uid="{00000000-0010-0000-0300-000002000000}" name="Niv" dataDxfId="36"/>
    <tableColumn id="3" xr3:uid="{00000000-0010-0000-0300-000003000000}" name="Maatregel" dataDxfId="35"/>
    <tableColumn id="4" xr3:uid="{00000000-0010-0000-0300-000004000000}" name="Referentie" dataDxfId="34"/>
    <tableColumn id="5" xr3:uid="{00000000-0010-0000-0300-000005000000}" name="Paragraaf" dataDxfId="33"/>
    <tableColumn id="6" xr3:uid="{00000000-0010-0000-0300-000006000000}" name="Antwoord leverancier" dataDxfId="32"/>
    <tableColumn id="7" xr3:uid="{00000000-0010-0000-0300-000007000000}" name="Toelichting" dataDxfId="3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1" displayName="Tabel1" ref="A4:G40" totalsRowShown="0" headerRowDxfId="28" dataDxfId="26" headerRowBorderDxfId="27">
  <tableColumns count="7">
    <tableColumn id="1" xr3:uid="{00000000-0010-0000-0400-000001000000}" name="#" dataDxfId="25"/>
    <tableColumn id="2" xr3:uid="{00000000-0010-0000-0400-000002000000}" name="Niveau" dataDxfId="24"/>
    <tableColumn id="3" xr3:uid="{00000000-0010-0000-0400-000003000000}" name="Maatregel" dataDxfId="23"/>
    <tableColumn id="4" xr3:uid="{00000000-0010-0000-0400-000004000000}" name="Referentie" dataDxfId="22"/>
    <tableColumn id="5" xr3:uid="{00000000-0010-0000-0400-000005000000}" name="Paragraaf" dataDxfId="21"/>
    <tableColumn id="6" xr3:uid="{00000000-0010-0000-0400-000006000000}" name="Antwoord Leverancier" dataDxfId="20"/>
    <tableColumn id="7" xr3:uid="{00000000-0010-0000-0400-000007000000}" name="Toelichting" dataDxfId="19"/>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5" displayName="Tabel5" ref="A4:D337" totalsRowShown="0" headerRowDxfId="18" headerRowBorderDxfId="17" tableBorderDxfId="16" totalsRowBorderDxfId="15">
  <tableColumns count="4">
    <tableColumn id="1" xr3:uid="{00000000-0010-0000-0500-000001000000}" name="Question ID" dataDxfId="14"/>
    <tableColumn id="2" xr3:uid="{00000000-0010-0000-0500-000002000000}" name="Question" dataDxfId="13"/>
    <tableColumn id="3" xr3:uid="{00000000-0010-0000-0500-000003000000}" name="Respons Vendor" dataDxfId="12"/>
    <tableColumn id="4" xr3:uid="{00000000-0010-0000-0500-000004000000}" name="See note" dataDxfId="11"/>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19" displayName="Tabel19" ref="A4:F118" totalsRowShown="0" headerRowDxfId="10" dataDxfId="8" headerRowBorderDxfId="9">
  <tableColumns count="6">
    <tableColumn id="1" xr3:uid="{00000000-0010-0000-0600-000001000000}" name="#" dataDxfId="7"/>
    <tableColumn id="3" xr3:uid="{00000000-0010-0000-0600-000003000000}" name="Maatregel" dataDxfId="6"/>
    <tableColumn id="4" xr3:uid="{00000000-0010-0000-0600-000004000000}" name="Categorie" dataDxfId="5"/>
    <tableColumn id="5" xr3:uid="{00000000-0010-0000-0600-000005000000}" name="Paragraaf" dataDxfId="4"/>
    <tableColumn id="6" xr3:uid="{00000000-0010-0000-0600-000006000000}" name="Antwoord Leverancier" dataDxfId="3"/>
    <tableColumn id="7" xr3:uid="{00000000-0010-0000-0600-000007000000}" name="Toelichting" dataDxfId="2"/>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dn2.hubspot.net/hubfs/3888288/Anonos_ENISA_Comparison.pdf" TargetMode="External"/><Relationship Id="rId2" Type="http://schemas.openxmlformats.org/officeDocument/2006/relationships/hyperlink" Target="https://ec.europa.eu/justice/article-29/documentation/opinion-recommendation/files/2014/wp216_en.pdf" TargetMode="External"/><Relationship Id="rId1" Type="http://schemas.openxmlformats.org/officeDocument/2006/relationships/hyperlink" Target="https://www.cs.purdue.edu/homes/ninghui/papers/t_closeness_icde07.pdf"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github.com/OWASP/ASVS" TargetMode="External"/><Relationship Id="rId3" Type="http://schemas.openxmlformats.org/officeDocument/2006/relationships/hyperlink" Target="https://docs.microsoft.com/nl-nl/azure/security/develop/threat-modeling-tool-getting-started" TargetMode="External"/><Relationship Id="rId7" Type="http://schemas.openxmlformats.org/officeDocument/2006/relationships/hyperlink" Target="https://learn.cisecurity.org/benchmarks" TargetMode="External"/><Relationship Id="rId2" Type="http://schemas.openxmlformats.org/officeDocument/2006/relationships/hyperlink" Target="https://www.ssllabs.com/ssltest/" TargetMode="External"/><Relationship Id="rId1" Type="http://schemas.openxmlformats.org/officeDocument/2006/relationships/hyperlink" Target="https://support.plesk.com/hc/en-us/articles/213961665-How-to-verify-that-SSL-for-IMAP-POP3-SMTP-works-and-a-proper-SSL-certificate-is-in-use" TargetMode="External"/><Relationship Id="rId6" Type="http://schemas.openxmlformats.org/officeDocument/2006/relationships/hyperlink" Target="https://learn.cisecurity.org/benchmarks" TargetMode="External"/><Relationship Id="rId11" Type="http://schemas.openxmlformats.org/officeDocument/2006/relationships/table" Target="../tables/table3.xml"/><Relationship Id="rId5" Type="http://schemas.openxmlformats.org/officeDocument/2006/relationships/hyperlink" Target="https://securityheaders.com/" TargetMode="External"/><Relationship Id="rId10" Type="http://schemas.openxmlformats.org/officeDocument/2006/relationships/printerSettings" Target="../printerSettings/printerSettings4.bin"/><Relationship Id="rId4" Type="http://schemas.openxmlformats.org/officeDocument/2006/relationships/hyperlink" Target="https://cheatsheetseries.owasp.org/cheatsheets/Session_Management_Cheat_Sheet.html" TargetMode="External"/><Relationship Id="rId9" Type="http://schemas.openxmlformats.org/officeDocument/2006/relationships/hyperlink" Target="https://www.ssllabs.com/ssltest/"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M50"/>
  <sheetViews>
    <sheetView showGridLines="0" showRowColHeaders="0" tabSelected="1" zoomScaleNormal="100" workbookViewId="0">
      <selection activeCell="C45" sqref="C45"/>
    </sheetView>
  </sheetViews>
  <sheetFormatPr defaultColWidth="8.88671875" defaultRowHeight="13.8" x14ac:dyDescent="0.3"/>
  <cols>
    <col min="1" max="1" width="2.6640625" style="3" customWidth="1"/>
    <col min="2" max="2" width="28.44140625" style="6" customWidth="1"/>
    <col min="3" max="3" width="11.5546875" style="3" customWidth="1"/>
    <col min="4" max="4" width="57.5546875" style="3" customWidth="1"/>
    <col min="5" max="16384" width="8.88671875" style="3"/>
  </cols>
  <sheetData>
    <row r="1" spans="2:4" ht="23.4" x14ac:dyDescent="0.3">
      <c r="B1" s="261" t="s">
        <v>0</v>
      </c>
      <c r="C1" s="262">
        <f>Evaluatie!$E$3</f>
        <v>0</v>
      </c>
      <c r="D1" s="261"/>
    </row>
    <row r="2" spans="2:4" ht="14.4" thickBot="1" x14ac:dyDescent="0.35"/>
    <row r="3" spans="2:4" ht="14.4" thickBot="1" x14ac:dyDescent="0.35">
      <c r="B3" s="7" t="s">
        <v>1</v>
      </c>
      <c r="C3" s="8"/>
      <c r="D3" s="50"/>
    </row>
    <row r="4" spans="2:4" x14ac:dyDescent="0.3">
      <c r="B4" s="9" t="s">
        <v>2</v>
      </c>
      <c r="C4" s="225" t="s">
        <v>3</v>
      </c>
      <c r="D4" s="231" t="s">
        <v>4</v>
      </c>
    </row>
    <row r="5" spans="2:4" x14ac:dyDescent="0.3">
      <c r="B5" s="240" t="s">
        <v>5</v>
      </c>
      <c r="C5" s="226" t="s">
        <v>3</v>
      </c>
      <c r="D5" s="222" t="s">
        <v>6</v>
      </c>
    </row>
    <row r="6" spans="2:4" x14ac:dyDescent="0.3">
      <c r="B6" s="240" t="s">
        <v>7</v>
      </c>
      <c r="C6" s="226" t="s">
        <v>8</v>
      </c>
      <c r="D6" s="222" t="s">
        <v>9</v>
      </c>
    </row>
    <row r="7" spans="2:4" x14ac:dyDescent="0.3">
      <c r="B7" s="10" t="s">
        <v>10</v>
      </c>
      <c r="C7" s="39"/>
      <c r="D7" s="222"/>
    </row>
    <row r="8" spans="2:4" x14ac:dyDescent="0.3">
      <c r="B8" s="12" t="s">
        <v>11</v>
      </c>
      <c r="C8" s="226" t="s">
        <v>12</v>
      </c>
      <c r="D8" s="222" t="s">
        <v>13</v>
      </c>
    </row>
    <row r="9" spans="2:4" x14ac:dyDescent="0.3">
      <c r="B9" s="12" t="s">
        <v>14</v>
      </c>
      <c r="C9" s="226" t="s">
        <v>12</v>
      </c>
      <c r="D9" s="222" t="s">
        <v>13</v>
      </c>
    </row>
    <row r="10" spans="2:4" x14ac:dyDescent="0.3">
      <c r="B10" s="12" t="s">
        <v>15</v>
      </c>
      <c r="C10" s="226" t="s">
        <v>12</v>
      </c>
      <c r="D10" s="222" t="s">
        <v>13</v>
      </c>
    </row>
    <row r="11" spans="2:4" x14ac:dyDescent="0.3">
      <c r="B11" s="12"/>
      <c r="C11" s="39"/>
      <c r="D11" s="222"/>
    </row>
    <row r="12" spans="2:4" x14ac:dyDescent="0.3">
      <c r="B12" s="10" t="s">
        <v>16</v>
      </c>
      <c r="C12" s="226" t="s">
        <v>17</v>
      </c>
      <c r="D12" s="222" t="s">
        <v>18</v>
      </c>
    </row>
    <row r="13" spans="2:4" ht="14.4" thickBot="1" x14ac:dyDescent="0.35">
      <c r="B13" s="15" t="s">
        <v>19</v>
      </c>
      <c r="C13" s="227" t="s">
        <v>20</v>
      </c>
      <c r="D13" s="222" t="s">
        <v>21</v>
      </c>
    </row>
    <row r="14" spans="2:4" ht="14.4" thickBot="1" x14ac:dyDescent="0.35">
      <c r="C14" s="36"/>
      <c r="D14" s="241"/>
    </row>
    <row r="15" spans="2:4" ht="14.4" thickBot="1" x14ac:dyDescent="0.35">
      <c r="B15" s="7" t="s">
        <v>22</v>
      </c>
      <c r="C15" s="40"/>
    </row>
    <row r="16" spans="2:4" x14ac:dyDescent="0.3">
      <c r="B16" s="9" t="s">
        <v>23</v>
      </c>
      <c r="C16" s="225" t="s">
        <v>24</v>
      </c>
      <c r="D16" s="43"/>
    </row>
    <row r="17" spans="2:13" x14ac:dyDescent="0.3">
      <c r="B17" s="10" t="s">
        <v>25</v>
      </c>
      <c r="C17" s="226"/>
      <c r="D17" s="222"/>
    </row>
    <row r="18" spans="2:13" x14ac:dyDescent="0.3">
      <c r="B18" s="10" t="s">
        <v>26</v>
      </c>
      <c r="C18" s="226"/>
      <c r="D18" s="222" t="s">
        <v>27</v>
      </c>
    </row>
    <row r="19" spans="2:13" ht="15" customHeight="1" x14ac:dyDescent="0.3">
      <c r="B19" s="10" t="s">
        <v>28</v>
      </c>
      <c r="C19" s="226"/>
      <c r="D19" s="222" t="s">
        <v>29</v>
      </c>
      <c r="M19" s="11"/>
    </row>
    <row r="20" spans="2:13" x14ac:dyDescent="0.3">
      <c r="B20" s="10" t="s">
        <v>30</v>
      </c>
      <c r="C20" s="226"/>
      <c r="D20" s="222"/>
    </row>
    <row r="21" spans="2:13" ht="14.4" thickBot="1" x14ac:dyDescent="0.35">
      <c r="B21" s="13" t="s">
        <v>31</v>
      </c>
      <c r="C21" s="227"/>
      <c r="D21" s="45"/>
      <c r="F21" s="49"/>
    </row>
    <row r="22" spans="2:13" ht="14.4" thickBot="1" x14ac:dyDescent="0.35">
      <c r="F22" s="49"/>
    </row>
    <row r="23" spans="2:13" ht="14.4" thickBot="1" x14ac:dyDescent="0.35">
      <c r="B23" s="270" t="s">
        <v>32</v>
      </c>
      <c r="C23" s="271"/>
      <c r="D23" s="272"/>
      <c r="F23" s="49"/>
    </row>
    <row r="24" spans="2:13" x14ac:dyDescent="0.3">
      <c r="B24" s="10" t="str">
        <f>"1. DPIA Privacy -  "&amp;'1. DPIA Privacy'!$AJ$2&amp;"%"</f>
        <v>1. DPIA Privacy -  0%</v>
      </c>
      <c r="C24" s="228" t="s">
        <v>8</v>
      </c>
      <c r="D24" s="222" t="s">
        <v>33</v>
      </c>
      <c r="F24" s="49"/>
    </row>
    <row r="25" spans="2:13" x14ac:dyDescent="0.3">
      <c r="B25" s="10" t="str">
        <f>"1b. Privacy Pseudonimisatie -  "&amp;'1b. Privacy Pseudonimisatie'!$AJ$2&amp;"%"</f>
        <v>1b. Privacy Pseudonimisatie -  0%</v>
      </c>
      <c r="C25" s="228" t="s">
        <v>34</v>
      </c>
      <c r="D25" s="222" t="s">
        <v>35</v>
      </c>
      <c r="F25" s="49"/>
    </row>
    <row r="26" spans="2:13" x14ac:dyDescent="0.3">
      <c r="B26" s="10" t="str">
        <f>"2. STICH - "&amp;'2. STITCH'!$AJ$2&amp;"%"</f>
        <v>2. STICH - 0%</v>
      </c>
      <c r="C26" s="228" t="s">
        <v>8</v>
      </c>
      <c r="D26" s="222" t="s">
        <v>36</v>
      </c>
      <c r="F26" s="49"/>
    </row>
    <row r="27" spans="2:13" x14ac:dyDescent="0.3">
      <c r="B27" s="10" t="str">
        <f>"3. Aanv. Security Control - "&amp;'3. Aanvullende Security Control'!$AJ$2&amp;"%"</f>
        <v>3. Aanv. Security Control - 0%</v>
      </c>
      <c r="C27" s="228" t="s">
        <v>8</v>
      </c>
      <c r="D27" s="222" t="s">
        <v>37</v>
      </c>
    </row>
    <row r="28" spans="2:13" x14ac:dyDescent="0.3">
      <c r="B28" s="10" t="str">
        <f>"4. Security Mngmnt - "&amp;'4. Security Management'!$AJ$2&amp;"%"</f>
        <v>4. Security Mngmnt - 0%</v>
      </c>
      <c r="C28" s="228" t="s">
        <v>8</v>
      </c>
      <c r="D28" s="222" t="s">
        <v>38</v>
      </c>
    </row>
    <row r="29" spans="2:13" x14ac:dyDescent="0.3">
      <c r="B29" s="10" t="str">
        <f>"5. MDS2 -  "&amp;'5. MDS2'!AJ$2&amp;"%"</f>
        <v>5. MDS2 -  0%</v>
      </c>
      <c r="C29" s="228" t="s">
        <v>34</v>
      </c>
      <c r="D29" s="222" t="s">
        <v>39</v>
      </c>
      <c r="F29" s="49"/>
    </row>
    <row r="30" spans="2:13" ht="14.4" thickBot="1" x14ac:dyDescent="0.35">
      <c r="B30" s="13" t="str">
        <f>"6. ICT - "&amp; '6. PvEisen - ICT'!$AJ$2&amp;"%"</f>
        <v>6. ICT - 0%</v>
      </c>
      <c r="C30" s="223" t="s">
        <v>8</v>
      </c>
      <c r="D30" s="224" t="s">
        <v>40</v>
      </c>
      <c r="F30" s="49"/>
    </row>
    <row r="31" spans="2:13" ht="14.4" thickBot="1" x14ac:dyDescent="0.35">
      <c r="B31" s="11"/>
      <c r="C31" s="11"/>
      <c r="D31" s="11"/>
      <c r="F31" s="49"/>
    </row>
    <row r="32" spans="2:13" ht="14.4" thickBot="1" x14ac:dyDescent="0.35">
      <c r="B32" s="270" t="s">
        <v>41</v>
      </c>
      <c r="C32" s="271"/>
      <c r="D32" s="272"/>
      <c r="F32" s="49"/>
    </row>
    <row r="33" spans="2:6" ht="14.4" thickBot="1" x14ac:dyDescent="0.35">
      <c r="B33" s="273"/>
      <c r="C33" s="274"/>
      <c r="D33" s="275"/>
      <c r="F33" s="49"/>
    </row>
    <row r="34" spans="2:6" x14ac:dyDescent="0.3">
      <c r="B34" s="11"/>
      <c r="C34" s="11"/>
      <c r="D34" s="11"/>
      <c r="F34" s="49"/>
    </row>
    <row r="35" spans="2:6" ht="14.4" thickBot="1" x14ac:dyDescent="0.35">
      <c r="B35" s="14"/>
      <c r="C35" s="11"/>
      <c r="D35" s="11"/>
      <c r="F35" s="49"/>
    </row>
    <row r="36" spans="2:6" ht="14.4" thickBot="1" x14ac:dyDescent="0.35">
      <c r="B36" s="270" t="s">
        <v>42</v>
      </c>
      <c r="C36" s="271"/>
      <c r="D36" s="272"/>
    </row>
    <row r="37" spans="2:6" ht="14.4" thickBot="1" x14ac:dyDescent="0.35">
      <c r="B37" s="46" t="s">
        <v>30</v>
      </c>
      <c r="C37" s="229"/>
      <c r="D37" s="41"/>
    </row>
    <row r="38" spans="2:6" ht="14.4" thickBot="1" x14ac:dyDescent="0.35"/>
    <row r="39" spans="2:6" ht="15" thickBot="1" x14ac:dyDescent="0.35">
      <c r="B39" s="267" t="s">
        <v>43</v>
      </c>
      <c r="C39" s="268"/>
      <c r="D39" s="269"/>
    </row>
    <row r="40" spans="2:6" x14ac:dyDescent="0.3">
      <c r="B40" s="9" t="s">
        <v>44</v>
      </c>
      <c r="C40" s="226"/>
      <c r="D40" s="43"/>
    </row>
    <row r="41" spans="2:6" ht="15" customHeight="1" x14ac:dyDescent="0.3">
      <c r="B41" s="10" t="s">
        <v>45</v>
      </c>
      <c r="C41" s="230"/>
      <c r="D41" s="44"/>
    </row>
    <row r="42" spans="2:6" ht="14.4" thickBot="1" x14ac:dyDescent="0.35">
      <c r="B42" s="13" t="s">
        <v>46</v>
      </c>
      <c r="C42" s="227"/>
      <c r="D42" s="45"/>
    </row>
    <row r="43" spans="2:6" ht="14.4" thickBot="1" x14ac:dyDescent="0.35">
      <c r="B43" s="14"/>
      <c r="C43" s="11"/>
      <c r="D43" s="11"/>
    </row>
    <row r="44" spans="2:6" ht="14.4" thickBot="1" x14ac:dyDescent="0.35">
      <c r="B44" s="263" t="s">
        <v>47</v>
      </c>
      <c r="C44" s="47"/>
      <c r="D44" s="48"/>
    </row>
    <row r="45" spans="2:6" x14ac:dyDescent="0.3">
      <c r="B45" s="9" t="s">
        <v>48</v>
      </c>
      <c r="C45" s="251" t="s">
        <v>49</v>
      </c>
      <c r="D45" s="222" t="s">
        <v>50</v>
      </c>
    </row>
    <row r="46" spans="2:6" x14ac:dyDescent="0.3">
      <c r="B46" s="10" t="s">
        <v>45</v>
      </c>
      <c r="C46" s="230"/>
      <c r="D46" s="44"/>
    </row>
    <row r="47" spans="2:6" ht="14.4" thickBot="1" x14ac:dyDescent="0.35">
      <c r="B47" s="13" t="s">
        <v>46</v>
      </c>
      <c r="C47" s="227"/>
      <c r="D47" s="45"/>
    </row>
    <row r="48" spans="2:6" x14ac:dyDescent="0.3">
      <c r="D48" s="42" t="s">
        <v>51</v>
      </c>
    </row>
    <row r="49" spans="2:8" x14ac:dyDescent="0.3">
      <c r="H49" s="11"/>
    </row>
    <row r="50" spans="2:8" x14ac:dyDescent="0.3">
      <c r="B50" s="3"/>
      <c r="F50" s="49"/>
    </row>
  </sheetData>
  <sheetProtection algorithmName="SHA-512" hashValue="llVe9kLGQwBBhiVPSCTmadO5HBB9qGfONRt8TkcaqYne40nuou7EY5GuoOMIadGuISzGIvli+GVSuCwlqlq7Iw==" saltValue="tM8UYCAWxaW6Nx1fQUZXBw==" spinCount="100000" sheet="1" objects="1" scenarios="1"/>
  <mergeCells count="5">
    <mergeCell ref="B39:D39"/>
    <mergeCell ref="B23:D23"/>
    <mergeCell ref="B32:D32"/>
    <mergeCell ref="B33:D33"/>
    <mergeCell ref="B36:D36"/>
  </mergeCells>
  <conditionalFormatting sqref="C8:C10 C4 C12">
    <cfRule type="cellIs" dxfId="89" priority="31" operator="equal">
      <formula>0</formula>
    </cfRule>
  </conditionalFormatting>
  <conditionalFormatting sqref="B33">
    <cfRule type="cellIs" dxfId="88" priority="22" operator="equal">
      <formula>0</formula>
    </cfRule>
  </conditionalFormatting>
  <conditionalFormatting sqref="C24:C30">
    <cfRule type="cellIs" dxfId="87" priority="17" operator="equal">
      <formula>0</formula>
    </cfRule>
  </conditionalFormatting>
  <conditionalFormatting sqref="B24:D30">
    <cfRule type="expression" dxfId="86" priority="16">
      <formula>AND($C24="n.v.t.")</formula>
    </cfRule>
  </conditionalFormatting>
  <conditionalFormatting sqref="C16:C20">
    <cfRule type="cellIs" dxfId="85" priority="14" operator="equal">
      <formula>0</formula>
    </cfRule>
  </conditionalFormatting>
  <conditionalFormatting sqref="C21">
    <cfRule type="cellIs" dxfId="84" priority="13" operator="equal">
      <formula>0</formula>
    </cfRule>
  </conditionalFormatting>
  <conditionalFormatting sqref="C37">
    <cfRule type="cellIs" dxfId="83" priority="9" operator="equal">
      <formula>0</formula>
    </cfRule>
  </conditionalFormatting>
  <conditionalFormatting sqref="C40:C42">
    <cfRule type="cellIs" dxfId="82" priority="8" operator="equal">
      <formula>0</formula>
    </cfRule>
  </conditionalFormatting>
  <conditionalFormatting sqref="C45:C47">
    <cfRule type="cellIs" dxfId="81" priority="7" operator="equal">
      <formula>0</formula>
    </cfRule>
  </conditionalFormatting>
  <conditionalFormatting sqref="C5">
    <cfRule type="cellIs" dxfId="80" priority="3" operator="equal">
      <formula>0</formula>
    </cfRule>
  </conditionalFormatting>
  <conditionalFormatting sqref="C13">
    <cfRule type="cellIs" dxfId="79" priority="6" operator="equal">
      <formula>0</formula>
    </cfRule>
  </conditionalFormatting>
  <conditionalFormatting sqref="C6">
    <cfRule type="cellIs" dxfId="78" priority="2" operator="equal">
      <formula>0</formula>
    </cfRule>
  </conditionalFormatting>
  <conditionalFormatting sqref="D45">
    <cfRule type="expression" dxfId="77" priority="1">
      <formula>AND($C45="n.v.t.")</formula>
    </cfRule>
  </conditionalFormatting>
  <dataValidations count="5">
    <dataValidation type="list" allowBlank="1" showInputMessage="1" showErrorMessage="1" sqref="C4:C6" xr:uid="{00000000-0002-0000-0000-000000000000}">
      <formula1>lst_janee</formula1>
    </dataValidation>
    <dataValidation type="list" allowBlank="1" showInputMessage="1" showErrorMessage="1" sqref="C12:C13" xr:uid="{00000000-0002-0000-0000-000001000000}">
      <formula1>lst_DPIA</formula1>
    </dataValidation>
    <dataValidation type="list" allowBlank="1" showInputMessage="1" showErrorMessage="1" sqref="C24:C30" xr:uid="{00000000-0002-0000-0000-000002000000}">
      <formula1>"Ja,n.v.t."</formula1>
    </dataValidation>
    <dataValidation type="list" allowBlank="1" showInputMessage="1" showErrorMessage="1" sqref="C8:C10" xr:uid="{00000000-0002-0000-0000-000003000000}">
      <formula1>lst_BIV</formula1>
    </dataValidation>
    <dataValidation type="list" allowBlank="1" showInputMessage="1" showErrorMessage="1" sqref="C45" xr:uid="{00000000-0002-0000-0000-000004000000}">
      <formula1>"HOOG,BASIS"</formula1>
    </dataValidation>
  </dataValidations>
  <pageMargins left="0.25" right="0.25" top="0.75" bottom="0.75" header="0.3" footer="0.3"/>
  <pageSetup paperSize="9" fitToHeight="0" orientation="portrait" r:id="rId1"/>
  <headerFooter>
    <oddFooter>&amp;L&amp;8&amp;F | &amp;A&amp;C&amp;8Indien ingevuld - VERTROUWELIJK&amp;R&amp;8&amp;P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N35"/>
  <sheetViews>
    <sheetView topLeftCell="B1" workbookViewId="0">
      <selection activeCell="F20" sqref="F20"/>
    </sheetView>
  </sheetViews>
  <sheetFormatPr defaultRowHeight="14.4" x14ac:dyDescent="0.3"/>
  <cols>
    <col min="1" max="5" width="17.6640625" customWidth="1"/>
    <col min="6" max="6" width="17.88671875" customWidth="1"/>
    <col min="7" max="7" width="7.6640625" bestFit="1" customWidth="1"/>
    <col min="8" max="8" width="9.109375" bestFit="1" customWidth="1"/>
    <col min="9" max="10" width="9.109375" customWidth="1"/>
    <col min="11" max="11" width="16.33203125" customWidth="1"/>
    <col min="12" max="12" width="11.5546875" bestFit="1" customWidth="1"/>
    <col min="13" max="13" width="19.6640625" customWidth="1"/>
    <col min="14" max="14" width="22.5546875" bestFit="1" customWidth="1"/>
  </cols>
  <sheetData>
    <row r="1" spans="1:14" x14ac:dyDescent="0.3">
      <c r="A1" s="1" t="s">
        <v>1397</v>
      </c>
      <c r="B1" s="1" t="s">
        <v>1398</v>
      </c>
      <c r="C1" s="1" t="s">
        <v>1399</v>
      </c>
      <c r="D1" s="1" t="s">
        <v>1400</v>
      </c>
      <c r="E1" s="1" t="s">
        <v>1401</v>
      </c>
      <c r="F1" s="1" t="s">
        <v>1402</v>
      </c>
      <c r="G1" s="1" t="s">
        <v>1403</v>
      </c>
      <c r="H1" s="1" t="s">
        <v>1404</v>
      </c>
      <c r="I1" s="1" t="s">
        <v>1405</v>
      </c>
      <c r="J1" s="1" t="s">
        <v>1406</v>
      </c>
      <c r="K1" s="1" t="s">
        <v>1407</v>
      </c>
      <c r="L1" s="1" t="s">
        <v>1408</v>
      </c>
      <c r="M1" s="1" t="s">
        <v>1409</v>
      </c>
      <c r="N1" s="1" t="s">
        <v>1410</v>
      </c>
    </row>
    <row r="2" spans="1:14" x14ac:dyDescent="0.3">
      <c r="A2" t="s">
        <v>1411</v>
      </c>
      <c r="B2" t="s">
        <v>8</v>
      </c>
      <c r="C2" t="s">
        <v>8</v>
      </c>
      <c r="D2" t="s">
        <v>1412</v>
      </c>
      <c r="E2" t="s">
        <v>8</v>
      </c>
      <c r="F2" t="s">
        <v>1413</v>
      </c>
      <c r="G2" s="114">
        <v>1</v>
      </c>
      <c r="H2" t="s">
        <v>231</v>
      </c>
      <c r="I2" t="s">
        <v>231</v>
      </c>
      <c r="J2" t="s">
        <v>231</v>
      </c>
      <c r="K2" t="s">
        <v>231</v>
      </c>
      <c r="L2" t="s">
        <v>17</v>
      </c>
      <c r="M2" t="s">
        <v>379</v>
      </c>
      <c r="N2" t="s">
        <v>57</v>
      </c>
    </row>
    <row r="3" spans="1:14" x14ac:dyDescent="0.3">
      <c r="A3" t="s">
        <v>1414</v>
      </c>
      <c r="B3" t="s">
        <v>3</v>
      </c>
      <c r="C3" t="s">
        <v>3</v>
      </c>
      <c r="D3" t="s">
        <v>87</v>
      </c>
      <c r="E3" t="s">
        <v>3</v>
      </c>
      <c r="F3" t="s">
        <v>1415</v>
      </c>
      <c r="G3" s="114">
        <v>2</v>
      </c>
      <c r="H3" t="s">
        <v>641</v>
      </c>
      <c r="I3" t="s">
        <v>641</v>
      </c>
      <c r="J3" t="s">
        <v>659</v>
      </c>
      <c r="K3" t="s">
        <v>641</v>
      </c>
      <c r="L3" t="s">
        <v>20</v>
      </c>
      <c r="M3" t="s">
        <v>1412</v>
      </c>
      <c r="N3" t="s">
        <v>58</v>
      </c>
    </row>
    <row r="4" spans="1:14" x14ac:dyDescent="0.3">
      <c r="A4" t="s">
        <v>1412</v>
      </c>
      <c r="C4" t="s">
        <v>1412</v>
      </c>
      <c r="E4" t="s">
        <v>1412</v>
      </c>
      <c r="F4" t="s">
        <v>12</v>
      </c>
      <c r="I4" t="s">
        <v>659</v>
      </c>
      <c r="K4" t="s">
        <v>659</v>
      </c>
      <c r="N4" t="s">
        <v>59</v>
      </c>
    </row>
    <row r="5" spans="1:14" x14ac:dyDescent="0.3">
      <c r="E5" t="s">
        <v>87</v>
      </c>
      <c r="K5" t="s">
        <v>640</v>
      </c>
      <c r="N5" t="s">
        <v>60</v>
      </c>
    </row>
    <row r="6" spans="1:14" x14ac:dyDescent="0.3">
      <c r="N6" t="s">
        <v>61</v>
      </c>
    </row>
    <row r="7" spans="1:14" x14ac:dyDescent="0.3">
      <c r="N7" t="s">
        <v>62</v>
      </c>
    </row>
    <row r="8" spans="1:14" x14ac:dyDescent="0.3">
      <c r="N8" t="s">
        <v>63</v>
      </c>
    </row>
    <row r="9" spans="1:14" x14ac:dyDescent="0.3">
      <c r="N9" t="s">
        <v>64</v>
      </c>
    </row>
    <row r="10" spans="1:14" x14ac:dyDescent="0.3">
      <c r="N10" t="s">
        <v>65</v>
      </c>
    </row>
    <row r="11" spans="1:14" x14ac:dyDescent="0.3">
      <c r="N11" t="s">
        <v>66</v>
      </c>
    </row>
    <row r="16" spans="1:14" x14ac:dyDescent="0.3">
      <c r="B16" s="1"/>
      <c r="C16" s="1"/>
      <c r="D16" s="1"/>
    </row>
    <row r="26" spans="1:1" x14ac:dyDescent="0.3">
      <c r="A26" s="1" t="s">
        <v>1416</v>
      </c>
    </row>
    <row r="27" spans="1:1" x14ac:dyDescent="0.3">
      <c r="A27" s="2" t="s">
        <v>1417</v>
      </c>
    </row>
    <row r="28" spans="1:1" x14ac:dyDescent="0.3">
      <c r="A28" s="2" t="s">
        <v>1418</v>
      </c>
    </row>
    <row r="29" spans="1:1" x14ac:dyDescent="0.3">
      <c r="A29" s="2" t="s">
        <v>1419</v>
      </c>
    </row>
    <row r="30" spans="1:1" x14ac:dyDescent="0.3">
      <c r="A30" s="2" t="s">
        <v>1420</v>
      </c>
    </row>
    <row r="31" spans="1:1" x14ac:dyDescent="0.3">
      <c r="A31" s="2" t="s">
        <v>1421</v>
      </c>
    </row>
    <row r="32" spans="1:1" x14ac:dyDescent="0.3">
      <c r="A32" s="2" t="s">
        <v>1422</v>
      </c>
    </row>
    <row r="33" spans="1:1" x14ac:dyDescent="0.3">
      <c r="A33" s="1"/>
    </row>
    <row r="34" spans="1:1" x14ac:dyDescent="0.3">
      <c r="A34" s="1" t="s">
        <v>83</v>
      </c>
    </row>
    <row r="35" spans="1:1" x14ac:dyDescent="0.3">
      <c r="A35" s="2" t="s">
        <v>1423</v>
      </c>
    </row>
  </sheetData>
  <sheetProtection algorithmName="SHA-512" hashValue="AcOjC5buSooCBjwBHvD1KW7D34SWN4WOu/Uc0ruLVVq4vMBavP3qI/vpZ3aYLWE2/XEMRPfS9qqm7jH5pjoulA==" saltValue="lGWF4b93QG/NeZy3pNttow==" spinCount="100000" sheet="1" objects="1" scenarios="1"/>
  <sortState xmlns:xlrd2="http://schemas.microsoft.com/office/spreadsheetml/2017/richdata2" ref="N2:N11">
    <sortCondition ref="N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F66"/>
  <sheetViews>
    <sheetView showGridLines="0" showRowColHeaders="0" zoomScaleNormal="100" workbookViewId="0">
      <selection activeCell="E1" sqref="E1"/>
    </sheetView>
  </sheetViews>
  <sheetFormatPr defaultColWidth="9.109375" defaultRowHeight="14.4" x14ac:dyDescent="0.3"/>
  <cols>
    <col min="1" max="1" width="6.109375" style="98" bestFit="1" customWidth="1"/>
    <col min="2" max="2" width="70.109375" style="90" customWidth="1"/>
    <col min="3" max="3" width="61.33203125" style="90" customWidth="1"/>
    <col min="4" max="4" width="16.6640625" style="98" customWidth="1"/>
    <col min="5" max="5" width="41.33203125" style="98" customWidth="1"/>
    <col min="6" max="15" width="4.6640625" style="4" customWidth="1"/>
    <col min="16" max="22" width="4.33203125" style="4" customWidth="1"/>
    <col min="23" max="26" width="4.6640625" style="4" customWidth="1"/>
    <col min="27" max="27" width="11.33203125" style="4" hidden="1" customWidth="1"/>
    <col min="28" max="28" width="10.33203125" style="104" hidden="1" customWidth="1"/>
    <col min="29" max="30" width="13.88671875" style="104" hidden="1" customWidth="1"/>
    <col min="31" max="31" width="3.6640625" style="104" hidden="1" customWidth="1"/>
    <col min="32" max="32" width="4.33203125" style="104" hidden="1" customWidth="1"/>
    <col min="33" max="33" width="5.6640625" style="105" hidden="1" customWidth="1"/>
    <col min="34" max="34" width="19.109375" style="4" hidden="1" customWidth="1"/>
    <col min="35" max="35" width="19.33203125" style="4" hidden="1" customWidth="1"/>
    <col min="36" max="36" width="9.109375" style="159" hidden="1" customWidth="1"/>
    <col min="37" max="38" width="0" style="161" hidden="1" customWidth="1"/>
    <col min="39" max="40" width="0" style="162" hidden="1" customWidth="1"/>
    <col min="41" max="56" width="0" style="161" hidden="1" customWidth="1"/>
    <col min="57" max="57" width="0" style="159" hidden="1" customWidth="1"/>
    <col min="58" max="16384" width="9.109375" style="159"/>
  </cols>
  <sheetData>
    <row r="1" spans="1:58" ht="23.4" x14ac:dyDescent="0.45">
      <c r="A1" s="278" t="s">
        <v>52</v>
      </c>
      <c r="B1" s="279"/>
      <c r="C1" s="279"/>
      <c r="D1" s="279"/>
      <c r="E1" s="261" t="str">
        <f>"Compleet -  "&amp;'1. DPIA Privacy'!$AJ$2&amp;"%"</f>
        <v>Compleet -  0%</v>
      </c>
      <c r="AB1" s="103" t="s">
        <v>53</v>
      </c>
      <c r="AC1" s="95" t="s">
        <v>54</v>
      </c>
      <c r="AG1" s="106"/>
      <c r="AH1" s="95" t="s">
        <v>55</v>
      </c>
      <c r="AJ1" s="163" t="s">
        <v>56</v>
      </c>
      <c r="AK1" s="277" t="s">
        <v>57</v>
      </c>
      <c r="AL1" s="277"/>
      <c r="AM1" s="277" t="s">
        <v>58</v>
      </c>
      <c r="AN1" s="277"/>
      <c r="AO1" s="277" t="s">
        <v>59</v>
      </c>
      <c r="AP1" s="277"/>
      <c r="AQ1" s="277" t="s">
        <v>60</v>
      </c>
      <c r="AR1" s="277"/>
      <c r="AS1" s="280" t="s">
        <v>61</v>
      </c>
      <c r="AT1" s="280"/>
      <c r="AU1" s="277" t="s">
        <v>62</v>
      </c>
      <c r="AV1" s="277"/>
      <c r="AW1" s="277" t="s">
        <v>63</v>
      </c>
      <c r="AX1" s="277"/>
      <c r="AY1" s="277" t="s">
        <v>64</v>
      </c>
      <c r="AZ1" s="277"/>
      <c r="BA1" s="277" t="s">
        <v>65</v>
      </c>
      <c r="BB1" s="277"/>
      <c r="BC1" s="277" t="s">
        <v>66</v>
      </c>
      <c r="BD1" s="277"/>
      <c r="BE1" s="163"/>
    </row>
    <row r="2" spans="1:58" ht="13.8" x14ac:dyDescent="0.3">
      <c r="A2" s="276" t="s">
        <v>67</v>
      </c>
      <c r="B2" s="276"/>
      <c r="C2" s="276"/>
      <c r="D2" s="276"/>
      <c r="E2" s="276"/>
      <c r="AB2" s="131">
        <f>SUM(AB5:AB100)</f>
        <v>65</v>
      </c>
      <c r="AC2" s="132">
        <f>AG2</f>
        <v>0</v>
      </c>
      <c r="AE2" s="103"/>
      <c r="AF2" s="103"/>
      <c r="AG2" s="104">
        <f>SUM(AG5:AG100)</f>
        <v>0</v>
      </c>
      <c r="AH2" s="95" t="s">
        <v>68</v>
      </c>
      <c r="AJ2" s="164">
        <f>ROUND(COUNTA(D5:D100)/COUNTA(AB5:AB100),2)*100</f>
        <v>0</v>
      </c>
      <c r="AL2" s="161">
        <f>IF(AND(AL4&gt;0,AK4&gt;0),ROUND(AL4/AK4,2),0)</f>
        <v>0</v>
      </c>
      <c r="AM2" s="161"/>
      <c r="AN2" s="161">
        <f>IF(AND(AN4&gt;0,AM4&gt;0),AN4/AM4,0)</f>
        <v>0</v>
      </c>
      <c r="AP2" s="161">
        <f>IF(AND(AP4&gt;0,AO4&gt;0),ROUND(AP4/AO4,2),0)</f>
        <v>0</v>
      </c>
      <c r="AR2" s="161">
        <f>IF(AND(AR4&gt;0,AQ4&gt;0),ROUND(AR4/AQ4,2),0)</f>
        <v>0</v>
      </c>
      <c r="AS2" s="118"/>
      <c r="AT2" s="118">
        <f>IF(AND(AU5&gt;0,AT5&gt;0),AU5/AT5,0)</f>
        <v>0</v>
      </c>
      <c r="AV2" s="161">
        <f>IF(AND(AV4&gt;0,AU4&gt;0),ROUND(AV4/AU4,2),0)</f>
        <v>0</v>
      </c>
      <c r="AX2" s="161">
        <f>IF(AND(AX4&gt;0,AW4&gt;0),ROUND(AX4/AW4,2),0)</f>
        <v>0</v>
      </c>
      <c r="AZ2" s="161">
        <f>IF(AND(AZ4&gt;0,AY4&gt;0),ROUND(AZ4/AY4,2),0)</f>
        <v>0</v>
      </c>
      <c r="BB2" s="161">
        <f>IF(AND(BB4&gt;0,BA4&gt;0),ROUND(BB4/BA4,2),0)</f>
        <v>0</v>
      </c>
      <c r="BD2" s="161">
        <f>IF(AND(BD4&gt;0,BC4&gt;0),ROUND(BD4/BC4,2),0)</f>
        <v>0</v>
      </c>
    </row>
    <row r="3" spans="1:58" ht="13.8" x14ac:dyDescent="0.3">
      <c r="A3" s="264"/>
      <c r="B3" s="264"/>
      <c r="C3" s="264"/>
      <c r="D3" s="264"/>
      <c r="E3" s="168"/>
      <c r="AB3" s="103"/>
      <c r="AC3" s="103"/>
      <c r="AD3" s="103"/>
      <c r="AE3" s="103"/>
      <c r="AF3" s="103"/>
      <c r="AG3" s="106"/>
      <c r="AH3" s="95"/>
      <c r="AI3" s="95"/>
      <c r="AJ3" s="163"/>
      <c r="AK3" s="164" t="s">
        <v>69</v>
      </c>
      <c r="AL3" s="164" t="s">
        <v>70</v>
      </c>
      <c r="AM3" s="164" t="s">
        <v>69</v>
      </c>
      <c r="AN3" s="164" t="s">
        <v>70</v>
      </c>
      <c r="AO3" s="164" t="s">
        <v>69</v>
      </c>
      <c r="AP3" s="164" t="s">
        <v>70</v>
      </c>
      <c r="AQ3" s="164" t="s">
        <v>69</v>
      </c>
      <c r="AR3" s="164" t="s">
        <v>70</v>
      </c>
      <c r="AS3" s="113" t="s">
        <v>69</v>
      </c>
      <c r="AT3" s="113" t="s">
        <v>70</v>
      </c>
      <c r="AU3" s="164" t="s">
        <v>69</v>
      </c>
      <c r="AV3" s="164" t="s">
        <v>70</v>
      </c>
      <c r="AW3" s="164" t="s">
        <v>69</v>
      </c>
      <c r="AX3" s="164" t="s">
        <v>70</v>
      </c>
      <c r="AY3" s="164" t="s">
        <v>69</v>
      </c>
      <c r="AZ3" s="164" t="s">
        <v>70</v>
      </c>
      <c r="BA3" s="164" t="s">
        <v>69</v>
      </c>
      <c r="BB3" s="164" t="s">
        <v>70</v>
      </c>
      <c r="BC3" s="164" t="s">
        <v>69</v>
      </c>
      <c r="BD3" s="164" t="s">
        <v>70</v>
      </c>
    </row>
    <row r="4" spans="1:58" ht="27.6" x14ac:dyDescent="0.3">
      <c r="A4" s="96" t="s">
        <v>71</v>
      </c>
      <c r="B4" s="96" t="s">
        <v>72</v>
      </c>
      <c r="C4" s="96" t="s">
        <v>73</v>
      </c>
      <c r="D4" s="97" t="s">
        <v>74</v>
      </c>
      <c r="E4" s="97" t="s">
        <v>75</v>
      </c>
      <c r="F4" s="95"/>
      <c r="G4" s="95"/>
      <c r="H4" s="95"/>
      <c r="I4" s="95"/>
      <c r="J4" s="95"/>
      <c r="K4" s="95"/>
      <c r="L4" s="95"/>
      <c r="M4" s="95"/>
      <c r="N4" s="95"/>
      <c r="O4" s="95"/>
      <c r="P4" s="95"/>
      <c r="Q4" s="95"/>
      <c r="R4" s="95"/>
      <c r="S4" s="95"/>
      <c r="T4" s="95"/>
      <c r="U4" s="95"/>
      <c r="V4" s="95"/>
      <c r="W4" s="95"/>
      <c r="X4" s="95"/>
      <c r="Y4" s="95"/>
      <c r="AA4" s="95" t="s">
        <v>76</v>
      </c>
      <c r="AB4" s="103" t="s">
        <v>77</v>
      </c>
      <c r="AC4" s="103" t="s">
        <v>78</v>
      </c>
      <c r="AD4" s="103" t="s">
        <v>79</v>
      </c>
      <c r="AE4" s="103" t="s">
        <v>80</v>
      </c>
      <c r="AF4" s="103" t="s">
        <v>81</v>
      </c>
      <c r="AG4" s="106" t="s">
        <v>82</v>
      </c>
      <c r="AH4" s="95" t="s">
        <v>83</v>
      </c>
      <c r="AK4" s="164">
        <f>SUM(AK5:AK200)</f>
        <v>6</v>
      </c>
      <c r="AL4" s="164">
        <f>SUM(AL5:AL200)</f>
        <v>0</v>
      </c>
      <c r="AM4" s="164">
        <f>SUM(AM5:AM202)</f>
        <v>1</v>
      </c>
      <c r="AN4" s="164">
        <f>SUM(AN5:AN202)</f>
        <v>0</v>
      </c>
      <c r="AO4" s="164">
        <f t="shared" ref="AO4:BD4" si="0">SUM(AO5:AO200)</f>
        <v>2</v>
      </c>
      <c r="AP4" s="164">
        <f t="shared" si="0"/>
        <v>0</v>
      </c>
      <c r="AQ4" s="164">
        <f t="shared" si="0"/>
        <v>3</v>
      </c>
      <c r="AR4" s="164">
        <f t="shared" si="0"/>
        <v>0</v>
      </c>
      <c r="AS4" s="113">
        <f>SUM(BN6:BN201)</f>
        <v>0</v>
      </c>
      <c r="AT4" s="113">
        <f>SUM(BO6:BO201)</f>
        <v>0</v>
      </c>
      <c r="AU4" s="164">
        <f t="shared" si="0"/>
        <v>0</v>
      </c>
      <c r="AV4" s="164">
        <f t="shared" si="0"/>
        <v>0</v>
      </c>
      <c r="AW4" s="164">
        <f t="shared" si="0"/>
        <v>39</v>
      </c>
      <c r="AX4" s="164">
        <f t="shared" si="0"/>
        <v>0</v>
      </c>
      <c r="AY4" s="164">
        <f t="shared" si="0"/>
        <v>9</v>
      </c>
      <c r="AZ4" s="164">
        <f t="shared" si="0"/>
        <v>0</v>
      </c>
      <c r="BA4" s="164">
        <f t="shared" si="0"/>
        <v>5</v>
      </c>
      <c r="BB4" s="164">
        <f t="shared" si="0"/>
        <v>0</v>
      </c>
      <c r="BC4" s="164">
        <f t="shared" si="0"/>
        <v>0</v>
      </c>
      <c r="BD4" s="164">
        <f t="shared" si="0"/>
        <v>0</v>
      </c>
    </row>
    <row r="5" spans="1:58" ht="55.2" x14ac:dyDescent="0.3">
      <c r="A5" s="98" t="s">
        <v>84</v>
      </c>
      <c r="B5" s="90" t="s">
        <v>85</v>
      </c>
      <c r="C5" s="90" t="s">
        <v>86</v>
      </c>
      <c r="D5" s="99"/>
      <c r="E5" s="99"/>
      <c r="AA5" s="4" t="s">
        <v>57</v>
      </c>
      <c r="AB5" s="104">
        <v>1</v>
      </c>
      <c r="AC5" s="104" t="s">
        <v>87</v>
      </c>
      <c r="AE5" s="104">
        <f>AB5</f>
        <v>1</v>
      </c>
      <c r="AF5" s="104">
        <v>0</v>
      </c>
      <c r="AG5" s="105">
        <f>IF(D5="n.v.t.",0,IF(AND(D5=AC5,Tabel3[[#This Row],[Toelichting]]&lt;&gt;0),AE5,AF5))</f>
        <v>0</v>
      </c>
      <c r="AH5" s="4" t="s">
        <v>88</v>
      </c>
      <c r="AK5" s="161">
        <f t="shared" ref="AK5:AK65" si="1">IF($AA5=AK$1,$AE5,0)</f>
        <v>1</v>
      </c>
      <c r="AL5" s="161">
        <f t="shared" ref="AL5" si="2">IF($AA5=AK$1,$AG5,0)</f>
        <v>0</v>
      </c>
      <c r="AM5" s="161">
        <f t="shared" ref="AM5:AM65" si="3">IF($AA5=AM$1,$AE5,0)</f>
        <v>0</v>
      </c>
      <c r="AN5" s="161">
        <f t="shared" ref="AN5" si="4">IF($AA5=AM$1,$AG5,0)</f>
        <v>0</v>
      </c>
      <c r="AO5" s="161">
        <f t="shared" ref="AO5:AO65" si="5">IF($AA5=AO$1,$AE5,0)</f>
        <v>0</v>
      </c>
      <c r="AP5" s="161">
        <f t="shared" ref="AP5" si="6">IF($AA5=AO$1,$AG5,0)</f>
        <v>0</v>
      </c>
      <c r="AQ5" s="161">
        <f t="shared" ref="AQ5:AS65" si="7">IF($AA5=AQ$1,$AE5,0)</f>
        <v>0</v>
      </c>
      <c r="AR5" s="161">
        <f t="shared" ref="AR5" si="8">IF($AA5=AQ$1,$AG5,0)</f>
        <v>0</v>
      </c>
      <c r="AS5" s="161">
        <f t="shared" si="7"/>
        <v>0</v>
      </c>
      <c r="AT5" s="161">
        <f t="shared" ref="AT5" si="9">IF($AA5=AS$1,$AG5,0)</f>
        <v>0</v>
      </c>
      <c r="AU5" s="161">
        <f t="shared" ref="AU5:AU65" si="10">IF($AA5=AU$1,$AE5,0)</f>
        <v>0</v>
      </c>
      <c r="AV5" s="161">
        <f t="shared" ref="AV5" si="11">IF($AA5=AU$1,$AG5,0)</f>
        <v>0</v>
      </c>
      <c r="AW5" s="161">
        <f t="shared" ref="AW5:AW65" si="12">IF($AA5=AW$1,$AE5,0)</f>
        <v>0</v>
      </c>
      <c r="AX5" s="161">
        <f t="shared" ref="AX5" si="13">IF($AA5=AW$1,$AG5,0)</f>
        <v>0</v>
      </c>
      <c r="AY5" s="161">
        <f t="shared" ref="AY5:AY65" si="14">IF($AA5=AY$1,$AE5,0)</f>
        <v>0</v>
      </c>
      <c r="AZ5" s="161">
        <f t="shared" ref="AZ5" si="15">IF($AA5=AY$1,$AG5,0)</f>
        <v>0</v>
      </c>
      <c r="BA5" s="161">
        <f t="shared" ref="BA5:BA65" si="16">IF($AA5=BA$1,$AE5,0)</f>
        <v>0</v>
      </c>
      <c r="BB5" s="161">
        <f t="shared" ref="BB5" si="17">IF($AA5=BA$1,$AG5,0)</f>
        <v>0</v>
      </c>
      <c r="BC5" s="161">
        <f t="shared" ref="BC5:BC65" si="18">IF($AA5=BC$1,$AE5,0)</f>
        <v>0</v>
      </c>
      <c r="BD5" s="161">
        <f t="shared" ref="BD5" si="19">IF($AA5=BC$1,$AG5,0)</f>
        <v>0</v>
      </c>
      <c r="BE5" s="161"/>
      <c r="BF5" s="161"/>
    </row>
    <row r="6" spans="1:58" ht="41.4" x14ac:dyDescent="0.3">
      <c r="A6" s="232" t="s">
        <v>89</v>
      </c>
      <c r="B6" s="233" t="s">
        <v>90</v>
      </c>
      <c r="C6" s="234" t="s">
        <v>91</v>
      </c>
      <c r="D6" s="235"/>
      <c r="E6" s="235"/>
      <c r="AE6" s="104">
        <f>AB6</f>
        <v>0</v>
      </c>
      <c r="AF6" s="104">
        <v>0</v>
      </c>
      <c r="AG6" s="105">
        <f>IF(D6=AC6,AB6,IF(D6=AD6,AF6,0))</f>
        <v>0</v>
      </c>
      <c r="AK6" s="161">
        <f t="shared" si="1"/>
        <v>0</v>
      </c>
      <c r="AL6" s="161">
        <f t="shared" ref="AL6:AL65" si="20">IF($AA6=AK$1,$AG6,0)</f>
        <v>0</v>
      </c>
      <c r="AM6" s="161">
        <f t="shared" si="3"/>
        <v>0</v>
      </c>
      <c r="AN6" s="161">
        <f t="shared" ref="AN6:AN65" si="21">IF($AA6=AM$1,$AG6,0)</f>
        <v>0</v>
      </c>
      <c r="AO6" s="161">
        <f t="shared" si="5"/>
        <v>0</v>
      </c>
      <c r="AP6" s="161">
        <f t="shared" ref="AP6:AP65" si="22">IF($AA6=AO$1,$AG6,0)</f>
        <v>0</v>
      </c>
      <c r="AQ6" s="161">
        <f t="shared" si="7"/>
        <v>0</v>
      </c>
      <c r="AR6" s="161">
        <f t="shared" ref="AR6:AR65" si="23">IF($AA6=AQ$1,$AG6,0)</f>
        <v>0</v>
      </c>
      <c r="AS6" s="161">
        <f t="shared" si="7"/>
        <v>0</v>
      </c>
      <c r="AT6" s="161">
        <f t="shared" ref="AT6:AT65" si="24">IF($AA6=AS$1,$AG6,0)</f>
        <v>0</v>
      </c>
      <c r="AU6" s="161">
        <f t="shared" si="10"/>
        <v>0</v>
      </c>
      <c r="AV6" s="161">
        <f t="shared" ref="AV6:AV65" si="25">IF($AA6=AU$1,$AG6,0)</f>
        <v>0</v>
      </c>
      <c r="AW6" s="161">
        <f t="shared" si="12"/>
        <v>0</v>
      </c>
      <c r="AX6" s="161">
        <f t="shared" ref="AX6:AX65" si="26">IF($AA6=AW$1,$AG6,0)</f>
        <v>0</v>
      </c>
      <c r="AY6" s="161">
        <f t="shared" si="14"/>
        <v>0</v>
      </c>
      <c r="AZ6" s="161">
        <f t="shared" ref="AZ6:AZ65" si="27">IF($AA6=AY$1,$AG6,0)</f>
        <v>0</v>
      </c>
      <c r="BA6" s="161">
        <f t="shared" si="16"/>
        <v>0</v>
      </c>
      <c r="BB6" s="161">
        <f t="shared" ref="BB6:BB65" si="28">IF($AA6=BA$1,$AG6,0)</f>
        <v>0</v>
      </c>
      <c r="BC6" s="161">
        <f t="shared" si="18"/>
        <v>0</v>
      </c>
      <c r="BD6" s="161">
        <f t="shared" ref="BD6:BD65" si="29">IF($AA6=BC$1,$AG6,0)</f>
        <v>0</v>
      </c>
      <c r="BE6" s="161"/>
      <c r="BF6" s="161"/>
    </row>
    <row r="7" spans="1:58" ht="13.8" x14ac:dyDescent="0.3">
      <c r="A7" s="98" t="s">
        <v>92</v>
      </c>
      <c r="B7" s="120" t="s">
        <v>93</v>
      </c>
      <c r="D7" s="99"/>
      <c r="E7" s="99"/>
      <c r="AA7" s="4" t="s">
        <v>63</v>
      </c>
      <c r="AB7" s="104">
        <v>1</v>
      </c>
      <c r="AC7" s="104" t="s">
        <v>3</v>
      </c>
      <c r="AD7" s="104" t="s">
        <v>8</v>
      </c>
      <c r="AE7" s="104">
        <v>1</v>
      </c>
      <c r="AF7" s="104">
        <v>0</v>
      </c>
      <c r="AG7" s="105">
        <f>IF(D7=AC7,AB7,IF(D7=AD7,AF7,0))</f>
        <v>0</v>
      </c>
      <c r="AK7" s="161">
        <f t="shared" si="1"/>
        <v>0</v>
      </c>
      <c r="AL7" s="161">
        <f t="shared" si="20"/>
        <v>0</v>
      </c>
      <c r="AM7" s="161">
        <f t="shared" si="3"/>
        <v>0</v>
      </c>
      <c r="AN7" s="161">
        <f t="shared" si="21"/>
        <v>0</v>
      </c>
      <c r="AO7" s="161">
        <f t="shared" si="5"/>
        <v>0</v>
      </c>
      <c r="AP7" s="161">
        <f t="shared" si="22"/>
        <v>0</v>
      </c>
      <c r="AQ7" s="161">
        <f t="shared" si="7"/>
        <v>0</v>
      </c>
      <c r="AR7" s="161">
        <f t="shared" si="23"/>
        <v>0</v>
      </c>
      <c r="AS7" s="161">
        <f t="shared" si="7"/>
        <v>0</v>
      </c>
      <c r="AT7" s="161">
        <f t="shared" si="24"/>
        <v>0</v>
      </c>
      <c r="AU7" s="161">
        <f t="shared" si="10"/>
        <v>0</v>
      </c>
      <c r="AV7" s="161">
        <f t="shared" si="25"/>
        <v>0</v>
      </c>
      <c r="AW7" s="161">
        <f t="shared" si="12"/>
        <v>1</v>
      </c>
      <c r="AX7" s="161">
        <f t="shared" si="26"/>
        <v>0</v>
      </c>
      <c r="AY7" s="161">
        <f t="shared" si="14"/>
        <v>0</v>
      </c>
      <c r="AZ7" s="161">
        <f t="shared" si="27"/>
        <v>0</v>
      </c>
      <c r="BA7" s="161">
        <f t="shared" si="16"/>
        <v>0</v>
      </c>
      <c r="BB7" s="161">
        <f t="shared" si="28"/>
        <v>0</v>
      </c>
      <c r="BC7" s="161">
        <f t="shared" si="18"/>
        <v>0</v>
      </c>
      <c r="BD7" s="161">
        <f t="shared" si="29"/>
        <v>0</v>
      </c>
      <c r="BE7" s="161"/>
      <c r="BF7" s="161"/>
    </row>
    <row r="8" spans="1:58" ht="13.8" x14ac:dyDescent="0.3">
      <c r="A8" s="98" t="s">
        <v>94</v>
      </c>
      <c r="B8" s="120" t="s">
        <v>95</v>
      </c>
      <c r="D8" s="99"/>
      <c r="E8" s="99"/>
      <c r="AA8" s="4" t="s">
        <v>63</v>
      </c>
      <c r="AB8" s="104">
        <v>1</v>
      </c>
      <c r="AC8" s="104" t="s">
        <v>3</v>
      </c>
      <c r="AD8" s="104" t="s">
        <v>8</v>
      </c>
      <c r="AE8" s="104">
        <f t="shared" ref="AE8:AE41" si="30">AB8</f>
        <v>1</v>
      </c>
      <c r="AF8" s="104">
        <v>0</v>
      </c>
      <c r="AG8" s="105">
        <f t="shared" ref="AG8:AG17" si="31">IF(D8=AC8,AB8,IF(D8=AD8,AF8,0))</f>
        <v>0</v>
      </c>
      <c r="AK8" s="161">
        <f t="shared" si="1"/>
        <v>0</v>
      </c>
      <c r="AL8" s="161">
        <f t="shared" si="20"/>
        <v>0</v>
      </c>
      <c r="AM8" s="161">
        <f t="shared" si="3"/>
        <v>0</v>
      </c>
      <c r="AN8" s="161">
        <f t="shared" si="21"/>
        <v>0</v>
      </c>
      <c r="AO8" s="161">
        <f t="shared" si="5"/>
        <v>0</v>
      </c>
      <c r="AP8" s="161">
        <f t="shared" si="22"/>
        <v>0</v>
      </c>
      <c r="AQ8" s="161">
        <f t="shared" si="7"/>
        <v>0</v>
      </c>
      <c r="AR8" s="161">
        <f t="shared" si="23"/>
        <v>0</v>
      </c>
      <c r="AS8" s="161">
        <f t="shared" si="7"/>
        <v>0</v>
      </c>
      <c r="AT8" s="161">
        <f t="shared" si="24"/>
        <v>0</v>
      </c>
      <c r="AU8" s="161">
        <f t="shared" si="10"/>
        <v>0</v>
      </c>
      <c r="AV8" s="161">
        <f t="shared" si="25"/>
        <v>0</v>
      </c>
      <c r="AW8" s="161">
        <f t="shared" si="12"/>
        <v>1</v>
      </c>
      <c r="AX8" s="161">
        <f t="shared" si="26"/>
        <v>0</v>
      </c>
      <c r="AY8" s="161">
        <f t="shared" si="14"/>
        <v>0</v>
      </c>
      <c r="AZ8" s="161">
        <f t="shared" si="27"/>
        <v>0</v>
      </c>
      <c r="BA8" s="161">
        <f t="shared" si="16"/>
        <v>0</v>
      </c>
      <c r="BB8" s="161">
        <f t="shared" si="28"/>
        <v>0</v>
      </c>
      <c r="BC8" s="161">
        <f t="shared" si="18"/>
        <v>0</v>
      </c>
      <c r="BD8" s="161">
        <f t="shared" si="29"/>
        <v>0</v>
      </c>
      <c r="BE8" s="161"/>
      <c r="BF8" s="161"/>
    </row>
    <row r="9" spans="1:58" ht="13.8" x14ac:dyDescent="0.3">
      <c r="A9" s="98" t="s">
        <v>96</v>
      </c>
      <c r="B9" s="120" t="s">
        <v>97</v>
      </c>
      <c r="D9" s="99"/>
      <c r="E9" s="99"/>
      <c r="AA9" s="4" t="s">
        <v>63</v>
      </c>
      <c r="AB9" s="104">
        <v>1</v>
      </c>
      <c r="AC9" s="104" t="s">
        <v>3</v>
      </c>
      <c r="AD9" s="104" t="s">
        <v>8</v>
      </c>
      <c r="AE9" s="104">
        <f t="shared" si="30"/>
        <v>1</v>
      </c>
      <c r="AF9" s="104">
        <v>0</v>
      </c>
      <c r="AG9" s="105">
        <f t="shared" si="31"/>
        <v>0</v>
      </c>
      <c r="AK9" s="161">
        <f t="shared" si="1"/>
        <v>0</v>
      </c>
      <c r="AL9" s="161">
        <f t="shared" si="20"/>
        <v>0</v>
      </c>
      <c r="AM9" s="161">
        <f t="shared" si="3"/>
        <v>0</v>
      </c>
      <c r="AN9" s="161">
        <f t="shared" si="21"/>
        <v>0</v>
      </c>
      <c r="AO9" s="161">
        <f t="shared" si="5"/>
        <v>0</v>
      </c>
      <c r="AP9" s="161">
        <f t="shared" si="22"/>
        <v>0</v>
      </c>
      <c r="AQ9" s="161">
        <f t="shared" si="7"/>
        <v>0</v>
      </c>
      <c r="AR9" s="161">
        <f t="shared" si="23"/>
        <v>0</v>
      </c>
      <c r="AS9" s="161">
        <f t="shared" si="7"/>
        <v>0</v>
      </c>
      <c r="AT9" s="161">
        <f t="shared" si="24"/>
        <v>0</v>
      </c>
      <c r="AU9" s="161">
        <f t="shared" si="10"/>
        <v>0</v>
      </c>
      <c r="AV9" s="161">
        <f t="shared" si="25"/>
        <v>0</v>
      </c>
      <c r="AW9" s="161">
        <f t="shared" si="12"/>
        <v>1</v>
      </c>
      <c r="AX9" s="161">
        <f t="shared" si="26"/>
        <v>0</v>
      </c>
      <c r="AY9" s="161">
        <f t="shared" si="14"/>
        <v>0</v>
      </c>
      <c r="AZ9" s="161">
        <f t="shared" si="27"/>
        <v>0</v>
      </c>
      <c r="BA9" s="161">
        <f t="shared" si="16"/>
        <v>0</v>
      </c>
      <c r="BB9" s="161">
        <f t="shared" si="28"/>
        <v>0</v>
      </c>
      <c r="BC9" s="161">
        <f t="shared" si="18"/>
        <v>0</v>
      </c>
      <c r="BD9" s="161">
        <f t="shared" si="29"/>
        <v>0</v>
      </c>
      <c r="BE9" s="161"/>
      <c r="BF9" s="161"/>
    </row>
    <row r="10" spans="1:58" ht="13.8" x14ac:dyDescent="0.3">
      <c r="A10" s="98" t="s">
        <v>98</v>
      </c>
      <c r="B10" s="120" t="s">
        <v>99</v>
      </c>
      <c r="D10" s="99"/>
      <c r="E10" s="99"/>
      <c r="AA10" s="4" t="s">
        <v>63</v>
      </c>
      <c r="AB10" s="104">
        <v>3</v>
      </c>
      <c r="AC10" s="104" t="s">
        <v>3</v>
      </c>
      <c r="AD10" s="104" t="s">
        <v>8</v>
      </c>
      <c r="AE10" s="104">
        <f t="shared" si="30"/>
        <v>3</v>
      </c>
      <c r="AF10" s="104">
        <v>0</v>
      </c>
      <c r="AG10" s="105">
        <f t="shared" si="31"/>
        <v>0</v>
      </c>
      <c r="AK10" s="161">
        <f t="shared" si="1"/>
        <v>0</v>
      </c>
      <c r="AL10" s="161">
        <f t="shared" si="20"/>
        <v>0</v>
      </c>
      <c r="AM10" s="161">
        <f t="shared" si="3"/>
        <v>0</v>
      </c>
      <c r="AN10" s="161">
        <f t="shared" si="21"/>
        <v>0</v>
      </c>
      <c r="AO10" s="161">
        <f t="shared" si="5"/>
        <v>0</v>
      </c>
      <c r="AP10" s="161">
        <f t="shared" si="22"/>
        <v>0</v>
      </c>
      <c r="AQ10" s="161">
        <f t="shared" si="7"/>
        <v>0</v>
      </c>
      <c r="AR10" s="161">
        <f t="shared" si="23"/>
        <v>0</v>
      </c>
      <c r="AS10" s="161">
        <f t="shared" si="7"/>
        <v>0</v>
      </c>
      <c r="AT10" s="161">
        <f t="shared" si="24"/>
        <v>0</v>
      </c>
      <c r="AU10" s="161">
        <f t="shared" si="10"/>
        <v>0</v>
      </c>
      <c r="AV10" s="161">
        <f t="shared" si="25"/>
        <v>0</v>
      </c>
      <c r="AW10" s="161">
        <f t="shared" si="12"/>
        <v>3</v>
      </c>
      <c r="AX10" s="161">
        <f t="shared" si="26"/>
        <v>0</v>
      </c>
      <c r="AY10" s="161">
        <f t="shared" si="14"/>
        <v>0</v>
      </c>
      <c r="AZ10" s="161">
        <f t="shared" si="27"/>
        <v>0</v>
      </c>
      <c r="BA10" s="161">
        <f t="shared" si="16"/>
        <v>0</v>
      </c>
      <c r="BB10" s="161">
        <f t="shared" si="28"/>
        <v>0</v>
      </c>
      <c r="BC10" s="161">
        <f t="shared" si="18"/>
        <v>0</v>
      </c>
      <c r="BD10" s="161">
        <f t="shared" si="29"/>
        <v>0</v>
      </c>
      <c r="BE10" s="161"/>
      <c r="BF10" s="161"/>
    </row>
    <row r="11" spans="1:58" ht="13.8" x14ac:dyDescent="0.3">
      <c r="A11" s="98" t="s">
        <v>100</v>
      </c>
      <c r="B11" s="120" t="s">
        <v>101</v>
      </c>
      <c r="D11" s="99"/>
      <c r="E11" s="99"/>
      <c r="AA11" s="4" t="s">
        <v>63</v>
      </c>
      <c r="AB11" s="104">
        <v>5</v>
      </c>
      <c r="AC11" s="104" t="s">
        <v>3</v>
      </c>
      <c r="AD11" s="104" t="s">
        <v>8</v>
      </c>
      <c r="AE11" s="104">
        <f t="shared" si="30"/>
        <v>5</v>
      </c>
      <c r="AF11" s="104">
        <v>0</v>
      </c>
      <c r="AG11" s="105">
        <f t="shared" si="31"/>
        <v>0</v>
      </c>
      <c r="AK11" s="161">
        <f t="shared" si="1"/>
        <v>0</v>
      </c>
      <c r="AL11" s="161">
        <f t="shared" si="20"/>
        <v>0</v>
      </c>
      <c r="AM11" s="161">
        <f t="shared" si="3"/>
        <v>0</v>
      </c>
      <c r="AN11" s="161">
        <f t="shared" si="21"/>
        <v>0</v>
      </c>
      <c r="AO11" s="161">
        <f t="shared" si="5"/>
        <v>0</v>
      </c>
      <c r="AP11" s="161">
        <f t="shared" si="22"/>
        <v>0</v>
      </c>
      <c r="AQ11" s="161">
        <f t="shared" si="7"/>
        <v>0</v>
      </c>
      <c r="AR11" s="161">
        <f t="shared" si="23"/>
        <v>0</v>
      </c>
      <c r="AS11" s="161">
        <f t="shared" si="7"/>
        <v>0</v>
      </c>
      <c r="AT11" s="161">
        <f t="shared" si="24"/>
        <v>0</v>
      </c>
      <c r="AU11" s="161">
        <f t="shared" si="10"/>
        <v>0</v>
      </c>
      <c r="AV11" s="161">
        <f t="shared" si="25"/>
        <v>0</v>
      </c>
      <c r="AW11" s="161">
        <f t="shared" si="12"/>
        <v>5</v>
      </c>
      <c r="AX11" s="161">
        <f t="shared" si="26"/>
        <v>0</v>
      </c>
      <c r="AY11" s="161">
        <f t="shared" si="14"/>
        <v>0</v>
      </c>
      <c r="AZ11" s="161">
        <f t="shared" si="27"/>
        <v>0</v>
      </c>
      <c r="BA11" s="161">
        <f t="shared" si="16"/>
        <v>0</v>
      </c>
      <c r="BB11" s="161">
        <f t="shared" si="28"/>
        <v>0</v>
      </c>
      <c r="BC11" s="161">
        <f t="shared" si="18"/>
        <v>0</v>
      </c>
      <c r="BD11" s="161">
        <f t="shared" si="29"/>
        <v>0</v>
      </c>
      <c r="BE11" s="161"/>
      <c r="BF11" s="161"/>
    </row>
    <row r="12" spans="1:58" ht="27.6" x14ac:dyDescent="0.3">
      <c r="A12" s="98" t="s">
        <v>102</v>
      </c>
      <c r="B12" s="90" t="s">
        <v>103</v>
      </c>
      <c r="D12" s="99"/>
      <c r="E12" s="99"/>
      <c r="AA12" s="4" t="s">
        <v>63</v>
      </c>
      <c r="AB12" s="104">
        <v>1</v>
      </c>
      <c r="AC12" s="104" t="s">
        <v>87</v>
      </c>
      <c r="AD12" s="104" t="s">
        <v>3</v>
      </c>
      <c r="AE12" s="104">
        <f t="shared" si="30"/>
        <v>1</v>
      </c>
      <c r="AF12" s="104">
        <v>0</v>
      </c>
      <c r="AG12" s="105">
        <f>IF(D12="n.v.t.",0,IF(AND(D12=AC12,Tabel3[[#This Row],[Toelichting]]&lt;&gt;0),AE12,AF12))</f>
        <v>0</v>
      </c>
      <c r="AH12" s="4" t="s">
        <v>88</v>
      </c>
      <c r="AK12" s="161">
        <f t="shared" si="1"/>
        <v>0</v>
      </c>
      <c r="AL12" s="161">
        <f t="shared" si="20"/>
        <v>0</v>
      </c>
      <c r="AM12" s="161">
        <f t="shared" si="3"/>
        <v>0</v>
      </c>
      <c r="AN12" s="161">
        <f t="shared" si="21"/>
        <v>0</v>
      </c>
      <c r="AO12" s="161">
        <f t="shared" si="5"/>
        <v>0</v>
      </c>
      <c r="AP12" s="161">
        <f t="shared" si="22"/>
        <v>0</v>
      </c>
      <c r="AQ12" s="161">
        <f t="shared" si="7"/>
        <v>0</v>
      </c>
      <c r="AR12" s="161">
        <f t="shared" si="23"/>
        <v>0</v>
      </c>
      <c r="AS12" s="161">
        <f t="shared" si="7"/>
        <v>0</v>
      </c>
      <c r="AT12" s="161">
        <f t="shared" si="24"/>
        <v>0</v>
      </c>
      <c r="AU12" s="161">
        <f t="shared" si="10"/>
        <v>0</v>
      </c>
      <c r="AV12" s="161">
        <f t="shared" si="25"/>
        <v>0</v>
      </c>
      <c r="AW12" s="161">
        <f t="shared" si="12"/>
        <v>1</v>
      </c>
      <c r="AX12" s="161">
        <f t="shared" si="26"/>
        <v>0</v>
      </c>
      <c r="AY12" s="161">
        <f t="shared" si="14"/>
        <v>0</v>
      </c>
      <c r="AZ12" s="161">
        <f t="shared" si="27"/>
        <v>0</v>
      </c>
      <c r="BA12" s="161">
        <f t="shared" si="16"/>
        <v>0</v>
      </c>
      <c r="BB12" s="161">
        <f t="shared" si="28"/>
        <v>0</v>
      </c>
      <c r="BC12" s="161">
        <f t="shared" si="18"/>
        <v>0</v>
      </c>
      <c r="BD12" s="161">
        <f t="shared" si="29"/>
        <v>0</v>
      </c>
      <c r="BE12" s="161"/>
      <c r="BF12" s="161"/>
    </row>
    <row r="13" spans="1:58" ht="13.8" x14ac:dyDescent="0.3">
      <c r="A13" s="232" t="s">
        <v>104</v>
      </c>
      <c r="B13" s="236" t="s">
        <v>105</v>
      </c>
      <c r="C13" s="234"/>
      <c r="D13" s="235"/>
      <c r="E13" s="235"/>
      <c r="AE13" s="104">
        <f t="shared" si="30"/>
        <v>0</v>
      </c>
      <c r="AF13" s="104">
        <v>0</v>
      </c>
      <c r="AG13" s="105">
        <f t="shared" si="31"/>
        <v>0</v>
      </c>
      <c r="AK13" s="161">
        <f t="shared" si="1"/>
        <v>0</v>
      </c>
      <c r="AL13" s="161">
        <f t="shared" si="20"/>
        <v>0</v>
      </c>
      <c r="AM13" s="161">
        <f t="shared" si="3"/>
        <v>0</v>
      </c>
      <c r="AN13" s="161">
        <f t="shared" si="21"/>
        <v>0</v>
      </c>
      <c r="AO13" s="161">
        <f t="shared" si="5"/>
        <v>0</v>
      </c>
      <c r="AP13" s="161">
        <f t="shared" si="22"/>
        <v>0</v>
      </c>
      <c r="AQ13" s="161">
        <f t="shared" si="7"/>
        <v>0</v>
      </c>
      <c r="AR13" s="161">
        <f t="shared" si="23"/>
        <v>0</v>
      </c>
      <c r="AS13" s="161">
        <f t="shared" si="7"/>
        <v>0</v>
      </c>
      <c r="AT13" s="161">
        <f t="shared" si="24"/>
        <v>0</v>
      </c>
      <c r="AU13" s="161">
        <f t="shared" si="10"/>
        <v>0</v>
      </c>
      <c r="AV13" s="161">
        <f t="shared" si="25"/>
        <v>0</v>
      </c>
      <c r="AW13" s="161">
        <f t="shared" si="12"/>
        <v>0</v>
      </c>
      <c r="AX13" s="161">
        <f t="shared" si="26"/>
        <v>0</v>
      </c>
      <c r="AY13" s="161">
        <f t="shared" si="14"/>
        <v>0</v>
      </c>
      <c r="AZ13" s="161">
        <f t="shared" si="27"/>
        <v>0</v>
      </c>
      <c r="BA13" s="161">
        <f t="shared" si="16"/>
        <v>0</v>
      </c>
      <c r="BB13" s="161">
        <f t="shared" si="28"/>
        <v>0</v>
      </c>
      <c r="BC13" s="161">
        <f t="shared" si="18"/>
        <v>0</v>
      </c>
      <c r="BD13" s="161">
        <f t="shared" si="29"/>
        <v>0</v>
      </c>
      <c r="BE13" s="161"/>
      <c r="BF13" s="161"/>
    </row>
    <row r="14" spans="1:58" ht="13.8" x14ac:dyDescent="0.3">
      <c r="A14" s="98" t="s">
        <v>106</v>
      </c>
      <c r="B14" s="121" t="s">
        <v>107</v>
      </c>
      <c r="D14" s="99"/>
      <c r="E14" s="99"/>
      <c r="AA14" s="4" t="s">
        <v>57</v>
      </c>
      <c r="AB14" s="104">
        <v>1</v>
      </c>
      <c r="AC14" s="104" t="s">
        <v>87</v>
      </c>
      <c r="AE14" s="104">
        <f t="shared" si="30"/>
        <v>1</v>
      </c>
      <c r="AF14" s="104">
        <v>0</v>
      </c>
      <c r="AG14" s="105">
        <f>IF(D14="n.v.t.",0,IF(AND(D14=AC14,Tabel3[[#This Row],[Toelichting]]&lt;&gt;0),AE14,AF14))</f>
        <v>0</v>
      </c>
      <c r="AH14" s="4" t="s">
        <v>88</v>
      </c>
      <c r="AK14" s="161">
        <f t="shared" si="1"/>
        <v>1</v>
      </c>
      <c r="AL14" s="161">
        <f t="shared" si="20"/>
        <v>0</v>
      </c>
      <c r="AM14" s="161">
        <f t="shared" si="3"/>
        <v>0</v>
      </c>
      <c r="AN14" s="161">
        <f t="shared" si="21"/>
        <v>0</v>
      </c>
      <c r="AO14" s="161">
        <f t="shared" si="5"/>
        <v>0</v>
      </c>
      <c r="AP14" s="161">
        <f t="shared" si="22"/>
        <v>0</v>
      </c>
      <c r="AQ14" s="161">
        <f t="shared" si="7"/>
        <v>0</v>
      </c>
      <c r="AR14" s="161">
        <f t="shared" si="23"/>
        <v>0</v>
      </c>
      <c r="AS14" s="161">
        <f t="shared" si="7"/>
        <v>0</v>
      </c>
      <c r="AT14" s="161">
        <f t="shared" si="24"/>
        <v>0</v>
      </c>
      <c r="AU14" s="161">
        <f t="shared" si="10"/>
        <v>0</v>
      </c>
      <c r="AV14" s="161">
        <f t="shared" si="25"/>
        <v>0</v>
      </c>
      <c r="AW14" s="161">
        <f t="shared" si="12"/>
        <v>0</v>
      </c>
      <c r="AX14" s="161">
        <f t="shared" si="26"/>
        <v>0</v>
      </c>
      <c r="AY14" s="161">
        <f t="shared" si="14"/>
        <v>0</v>
      </c>
      <c r="AZ14" s="161">
        <f t="shared" si="27"/>
        <v>0</v>
      </c>
      <c r="BA14" s="161">
        <f t="shared" si="16"/>
        <v>0</v>
      </c>
      <c r="BB14" s="161">
        <f t="shared" si="28"/>
        <v>0</v>
      </c>
      <c r="BC14" s="161">
        <f t="shared" si="18"/>
        <v>0</v>
      </c>
      <c r="BD14" s="161">
        <f t="shared" si="29"/>
        <v>0</v>
      </c>
      <c r="BE14" s="161"/>
      <c r="BF14" s="161"/>
    </row>
    <row r="15" spans="1:58" ht="13.8" x14ac:dyDescent="0.3">
      <c r="A15" s="98" t="s">
        <v>108</v>
      </c>
      <c r="B15" s="121" t="s">
        <v>109</v>
      </c>
      <c r="D15" s="99"/>
      <c r="E15" s="99"/>
      <c r="AA15" s="4" t="s">
        <v>60</v>
      </c>
      <c r="AB15" s="104">
        <v>1</v>
      </c>
      <c r="AC15" s="104" t="s">
        <v>87</v>
      </c>
      <c r="AE15" s="104">
        <f t="shared" si="30"/>
        <v>1</v>
      </c>
      <c r="AF15" s="104">
        <v>0</v>
      </c>
      <c r="AG15" s="105">
        <f>IF(D15="n.v.t.",0,IF(AND(D15=AC15,Tabel3[[#This Row],[Toelichting]]&lt;&gt;0),AE15,AF15))</f>
        <v>0</v>
      </c>
      <c r="AH15" s="4" t="s">
        <v>88</v>
      </c>
      <c r="AK15" s="161">
        <f t="shared" si="1"/>
        <v>0</v>
      </c>
      <c r="AL15" s="161">
        <f t="shared" si="20"/>
        <v>0</v>
      </c>
      <c r="AM15" s="161">
        <f t="shared" si="3"/>
        <v>0</v>
      </c>
      <c r="AN15" s="161">
        <f t="shared" si="21"/>
        <v>0</v>
      </c>
      <c r="AO15" s="161">
        <f t="shared" si="5"/>
        <v>0</v>
      </c>
      <c r="AP15" s="161">
        <f t="shared" si="22"/>
        <v>0</v>
      </c>
      <c r="AQ15" s="161">
        <f t="shared" si="7"/>
        <v>1</v>
      </c>
      <c r="AR15" s="161">
        <f t="shared" si="23"/>
        <v>0</v>
      </c>
      <c r="AS15" s="161">
        <f t="shared" si="7"/>
        <v>0</v>
      </c>
      <c r="AT15" s="161">
        <f t="shared" si="24"/>
        <v>0</v>
      </c>
      <c r="AU15" s="161">
        <f t="shared" si="10"/>
        <v>0</v>
      </c>
      <c r="AV15" s="161">
        <f t="shared" si="25"/>
        <v>0</v>
      </c>
      <c r="AW15" s="161">
        <f t="shared" si="12"/>
        <v>0</v>
      </c>
      <c r="AX15" s="161">
        <f t="shared" si="26"/>
        <v>0</v>
      </c>
      <c r="AY15" s="161">
        <f t="shared" si="14"/>
        <v>0</v>
      </c>
      <c r="AZ15" s="161">
        <f t="shared" si="27"/>
        <v>0</v>
      </c>
      <c r="BA15" s="161">
        <f t="shared" si="16"/>
        <v>0</v>
      </c>
      <c r="BB15" s="161">
        <f t="shared" si="28"/>
        <v>0</v>
      </c>
      <c r="BC15" s="161">
        <f t="shared" si="18"/>
        <v>0</v>
      </c>
      <c r="BD15" s="161">
        <f t="shared" si="29"/>
        <v>0</v>
      </c>
      <c r="BE15" s="161"/>
      <c r="BF15" s="161"/>
    </row>
    <row r="16" spans="1:58" ht="27.6" x14ac:dyDescent="0.3">
      <c r="A16" s="232" t="s">
        <v>110</v>
      </c>
      <c r="B16" s="236" t="s">
        <v>111</v>
      </c>
      <c r="C16" s="234" t="s">
        <v>112</v>
      </c>
      <c r="D16" s="235"/>
      <c r="E16" s="235"/>
      <c r="AE16" s="104">
        <f t="shared" si="30"/>
        <v>0</v>
      </c>
      <c r="AF16" s="104">
        <v>0</v>
      </c>
      <c r="AG16" s="105">
        <f t="shared" si="31"/>
        <v>0</v>
      </c>
      <c r="AK16" s="161">
        <f t="shared" si="1"/>
        <v>0</v>
      </c>
      <c r="AL16" s="161">
        <f t="shared" si="20"/>
        <v>0</v>
      </c>
      <c r="AM16" s="161">
        <f t="shared" si="3"/>
        <v>0</v>
      </c>
      <c r="AN16" s="161">
        <f t="shared" si="21"/>
        <v>0</v>
      </c>
      <c r="AO16" s="161">
        <f t="shared" si="5"/>
        <v>0</v>
      </c>
      <c r="AP16" s="161">
        <f t="shared" si="22"/>
        <v>0</v>
      </c>
      <c r="AQ16" s="161">
        <f t="shared" si="7"/>
        <v>0</v>
      </c>
      <c r="AR16" s="161">
        <f t="shared" si="23"/>
        <v>0</v>
      </c>
      <c r="AS16" s="161">
        <f t="shared" si="7"/>
        <v>0</v>
      </c>
      <c r="AT16" s="161">
        <f t="shared" si="24"/>
        <v>0</v>
      </c>
      <c r="AU16" s="161">
        <f t="shared" si="10"/>
        <v>0</v>
      </c>
      <c r="AV16" s="161">
        <f t="shared" si="25"/>
        <v>0</v>
      </c>
      <c r="AW16" s="161">
        <f t="shared" si="12"/>
        <v>0</v>
      </c>
      <c r="AX16" s="161">
        <f t="shared" si="26"/>
        <v>0</v>
      </c>
      <c r="AY16" s="161">
        <f t="shared" si="14"/>
        <v>0</v>
      </c>
      <c r="AZ16" s="161">
        <f t="shared" si="27"/>
        <v>0</v>
      </c>
      <c r="BA16" s="161">
        <f t="shared" si="16"/>
        <v>0</v>
      </c>
      <c r="BB16" s="161">
        <f t="shared" si="28"/>
        <v>0</v>
      </c>
      <c r="BC16" s="161">
        <f t="shared" si="18"/>
        <v>0</v>
      </c>
      <c r="BD16" s="161">
        <f t="shared" si="29"/>
        <v>0</v>
      </c>
      <c r="BE16" s="161"/>
      <c r="BF16" s="161"/>
    </row>
    <row r="17" spans="1:58" ht="27.6" x14ac:dyDescent="0.3">
      <c r="A17" s="98" t="s">
        <v>113</v>
      </c>
      <c r="B17" s="121" t="s">
        <v>114</v>
      </c>
      <c r="D17" s="99"/>
      <c r="E17" s="99"/>
      <c r="AA17" s="4" t="s">
        <v>57</v>
      </c>
      <c r="AB17" s="104">
        <v>1</v>
      </c>
      <c r="AC17" s="104" t="s">
        <v>3</v>
      </c>
      <c r="AD17" s="104" t="s">
        <v>8</v>
      </c>
      <c r="AE17" s="104">
        <f t="shared" si="30"/>
        <v>1</v>
      </c>
      <c r="AF17" s="104">
        <v>0</v>
      </c>
      <c r="AG17" s="105">
        <f t="shared" si="31"/>
        <v>0</v>
      </c>
      <c r="AK17" s="161">
        <f t="shared" si="1"/>
        <v>1</v>
      </c>
      <c r="AL17" s="161">
        <f t="shared" si="20"/>
        <v>0</v>
      </c>
      <c r="AM17" s="161">
        <f t="shared" si="3"/>
        <v>0</v>
      </c>
      <c r="AN17" s="161">
        <f t="shared" si="21"/>
        <v>0</v>
      </c>
      <c r="AO17" s="161">
        <f t="shared" si="5"/>
        <v>0</v>
      </c>
      <c r="AP17" s="161">
        <f t="shared" si="22"/>
        <v>0</v>
      </c>
      <c r="AQ17" s="161">
        <f t="shared" si="7"/>
        <v>0</v>
      </c>
      <c r="AR17" s="161">
        <f t="shared" si="23"/>
        <v>0</v>
      </c>
      <c r="AS17" s="161">
        <f t="shared" si="7"/>
        <v>0</v>
      </c>
      <c r="AT17" s="161">
        <f t="shared" si="24"/>
        <v>0</v>
      </c>
      <c r="AU17" s="161">
        <f t="shared" si="10"/>
        <v>0</v>
      </c>
      <c r="AV17" s="161">
        <f t="shared" si="25"/>
        <v>0</v>
      </c>
      <c r="AW17" s="161">
        <f t="shared" si="12"/>
        <v>0</v>
      </c>
      <c r="AX17" s="161">
        <f t="shared" si="26"/>
        <v>0</v>
      </c>
      <c r="AY17" s="161">
        <f t="shared" si="14"/>
        <v>0</v>
      </c>
      <c r="AZ17" s="161">
        <f t="shared" si="27"/>
        <v>0</v>
      </c>
      <c r="BA17" s="161">
        <f t="shared" si="16"/>
        <v>0</v>
      </c>
      <c r="BB17" s="161">
        <f t="shared" si="28"/>
        <v>0</v>
      </c>
      <c r="BC17" s="161">
        <f t="shared" si="18"/>
        <v>0</v>
      </c>
      <c r="BD17" s="161">
        <f t="shared" si="29"/>
        <v>0</v>
      </c>
      <c r="BE17" s="161"/>
      <c r="BF17" s="161"/>
    </row>
    <row r="18" spans="1:58" ht="13.8" x14ac:dyDescent="0.3">
      <c r="A18" s="98" t="s">
        <v>115</v>
      </c>
      <c r="B18" s="121" t="s">
        <v>116</v>
      </c>
      <c r="D18" s="99"/>
      <c r="E18" s="99"/>
      <c r="AA18" s="4" t="s">
        <v>63</v>
      </c>
      <c r="AB18" s="104">
        <v>1</v>
      </c>
      <c r="AC18" s="104" t="s">
        <v>87</v>
      </c>
      <c r="AE18" s="104">
        <f t="shared" si="30"/>
        <v>1</v>
      </c>
      <c r="AF18" s="104">
        <v>0</v>
      </c>
      <c r="AG18" s="105">
        <f>IF(D18="n.v.t.",0,IF(AND(D18=AC18,Tabel3[[#This Row],[Toelichting]]&lt;&gt;0),AE18,AF18))</f>
        <v>0</v>
      </c>
      <c r="AH18" s="4" t="s">
        <v>88</v>
      </c>
      <c r="AK18" s="161">
        <f t="shared" si="1"/>
        <v>0</v>
      </c>
      <c r="AL18" s="161">
        <f t="shared" si="20"/>
        <v>0</v>
      </c>
      <c r="AM18" s="161">
        <f t="shared" si="3"/>
        <v>0</v>
      </c>
      <c r="AN18" s="161">
        <f t="shared" si="21"/>
        <v>0</v>
      </c>
      <c r="AO18" s="161">
        <f t="shared" si="5"/>
        <v>0</v>
      </c>
      <c r="AP18" s="161">
        <f t="shared" si="22"/>
        <v>0</v>
      </c>
      <c r="AQ18" s="161">
        <f t="shared" si="7"/>
        <v>0</v>
      </c>
      <c r="AR18" s="161">
        <f t="shared" si="23"/>
        <v>0</v>
      </c>
      <c r="AS18" s="161">
        <f t="shared" si="7"/>
        <v>0</v>
      </c>
      <c r="AT18" s="161">
        <f t="shared" si="24"/>
        <v>0</v>
      </c>
      <c r="AU18" s="161">
        <f t="shared" si="10"/>
        <v>0</v>
      </c>
      <c r="AV18" s="161">
        <f t="shared" si="25"/>
        <v>0</v>
      </c>
      <c r="AW18" s="161">
        <f t="shared" si="12"/>
        <v>1</v>
      </c>
      <c r="AX18" s="161">
        <f t="shared" si="26"/>
        <v>0</v>
      </c>
      <c r="AY18" s="161">
        <f t="shared" si="14"/>
        <v>0</v>
      </c>
      <c r="AZ18" s="161">
        <f t="shared" si="27"/>
        <v>0</v>
      </c>
      <c r="BA18" s="161">
        <f t="shared" si="16"/>
        <v>0</v>
      </c>
      <c r="BB18" s="161">
        <f t="shared" si="28"/>
        <v>0</v>
      </c>
      <c r="BC18" s="161">
        <f t="shared" si="18"/>
        <v>0</v>
      </c>
      <c r="BD18" s="161">
        <f t="shared" si="29"/>
        <v>0</v>
      </c>
      <c r="BE18" s="161"/>
      <c r="BF18" s="161"/>
    </row>
    <row r="19" spans="1:58" ht="27.6" x14ac:dyDescent="0.3">
      <c r="A19" s="98" t="s">
        <v>117</v>
      </c>
      <c r="B19" s="121" t="s">
        <v>118</v>
      </c>
      <c r="D19" s="99"/>
      <c r="E19" s="99"/>
      <c r="AA19" s="4" t="s">
        <v>57</v>
      </c>
      <c r="AB19" s="104">
        <v>1</v>
      </c>
      <c r="AC19" s="104" t="s">
        <v>87</v>
      </c>
      <c r="AE19" s="104">
        <f t="shared" si="30"/>
        <v>1</v>
      </c>
      <c r="AF19" s="104">
        <v>0</v>
      </c>
      <c r="AG19" s="105">
        <f>IF(D19="n.v.t.",0,IF(AND(D19=AC19,Tabel3[[#This Row],[Toelichting]]&lt;&gt;0),AE19,AF19))</f>
        <v>0</v>
      </c>
      <c r="AH19" s="4" t="s">
        <v>88</v>
      </c>
      <c r="AK19" s="161">
        <f t="shared" si="1"/>
        <v>1</v>
      </c>
      <c r="AL19" s="161">
        <f t="shared" si="20"/>
        <v>0</v>
      </c>
      <c r="AM19" s="161">
        <f t="shared" si="3"/>
        <v>0</v>
      </c>
      <c r="AN19" s="161">
        <f t="shared" si="21"/>
        <v>0</v>
      </c>
      <c r="AO19" s="161">
        <f t="shared" si="5"/>
        <v>0</v>
      </c>
      <c r="AP19" s="161">
        <f t="shared" si="22"/>
        <v>0</v>
      </c>
      <c r="AQ19" s="161">
        <f t="shared" si="7"/>
        <v>0</v>
      </c>
      <c r="AR19" s="161">
        <f t="shared" si="23"/>
        <v>0</v>
      </c>
      <c r="AS19" s="161">
        <f t="shared" si="7"/>
        <v>0</v>
      </c>
      <c r="AT19" s="161">
        <f t="shared" si="24"/>
        <v>0</v>
      </c>
      <c r="AU19" s="161">
        <f t="shared" si="10"/>
        <v>0</v>
      </c>
      <c r="AV19" s="161">
        <f t="shared" si="25"/>
        <v>0</v>
      </c>
      <c r="AW19" s="161">
        <f t="shared" si="12"/>
        <v>0</v>
      </c>
      <c r="AX19" s="161">
        <f t="shared" si="26"/>
        <v>0</v>
      </c>
      <c r="AY19" s="161">
        <f t="shared" si="14"/>
        <v>0</v>
      </c>
      <c r="AZ19" s="161">
        <f t="shared" si="27"/>
        <v>0</v>
      </c>
      <c r="BA19" s="161">
        <f t="shared" si="16"/>
        <v>0</v>
      </c>
      <c r="BB19" s="161">
        <f t="shared" si="28"/>
        <v>0</v>
      </c>
      <c r="BC19" s="161">
        <f t="shared" si="18"/>
        <v>0</v>
      </c>
      <c r="BD19" s="161">
        <f t="shared" si="29"/>
        <v>0</v>
      </c>
      <c r="BE19" s="161"/>
      <c r="BF19" s="161"/>
    </row>
    <row r="20" spans="1:58" ht="41.4" x14ac:dyDescent="0.3">
      <c r="A20" s="98" t="s">
        <v>119</v>
      </c>
      <c r="B20" s="121" t="s">
        <v>120</v>
      </c>
      <c r="D20" s="99"/>
      <c r="E20" s="99"/>
      <c r="AA20" s="4" t="s">
        <v>64</v>
      </c>
      <c r="AB20" s="104">
        <v>1</v>
      </c>
      <c r="AC20" s="104" t="s">
        <v>8</v>
      </c>
      <c r="AE20" s="104">
        <f t="shared" si="30"/>
        <v>1</v>
      </c>
      <c r="AF20" s="104">
        <v>0</v>
      </c>
      <c r="AG20" s="105">
        <f t="shared" ref="AG20:AG64" si="32">IF(D20=AC20,AB20,IF(D20=AD20,AF20,0))</f>
        <v>0</v>
      </c>
      <c r="AK20" s="161">
        <f t="shared" si="1"/>
        <v>0</v>
      </c>
      <c r="AL20" s="161">
        <f t="shared" si="20"/>
        <v>0</v>
      </c>
      <c r="AM20" s="161">
        <f t="shared" si="3"/>
        <v>0</v>
      </c>
      <c r="AN20" s="161">
        <f t="shared" si="21"/>
        <v>0</v>
      </c>
      <c r="AO20" s="161">
        <f t="shared" si="5"/>
        <v>0</v>
      </c>
      <c r="AP20" s="161">
        <f t="shared" si="22"/>
        <v>0</v>
      </c>
      <c r="AQ20" s="161">
        <f t="shared" si="7"/>
        <v>0</v>
      </c>
      <c r="AR20" s="161">
        <f t="shared" si="23"/>
        <v>0</v>
      </c>
      <c r="AS20" s="161">
        <f t="shared" si="7"/>
        <v>0</v>
      </c>
      <c r="AT20" s="161">
        <f t="shared" si="24"/>
        <v>0</v>
      </c>
      <c r="AU20" s="161">
        <f t="shared" si="10"/>
        <v>0</v>
      </c>
      <c r="AV20" s="161">
        <f t="shared" si="25"/>
        <v>0</v>
      </c>
      <c r="AW20" s="161">
        <f t="shared" si="12"/>
        <v>0</v>
      </c>
      <c r="AX20" s="161">
        <f t="shared" si="26"/>
        <v>0</v>
      </c>
      <c r="AY20" s="161">
        <f t="shared" si="14"/>
        <v>1</v>
      </c>
      <c r="AZ20" s="161">
        <f t="shared" si="27"/>
        <v>0</v>
      </c>
      <c r="BA20" s="161">
        <f t="shared" si="16"/>
        <v>0</v>
      </c>
      <c r="BB20" s="161">
        <f t="shared" si="28"/>
        <v>0</v>
      </c>
      <c r="BC20" s="161">
        <f t="shared" si="18"/>
        <v>0</v>
      </c>
      <c r="BD20" s="161">
        <f t="shared" si="29"/>
        <v>0</v>
      </c>
      <c r="BE20" s="161"/>
      <c r="BF20" s="161"/>
    </row>
    <row r="21" spans="1:58" ht="27.6" x14ac:dyDescent="0.3">
      <c r="A21" s="98" t="s">
        <v>121</v>
      </c>
      <c r="B21" s="121" t="s">
        <v>122</v>
      </c>
      <c r="D21" s="99"/>
      <c r="E21" s="99"/>
      <c r="AA21" s="4" t="s">
        <v>64</v>
      </c>
      <c r="AB21" s="104">
        <v>1</v>
      </c>
      <c r="AC21" s="104" t="s">
        <v>8</v>
      </c>
      <c r="AE21" s="104">
        <f t="shared" si="30"/>
        <v>1</v>
      </c>
      <c r="AF21" s="104">
        <v>0</v>
      </c>
      <c r="AG21" s="105">
        <f t="shared" si="32"/>
        <v>0</v>
      </c>
      <c r="AK21" s="161">
        <f t="shared" si="1"/>
        <v>0</v>
      </c>
      <c r="AL21" s="161">
        <f t="shared" si="20"/>
        <v>0</v>
      </c>
      <c r="AM21" s="161">
        <f t="shared" si="3"/>
        <v>0</v>
      </c>
      <c r="AN21" s="161">
        <f t="shared" si="21"/>
        <v>0</v>
      </c>
      <c r="AO21" s="161">
        <f t="shared" si="5"/>
        <v>0</v>
      </c>
      <c r="AP21" s="161">
        <f t="shared" si="22"/>
        <v>0</v>
      </c>
      <c r="AQ21" s="161">
        <f t="shared" si="7"/>
        <v>0</v>
      </c>
      <c r="AR21" s="161">
        <f t="shared" si="23"/>
        <v>0</v>
      </c>
      <c r="AS21" s="161">
        <f t="shared" si="7"/>
        <v>0</v>
      </c>
      <c r="AT21" s="161">
        <f t="shared" si="24"/>
        <v>0</v>
      </c>
      <c r="AU21" s="161">
        <f t="shared" si="10"/>
        <v>0</v>
      </c>
      <c r="AV21" s="161">
        <f t="shared" si="25"/>
        <v>0</v>
      </c>
      <c r="AW21" s="161">
        <f t="shared" si="12"/>
        <v>0</v>
      </c>
      <c r="AX21" s="161">
        <f t="shared" si="26"/>
        <v>0</v>
      </c>
      <c r="AY21" s="161">
        <f t="shared" si="14"/>
        <v>1</v>
      </c>
      <c r="AZ21" s="161">
        <f t="shared" si="27"/>
        <v>0</v>
      </c>
      <c r="BA21" s="161">
        <f t="shared" si="16"/>
        <v>0</v>
      </c>
      <c r="BB21" s="161">
        <f t="shared" si="28"/>
        <v>0</v>
      </c>
      <c r="BC21" s="161">
        <f t="shared" si="18"/>
        <v>0</v>
      </c>
      <c r="BD21" s="161">
        <f t="shared" si="29"/>
        <v>0</v>
      </c>
      <c r="BE21" s="161"/>
      <c r="BF21" s="161"/>
    </row>
    <row r="22" spans="1:58" ht="13.8" x14ac:dyDescent="0.3">
      <c r="A22" s="232" t="s">
        <v>123</v>
      </c>
      <c r="B22" s="236" t="s">
        <v>124</v>
      </c>
      <c r="C22" s="234"/>
      <c r="D22" s="235"/>
      <c r="E22" s="235"/>
      <c r="AE22" s="104">
        <f t="shared" si="30"/>
        <v>0</v>
      </c>
      <c r="AF22" s="104">
        <v>0</v>
      </c>
      <c r="AG22" s="105">
        <f t="shared" si="32"/>
        <v>0</v>
      </c>
      <c r="AK22" s="161">
        <f t="shared" si="1"/>
        <v>0</v>
      </c>
      <c r="AL22" s="161">
        <f t="shared" si="20"/>
        <v>0</v>
      </c>
      <c r="AM22" s="161">
        <f t="shared" si="3"/>
        <v>0</v>
      </c>
      <c r="AN22" s="161">
        <f t="shared" si="21"/>
        <v>0</v>
      </c>
      <c r="AO22" s="161">
        <f t="shared" si="5"/>
        <v>0</v>
      </c>
      <c r="AP22" s="161">
        <f t="shared" si="22"/>
        <v>0</v>
      </c>
      <c r="AQ22" s="161">
        <f t="shared" si="7"/>
        <v>0</v>
      </c>
      <c r="AR22" s="161">
        <f t="shared" si="23"/>
        <v>0</v>
      </c>
      <c r="AS22" s="161">
        <f t="shared" si="7"/>
        <v>0</v>
      </c>
      <c r="AT22" s="161">
        <f t="shared" si="24"/>
        <v>0</v>
      </c>
      <c r="AU22" s="161">
        <f t="shared" si="10"/>
        <v>0</v>
      </c>
      <c r="AV22" s="161">
        <f t="shared" si="25"/>
        <v>0</v>
      </c>
      <c r="AW22" s="161">
        <f t="shared" si="12"/>
        <v>0</v>
      </c>
      <c r="AX22" s="161">
        <f t="shared" si="26"/>
        <v>0</v>
      </c>
      <c r="AY22" s="161">
        <f t="shared" si="14"/>
        <v>0</v>
      </c>
      <c r="AZ22" s="161">
        <f t="shared" si="27"/>
        <v>0</v>
      </c>
      <c r="BA22" s="161">
        <f t="shared" si="16"/>
        <v>0</v>
      </c>
      <c r="BB22" s="161">
        <f t="shared" si="28"/>
        <v>0</v>
      </c>
      <c r="BC22" s="161">
        <f t="shared" si="18"/>
        <v>0</v>
      </c>
      <c r="BD22" s="161">
        <f t="shared" si="29"/>
        <v>0</v>
      </c>
      <c r="BE22" s="161"/>
      <c r="BF22" s="161"/>
    </row>
    <row r="23" spans="1:58" ht="82.8" x14ac:dyDescent="0.3">
      <c r="A23" s="98" t="s">
        <v>125</v>
      </c>
      <c r="B23" s="70" t="s">
        <v>126</v>
      </c>
      <c r="D23" s="99"/>
      <c r="E23" s="99"/>
      <c r="AA23" s="4" t="s">
        <v>60</v>
      </c>
      <c r="AB23" s="104">
        <v>1</v>
      </c>
      <c r="AC23" s="104" t="s">
        <v>87</v>
      </c>
      <c r="AE23" s="104">
        <f t="shared" si="30"/>
        <v>1</v>
      </c>
      <c r="AF23" s="104">
        <v>0</v>
      </c>
      <c r="AG23" s="105">
        <f>IF(D23="n.v.t.",0,IF(AND(D23=AC23,Tabel3[[#This Row],[Toelichting]]&lt;&gt;0),AE23,AF23))</f>
        <v>0</v>
      </c>
      <c r="AH23" s="4" t="s">
        <v>88</v>
      </c>
      <c r="AK23" s="161">
        <f t="shared" si="1"/>
        <v>0</v>
      </c>
      <c r="AL23" s="161">
        <f t="shared" si="20"/>
        <v>0</v>
      </c>
      <c r="AM23" s="161">
        <f t="shared" si="3"/>
        <v>0</v>
      </c>
      <c r="AN23" s="161">
        <f t="shared" si="21"/>
        <v>0</v>
      </c>
      <c r="AO23" s="161">
        <f t="shared" si="5"/>
        <v>0</v>
      </c>
      <c r="AP23" s="161">
        <f t="shared" si="22"/>
        <v>0</v>
      </c>
      <c r="AQ23" s="161">
        <f t="shared" si="7"/>
        <v>1</v>
      </c>
      <c r="AR23" s="161">
        <f t="shared" si="23"/>
        <v>0</v>
      </c>
      <c r="AS23" s="161">
        <f t="shared" si="7"/>
        <v>0</v>
      </c>
      <c r="AT23" s="161">
        <f t="shared" si="24"/>
        <v>0</v>
      </c>
      <c r="AU23" s="161">
        <f t="shared" si="10"/>
        <v>0</v>
      </c>
      <c r="AV23" s="161">
        <f t="shared" si="25"/>
        <v>0</v>
      </c>
      <c r="AW23" s="161">
        <f t="shared" si="12"/>
        <v>0</v>
      </c>
      <c r="AX23" s="161">
        <f t="shared" si="26"/>
        <v>0</v>
      </c>
      <c r="AY23" s="161">
        <f t="shared" si="14"/>
        <v>0</v>
      </c>
      <c r="AZ23" s="161">
        <f t="shared" si="27"/>
        <v>0</v>
      </c>
      <c r="BA23" s="161">
        <f t="shared" si="16"/>
        <v>0</v>
      </c>
      <c r="BB23" s="161">
        <f t="shared" si="28"/>
        <v>0</v>
      </c>
      <c r="BC23" s="161">
        <f t="shared" si="18"/>
        <v>0</v>
      </c>
      <c r="BD23" s="161">
        <f t="shared" si="29"/>
        <v>0</v>
      </c>
      <c r="BE23" s="161"/>
      <c r="BF23" s="161"/>
    </row>
    <row r="24" spans="1:58" ht="27.6" x14ac:dyDescent="0.3">
      <c r="A24" s="98" t="s">
        <v>127</v>
      </c>
      <c r="B24" s="70" t="s">
        <v>128</v>
      </c>
      <c r="C24" s="90" t="s">
        <v>129</v>
      </c>
      <c r="D24" s="99"/>
      <c r="E24" s="99"/>
      <c r="AA24" s="4" t="s">
        <v>60</v>
      </c>
      <c r="AB24" s="104">
        <v>1</v>
      </c>
      <c r="AC24" s="104" t="s">
        <v>8</v>
      </c>
      <c r="AD24" s="104" t="s">
        <v>3</v>
      </c>
      <c r="AE24" s="104">
        <f t="shared" si="30"/>
        <v>1</v>
      </c>
      <c r="AF24" s="104">
        <v>0</v>
      </c>
      <c r="AG24" s="105">
        <f t="shared" si="32"/>
        <v>0</v>
      </c>
      <c r="AK24" s="161">
        <f t="shared" si="1"/>
        <v>0</v>
      </c>
      <c r="AL24" s="161">
        <f t="shared" si="20"/>
        <v>0</v>
      </c>
      <c r="AM24" s="161">
        <f t="shared" si="3"/>
        <v>0</v>
      </c>
      <c r="AN24" s="161">
        <f t="shared" si="21"/>
        <v>0</v>
      </c>
      <c r="AO24" s="161">
        <f t="shared" si="5"/>
        <v>0</v>
      </c>
      <c r="AP24" s="161">
        <f t="shared" si="22"/>
        <v>0</v>
      </c>
      <c r="AQ24" s="161">
        <f t="shared" si="7"/>
        <v>1</v>
      </c>
      <c r="AR24" s="161">
        <f t="shared" si="23"/>
        <v>0</v>
      </c>
      <c r="AS24" s="161">
        <f t="shared" si="7"/>
        <v>0</v>
      </c>
      <c r="AT24" s="161">
        <f t="shared" si="24"/>
        <v>0</v>
      </c>
      <c r="AU24" s="161">
        <f t="shared" si="10"/>
        <v>0</v>
      </c>
      <c r="AV24" s="161">
        <f t="shared" si="25"/>
        <v>0</v>
      </c>
      <c r="AW24" s="161">
        <f t="shared" si="12"/>
        <v>0</v>
      </c>
      <c r="AX24" s="161">
        <f t="shared" si="26"/>
        <v>0</v>
      </c>
      <c r="AY24" s="161">
        <f t="shared" si="14"/>
        <v>0</v>
      </c>
      <c r="AZ24" s="161">
        <f t="shared" si="27"/>
        <v>0</v>
      </c>
      <c r="BA24" s="161">
        <f t="shared" si="16"/>
        <v>0</v>
      </c>
      <c r="BB24" s="161">
        <f t="shared" si="28"/>
        <v>0</v>
      </c>
      <c r="BC24" s="161">
        <f t="shared" si="18"/>
        <v>0</v>
      </c>
      <c r="BD24" s="161">
        <f t="shared" si="29"/>
        <v>0</v>
      </c>
      <c r="BE24" s="161"/>
      <c r="BF24" s="161"/>
    </row>
    <row r="25" spans="1:58" ht="55.2" x14ac:dyDescent="0.3">
      <c r="A25" s="232" t="s">
        <v>130</v>
      </c>
      <c r="B25" s="236" t="s">
        <v>131</v>
      </c>
      <c r="C25" s="234" t="s">
        <v>132</v>
      </c>
      <c r="D25" s="235"/>
      <c r="E25" s="235"/>
      <c r="AE25" s="104">
        <f t="shared" si="30"/>
        <v>0</v>
      </c>
      <c r="AF25" s="104">
        <v>0</v>
      </c>
      <c r="AG25" s="105">
        <f t="shared" si="32"/>
        <v>0</v>
      </c>
      <c r="AK25" s="161">
        <f t="shared" si="1"/>
        <v>0</v>
      </c>
      <c r="AL25" s="161">
        <f t="shared" si="20"/>
        <v>0</v>
      </c>
      <c r="AM25" s="161">
        <f t="shared" si="3"/>
        <v>0</v>
      </c>
      <c r="AN25" s="161">
        <f t="shared" si="21"/>
        <v>0</v>
      </c>
      <c r="AO25" s="161">
        <f t="shared" si="5"/>
        <v>0</v>
      </c>
      <c r="AP25" s="161">
        <f t="shared" si="22"/>
        <v>0</v>
      </c>
      <c r="AQ25" s="161">
        <f t="shared" si="7"/>
        <v>0</v>
      </c>
      <c r="AR25" s="161">
        <f t="shared" si="23"/>
        <v>0</v>
      </c>
      <c r="AS25" s="161">
        <f t="shared" si="7"/>
        <v>0</v>
      </c>
      <c r="AT25" s="161">
        <f t="shared" si="24"/>
        <v>0</v>
      </c>
      <c r="AU25" s="161">
        <f t="shared" si="10"/>
        <v>0</v>
      </c>
      <c r="AV25" s="161">
        <f t="shared" si="25"/>
        <v>0</v>
      </c>
      <c r="AW25" s="161">
        <f t="shared" si="12"/>
        <v>0</v>
      </c>
      <c r="AX25" s="161">
        <f t="shared" si="26"/>
        <v>0</v>
      </c>
      <c r="AY25" s="161">
        <f t="shared" si="14"/>
        <v>0</v>
      </c>
      <c r="AZ25" s="161">
        <f t="shared" si="27"/>
        <v>0</v>
      </c>
      <c r="BA25" s="161">
        <f t="shared" si="16"/>
        <v>0</v>
      </c>
      <c r="BB25" s="161">
        <f t="shared" si="28"/>
        <v>0</v>
      </c>
      <c r="BC25" s="161">
        <f t="shared" si="18"/>
        <v>0</v>
      </c>
      <c r="BD25" s="161">
        <f t="shared" si="29"/>
        <v>0</v>
      </c>
      <c r="BE25" s="161"/>
      <c r="BF25" s="161"/>
    </row>
    <row r="26" spans="1:58" ht="27.6" x14ac:dyDescent="0.3">
      <c r="A26" s="98" t="s">
        <v>133</v>
      </c>
      <c r="B26" s="70" t="s">
        <v>134</v>
      </c>
      <c r="D26" s="99"/>
      <c r="E26" s="99"/>
      <c r="AA26" s="4" t="s">
        <v>65</v>
      </c>
      <c r="AB26" s="104">
        <v>1</v>
      </c>
      <c r="AC26" s="104" t="s">
        <v>8</v>
      </c>
      <c r="AE26" s="104">
        <f t="shared" si="30"/>
        <v>1</v>
      </c>
      <c r="AF26" s="104">
        <v>0</v>
      </c>
      <c r="AG26" s="105">
        <f t="shared" si="32"/>
        <v>0</v>
      </c>
      <c r="AK26" s="161">
        <f t="shared" si="1"/>
        <v>0</v>
      </c>
      <c r="AL26" s="161">
        <f t="shared" si="20"/>
        <v>0</v>
      </c>
      <c r="AM26" s="161">
        <f t="shared" si="3"/>
        <v>0</v>
      </c>
      <c r="AN26" s="161">
        <f t="shared" si="21"/>
        <v>0</v>
      </c>
      <c r="AO26" s="161">
        <f t="shared" si="5"/>
        <v>0</v>
      </c>
      <c r="AP26" s="161">
        <f t="shared" si="22"/>
        <v>0</v>
      </c>
      <c r="AQ26" s="161">
        <f t="shared" si="7"/>
        <v>0</v>
      </c>
      <c r="AR26" s="161">
        <f t="shared" si="23"/>
        <v>0</v>
      </c>
      <c r="AS26" s="161">
        <f t="shared" si="7"/>
        <v>0</v>
      </c>
      <c r="AT26" s="161">
        <f t="shared" si="24"/>
        <v>0</v>
      </c>
      <c r="AU26" s="161">
        <f t="shared" si="10"/>
        <v>0</v>
      </c>
      <c r="AV26" s="161">
        <f t="shared" si="25"/>
        <v>0</v>
      </c>
      <c r="AW26" s="161">
        <f t="shared" si="12"/>
        <v>0</v>
      </c>
      <c r="AX26" s="161">
        <f t="shared" si="26"/>
        <v>0</v>
      </c>
      <c r="AY26" s="161">
        <f t="shared" si="14"/>
        <v>0</v>
      </c>
      <c r="AZ26" s="161">
        <f t="shared" si="27"/>
        <v>0</v>
      </c>
      <c r="BA26" s="161">
        <f t="shared" si="16"/>
        <v>1</v>
      </c>
      <c r="BB26" s="161">
        <f t="shared" si="28"/>
        <v>0</v>
      </c>
      <c r="BC26" s="161">
        <f t="shared" si="18"/>
        <v>0</v>
      </c>
      <c r="BD26" s="161">
        <f t="shared" si="29"/>
        <v>0</v>
      </c>
      <c r="BE26" s="161"/>
      <c r="BF26" s="161"/>
    </row>
    <row r="27" spans="1:58" ht="27.6" x14ac:dyDescent="0.3">
      <c r="A27" s="98" t="s">
        <v>135</v>
      </c>
      <c r="B27" s="70" t="s">
        <v>136</v>
      </c>
      <c r="D27" s="99"/>
      <c r="E27" s="99"/>
      <c r="AA27" s="4" t="s">
        <v>64</v>
      </c>
      <c r="AB27" s="104">
        <v>1</v>
      </c>
      <c r="AC27" s="104" t="s">
        <v>8</v>
      </c>
      <c r="AE27" s="104">
        <f t="shared" si="30"/>
        <v>1</v>
      </c>
      <c r="AF27" s="104">
        <v>0</v>
      </c>
      <c r="AG27" s="105">
        <f t="shared" si="32"/>
        <v>0</v>
      </c>
      <c r="AK27" s="161">
        <f t="shared" si="1"/>
        <v>0</v>
      </c>
      <c r="AL27" s="161">
        <f t="shared" si="20"/>
        <v>0</v>
      </c>
      <c r="AM27" s="161">
        <f t="shared" si="3"/>
        <v>0</v>
      </c>
      <c r="AN27" s="161">
        <f t="shared" si="21"/>
        <v>0</v>
      </c>
      <c r="AO27" s="161">
        <f t="shared" si="5"/>
        <v>0</v>
      </c>
      <c r="AP27" s="161">
        <f t="shared" si="22"/>
        <v>0</v>
      </c>
      <c r="AQ27" s="161">
        <f t="shared" si="7"/>
        <v>0</v>
      </c>
      <c r="AR27" s="161">
        <f t="shared" si="23"/>
        <v>0</v>
      </c>
      <c r="AS27" s="161">
        <f t="shared" si="7"/>
        <v>0</v>
      </c>
      <c r="AT27" s="161">
        <f t="shared" si="24"/>
        <v>0</v>
      </c>
      <c r="AU27" s="161">
        <f t="shared" si="10"/>
        <v>0</v>
      </c>
      <c r="AV27" s="161">
        <f t="shared" si="25"/>
        <v>0</v>
      </c>
      <c r="AW27" s="161">
        <f t="shared" si="12"/>
        <v>0</v>
      </c>
      <c r="AX27" s="161">
        <f t="shared" si="26"/>
        <v>0</v>
      </c>
      <c r="AY27" s="161">
        <f t="shared" si="14"/>
        <v>1</v>
      </c>
      <c r="AZ27" s="161">
        <f t="shared" si="27"/>
        <v>0</v>
      </c>
      <c r="BA27" s="161">
        <f t="shared" si="16"/>
        <v>0</v>
      </c>
      <c r="BB27" s="161">
        <f t="shared" si="28"/>
        <v>0</v>
      </c>
      <c r="BC27" s="161">
        <f t="shared" si="18"/>
        <v>0</v>
      </c>
      <c r="BD27" s="161">
        <f t="shared" si="29"/>
        <v>0</v>
      </c>
      <c r="BE27" s="161"/>
      <c r="BF27" s="161"/>
    </row>
    <row r="28" spans="1:58" ht="27.6" x14ac:dyDescent="0.3">
      <c r="A28" s="98" t="s">
        <v>137</v>
      </c>
      <c r="B28" s="70" t="s">
        <v>138</v>
      </c>
      <c r="D28" s="99"/>
      <c r="E28" s="99"/>
      <c r="AA28" s="4" t="s">
        <v>64</v>
      </c>
      <c r="AB28" s="104">
        <v>1</v>
      </c>
      <c r="AC28" s="104" t="s">
        <v>8</v>
      </c>
      <c r="AE28" s="104">
        <f t="shared" si="30"/>
        <v>1</v>
      </c>
      <c r="AF28" s="104">
        <v>0</v>
      </c>
      <c r="AG28" s="105">
        <f t="shared" si="32"/>
        <v>0</v>
      </c>
      <c r="AK28" s="161">
        <f t="shared" si="1"/>
        <v>0</v>
      </c>
      <c r="AL28" s="161">
        <f t="shared" si="20"/>
        <v>0</v>
      </c>
      <c r="AM28" s="161">
        <f t="shared" si="3"/>
        <v>0</v>
      </c>
      <c r="AN28" s="161">
        <f t="shared" si="21"/>
        <v>0</v>
      </c>
      <c r="AO28" s="161">
        <f t="shared" si="5"/>
        <v>0</v>
      </c>
      <c r="AP28" s="161">
        <f t="shared" si="22"/>
        <v>0</v>
      </c>
      <c r="AQ28" s="161">
        <f t="shared" si="7"/>
        <v>0</v>
      </c>
      <c r="AR28" s="161">
        <f t="shared" si="23"/>
        <v>0</v>
      </c>
      <c r="AS28" s="161">
        <f t="shared" si="7"/>
        <v>0</v>
      </c>
      <c r="AT28" s="161">
        <f t="shared" si="24"/>
        <v>0</v>
      </c>
      <c r="AU28" s="161">
        <f t="shared" si="10"/>
        <v>0</v>
      </c>
      <c r="AV28" s="161">
        <f t="shared" si="25"/>
        <v>0</v>
      </c>
      <c r="AW28" s="161">
        <f t="shared" si="12"/>
        <v>0</v>
      </c>
      <c r="AX28" s="161">
        <f t="shared" si="26"/>
        <v>0</v>
      </c>
      <c r="AY28" s="161">
        <f t="shared" si="14"/>
        <v>1</v>
      </c>
      <c r="AZ28" s="161">
        <f t="shared" si="27"/>
        <v>0</v>
      </c>
      <c r="BA28" s="161">
        <f t="shared" si="16"/>
        <v>0</v>
      </c>
      <c r="BB28" s="161">
        <f t="shared" si="28"/>
        <v>0</v>
      </c>
      <c r="BC28" s="161">
        <f t="shared" si="18"/>
        <v>0</v>
      </c>
      <c r="BD28" s="161">
        <f t="shared" si="29"/>
        <v>0</v>
      </c>
      <c r="BE28" s="161"/>
      <c r="BF28" s="161"/>
    </row>
    <row r="29" spans="1:58" ht="13.8" x14ac:dyDescent="0.3">
      <c r="A29" s="232" t="s">
        <v>139</v>
      </c>
      <c r="B29" s="237" t="s">
        <v>140</v>
      </c>
      <c r="C29" s="234"/>
      <c r="D29" s="235"/>
      <c r="E29" s="235"/>
      <c r="AE29" s="104">
        <f t="shared" si="30"/>
        <v>0</v>
      </c>
      <c r="AF29" s="104">
        <v>0</v>
      </c>
      <c r="AG29" s="105">
        <f t="shared" si="32"/>
        <v>0</v>
      </c>
      <c r="AK29" s="161">
        <f t="shared" si="1"/>
        <v>0</v>
      </c>
      <c r="AL29" s="161">
        <f t="shared" si="20"/>
        <v>0</v>
      </c>
      <c r="AM29" s="161">
        <f t="shared" si="3"/>
        <v>0</v>
      </c>
      <c r="AN29" s="161">
        <f t="shared" si="21"/>
        <v>0</v>
      </c>
      <c r="AO29" s="161">
        <f t="shared" si="5"/>
        <v>0</v>
      </c>
      <c r="AP29" s="161">
        <f t="shared" si="22"/>
        <v>0</v>
      </c>
      <c r="AQ29" s="161">
        <f t="shared" si="7"/>
        <v>0</v>
      </c>
      <c r="AR29" s="161">
        <f t="shared" si="23"/>
        <v>0</v>
      </c>
      <c r="AS29" s="161">
        <f t="shared" si="7"/>
        <v>0</v>
      </c>
      <c r="AT29" s="161">
        <f t="shared" si="24"/>
        <v>0</v>
      </c>
      <c r="AU29" s="161">
        <f t="shared" si="10"/>
        <v>0</v>
      </c>
      <c r="AV29" s="161">
        <f t="shared" si="25"/>
        <v>0</v>
      </c>
      <c r="AW29" s="161">
        <f t="shared" si="12"/>
        <v>0</v>
      </c>
      <c r="AX29" s="161">
        <f t="shared" si="26"/>
        <v>0</v>
      </c>
      <c r="AY29" s="161">
        <f t="shared" si="14"/>
        <v>0</v>
      </c>
      <c r="AZ29" s="161">
        <f t="shared" si="27"/>
        <v>0</v>
      </c>
      <c r="BA29" s="161">
        <f t="shared" si="16"/>
        <v>0</v>
      </c>
      <c r="BB29" s="161">
        <f t="shared" si="28"/>
        <v>0</v>
      </c>
      <c r="BC29" s="161">
        <f t="shared" si="18"/>
        <v>0</v>
      </c>
      <c r="BD29" s="161">
        <f t="shared" si="29"/>
        <v>0</v>
      </c>
      <c r="BE29" s="161"/>
      <c r="BF29" s="161"/>
    </row>
    <row r="30" spans="1:58" ht="41.4" x14ac:dyDescent="0.3">
      <c r="A30" s="98" t="s">
        <v>141</v>
      </c>
      <c r="B30" s="90" t="s">
        <v>142</v>
      </c>
      <c r="D30" s="99"/>
      <c r="E30" s="99"/>
      <c r="AA30" s="4" t="s">
        <v>57</v>
      </c>
      <c r="AB30" s="104">
        <v>1</v>
      </c>
      <c r="AC30" s="104" t="s">
        <v>8</v>
      </c>
      <c r="AD30" s="104" t="s">
        <v>3</v>
      </c>
      <c r="AE30" s="104">
        <f t="shared" si="30"/>
        <v>1</v>
      </c>
      <c r="AF30" s="104">
        <v>0</v>
      </c>
      <c r="AG30" s="105">
        <f t="shared" si="32"/>
        <v>0</v>
      </c>
      <c r="AK30" s="161">
        <f t="shared" si="1"/>
        <v>1</v>
      </c>
      <c r="AL30" s="161">
        <f t="shared" si="20"/>
        <v>0</v>
      </c>
      <c r="AM30" s="161">
        <f t="shared" si="3"/>
        <v>0</v>
      </c>
      <c r="AN30" s="161">
        <f t="shared" si="21"/>
        <v>0</v>
      </c>
      <c r="AO30" s="161">
        <f t="shared" si="5"/>
        <v>0</v>
      </c>
      <c r="AP30" s="161">
        <f t="shared" si="22"/>
        <v>0</v>
      </c>
      <c r="AQ30" s="161">
        <f t="shared" si="7"/>
        <v>0</v>
      </c>
      <c r="AR30" s="161">
        <f t="shared" si="23"/>
        <v>0</v>
      </c>
      <c r="AS30" s="161">
        <f t="shared" si="7"/>
        <v>0</v>
      </c>
      <c r="AT30" s="161">
        <f t="shared" si="24"/>
        <v>0</v>
      </c>
      <c r="AU30" s="161">
        <f t="shared" si="10"/>
        <v>0</v>
      </c>
      <c r="AV30" s="161">
        <f t="shared" si="25"/>
        <v>0</v>
      </c>
      <c r="AW30" s="161">
        <f t="shared" si="12"/>
        <v>0</v>
      </c>
      <c r="AX30" s="161">
        <f t="shared" si="26"/>
        <v>0</v>
      </c>
      <c r="AY30" s="161">
        <f t="shared" si="14"/>
        <v>0</v>
      </c>
      <c r="AZ30" s="161">
        <f t="shared" si="27"/>
        <v>0</v>
      </c>
      <c r="BA30" s="161">
        <f t="shared" si="16"/>
        <v>0</v>
      </c>
      <c r="BB30" s="161">
        <f t="shared" si="28"/>
        <v>0</v>
      </c>
      <c r="BC30" s="161">
        <f t="shared" si="18"/>
        <v>0</v>
      </c>
      <c r="BD30" s="161">
        <f t="shared" si="29"/>
        <v>0</v>
      </c>
      <c r="BE30" s="161"/>
      <c r="BF30" s="161"/>
    </row>
    <row r="31" spans="1:58" ht="41.4" x14ac:dyDescent="0.3">
      <c r="A31" s="98" t="s">
        <v>143</v>
      </c>
      <c r="B31" s="90" t="s">
        <v>144</v>
      </c>
      <c r="D31" s="99"/>
      <c r="E31" s="99"/>
      <c r="AA31" s="4" t="s">
        <v>57</v>
      </c>
      <c r="AB31" s="104">
        <v>1</v>
      </c>
      <c r="AC31" s="104" t="s">
        <v>87</v>
      </c>
      <c r="AE31" s="104">
        <f t="shared" si="30"/>
        <v>1</v>
      </c>
      <c r="AF31" s="104">
        <v>0</v>
      </c>
      <c r="AG31" s="105">
        <f>IF(D31="n.v.t.",0,IF(AND(D31=AC31,Tabel3[[#This Row],[Toelichting]]&lt;&gt;0),AE31,AF31))</f>
        <v>0</v>
      </c>
      <c r="AH31" s="4" t="s">
        <v>88</v>
      </c>
      <c r="AK31" s="161">
        <f t="shared" si="1"/>
        <v>1</v>
      </c>
      <c r="AL31" s="161">
        <f t="shared" si="20"/>
        <v>0</v>
      </c>
      <c r="AM31" s="161">
        <f t="shared" si="3"/>
        <v>0</v>
      </c>
      <c r="AN31" s="161">
        <f t="shared" si="21"/>
        <v>0</v>
      </c>
      <c r="AO31" s="161">
        <f t="shared" si="5"/>
        <v>0</v>
      </c>
      <c r="AP31" s="161">
        <f t="shared" si="22"/>
        <v>0</v>
      </c>
      <c r="AQ31" s="161">
        <f t="shared" si="7"/>
        <v>0</v>
      </c>
      <c r="AR31" s="161">
        <f t="shared" si="23"/>
        <v>0</v>
      </c>
      <c r="AS31" s="161">
        <f t="shared" si="7"/>
        <v>0</v>
      </c>
      <c r="AT31" s="161">
        <f t="shared" si="24"/>
        <v>0</v>
      </c>
      <c r="AU31" s="161">
        <f t="shared" si="10"/>
        <v>0</v>
      </c>
      <c r="AV31" s="161">
        <f t="shared" si="25"/>
        <v>0</v>
      </c>
      <c r="AW31" s="161">
        <f t="shared" si="12"/>
        <v>0</v>
      </c>
      <c r="AX31" s="161">
        <f t="shared" si="26"/>
        <v>0</v>
      </c>
      <c r="AY31" s="161">
        <f t="shared" si="14"/>
        <v>0</v>
      </c>
      <c r="AZ31" s="161">
        <f t="shared" si="27"/>
        <v>0</v>
      </c>
      <c r="BA31" s="161">
        <f t="shared" si="16"/>
        <v>0</v>
      </c>
      <c r="BB31" s="161">
        <f t="shared" si="28"/>
        <v>0</v>
      </c>
      <c r="BC31" s="161">
        <f t="shared" si="18"/>
        <v>0</v>
      </c>
      <c r="BD31" s="161">
        <f t="shared" si="29"/>
        <v>0</v>
      </c>
      <c r="BE31" s="161"/>
      <c r="BF31" s="161"/>
    </row>
    <row r="32" spans="1:58" ht="55.2" x14ac:dyDescent="0.3">
      <c r="A32" s="232" t="s">
        <v>145</v>
      </c>
      <c r="B32" s="236" t="s">
        <v>146</v>
      </c>
      <c r="C32" s="234" t="s">
        <v>147</v>
      </c>
      <c r="D32" s="235"/>
      <c r="E32" s="235"/>
      <c r="AA32" s="4" t="s">
        <v>65</v>
      </c>
      <c r="AE32" s="104">
        <f t="shared" si="30"/>
        <v>0</v>
      </c>
      <c r="AF32" s="104">
        <v>0</v>
      </c>
      <c r="AG32" s="105">
        <f t="shared" si="32"/>
        <v>0</v>
      </c>
      <c r="AK32" s="161">
        <f t="shared" si="1"/>
        <v>0</v>
      </c>
      <c r="AL32" s="161">
        <f t="shared" si="20"/>
        <v>0</v>
      </c>
      <c r="AM32" s="161">
        <f t="shared" si="3"/>
        <v>0</v>
      </c>
      <c r="AN32" s="161">
        <f t="shared" si="21"/>
        <v>0</v>
      </c>
      <c r="AO32" s="161">
        <f t="shared" si="5"/>
        <v>0</v>
      </c>
      <c r="AP32" s="161">
        <f t="shared" si="22"/>
        <v>0</v>
      </c>
      <c r="AQ32" s="161">
        <f t="shared" si="7"/>
        <v>0</v>
      </c>
      <c r="AR32" s="161">
        <f t="shared" si="23"/>
        <v>0</v>
      </c>
      <c r="AS32" s="161">
        <f t="shared" si="7"/>
        <v>0</v>
      </c>
      <c r="AT32" s="161">
        <f t="shared" si="24"/>
        <v>0</v>
      </c>
      <c r="AU32" s="161">
        <f t="shared" si="10"/>
        <v>0</v>
      </c>
      <c r="AV32" s="161">
        <f t="shared" si="25"/>
        <v>0</v>
      </c>
      <c r="AW32" s="161">
        <f t="shared" si="12"/>
        <v>0</v>
      </c>
      <c r="AX32" s="161">
        <f t="shared" si="26"/>
        <v>0</v>
      </c>
      <c r="AY32" s="161">
        <f t="shared" si="14"/>
        <v>0</v>
      </c>
      <c r="AZ32" s="161">
        <f t="shared" si="27"/>
        <v>0</v>
      </c>
      <c r="BA32" s="161">
        <f t="shared" si="16"/>
        <v>0</v>
      </c>
      <c r="BB32" s="161">
        <f t="shared" si="28"/>
        <v>0</v>
      </c>
      <c r="BC32" s="161">
        <f t="shared" si="18"/>
        <v>0</v>
      </c>
      <c r="BD32" s="161">
        <f t="shared" si="29"/>
        <v>0</v>
      </c>
      <c r="BE32" s="161"/>
      <c r="BF32" s="161"/>
    </row>
    <row r="33" spans="1:58" ht="13.8" x14ac:dyDescent="0.3">
      <c r="A33" s="98" t="s">
        <v>148</v>
      </c>
      <c r="B33" s="90" t="s">
        <v>149</v>
      </c>
      <c r="D33" s="99"/>
      <c r="E33" s="99"/>
      <c r="AA33" s="4" t="s">
        <v>65</v>
      </c>
      <c r="AB33" s="104">
        <v>1</v>
      </c>
      <c r="AC33" s="104" t="s">
        <v>8</v>
      </c>
      <c r="AD33" s="104" t="s">
        <v>3</v>
      </c>
      <c r="AE33" s="104">
        <f t="shared" si="30"/>
        <v>1</v>
      </c>
      <c r="AF33" s="104">
        <v>0</v>
      </c>
      <c r="AG33" s="105">
        <f t="shared" si="32"/>
        <v>0</v>
      </c>
      <c r="AK33" s="161">
        <f t="shared" si="1"/>
        <v>0</v>
      </c>
      <c r="AL33" s="161">
        <f t="shared" si="20"/>
        <v>0</v>
      </c>
      <c r="AM33" s="161">
        <f t="shared" si="3"/>
        <v>0</v>
      </c>
      <c r="AN33" s="161">
        <f t="shared" si="21"/>
        <v>0</v>
      </c>
      <c r="AO33" s="161">
        <f t="shared" si="5"/>
        <v>0</v>
      </c>
      <c r="AP33" s="161">
        <f t="shared" si="22"/>
        <v>0</v>
      </c>
      <c r="AQ33" s="161">
        <f t="shared" si="7"/>
        <v>0</v>
      </c>
      <c r="AR33" s="161">
        <f t="shared" si="23"/>
        <v>0</v>
      </c>
      <c r="AS33" s="161">
        <f t="shared" si="7"/>
        <v>0</v>
      </c>
      <c r="AT33" s="161">
        <f t="shared" si="24"/>
        <v>0</v>
      </c>
      <c r="AU33" s="161">
        <f t="shared" si="10"/>
        <v>0</v>
      </c>
      <c r="AV33" s="161">
        <f t="shared" si="25"/>
        <v>0</v>
      </c>
      <c r="AW33" s="161">
        <f t="shared" si="12"/>
        <v>0</v>
      </c>
      <c r="AX33" s="161">
        <f t="shared" si="26"/>
        <v>0</v>
      </c>
      <c r="AY33" s="161">
        <f t="shared" si="14"/>
        <v>0</v>
      </c>
      <c r="AZ33" s="161">
        <f t="shared" si="27"/>
        <v>0</v>
      </c>
      <c r="BA33" s="161">
        <f t="shared" si="16"/>
        <v>1</v>
      </c>
      <c r="BB33" s="161">
        <f t="shared" si="28"/>
        <v>0</v>
      </c>
      <c r="BC33" s="161">
        <f t="shared" si="18"/>
        <v>0</v>
      </c>
      <c r="BD33" s="161">
        <f t="shared" si="29"/>
        <v>0</v>
      </c>
      <c r="BE33" s="161"/>
      <c r="BF33" s="161"/>
    </row>
    <row r="34" spans="1:58" ht="27.6" x14ac:dyDescent="0.3">
      <c r="A34" s="98" t="s">
        <v>150</v>
      </c>
      <c r="B34" s="90" t="s">
        <v>151</v>
      </c>
      <c r="D34" s="99"/>
      <c r="E34" s="99"/>
      <c r="AA34" s="4" t="s">
        <v>65</v>
      </c>
      <c r="AB34" s="104">
        <v>1</v>
      </c>
      <c r="AC34" s="104" t="s">
        <v>8</v>
      </c>
      <c r="AD34" s="104" t="s">
        <v>3</v>
      </c>
      <c r="AE34" s="104">
        <f t="shared" si="30"/>
        <v>1</v>
      </c>
      <c r="AF34" s="104">
        <v>0</v>
      </c>
      <c r="AG34" s="105">
        <f t="shared" si="32"/>
        <v>0</v>
      </c>
      <c r="AK34" s="161">
        <f t="shared" si="1"/>
        <v>0</v>
      </c>
      <c r="AL34" s="161">
        <f t="shared" si="20"/>
        <v>0</v>
      </c>
      <c r="AM34" s="161">
        <f t="shared" si="3"/>
        <v>0</v>
      </c>
      <c r="AN34" s="161">
        <f t="shared" si="21"/>
        <v>0</v>
      </c>
      <c r="AO34" s="161">
        <f t="shared" si="5"/>
        <v>0</v>
      </c>
      <c r="AP34" s="161">
        <f t="shared" si="22"/>
        <v>0</v>
      </c>
      <c r="AQ34" s="161">
        <f t="shared" si="7"/>
        <v>0</v>
      </c>
      <c r="AR34" s="161">
        <f t="shared" si="23"/>
        <v>0</v>
      </c>
      <c r="AS34" s="161">
        <f t="shared" si="7"/>
        <v>0</v>
      </c>
      <c r="AT34" s="161">
        <f t="shared" si="24"/>
        <v>0</v>
      </c>
      <c r="AU34" s="161">
        <f t="shared" si="10"/>
        <v>0</v>
      </c>
      <c r="AV34" s="161">
        <f t="shared" si="25"/>
        <v>0</v>
      </c>
      <c r="AW34" s="161">
        <f t="shared" si="12"/>
        <v>0</v>
      </c>
      <c r="AX34" s="161">
        <f t="shared" si="26"/>
        <v>0</v>
      </c>
      <c r="AY34" s="161">
        <f t="shared" si="14"/>
        <v>0</v>
      </c>
      <c r="AZ34" s="161">
        <f t="shared" si="27"/>
        <v>0</v>
      </c>
      <c r="BA34" s="161">
        <f t="shared" si="16"/>
        <v>1</v>
      </c>
      <c r="BB34" s="161">
        <f t="shared" si="28"/>
        <v>0</v>
      </c>
      <c r="BC34" s="161">
        <f t="shared" si="18"/>
        <v>0</v>
      </c>
      <c r="BD34" s="161">
        <f t="shared" si="29"/>
        <v>0</v>
      </c>
      <c r="BE34" s="161"/>
      <c r="BF34" s="161"/>
    </row>
    <row r="35" spans="1:58" ht="13.8" x14ac:dyDescent="0.3">
      <c r="A35" s="98" t="s">
        <v>152</v>
      </c>
      <c r="B35" s="90" t="s">
        <v>153</v>
      </c>
      <c r="D35" s="99"/>
      <c r="E35" s="99"/>
      <c r="AA35" s="4" t="s">
        <v>65</v>
      </c>
      <c r="AB35" s="104">
        <v>1</v>
      </c>
      <c r="AC35" s="104" t="s">
        <v>8</v>
      </c>
      <c r="AD35" s="104" t="s">
        <v>3</v>
      </c>
      <c r="AE35" s="104">
        <f t="shared" si="30"/>
        <v>1</v>
      </c>
      <c r="AF35" s="104">
        <v>0</v>
      </c>
      <c r="AG35" s="105">
        <f t="shared" si="32"/>
        <v>0</v>
      </c>
      <c r="AK35" s="161">
        <f t="shared" si="1"/>
        <v>0</v>
      </c>
      <c r="AL35" s="161">
        <f t="shared" si="20"/>
        <v>0</v>
      </c>
      <c r="AM35" s="161">
        <f t="shared" si="3"/>
        <v>0</v>
      </c>
      <c r="AN35" s="161">
        <f t="shared" si="21"/>
        <v>0</v>
      </c>
      <c r="AO35" s="161">
        <f t="shared" si="5"/>
        <v>0</v>
      </c>
      <c r="AP35" s="161">
        <f t="shared" si="22"/>
        <v>0</v>
      </c>
      <c r="AQ35" s="161">
        <f t="shared" si="7"/>
        <v>0</v>
      </c>
      <c r="AR35" s="161">
        <f t="shared" si="23"/>
        <v>0</v>
      </c>
      <c r="AS35" s="161">
        <f t="shared" si="7"/>
        <v>0</v>
      </c>
      <c r="AT35" s="161">
        <f t="shared" si="24"/>
        <v>0</v>
      </c>
      <c r="AU35" s="161">
        <f t="shared" si="10"/>
        <v>0</v>
      </c>
      <c r="AV35" s="161">
        <f t="shared" si="25"/>
        <v>0</v>
      </c>
      <c r="AW35" s="161">
        <f t="shared" si="12"/>
        <v>0</v>
      </c>
      <c r="AX35" s="161">
        <f t="shared" si="26"/>
        <v>0</v>
      </c>
      <c r="AY35" s="161">
        <f t="shared" si="14"/>
        <v>0</v>
      </c>
      <c r="AZ35" s="161">
        <f t="shared" si="27"/>
        <v>0</v>
      </c>
      <c r="BA35" s="161">
        <f t="shared" si="16"/>
        <v>1</v>
      </c>
      <c r="BB35" s="161">
        <f t="shared" si="28"/>
        <v>0</v>
      </c>
      <c r="BC35" s="161">
        <f t="shared" si="18"/>
        <v>0</v>
      </c>
      <c r="BD35" s="161">
        <f t="shared" si="29"/>
        <v>0</v>
      </c>
      <c r="BE35" s="161"/>
      <c r="BF35" s="161"/>
    </row>
    <row r="36" spans="1:58" ht="13.8" x14ac:dyDescent="0.3">
      <c r="A36" s="98" t="s">
        <v>154</v>
      </c>
      <c r="B36" s="101" t="s">
        <v>155</v>
      </c>
      <c r="D36" s="99"/>
      <c r="E36" s="99"/>
      <c r="AE36" s="104">
        <f t="shared" si="30"/>
        <v>0</v>
      </c>
      <c r="AF36" s="104">
        <v>0</v>
      </c>
      <c r="AG36" s="105">
        <f t="shared" si="32"/>
        <v>0</v>
      </c>
      <c r="AK36" s="161">
        <f t="shared" si="1"/>
        <v>0</v>
      </c>
      <c r="AL36" s="161">
        <f t="shared" si="20"/>
        <v>0</v>
      </c>
      <c r="AM36" s="161">
        <f t="shared" si="3"/>
        <v>0</v>
      </c>
      <c r="AN36" s="161">
        <f t="shared" si="21"/>
        <v>0</v>
      </c>
      <c r="AO36" s="161">
        <f t="shared" si="5"/>
        <v>0</v>
      </c>
      <c r="AP36" s="161">
        <f t="shared" si="22"/>
        <v>0</v>
      </c>
      <c r="AQ36" s="161">
        <f t="shared" si="7"/>
        <v>0</v>
      </c>
      <c r="AR36" s="161">
        <f t="shared" si="23"/>
        <v>0</v>
      </c>
      <c r="AS36" s="161">
        <f t="shared" si="7"/>
        <v>0</v>
      </c>
      <c r="AT36" s="161">
        <f t="shared" si="24"/>
        <v>0</v>
      </c>
      <c r="AU36" s="161">
        <f t="shared" si="10"/>
        <v>0</v>
      </c>
      <c r="AV36" s="161">
        <f t="shared" si="25"/>
        <v>0</v>
      </c>
      <c r="AW36" s="161">
        <f t="shared" si="12"/>
        <v>0</v>
      </c>
      <c r="AX36" s="161">
        <f t="shared" si="26"/>
        <v>0</v>
      </c>
      <c r="AY36" s="161">
        <f t="shared" si="14"/>
        <v>0</v>
      </c>
      <c r="AZ36" s="161">
        <f t="shared" si="27"/>
        <v>0</v>
      </c>
      <c r="BA36" s="161">
        <f t="shared" si="16"/>
        <v>0</v>
      </c>
      <c r="BB36" s="161">
        <f t="shared" si="28"/>
        <v>0</v>
      </c>
      <c r="BC36" s="161">
        <f t="shared" si="18"/>
        <v>0</v>
      </c>
      <c r="BD36" s="161">
        <f t="shared" si="29"/>
        <v>0</v>
      </c>
      <c r="BE36" s="161"/>
      <c r="BF36" s="161"/>
    </row>
    <row r="37" spans="1:58" ht="27.6" x14ac:dyDescent="0.3">
      <c r="A37" s="98" t="s">
        <v>156</v>
      </c>
      <c r="B37" s="90" t="s">
        <v>157</v>
      </c>
      <c r="D37" s="99"/>
      <c r="E37" s="99"/>
      <c r="AA37" s="4" t="s">
        <v>63</v>
      </c>
      <c r="AB37" s="104">
        <v>1</v>
      </c>
      <c r="AC37" s="104" t="s">
        <v>8</v>
      </c>
      <c r="AD37" s="104" t="s">
        <v>3</v>
      </c>
      <c r="AE37" s="104">
        <f t="shared" si="30"/>
        <v>1</v>
      </c>
      <c r="AF37" s="104">
        <v>0</v>
      </c>
      <c r="AG37" s="105">
        <f t="shared" si="32"/>
        <v>0</v>
      </c>
      <c r="AK37" s="161">
        <f t="shared" si="1"/>
        <v>0</v>
      </c>
      <c r="AL37" s="161">
        <f t="shared" si="20"/>
        <v>0</v>
      </c>
      <c r="AM37" s="161">
        <f t="shared" si="3"/>
        <v>0</v>
      </c>
      <c r="AN37" s="161">
        <f t="shared" si="21"/>
        <v>0</v>
      </c>
      <c r="AO37" s="161">
        <f t="shared" si="5"/>
        <v>0</v>
      </c>
      <c r="AP37" s="161">
        <f t="shared" si="22"/>
        <v>0</v>
      </c>
      <c r="AQ37" s="161">
        <f t="shared" si="7"/>
        <v>0</v>
      </c>
      <c r="AR37" s="161">
        <f t="shared" si="23"/>
        <v>0</v>
      </c>
      <c r="AS37" s="161">
        <f t="shared" si="7"/>
        <v>0</v>
      </c>
      <c r="AT37" s="161">
        <f t="shared" si="24"/>
        <v>0</v>
      </c>
      <c r="AU37" s="161">
        <f t="shared" si="10"/>
        <v>0</v>
      </c>
      <c r="AV37" s="161">
        <f t="shared" si="25"/>
        <v>0</v>
      </c>
      <c r="AW37" s="161">
        <f t="shared" si="12"/>
        <v>1</v>
      </c>
      <c r="AX37" s="161">
        <f t="shared" si="26"/>
        <v>0</v>
      </c>
      <c r="AY37" s="161">
        <f t="shared" si="14"/>
        <v>0</v>
      </c>
      <c r="AZ37" s="161">
        <f t="shared" si="27"/>
        <v>0</v>
      </c>
      <c r="BA37" s="161">
        <f t="shared" si="16"/>
        <v>0</v>
      </c>
      <c r="BB37" s="161">
        <f t="shared" si="28"/>
        <v>0</v>
      </c>
      <c r="BC37" s="161">
        <f t="shared" si="18"/>
        <v>0</v>
      </c>
      <c r="BD37" s="161">
        <f t="shared" si="29"/>
        <v>0</v>
      </c>
      <c r="BE37" s="161"/>
      <c r="BF37" s="161"/>
    </row>
    <row r="38" spans="1:58" ht="13.8" x14ac:dyDescent="0.3">
      <c r="A38" s="98" t="s">
        <v>158</v>
      </c>
      <c r="B38" s="90" t="s">
        <v>159</v>
      </c>
      <c r="D38" s="99"/>
      <c r="E38" s="99"/>
      <c r="AA38" s="4" t="s">
        <v>63</v>
      </c>
      <c r="AB38" s="104">
        <v>1</v>
      </c>
      <c r="AC38" s="104" t="s">
        <v>8</v>
      </c>
      <c r="AD38" s="104" t="s">
        <v>3</v>
      </c>
      <c r="AE38" s="104">
        <f t="shared" si="30"/>
        <v>1</v>
      </c>
      <c r="AF38" s="104">
        <v>0</v>
      </c>
      <c r="AG38" s="105">
        <f t="shared" si="32"/>
        <v>0</v>
      </c>
      <c r="AK38" s="161">
        <f t="shared" si="1"/>
        <v>0</v>
      </c>
      <c r="AL38" s="161">
        <f t="shared" si="20"/>
        <v>0</v>
      </c>
      <c r="AM38" s="161">
        <f t="shared" si="3"/>
        <v>0</v>
      </c>
      <c r="AN38" s="161">
        <f t="shared" si="21"/>
        <v>0</v>
      </c>
      <c r="AO38" s="161">
        <f t="shared" si="5"/>
        <v>0</v>
      </c>
      <c r="AP38" s="161">
        <f t="shared" si="22"/>
        <v>0</v>
      </c>
      <c r="AQ38" s="161">
        <f t="shared" si="7"/>
        <v>0</v>
      </c>
      <c r="AR38" s="161">
        <f t="shared" si="23"/>
        <v>0</v>
      </c>
      <c r="AS38" s="161">
        <f t="shared" si="7"/>
        <v>0</v>
      </c>
      <c r="AT38" s="161">
        <f t="shared" si="24"/>
        <v>0</v>
      </c>
      <c r="AU38" s="161">
        <f t="shared" si="10"/>
        <v>0</v>
      </c>
      <c r="AV38" s="161">
        <f t="shared" si="25"/>
        <v>0</v>
      </c>
      <c r="AW38" s="161">
        <f t="shared" si="12"/>
        <v>1</v>
      </c>
      <c r="AX38" s="161">
        <f t="shared" si="26"/>
        <v>0</v>
      </c>
      <c r="AY38" s="161">
        <f t="shared" si="14"/>
        <v>0</v>
      </c>
      <c r="AZ38" s="161">
        <f t="shared" si="27"/>
        <v>0</v>
      </c>
      <c r="BA38" s="161">
        <f t="shared" si="16"/>
        <v>0</v>
      </c>
      <c r="BB38" s="161">
        <f t="shared" si="28"/>
        <v>0</v>
      </c>
      <c r="BC38" s="161">
        <f t="shared" si="18"/>
        <v>0</v>
      </c>
      <c r="BD38" s="161">
        <f t="shared" si="29"/>
        <v>0</v>
      </c>
      <c r="BE38" s="161"/>
      <c r="BF38" s="161"/>
    </row>
    <row r="39" spans="1:58" ht="27.6" x14ac:dyDescent="0.3">
      <c r="A39" s="98" t="s">
        <v>160</v>
      </c>
      <c r="B39" s="90" t="s">
        <v>161</v>
      </c>
      <c r="D39" s="99"/>
      <c r="E39" s="99"/>
      <c r="AA39" s="4" t="s">
        <v>63</v>
      </c>
      <c r="AB39" s="104">
        <v>1</v>
      </c>
      <c r="AC39" s="104" t="s">
        <v>8</v>
      </c>
      <c r="AD39" s="104" t="s">
        <v>3</v>
      </c>
      <c r="AE39" s="104">
        <f t="shared" si="30"/>
        <v>1</v>
      </c>
      <c r="AF39" s="104">
        <v>0</v>
      </c>
      <c r="AG39" s="105">
        <f t="shared" si="32"/>
        <v>0</v>
      </c>
      <c r="AK39" s="161">
        <f t="shared" si="1"/>
        <v>0</v>
      </c>
      <c r="AL39" s="161">
        <f t="shared" si="20"/>
        <v>0</v>
      </c>
      <c r="AM39" s="161">
        <f t="shared" si="3"/>
        <v>0</v>
      </c>
      <c r="AN39" s="161">
        <f t="shared" si="21"/>
        <v>0</v>
      </c>
      <c r="AO39" s="161">
        <f t="shared" si="5"/>
        <v>0</v>
      </c>
      <c r="AP39" s="161">
        <f t="shared" si="22"/>
        <v>0</v>
      </c>
      <c r="AQ39" s="161">
        <f t="shared" si="7"/>
        <v>0</v>
      </c>
      <c r="AR39" s="161">
        <f t="shared" si="23"/>
        <v>0</v>
      </c>
      <c r="AS39" s="161">
        <f t="shared" si="7"/>
        <v>0</v>
      </c>
      <c r="AT39" s="161">
        <f t="shared" si="24"/>
        <v>0</v>
      </c>
      <c r="AU39" s="161">
        <f t="shared" si="10"/>
        <v>0</v>
      </c>
      <c r="AV39" s="161">
        <f t="shared" si="25"/>
        <v>0</v>
      </c>
      <c r="AW39" s="161">
        <f t="shared" si="12"/>
        <v>1</v>
      </c>
      <c r="AX39" s="161">
        <f t="shared" si="26"/>
        <v>0</v>
      </c>
      <c r="AY39" s="161">
        <f t="shared" si="14"/>
        <v>0</v>
      </c>
      <c r="AZ39" s="161">
        <f t="shared" si="27"/>
        <v>0</v>
      </c>
      <c r="BA39" s="161">
        <f t="shared" si="16"/>
        <v>0</v>
      </c>
      <c r="BB39" s="161">
        <f t="shared" si="28"/>
        <v>0</v>
      </c>
      <c r="BC39" s="161">
        <f t="shared" si="18"/>
        <v>0</v>
      </c>
      <c r="BD39" s="161">
        <f t="shared" si="29"/>
        <v>0</v>
      </c>
      <c r="BE39" s="161"/>
      <c r="BF39" s="161"/>
    </row>
    <row r="40" spans="1:58" ht="13.8" x14ac:dyDescent="0.3">
      <c r="A40" s="98" t="s">
        <v>162</v>
      </c>
      <c r="B40" s="101" t="s">
        <v>163</v>
      </c>
      <c r="D40" s="99"/>
      <c r="E40" s="99"/>
      <c r="AE40" s="104">
        <f t="shared" ref="AE40" si="33">AB40</f>
        <v>0</v>
      </c>
      <c r="AF40" s="104">
        <v>0</v>
      </c>
      <c r="AG40" s="105">
        <f t="shared" si="32"/>
        <v>0</v>
      </c>
      <c r="AK40" s="161">
        <f t="shared" si="1"/>
        <v>0</v>
      </c>
      <c r="AL40" s="161">
        <f t="shared" si="20"/>
        <v>0</v>
      </c>
      <c r="AM40" s="161">
        <f t="shared" si="3"/>
        <v>0</v>
      </c>
      <c r="AN40" s="161">
        <f t="shared" si="21"/>
        <v>0</v>
      </c>
      <c r="AO40" s="161">
        <f t="shared" si="5"/>
        <v>0</v>
      </c>
      <c r="AP40" s="161">
        <f t="shared" si="22"/>
        <v>0</v>
      </c>
      <c r="AQ40" s="161">
        <f t="shared" si="7"/>
        <v>0</v>
      </c>
      <c r="AR40" s="161">
        <f t="shared" si="23"/>
        <v>0</v>
      </c>
      <c r="AS40" s="161">
        <f t="shared" si="7"/>
        <v>0</v>
      </c>
      <c r="AT40" s="161">
        <f t="shared" si="24"/>
        <v>0</v>
      </c>
      <c r="AU40" s="161">
        <f t="shared" si="10"/>
        <v>0</v>
      </c>
      <c r="AV40" s="161">
        <f t="shared" si="25"/>
        <v>0</v>
      </c>
      <c r="AW40" s="161">
        <f t="shared" si="12"/>
        <v>0</v>
      </c>
      <c r="AX40" s="161">
        <f t="shared" si="26"/>
        <v>0</v>
      </c>
      <c r="AY40" s="161">
        <f t="shared" si="14"/>
        <v>0</v>
      </c>
      <c r="AZ40" s="161">
        <f t="shared" si="27"/>
        <v>0</v>
      </c>
      <c r="BA40" s="161">
        <f t="shared" si="16"/>
        <v>0</v>
      </c>
      <c r="BB40" s="161">
        <f t="shared" si="28"/>
        <v>0</v>
      </c>
      <c r="BC40" s="161">
        <f t="shared" si="18"/>
        <v>0</v>
      </c>
      <c r="BD40" s="161">
        <f t="shared" si="29"/>
        <v>0</v>
      </c>
      <c r="BE40" s="161"/>
      <c r="BF40" s="161"/>
    </row>
    <row r="41" spans="1:58" ht="41.4" x14ac:dyDescent="0.3">
      <c r="A41" s="98" t="s">
        <v>164</v>
      </c>
      <c r="B41" s="90" t="s">
        <v>165</v>
      </c>
      <c r="C41" s="90" t="s">
        <v>166</v>
      </c>
      <c r="D41" s="99"/>
      <c r="E41" s="99"/>
      <c r="AA41" s="4" t="s">
        <v>63</v>
      </c>
      <c r="AB41" s="104">
        <v>1</v>
      </c>
      <c r="AC41" s="104" t="s">
        <v>8</v>
      </c>
      <c r="AD41" s="104" t="s">
        <v>3</v>
      </c>
      <c r="AE41" s="104">
        <f t="shared" si="30"/>
        <v>1</v>
      </c>
      <c r="AF41" s="104">
        <v>0</v>
      </c>
      <c r="AG41" s="105">
        <f t="shared" si="32"/>
        <v>0</v>
      </c>
      <c r="AK41" s="161">
        <f t="shared" si="1"/>
        <v>0</v>
      </c>
      <c r="AL41" s="161">
        <f t="shared" si="20"/>
        <v>0</v>
      </c>
      <c r="AM41" s="161">
        <f t="shared" si="3"/>
        <v>0</v>
      </c>
      <c r="AN41" s="161">
        <f t="shared" si="21"/>
        <v>0</v>
      </c>
      <c r="AO41" s="161">
        <f t="shared" si="5"/>
        <v>0</v>
      </c>
      <c r="AP41" s="161">
        <f t="shared" si="22"/>
        <v>0</v>
      </c>
      <c r="AQ41" s="161">
        <f t="shared" si="7"/>
        <v>0</v>
      </c>
      <c r="AR41" s="161">
        <f t="shared" si="23"/>
        <v>0</v>
      </c>
      <c r="AS41" s="161">
        <f t="shared" si="7"/>
        <v>0</v>
      </c>
      <c r="AT41" s="161">
        <f t="shared" si="24"/>
        <v>0</v>
      </c>
      <c r="AU41" s="161">
        <f t="shared" si="10"/>
        <v>0</v>
      </c>
      <c r="AV41" s="161">
        <f t="shared" si="25"/>
        <v>0</v>
      </c>
      <c r="AW41" s="161">
        <f t="shared" si="12"/>
        <v>1</v>
      </c>
      <c r="AX41" s="161">
        <f t="shared" si="26"/>
        <v>0</v>
      </c>
      <c r="AY41" s="161">
        <f t="shared" si="14"/>
        <v>0</v>
      </c>
      <c r="AZ41" s="161">
        <f t="shared" si="27"/>
        <v>0</v>
      </c>
      <c r="BA41" s="161">
        <f t="shared" si="16"/>
        <v>0</v>
      </c>
      <c r="BB41" s="161">
        <f t="shared" si="28"/>
        <v>0</v>
      </c>
      <c r="BC41" s="161">
        <f t="shared" si="18"/>
        <v>0</v>
      </c>
      <c r="BD41" s="161">
        <f t="shared" si="29"/>
        <v>0</v>
      </c>
      <c r="BE41" s="161"/>
      <c r="BF41" s="161"/>
    </row>
    <row r="42" spans="1:58" ht="41.4" x14ac:dyDescent="0.3">
      <c r="A42" s="232" t="s">
        <v>167</v>
      </c>
      <c r="B42" s="233" t="s">
        <v>168</v>
      </c>
      <c r="C42" s="234" t="s">
        <v>169</v>
      </c>
      <c r="D42" s="235"/>
      <c r="E42" s="235"/>
      <c r="AE42" s="104">
        <f t="shared" ref="AE42:AE64" si="34">AB42</f>
        <v>0</v>
      </c>
      <c r="AF42" s="104">
        <v>0</v>
      </c>
      <c r="AG42" s="105">
        <f t="shared" si="32"/>
        <v>0</v>
      </c>
      <c r="AK42" s="161">
        <f t="shared" si="1"/>
        <v>0</v>
      </c>
      <c r="AL42" s="161">
        <f t="shared" si="20"/>
        <v>0</v>
      </c>
      <c r="AM42" s="161">
        <f t="shared" si="3"/>
        <v>0</v>
      </c>
      <c r="AN42" s="161">
        <f t="shared" si="21"/>
        <v>0</v>
      </c>
      <c r="AO42" s="161">
        <f t="shared" si="5"/>
        <v>0</v>
      </c>
      <c r="AP42" s="161">
        <f t="shared" si="22"/>
        <v>0</v>
      </c>
      <c r="AQ42" s="161">
        <f t="shared" si="7"/>
        <v>0</v>
      </c>
      <c r="AR42" s="161">
        <f t="shared" si="23"/>
        <v>0</v>
      </c>
      <c r="AS42" s="161">
        <f t="shared" si="7"/>
        <v>0</v>
      </c>
      <c r="AT42" s="161">
        <f t="shared" si="24"/>
        <v>0</v>
      </c>
      <c r="AU42" s="161">
        <f t="shared" si="10"/>
        <v>0</v>
      </c>
      <c r="AV42" s="161">
        <f t="shared" si="25"/>
        <v>0</v>
      </c>
      <c r="AW42" s="161">
        <f t="shared" si="12"/>
        <v>0</v>
      </c>
      <c r="AX42" s="161">
        <f t="shared" si="26"/>
        <v>0</v>
      </c>
      <c r="AY42" s="161">
        <f t="shared" si="14"/>
        <v>0</v>
      </c>
      <c r="AZ42" s="161">
        <f t="shared" si="27"/>
        <v>0</v>
      </c>
      <c r="BA42" s="161">
        <f t="shared" si="16"/>
        <v>0</v>
      </c>
      <c r="BB42" s="161">
        <f t="shared" si="28"/>
        <v>0</v>
      </c>
      <c r="BC42" s="161">
        <f t="shared" si="18"/>
        <v>0</v>
      </c>
      <c r="BD42" s="161">
        <f t="shared" si="29"/>
        <v>0</v>
      </c>
      <c r="BE42" s="161"/>
      <c r="BF42" s="161"/>
    </row>
    <row r="43" spans="1:58" ht="13.8" x14ac:dyDescent="0.3">
      <c r="A43" s="98" t="s">
        <v>170</v>
      </c>
      <c r="B43" s="98" t="s">
        <v>171</v>
      </c>
      <c r="D43" s="99"/>
      <c r="E43" s="99"/>
      <c r="AA43" s="4" t="s">
        <v>63</v>
      </c>
      <c r="AB43" s="104">
        <v>1</v>
      </c>
      <c r="AC43" s="104" t="s">
        <v>8</v>
      </c>
      <c r="AD43" s="104" t="s">
        <v>3</v>
      </c>
      <c r="AE43" s="104">
        <f t="shared" si="34"/>
        <v>1</v>
      </c>
      <c r="AF43" s="104">
        <v>0</v>
      </c>
      <c r="AG43" s="105">
        <f t="shared" si="32"/>
        <v>0</v>
      </c>
      <c r="AK43" s="161">
        <f t="shared" si="1"/>
        <v>0</v>
      </c>
      <c r="AL43" s="161">
        <f t="shared" si="20"/>
        <v>0</v>
      </c>
      <c r="AM43" s="161">
        <f t="shared" si="3"/>
        <v>0</v>
      </c>
      <c r="AN43" s="161">
        <f t="shared" si="21"/>
        <v>0</v>
      </c>
      <c r="AO43" s="161">
        <f t="shared" si="5"/>
        <v>0</v>
      </c>
      <c r="AP43" s="161">
        <f t="shared" si="22"/>
        <v>0</v>
      </c>
      <c r="AQ43" s="161">
        <f t="shared" si="7"/>
        <v>0</v>
      </c>
      <c r="AR43" s="161">
        <f t="shared" si="23"/>
        <v>0</v>
      </c>
      <c r="AS43" s="161">
        <f t="shared" si="7"/>
        <v>0</v>
      </c>
      <c r="AT43" s="161">
        <f t="shared" si="24"/>
        <v>0</v>
      </c>
      <c r="AU43" s="161">
        <f t="shared" si="10"/>
        <v>0</v>
      </c>
      <c r="AV43" s="161">
        <f t="shared" si="25"/>
        <v>0</v>
      </c>
      <c r="AW43" s="161">
        <f t="shared" si="12"/>
        <v>1</v>
      </c>
      <c r="AX43" s="161">
        <f t="shared" si="26"/>
        <v>0</v>
      </c>
      <c r="AY43" s="161">
        <f t="shared" si="14"/>
        <v>0</v>
      </c>
      <c r="AZ43" s="161">
        <f t="shared" si="27"/>
        <v>0</v>
      </c>
      <c r="BA43" s="161">
        <f t="shared" si="16"/>
        <v>0</v>
      </c>
      <c r="BB43" s="161">
        <f t="shared" si="28"/>
        <v>0</v>
      </c>
      <c r="BC43" s="161">
        <f t="shared" si="18"/>
        <v>0</v>
      </c>
      <c r="BD43" s="161">
        <f t="shared" si="29"/>
        <v>0</v>
      </c>
      <c r="BE43" s="161"/>
      <c r="BF43" s="161"/>
    </row>
    <row r="44" spans="1:58" ht="13.8" x14ac:dyDescent="0.3">
      <c r="A44" s="98" t="s">
        <v>172</v>
      </c>
      <c r="B44" s="98" t="s">
        <v>173</v>
      </c>
      <c r="D44" s="99"/>
      <c r="E44" s="99"/>
      <c r="AA44" s="4" t="s">
        <v>63</v>
      </c>
      <c r="AB44" s="104">
        <v>1</v>
      </c>
      <c r="AC44" s="104" t="s">
        <v>8</v>
      </c>
      <c r="AD44" s="104" t="s">
        <v>3</v>
      </c>
      <c r="AE44" s="104">
        <f t="shared" si="34"/>
        <v>1</v>
      </c>
      <c r="AF44" s="104">
        <v>0</v>
      </c>
      <c r="AG44" s="105">
        <f t="shared" si="32"/>
        <v>0</v>
      </c>
      <c r="AK44" s="161">
        <f t="shared" si="1"/>
        <v>0</v>
      </c>
      <c r="AL44" s="161">
        <f t="shared" si="20"/>
        <v>0</v>
      </c>
      <c r="AM44" s="161">
        <f t="shared" si="3"/>
        <v>0</v>
      </c>
      <c r="AN44" s="161">
        <f t="shared" si="21"/>
        <v>0</v>
      </c>
      <c r="AO44" s="161">
        <f t="shared" si="5"/>
        <v>0</v>
      </c>
      <c r="AP44" s="161">
        <f t="shared" si="22"/>
        <v>0</v>
      </c>
      <c r="AQ44" s="161">
        <f t="shared" si="7"/>
        <v>0</v>
      </c>
      <c r="AR44" s="161">
        <f t="shared" si="23"/>
        <v>0</v>
      </c>
      <c r="AS44" s="161">
        <f t="shared" si="7"/>
        <v>0</v>
      </c>
      <c r="AT44" s="161">
        <f t="shared" si="24"/>
        <v>0</v>
      </c>
      <c r="AU44" s="161">
        <f t="shared" si="10"/>
        <v>0</v>
      </c>
      <c r="AV44" s="161">
        <f t="shared" si="25"/>
        <v>0</v>
      </c>
      <c r="AW44" s="161">
        <f t="shared" si="12"/>
        <v>1</v>
      </c>
      <c r="AX44" s="161">
        <f t="shared" si="26"/>
        <v>0</v>
      </c>
      <c r="AY44" s="161">
        <f t="shared" si="14"/>
        <v>0</v>
      </c>
      <c r="AZ44" s="161">
        <f t="shared" si="27"/>
        <v>0</v>
      </c>
      <c r="BA44" s="161">
        <f t="shared" si="16"/>
        <v>0</v>
      </c>
      <c r="BB44" s="161">
        <f t="shared" si="28"/>
        <v>0</v>
      </c>
      <c r="BC44" s="161">
        <f t="shared" si="18"/>
        <v>0</v>
      </c>
      <c r="BD44" s="161">
        <f t="shared" si="29"/>
        <v>0</v>
      </c>
      <c r="BE44" s="161"/>
      <c r="BF44" s="161"/>
    </row>
    <row r="45" spans="1:58" ht="13.8" x14ac:dyDescent="0.3">
      <c r="A45" s="98" t="s">
        <v>174</v>
      </c>
      <c r="B45" s="98" t="s">
        <v>175</v>
      </c>
      <c r="D45" s="99"/>
      <c r="E45" s="99"/>
      <c r="AA45" s="4" t="s">
        <v>63</v>
      </c>
      <c r="AB45" s="104">
        <v>1</v>
      </c>
      <c r="AC45" s="104" t="s">
        <v>8</v>
      </c>
      <c r="AD45" s="104" t="s">
        <v>3</v>
      </c>
      <c r="AE45" s="104">
        <f t="shared" si="34"/>
        <v>1</v>
      </c>
      <c r="AF45" s="104">
        <v>0</v>
      </c>
      <c r="AG45" s="105">
        <f t="shared" si="32"/>
        <v>0</v>
      </c>
      <c r="AK45" s="161">
        <f t="shared" si="1"/>
        <v>0</v>
      </c>
      <c r="AL45" s="161">
        <f t="shared" si="20"/>
        <v>0</v>
      </c>
      <c r="AM45" s="161">
        <f t="shared" si="3"/>
        <v>0</v>
      </c>
      <c r="AN45" s="161">
        <f t="shared" si="21"/>
        <v>0</v>
      </c>
      <c r="AO45" s="161">
        <f t="shared" si="5"/>
        <v>0</v>
      </c>
      <c r="AP45" s="161">
        <f t="shared" si="22"/>
        <v>0</v>
      </c>
      <c r="AQ45" s="161">
        <f t="shared" si="7"/>
        <v>0</v>
      </c>
      <c r="AR45" s="161">
        <f t="shared" si="23"/>
        <v>0</v>
      </c>
      <c r="AS45" s="161">
        <f t="shared" si="7"/>
        <v>0</v>
      </c>
      <c r="AT45" s="161">
        <f t="shared" si="24"/>
        <v>0</v>
      </c>
      <c r="AU45" s="161">
        <f t="shared" si="10"/>
        <v>0</v>
      </c>
      <c r="AV45" s="161">
        <f t="shared" si="25"/>
        <v>0</v>
      </c>
      <c r="AW45" s="161">
        <f t="shared" si="12"/>
        <v>1</v>
      </c>
      <c r="AX45" s="161">
        <f t="shared" si="26"/>
        <v>0</v>
      </c>
      <c r="AY45" s="161">
        <f t="shared" si="14"/>
        <v>0</v>
      </c>
      <c r="AZ45" s="161">
        <f t="shared" si="27"/>
        <v>0</v>
      </c>
      <c r="BA45" s="161">
        <f t="shared" si="16"/>
        <v>0</v>
      </c>
      <c r="BB45" s="161">
        <f t="shared" si="28"/>
        <v>0</v>
      </c>
      <c r="BC45" s="161">
        <f t="shared" si="18"/>
        <v>0</v>
      </c>
      <c r="BD45" s="161">
        <f t="shared" si="29"/>
        <v>0</v>
      </c>
      <c r="BE45" s="161"/>
      <c r="BF45" s="161"/>
    </row>
    <row r="46" spans="1:58" ht="13.8" x14ac:dyDescent="0.3">
      <c r="A46" s="232" t="s">
        <v>176</v>
      </c>
      <c r="B46" s="233" t="s">
        <v>177</v>
      </c>
      <c r="C46" s="234"/>
      <c r="D46" s="235"/>
      <c r="E46" s="235"/>
      <c r="AE46" s="104">
        <f t="shared" si="34"/>
        <v>0</v>
      </c>
      <c r="AF46" s="104">
        <v>0</v>
      </c>
      <c r="AG46" s="105">
        <f t="shared" si="32"/>
        <v>0</v>
      </c>
      <c r="AK46" s="161">
        <f t="shared" si="1"/>
        <v>0</v>
      </c>
      <c r="AL46" s="161">
        <f t="shared" si="20"/>
        <v>0</v>
      </c>
      <c r="AM46" s="161">
        <f t="shared" si="3"/>
        <v>0</v>
      </c>
      <c r="AN46" s="161">
        <f t="shared" si="21"/>
        <v>0</v>
      </c>
      <c r="AO46" s="161">
        <f t="shared" si="5"/>
        <v>0</v>
      </c>
      <c r="AP46" s="161">
        <f t="shared" si="22"/>
        <v>0</v>
      </c>
      <c r="AQ46" s="161">
        <f t="shared" si="7"/>
        <v>0</v>
      </c>
      <c r="AR46" s="161">
        <f t="shared" si="23"/>
        <v>0</v>
      </c>
      <c r="AS46" s="161">
        <f t="shared" si="7"/>
        <v>0</v>
      </c>
      <c r="AT46" s="161">
        <f t="shared" si="24"/>
        <v>0</v>
      </c>
      <c r="AU46" s="161">
        <f t="shared" si="10"/>
        <v>0</v>
      </c>
      <c r="AV46" s="161">
        <f t="shared" si="25"/>
        <v>0</v>
      </c>
      <c r="AW46" s="161">
        <f t="shared" si="12"/>
        <v>0</v>
      </c>
      <c r="AX46" s="161">
        <f t="shared" si="26"/>
        <v>0</v>
      </c>
      <c r="AY46" s="161">
        <f t="shared" si="14"/>
        <v>0</v>
      </c>
      <c r="AZ46" s="161">
        <f t="shared" si="27"/>
        <v>0</v>
      </c>
      <c r="BA46" s="161">
        <f t="shared" si="16"/>
        <v>0</v>
      </c>
      <c r="BB46" s="161">
        <f t="shared" si="28"/>
        <v>0</v>
      </c>
      <c r="BC46" s="161">
        <f t="shared" si="18"/>
        <v>0</v>
      </c>
      <c r="BD46" s="161">
        <f t="shared" si="29"/>
        <v>0</v>
      </c>
      <c r="BE46" s="161"/>
      <c r="BF46" s="161"/>
    </row>
    <row r="47" spans="1:58" ht="13.8" x14ac:dyDescent="0.3">
      <c r="A47" s="98" t="s">
        <v>178</v>
      </c>
      <c r="B47" s="98" t="s">
        <v>179</v>
      </c>
      <c r="D47" s="99"/>
      <c r="E47" s="99"/>
      <c r="AA47" s="4" t="s">
        <v>63</v>
      </c>
      <c r="AB47" s="104">
        <v>1</v>
      </c>
      <c r="AC47" s="104" t="s">
        <v>8</v>
      </c>
      <c r="AD47" s="104" t="s">
        <v>3</v>
      </c>
      <c r="AE47" s="104">
        <f t="shared" si="34"/>
        <v>1</v>
      </c>
      <c r="AF47" s="104">
        <v>0</v>
      </c>
      <c r="AG47" s="105">
        <f t="shared" si="32"/>
        <v>0</v>
      </c>
      <c r="AK47" s="161">
        <f t="shared" si="1"/>
        <v>0</v>
      </c>
      <c r="AL47" s="161">
        <f t="shared" si="20"/>
        <v>0</v>
      </c>
      <c r="AM47" s="161">
        <f t="shared" si="3"/>
        <v>0</v>
      </c>
      <c r="AN47" s="161">
        <f t="shared" si="21"/>
        <v>0</v>
      </c>
      <c r="AO47" s="161">
        <f t="shared" si="5"/>
        <v>0</v>
      </c>
      <c r="AP47" s="161">
        <f t="shared" si="22"/>
        <v>0</v>
      </c>
      <c r="AQ47" s="161">
        <f t="shared" si="7"/>
        <v>0</v>
      </c>
      <c r="AR47" s="161">
        <f t="shared" si="23"/>
        <v>0</v>
      </c>
      <c r="AS47" s="161">
        <f t="shared" si="7"/>
        <v>0</v>
      </c>
      <c r="AT47" s="161">
        <f t="shared" si="24"/>
        <v>0</v>
      </c>
      <c r="AU47" s="161">
        <f t="shared" si="10"/>
        <v>0</v>
      </c>
      <c r="AV47" s="161">
        <f t="shared" si="25"/>
        <v>0</v>
      </c>
      <c r="AW47" s="161">
        <f t="shared" si="12"/>
        <v>1</v>
      </c>
      <c r="AX47" s="161">
        <f t="shared" si="26"/>
        <v>0</v>
      </c>
      <c r="AY47" s="161">
        <f t="shared" si="14"/>
        <v>0</v>
      </c>
      <c r="AZ47" s="161">
        <f t="shared" si="27"/>
        <v>0</v>
      </c>
      <c r="BA47" s="161">
        <f t="shared" si="16"/>
        <v>0</v>
      </c>
      <c r="BB47" s="161">
        <f t="shared" si="28"/>
        <v>0</v>
      </c>
      <c r="BC47" s="161">
        <f t="shared" si="18"/>
        <v>0</v>
      </c>
      <c r="BD47" s="161">
        <f t="shared" si="29"/>
        <v>0</v>
      </c>
      <c r="BE47" s="161"/>
      <c r="BF47" s="161"/>
    </row>
    <row r="48" spans="1:58" ht="69" x14ac:dyDescent="0.3">
      <c r="A48" s="98" t="s">
        <v>180</v>
      </c>
      <c r="B48" s="90" t="s">
        <v>181</v>
      </c>
      <c r="C48" s="90" t="s">
        <v>182</v>
      </c>
      <c r="D48" s="99"/>
      <c r="E48" s="99"/>
      <c r="AA48" s="4" t="s">
        <v>63</v>
      </c>
      <c r="AB48" s="104">
        <v>1</v>
      </c>
      <c r="AC48" s="104" t="s">
        <v>8</v>
      </c>
      <c r="AD48" s="104" t="s">
        <v>3</v>
      </c>
      <c r="AE48" s="104">
        <f t="shared" si="34"/>
        <v>1</v>
      </c>
      <c r="AF48" s="104">
        <v>0</v>
      </c>
      <c r="AG48" s="105">
        <f t="shared" si="32"/>
        <v>0</v>
      </c>
      <c r="AK48" s="161">
        <f t="shared" si="1"/>
        <v>0</v>
      </c>
      <c r="AL48" s="161">
        <f t="shared" si="20"/>
        <v>0</v>
      </c>
      <c r="AM48" s="161">
        <f t="shared" si="3"/>
        <v>0</v>
      </c>
      <c r="AN48" s="161">
        <f t="shared" si="21"/>
        <v>0</v>
      </c>
      <c r="AO48" s="161">
        <f t="shared" si="5"/>
        <v>0</v>
      </c>
      <c r="AP48" s="161">
        <f t="shared" si="22"/>
        <v>0</v>
      </c>
      <c r="AQ48" s="161">
        <f t="shared" si="7"/>
        <v>0</v>
      </c>
      <c r="AR48" s="161">
        <f t="shared" si="23"/>
        <v>0</v>
      </c>
      <c r="AS48" s="161">
        <f t="shared" si="7"/>
        <v>0</v>
      </c>
      <c r="AT48" s="161">
        <f t="shared" si="24"/>
        <v>0</v>
      </c>
      <c r="AU48" s="161">
        <f t="shared" si="10"/>
        <v>0</v>
      </c>
      <c r="AV48" s="161">
        <f t="shared" si="25"/>
        <v>0</v>
      </c>
      <c r="AW48" s="161">
        <f t="shared" si="12"/>
        <v>1</v>
      </c>
      <c r="AX48" s="161">
        <f t="shared" si="26"/>
        <v>0</v>
      </c>
      <c r="AY48" s="161">
        <f t="shared" si="14"/>
        <v>0</v>
      </c>
      <c r="AZ48" s="161">
        <f t="shared" si="27"/>
        <v>0</v>
      </c>
      <c r="BA48" s="161">
        <f t="shared" si="16"/>
        <v>0</v>
      </c>
      <c r="BB48" s="161">
        <f t="shared" si="28"/>
        <v>0</v>
      </c>
      <c r="BC48" s="161">
        <f t="shared" si="18"/>
        <v>0</v>
      </c>
      <c r="BD48" s="161">
        <f t="shared" si="29"/>
        <v>0</v>
      </c>
      <c r="BE48" s="161"/>
      <c r="BF48" s="161"/>
    </row>
    <row r="49" spans="1:58" ht="13.8" x14ac:dyDescent="0.3">
      <c r="A49" s="98" t="s">
        <v>183</v>
      </c>
      <c r="B49" s="90" t="s">
        <v>184</v>
      </c>
      <c r="D49" s="99"/>
      <c r="E49" s="99"/>
      <c r="AA49" s="4" t="s">
        <v>63</v>
      </c>
      <c r="AB49" s="104">
        <v>5</v>
      </c>
      <c r="AC49" s="104" t="s">
        <v>87</v>
      </c>
      <c r="AD49" s="104" t="s">
        <v>3</v>
      </c>
      <c r="AE49" s="104">
        <f t="shared" si="34"/>
        <v>5</v>
      </c>
      <c r="AF49" s="104">
        <v>0</v>
      </c>
      <c r="AG49" s="105">
        <f>IF(D49="n.v.t.",0,IF(AND(D49=AC49,Tabel3[[#This Row],[Toelichting]]&lt;&gt;0),AE49,AF49))</f>
        <v>0</v>
      </c>
      <c r="AH49" s="4" t="s">
        <v>88</v>
      </c>
      <c r="AK49" s="161">
        <f t="shared" si="1"/>
        <v>0</v>
      </c>
      <c r="AL49" s="161">
        <f t="shared" si="20"/>
        <v>0</v>
      </c>
      <c r="AM49" s="161">
        <f t="shared" si="3"/>
        <v>0</v>
      </c>
      <c r="AN49" s="161">
        <f t="shared" si="21"/>
        <v>0</v>
      </c>
      <c r="AO49" s="161">
        <f t="shared" si="5"/>
        <v>0</v>
      </c>
      <c r="AP49" s="161">
        <f t="shared" si="22"/>
        <v>0</v>
      </c>
      <c r="AQ49" s="161">
        <f t="shared" si="7"/>
        <v>0</v>
      </c>
      <c r="AR49" s="161">
        <f t="shared" si="23"/>
        <v>0</v>
      </c>
      <c r="AS49" s="161">
        <f t="shared" si="7"/>
        <v>0</v>
      </c>
      <c r="AT49" s="161">
        <f t="shared" si="24"/>
        <v>0</v>
      </c>
      <c r="AU49" s="161">
        <f t="shared" si="10"/>
        <v>0</v>
      </c>
      <c r="AV49" s="161">
        <f t="shared" si="25"/>
        <v>0</v>
      </c>
      <c r="AW49" s="161">
        <f t="shared" si="12"/>
        <v>5</v>
      </c>
      <c r="AX49" s="161">
        <f t="shared" si="26"/>
        <v>0</v>
      </c>
      <c r="AY49" s="161">
        <f t="shared" si="14"/>
        <v>0</v>
      </c>
      <c r="AZ49" s="161">
        <f t="shared" si="27"/>
        <v>0</v>
      </c>
      <c r="BA49" s="161">
        <f t="shared" si="16"/>
        <v>0</v>
      </c>
      <c r="BB49" s="161">
        <f t="shared" si="28"/>
        <v>0</v>
      </c>
      <c r="BC49" s="161">
        <f t="shared" si="18"/>
        <v>0</v>
      </c>
      <c r="BD49" s="161">
        <f t="shared" si="29"/>
        <v>0</v>
      </c>
      <c r="BE49" s="161"/>
      <c r="BF49" s="161"/>
    </row>
    <row r="50" spans="1:58" ht="27.6" x14ac:dyDescent="0.3">
      <c r="A50" s="98" t="s">
        <v>185</v>
      </c>
      <c r="B50" s="90" t="s">
        <v>186</v>
      </c>
      <c r="D50" s="99"/>
      <c r="E50" s="99"/>
      <c r="AA50" s="4" t="s">
        <v>63</v>
      </c>
      <c r="AB50" s="104">
        <v>1</v>
      </c>
      <c r="AC50" s="104" t="s">
        <v>8</v>
      </c>
      <c r="AD50" s="104" t="s">
        <v>3</v>
      </c>
      <c r="AE50" s="104">
        <f t="shared" si="34"/>
        <v>1</v>
      </c>
      <c r="AF50" s="104">
        <v>0</v>
      </c>
      <c r="AG50" s="105">
        <f t="shared" si="32"/>
        <v>0</v>
      </c>
      <c r="AK50" s="161">
        <f t="shared" si="1"/>
        <v>0</v>
      </c>
      <c r="AL50" s="161">
        <f t="shared" si="20"/>
        <v>0</v>
      </c>
      <c r="AM50" s="161">
        <f t="shared" si="3"/>
        <v>0</v>
      </c>
      <c r="AN50" s="161">
        <f t="shared" si="21"/>
        <v>0</v>
      </c>
      <c r="AO50" s="161">
        <f t="shared" si="5"/>
        <v>0</v>
      </c>
      <c r="AP50" s="161">
        <f t="shared" si="22"/>
        <v>0</v>
      </c>
      <c r="AQ50" s="161">
        <f t="shared" si="7"/>
        <v>0</v>
      </c>
      <c r="AR50" s="161">
        <f t="shared" si="23"/>
        <v>0</v>
      </c>
      <c r="AS50" s="161">
        <f t="shared" si="7"/>
        <v>0</v>
      </c>
      <c r="AT50" s="161">
        <f t="shared" si="24"/>
        <v>0</v>
      </c>
      <c r="AU50" s="161">
        <f t="shared" si="10"/>
        <v>0</v>
      </c>
      <c r="AV50" s="161">
        <f t="shared" si="25"/>
        <v>0</v>
      </c>
      <c r="AW50" s="161">
        <f t="shared" si="12"/>
        <v>1</v>
      </c>
      <c r="AX50" s="161">
        <f t="shared" si="26"/>
        <v>0</v>
      </c>
      <c r="AY50" s="161">
        <f t="shared" si="14"/>
        <v>0</v>
      </c>
      <c r="AZ50" s="161">
        <f t="shared" si="27"/>
        <v>0</v>
      </c>
      <c r="BA50" s="161">
        <f t="shared" si="16"/>
        <v>0</v>
      </c>
      <c r="BB50" s="161">
        <f t="shared" si="28"/>
        <v>0</v>
      </c>
      <c r="BC50" s="161">
        <f t="shared" si="18"/>
        <v>0</v>
      </c>
      <c r="BD50" s="161">
        <f t="shared" si="29"/>
        <v>0</v>
      </c>
      <c r="BE50" s="161"/>
      <c r="BF50" s="161"/>
    </row>
    <row r="51" spans="1:58" ht="13.8" x14ac:dyDescent="0.3">
      <c r="A51" s="98" t="s">
        <v>187</v>
      </c>
      <c r="B51" s="98" t="s">
        <v>188</v>
      </c>
      <c r="C51" s="90" t="s">
        <v>189</v>
      </c>
      <c r="D51" s="99"/>
      <c r="E51" s="99"/>
      <c r="AA51" s="4" t="s">
        <v>65</v>
      </c>
      <c r="AB51" s="104">
        <v>1</v>
      </c>
      <c r="AC51" s="104" t="s">
        <v>87</v>
      </c>
      <c r="AD51" s="104" t="s">
        <v>3</v>
      </c>
      <c r="AE51" s="104">
        <f t="shared" si="34"/>
        <v>1</v>
      </c>
      <c r="AF51" s="104">
        <v>0</v>
      </c>
      <c r="AG51" s="105">
        <f>IF(D51="n.v.t.",0,IF(AND(D51=AC51,Tabel3[[#This Row],[Toelichting]]&lt;&gt;0),AE51,AF51))</f>
        <v>0</v>
      </c>
      <c r="AH51" s="4" t="s">
        <v>88</v>
      </c>
      <c r="AK51" s="161">
        <f t="shared" si="1"/>
        <v>0</v>
      </c>
      <c r="AL51" s="161">
        <f t="shared" si="20"/>
        <v>0</v>
      </c>
      <c r="AM51" s="161">
        <f t="shared" si="3"/>
        <v>0</v>
      </c>
      <c r="AN51" s="161">
        <f t="shared" si="21"/>
        <v>0</v>
      </c>
      <c r="AO51" s="161">
        <f t="shared" si="5"/>
        <v>0</v>
      </c>
      <c r="AP51" s="161">
        <f t="shared" si="22"/>
        <v>0</v>
      </c>
      <c r="AQ51" s="161">
        <f t="shared" si="7"/>
        <v>0</v>
      </c>
      <c r="AR51" s="161">
        <f t="shared" si="23"/>
        <v>0</v>
      </c>
      <c r="AS51" s="161">
        <f t="shared" si="7"/>
        <v>0</v>
      </c>
      <c r="AT51" s="161">
        <f t="shared" si="24"/>
        <v>0</v>
      </c>
      <c r="AU51" s="161">
        <f t="shared" si="10"/>
        <v>0</v>
      </c>
      <c r="AV51" s="161">
        <f t="shared" si="25"/>
        <v>0</v>
      </c>
      <c r="AW51" s="161">
        <f t="shared" si="12"/>
        <v>0</v>
      </c>
      <c r="AX51" s="161">
        <f t="shared" si="26"/>
        <v>0</v>
      </c>
      <c r="AY51" s="161">
        <f t="shared" si="14"/>
        <v>0</v>
      </c>
      <c r="AZ51" s="161">
        <f t="shared" si="27"/>
        <v>0</v>
      </c>
      <c r="BA51" s="161">
        <f t="shared" si="16"/>
        <v>1</v>
      </c>
      <c r="BB51" s="161">
        <f t="shared" si="28"/>
        <v>0</v>
      </c>
      <c r="BC51" s="161">
        <f t="shared" si="18"/>
        <v>0</v>
      </c>
      <c r="BD51" s="161">
        <f t="shared" si="29"/>
        <v>0</v>
      </c>
      <c r="BE51" s="161"/>
      <c r="BF51" s="161"/>
    </row>
    <row r="52" spans="1:58" ht="13.8" x14ac:dyDescent="0.3">
      <c r="A52" s="98" t="s">
        <v>190</v>
      </c>
      <c r="B52" s="98" t="s">
        <v>191</v>
      </c>
      <c r="D52" s="99"/>
      <c r="E52" s="99"/>
      <c r="AA52" s="4" t="s">
        <v>63</v>
      </c>
      <c r="AB52" s="104">
        <v>1</v>
      </c>
      <c r="AC52" s="104" t="s">
        <v>8</v>
      </c>
      <c r="AD52" s="104" t="s">
        <v>3</v>
      </c>
      <c r="AE52" s="104">
        <f t="shared" si="34"/>
        <v>1</v>
      </c>
      <c r="AF52" s="104">
        <v>0</v>
      </c>
      <c r="AG52" s="105">
        <f t="shared" si="32"/>
        <v>0</v>
      </c>
      <c r="AK52" s="161">
        <f t="shared" si="1"/>
        <v>0</v>
      </c>
      <c r="AL52" s="161">
        <f t="shared" si="20"/>
        <v>0</v>
      </c>
      <c r="AM52" s="161">
        <f t="shared" si="3"/>
        <v>0</v>
      </c>
      <c r="AN52" s="161">
        <f t="shared" si="21"/>
        <v>0</v>
      </c>
      <c r="AO52" s="161">
        <f t="shared" si="5"/>
        <v>0</v>
      </c>
      <c r="AP52" s="161">
        <f t="shared" si="22"/>
        <v>0</v>
      </c>
      <c r="AQ52" s="161">
        <f t="shared" si="7"/>
        <v>0</v>
      </c>
      <c r="AR52" s="161">
        <f t="shared" si="23"/>
        <v>0</v>
      </c>
      <c r="AS52" s="161">
        <f t="shared" si="7"/>
        <v>0</v>
      </c>
      <c r="AT52" s="161">
        <f t="shared" si="24"/>
        <v>0</v>
      </c>
      <c r="AU52" s="161">
        <f t="shared" si="10"/>
        <v>0</v>
      </c>
      <c r="AV52" s="161">
        <f t="shared" si="25"/>
        <v>0</v>
      </c>
      <c r="AW52" s="161">
        <f t="shared" si="12"/>
        <v>1</v>
      </c>
      <c r="AX52" s="161">
        <f t="shared" si="26"/>
        <v>0</v>
      </c>
      <c r="AY52" s="161">
        <f t="shared" si="14"/>
        <v>0</v>
      </c>
      <c r="AZ52" s="161">
        <f t="shared" si="27"/>
        <v>0</v>
      </c>
      <c r="BA52" s="161">
        <f t="shared" si="16"/>
        <v>0</v>
      </c>
      <c r="BB52" s="161">
        <f t="shared" si="28"/>
        <v>0</v>
      </c>
      <c r="BC52" s="161">
        <f t="shared" si="18"/>
        <v>0</v>
      </c>
      <c r="BD52" s="161">
        <f t="shared" si="29"/>
        <v>0</v>
      </c>
      <c r="BE52" s="161"/>
      <c r="BF52" s="161"/>
    </row>
    <row r="53" spans="1:58" ht="41.4" x14ac:dyDescent="0.3">
      <c r="A53" s="232" t="s">
        <v>192</v>
      </c>
      <c r="B53" s="236" t="s">
        <v>193</v>
      </c>
      <c r="C53" s="234" t="s">
        <v>194</v>
      </c>
      <c r="D53" s="235"/>
      <c r="E53" s="235"/>
      <c r="AE53" s="104">
        <f t="shared" si="34"/>
        <v>0</v>
      </c>
      <c r="AF53" s="104">
        <v>0</v>
      </c>
      <c r="AG53" s="105">
        <f t="shared" si="32"/>
        <v>0</v>
      </c>
      <c r="AK53" s="161">
        <f t="shared" si="1"/>
        <v>0</v>
      </c>
      <c r="AL53" s="161">
        <f t="shared" si="20"/>
        <v>0</v>
      </c>
      <c r="AM53" s="161">
        <f t="shared" si="3"/>
        <v>0</v>
      </c>
      <c r="AN53" s="161">
        <f t="shared" si="21"/>
        <v>0</v>
      </c>
      <c r="AO53" s="161">
        <f t="shared" si="5"/>
        <v>0</v>
      </c>
      <c r="AP53" s="161">
        <f t="shared" si="22"/>
        <v>0</v>
      </c>
      <c r="AQ53" s="161">
        <f t="shared" si="7"/>
        <v>0</v>
      </c>
      <c r="AR53" s="161">
        <f t="shared" si="23"/>
        <v>0</v>
      </c>
      <c r="AS53" s="161">
        <f t="shared" si="7"/>
        <v>0</v>
      </c>
      <c r="AT53" s="161">
        <f t="shared" si="24"/>
        <v>0</v>
      </c>
      <c r="AU53" s="161">
        <f t="shared" si="10"/>
        <v>0</v>
      </c>
      <c r="AV53" s="161">
        <f t="shared" si="25"/>
        <v>0</v>
      </c>
      <c r="AW53" s="161">
        <f t="shared" si="12"/>
        <v>0</v>
      </c>
      <c r="AX53" s="161">
        <f t="shared" si="26"/>
        <v>0</v>
      </c>
      <c r="AY53" s="161">
        <f t="shared" si="14"/>
        <v>0</v>
      </c>
      <c r="AZ53" s="161">
        <f t="shared" si="27"/>
        <v>0</v>
      </c>
      <c r="BA53" s="161">
        <f t="shared" si="16"/>
        <v>0</v>
      </c>
      <c r="BB53" s="161">
        <f t="shared" si="28"/>
        <v>0</v>
      </c>
      <c r="BC53" s="161">
        <f t="shared" si="18"/>
        <v>0</v>
      </c>
      <c r="BD53" s="161">
        <f t="shared" si="29"/>
        <v>0</v>
      </c>
      <c r="BE53" s="161"/>
      <c r="BF53" s="161"/>
    </row>
    <row r="54" spans="1:58" ht="13.8" x14ac:dyDescent="0.3">
      <c r="A54" s="98" t="s">
        <v>195</v>
      </c>
      <c r="B54" s="90" t="s">
        <v>196</v>
      </c>
      <c r="D54" s="99"/>
      <c r="E54" s="99"/>
      <c r="AA54" s="4" t="s">
        <v>64</v>
      </c>
      <c r="AB54" s="104">
        <v>5</v>
      </c>
      <c r="AC54" s="104" t="s">
        <v>8</v>
      </c>
      <c r="AD54" s="104" t="s">
        <v>3</v>
      </c>
      <c r="AE54" s="104">
        <f t="shared" si="34"/>
        <v>5</v>
      </c>
      <c r="AF54" s="104">
        <v>0</v>
      </c>
      <c r="AG54" s="105">
        <f t="shared" si="32"/>
        <v>0</v>
      </c>
      <c r="AK54" s="161">
        <f t="shared" si="1"/>
        <v>0</v>
      </c>
      <c r="AL54" s="161">
        <f t="shared" si="20"/>
        <v>0</v>
      </c>
      <c r="AM54" s="161">
        <f t="shared" si="3"/>
        <v>0</v>
      </c>
      <c r="AN54" s="161">
        <f t="shared" si="21"/>
        <v>0</v>
      </c>
      <c r="AO54" s="161">
        <f t="shared" si="5"/>
        <v>0</v>
      </c>
      <c r="AP54" s="161">
        <f t="shared" si="22"/>
        <v>0</v>
      </c>
      <c r="AQ54" s="161">
        <f t="shared" si="7"/>
        <v>0</v>
      </c>
      <c r="AR54" s="161">
        <f t="shared" si="23"/>
        <v>0</v>
      </c>
      <c r="AS54" s="161">
        <f t="shared" si="7"/>
        <v>0</v>
      </c>
      <c r="AT54" s="161">
        <f t="shared" si="24"/>
        <v>0</v>
      </c>
      <c r="AU54" s="161">
        <f t="shared" si="10"/>
        <v>0</v>
      </c>
      <c r="AV54" s="161">
        <f t="shared" si="25"/>
        <v>0</v>
      </c>
      <c r="AW54" s="161">
        <f t="shared" si="12"/>
        <v>0</v>
      </c>
      <c r="AX54" s="161">
        <f t="shared" si="26"/>
        <v>0</v>
      </c>
      <c r="AY54" s="161">
        <f t="shared" si="14"/>
        <v>5</v>
      </c>
      <c r="AZ54" s="161">
        <f t="shared" si="27"/>
        <v>0</v>
      </c>
      <c r="BA54" s="161">
        <f t="shared" si="16"/>
        <v>0</v>
      </c>
      <c r="BB54" s="161">
        <f t="shared" si="28"/>
        <v>0</v>
      </c>
      <c r="BC54" s="161">
        <f t="shared" si="18"/>
        <v>0</v>
      </c>
      <c r="BD54" s="161">
        <f t="shared" si="29"/>
        <v>0</v>
      </c>
      <c r="BE54" s="161"/>
      <c r="BF54" s="161"/>
    </row>
    <row r="55" spans="1:58" ht="41.4" x14ac:dyDescent="0.3">
      <c r="A55" s="98" t="s">
        <v>197</v>
      </c>
      <c r="B55" s="101" t="s">
        <v>198</v>
      </c>
      <c r="D55" s="99"/>
      <c r="E55" s="99"/>
      <c r="AE55" s="104">
        <f t="shared" si="34"/>
        <v>0</v>
      </c>
      <c r="AF55" s="104">
        <v>0</v>
      </c>
      <c r="AG55" s="105">
        <f t="shared" si="32"/>
        <v>0</v>
      </c>
      <c r="AK55" s="161">
        <f t="shared" si="1"/>
        <v>0</v>
      </c>
      <c r="AL55" s="161">
        <f t="shared" si="20"/>
        <v>0</v>
      </c>
      <c r="AM55" s="161">
        <f t="shared" si="3"/>
        <v>0</v>
      </c>
      <c r="AN55" s="161">
        <f t="shared" si="21"/>
        <v>0</v>
      </c>
      <c r="AO55" s="161">
        <f t="shared" si="5"/>
        <v>0</v>
      </c>
      <c r="AP55" s="161">
        <f t="shared" si="22"/>
        <v>0</v>
      </c>
      <c r="AQ55" s="161">
        <f t="shared" si="7"/>
        <v>0</v>
      </c>
      <c r="AR55" s="161">
        <f t="shared" si="23"/>
        <v>0</v>
      </c>
      <c r="AS55" s="161">
        <f t="shared" si="7"/>
        <v>0</v>
      </c>
      <c r="AT55" s="161">
        <f t="shared" si="24"/>
        <v>0</v>
      </c>
      <c r="AU55" s="161">
        <f t="shared" si="10"/>
        <v>0</v>
      </c>
      <c r="AV55" s="161">
        <f t="shared" si="25"/>
        <v>0</v>
      </c>
      <c r="AW55" s="161">
        <f t="shared" si="12"/>
        <v>0</v>
      </c>
      <c r="AX55" s="161">
        <f t="shared" si="26"/>
        <v>0</v>
      </c>
      <c r="AY55" s="161">
        <f t="shared" si="14"/>
        <v>0</v>
      </c>
      <c r="AZ55" s="161">
        <f t="shared" si="27"/>
        <v>0</v>
      </c>
      <c r="BA55" s="161">
        <f t="shared" si="16"/>
        <v>0</v>
      </c>
      <c r="BB55" s="161">
        <f t="shared" si="28"/>
        <v>0</v>
      </c>
      <c r="BC55" s="161">
        <f t="shared" si="18"/>
        <v>0</v>
      </c>
      <c r="BD55" s="161">
        <f t="shared" si="29"/>
        <v>0</v>
      </c>
      <c r="BE55" s="161"/>
      <c r="BF55" s="161"/>
    </row>
    <row r="56" spans="1:58" ht="13.8" x14ac:dyDescent="0.3">
      <c r="A56" s="98" t="s">
        <v>199</v>
      </c>
      <c r="B56" s="98" t="s">
        <v>200</v>
      </c>
      <c r="D56" s="99"/>
      <c r="E56" s="99"/>
      <c r="AA56" s="4" t="s">
        <v>59</v>
      </c>
      <c r="AB56" s="104">
        <v>1</v>
      </c>
      <c r="AC56" s="104" t="s">
        <v>8</v>
      </c>
      <c r="AD56" s="104" t="s">
        <v>3</v>
      </c>
      <c r="AE56" s="104">
        <f t="shared" si="34"/>
        <v>1</v>
      </c>
      <c r="AF56" s="104">
        <v>0</v>
      </c>
      <c r="AG56" s="105">
        <f t="shared" si="32"/>
        <v>0</v>
      </c>
      <c r="AK56" s="161">
        <f t="shared" si="1"/>
        <v>0</v>
      </c>
      <c r="AL56" s="161">
        <f t="shared" si="20"/>
        <v>0</v>
      </c>
      <c r="AM56" s="161">
        <f t="shared" si="3"/>
        <v>0</v>
      </c>
      <c r="AN56" s="161">
        <f t="shared" si="21"/>
        <v>0</v>
      </c>
      <c r="AO56" s="161">
        <f t="shared" si="5"/>
        <v>1</v>
      </c>
      <c r="AP56" s="161">
        <f t="shared" si="22"/>
        <v>0</v>
      </c>
      <c r="AQ56" s="161">
        <f t="shared" si="7"/>
        <v>0</v>
      </c>
      <c r="AR56" s="161">
        <f t="shared" si="23"/>
        <v>0</v>
      </c>
      <c r="AS56" s="161">
        <f t="shared" si="7"/>
        <v>0</v>
      </c>
      <c r="AT56" s="161">
        <f t="shared" si="24"/>
        <v>0</v>
      </c>
      <c r="AU56" s="161">
        <f t="shared" si="10"/>
        <v>0</v>
      </c>
      <c r="AV56" s="161">
        <f t="shared" si="25"/>
        <v>0</v>
      </c>
      <c r="AW56" s="161">
        <f t="shared" si="12"/>
        <v>0</v>
      </c>
      <c r="AX56" s="161">
        <f t="shared" si="26"/>
        <v>0</v>
      </c>
      <c r="AY56" s="161">
        <f t="shared" si="14"/>
        <v>0</v>
      </c>
      <c r="AZ56" s="161">
        <f t="shared" si="27"/>
        <v>0</v>
      </c>
      <c r="BA56" s="161">
        <f t="shared" si="16"/>
        <v>0</v>
      </c>
      <c r="BB56" s="161">
        <f t="shared" si="28"/>
        <v>0</v>
      </c>
      <c r="BC56" s="161">
        <f t="shared" si="18"/>
        <v>0</v>
      </c>
      <c r="BD56" s="161">
        <f t="shared" si="29"/>
        <v>0</v>
      </c>
      <c r="BE56" s="161"/>
      <c r="BF56" s="161"/>
    </row>
    <row r="57" spans="1:58" ht="13.8" x14ac:dyDescent="0.3">
      <c r="A57" s="98" t="s">
        <v>201</v>
      </c>
      <c r="B57" s="98" t="s">
        <v>202</v>
      </c>
      <c r="D57" s="99"/>
      <c r="E57" s="99"/>
      <c r="AA57" s="4" t="s">
        <v>59</v>
      </c>
      <c r="AB57" s="104">
        <v>1</v>
      </c>
      <c r="AC57" s="104" t="s">
        <v>8</v>
      </c>
      <c r="AD57" s="104" t="s">
        <v>3</v>
      </c>
      <c r="AE57" s="104">
        <f t="shared" si="34"/>
        <v>1</v>
      </c>
      <c r="AF57" s="104">
        <v>0</v>
      </c>
      <c r="AG57" s="105">
        <f t="shared" si="32"/>
        <v>0</v>
      </c>
      <c r="AK57" s="161">
        <f t="shared" si="1"/>
        <v>0</v>
      </c>
      <c r="AL57" s="161">
        <f t="shared" si="20"/>
        <v>0</v>
      </c>
      <c r="AM57" s="161">
        <f t="shared" si="3"/>
        <v>0</v>
      </c>
      <c r="AN57" s="161">
        <f t="shared" si="21"/>
        <v>0</v>
      </c>
      <c r="AO57" s="161">
        <f t="shared" si="5"/>
        <v>1</v>
      </c>
      <c r="AP57" s="161">
        <f t="shared" si="22"/>
        <v>0</v>
      </c>
      <c r="AQ57" s="161">
        <f t="shared" si="7"/>
        <v>0</v>
      </c>
      <c r="AR57" s="161">
        <f t="shared" si="23"/>
        <v>0</v>
      </c>
      <c r="AS57" s="161">
        <f t="shared" si="7"/>
        <v>0</v>
      </c>
      <c r="AT57" s="161">
        <f t="shared" si="24"/>
        <v>0</v>
      </c>
      <c r="AU57" s="161">
        <f t="shared" si="10"/>
        <v>0</v>
      </c>
      <c r="AV57" s="161">
        <f t="shared" si="25"/>
        <v>0</v>
      </c>
      <c r="AW57" s="161">
        <f t="shared" si="12"/>
        <v>0</v>
      </c>
      <c r="AX57" s="161">
        <f t="shared" si="26"/>
        <v>0</v>
      </c>
      <c r="AY57" s="161">
        <f t="shared" si="14"/>
        <v>0</v>
      </c>
      <c r="AZ57" s="161">
        <f t="shared" si="27"/>
        <v>0</v>
      </c>
      <c r="BA57" s="161">
        <f t="shared" si="16"/>
        <v>0</v>
      </c>
      <c r="BB57" s="161">
        <f t="shared" si="28"/>
        <v>0</v>
      </c>
      <c r="BC57" s="161">
        <f t="shared" si="18"/>
        <v>0</v>
      </c>
      <c r="BD57" s="161">
        <f t="shared" si="29"/>
        <v>0</v>
      </c>
      <c r="BE57" s="161"/>
      <c r="BF57" s="161"/>
    </row>
    <row r="58" spans="1:58" ht="13.8" x14ac:dyDescent="0.3">
      <c r="A58" s="98" t="s">
        <v>203</v>
      </c>
      <c r="B58" s="98" t="s">
        <v>204</v>
      </c>
      <c r="D58" s="99"/>
      <c r="E58" s="99"/>
      <c r="AA58" s="4" t="s">
        <v>58</v>
      </c>
      <c r="AB58" s="104">
        <v>1</v>
      </c>
      <c r="AC58" s="104" t="s">
        <v>8</v>
      </c>
      <c r="AD58" s="104" t="s">
        <v>3</v>
      </c>
      <c r="AE58" s="104">
        <f t="shared" si="34"/>
        <v>1</v>
      </c>
      <c r="AF58" s="104">
        <v>0</v>
      </c>
      <c r="AG58" s="105">
        <f t="shared" si="32"/>
        <v>0</v>
      </c>
      <c r="AK58" s="161">
        <f t="shared" si="1"/>
        <v>0</v>
      </c>
      <c r="AL58" s="161">
        <f t="shared" si="20"/>
        <v>0</v>
      </c>
      <c r="AM58" s="161">
        <f t="shared" si="3"/>
        <v>1</v>
      </c>
      <c r="AN58" s="161">
        <f t="shared" si="21"/>
        <v>0</v>
      </c>
      <c r="AO58" s="161">
        <f t="shared" si="5"/>
        <v>0</v>
      </c>
      <c r="AP58" s="161">
        <f t="shared" si="22"/>
        <v>0</v>
      </c>
      <c r="AQ58" s="161">
        <f t="shared" si="7"/>
        <v>0</v>
      </c>
      <c r="AR58" s="161">
        <f t="shared" si="23"/>
        <v>0</v>
      </c>
      <c r="AS58" s="161">
        <f t="shared" si="7"/>
        <v>0</v>
      </c>
      <c r="AT58" s="161">
        <f t="shared" si="24"/>
        <v>0</v>
      </c>
      <c r="AU58" s="161">
        <f t="shared" si="10"/>
        <v>0</v>
      </c>
      <c r="AV58" s="161">
        <f t="shared" si="25"/>
        <v>0</v>
      </c>
      <c r="AW58" s="161">
        <f t="shared" si="12"/>
        <v>0</v>
      </c>
      <c r="AX58" s="161">
        <f t="shared" si="26"/>
        <v>0</v>
      </c>
      <c r="AY58" s="161">
        <f t="shared" si="14"/>
        <v>0</v>
      </c>
      <c r="AZ58" s="161">
        <f t="shared" si="27"/>
        <v>0</v>
      </c>
      <c r="BA58" s="161">
        <f t="shared" si="16"/>
        <v>0</v>
      </c>
      <c r="BB58" s="161">
        <f t="shared" si="28"/>
        <v>0</v>
      </c>
      <c r="BC58" s="161">
        <f t="shared" si="18"/>
        <v>0</v>
      </c>
      <c r="BD58" s="161">
        <f t="shared" si="29"/>
        <v>0</v>
      </c>
      <c r="BE58" s="161"/>
      <c r="BF58" s="161"/>
    </row>
    <row r="59" spans="1:58" ht="13.8" x14ac:dyDescent="0.3">
      <c r="A59" s="232" t="s">
        <v>205</v>
      </c>
      <c r="B59" s="233" t="s">
        <v>206</v>
      </c>
      <c r="C59" s="234"/>
      <c r="D59" s="235"/>
      <c r="E59" s="235"/>
      <c r="AE59" s="104">
        <f t="shared" si="34"/>
        <v>0</v>
      </c>
      <c r="AF59" s="104">
        <v>0</v>
      </c>
      <c r="AG59" s="105">
        <f t="shared" si="32"/>
        <v>0</v>
      </c>
      <c r="AK59" s="161">
        <f t="shared" si="1"/>
        <v>0</v>
      </c>
      <c r="AL59" s="161">
        <f t="shared" si="20"/>
        <v>0</v>
      </c>
      <c r="AM59" s="161">
        <f t="shared" si="3"/>
        <v>0</v>
      </c>
      <c r="AN59" s="161">
        <f t="shared" si="21"/>
        <v>0</v>
      </c>
      <c r="AO59" s="161">
        <f t="shared" si="5"/>
        <v>0</v>
      </c>
      <c r="AP59" s="161">
        <f t="shared" si="22"/>
        <v>0</v>
      </c>
      <c r="AQ59" s="161">
        <f t="shared" si="7"/>
        <v>0</v>
      </c>
      <c r="AR59" s="161">
        <f t="shared" si="23"/>
        <v>0</v>
      </c>
      <c r="AS59" s="161">
        <f t="shared" si="7"/>
        <v>0</v>
      </c>
      <c r="AT59" s="161">
        <f t="shared" si="24"/>
        <v>0</v>
      </c>
      <c r="AU59" s="161">
        <f t="shared" si="10"/>
        <v>0</v>
      </c>
      <c r="AV59" s="161">
        <f t="shared" si="25"/>
        <v>0</v>
      </c>
      <c r="AW59" s="161">
        <f t="shared" si="12"/>
        <v>0</v>
      </c>
      <c r="AX59" s="161">
        <f t="shared" si="26"/>
        <v>0</v>
      </c>
      <c r="AY59" s="161">
        <f t="shared" si="14"/>
        <v>0</v>
      </c>
      <c r="AZ59" s="161">
        <f t="shared" si="27"/>
        <v>0</v>
      </c>
      <c r="BA59" s="161">
        <f t="shared" si="16"/>
        <v>0</v>
      </c>
      <c r="BB59" s="161">
        <f t="shared" si="28"/>
        <v>0</v>
      </c>
      <c r="BC59" s="161">
        <f t="shared" si="18"/>
        <v>0</v>
      </c>
      <c r="BD59" s="161">
        <f t="shared" si="29"/>
        <v>0</v>
      </c>
      <c r="BE59" s="161"/>
      <c r="BF59" s="161"/>
    </row>
    <row r="60" spans="1:58" ht="13.8" x14ac:dyDescent="0.3">
      <c r="A60" s="98" t="s">
        <v>207</v>
      </c>
      <c r="B60" s="98" t="s">
        <v>208</v>
      </c>
      <c r="D60" s="99"/>
      <c r="E60" s="99"/>
      <c r="AA60" s="4" t="s">
        <v>63</v>
      </c>
      <c r="AB60" s="104">
        <v>1</v>
      </c>
      <c r="AC60" s="104" t="s">
        <v>8</v>
      </c>
      <c r="AD60" s="104" t="s">
        <v>3</v>
      </c>
      <c r="AE60" s="104">
        <f t="shared" si="34"/>
        <v>1</v>
      </c>
      <c r="AF60" s="104">
        <v>0</v>
      </c>
      <c r="AG60" s="105">
        <f t="shared" si="32"/>
        <v>0</v>
      </c>
      <c r="AK60" s="161">
        <f t="shared" si="1"/>
        <v>0</v>
      </c>
      <c r="AL60" s="161">
        <f t="shared" si="20"/>
        <v>0</v>
      </c>
      <c r="AM60" s="161">
        <f t="shared" si="3"/>
        <v>0</v>
      </c>
      <c r="AN60" s="161">
        <f t="shared" si="21"/>
        <v>0</v>
      </c>
      <c r="AO60" s="161">
        <f t="shared" si="5"/>
        <v>0</v>
      </c>
      <c r="AP60" s="161">
        <f t="shared" si="22"/>
        <v>0</v>
      </c>
      <c r="AQ60" s="161">
        <f t="shared" si="7"/>
        <v>0</v>
      </c>
      <c r="AR60" s="161">
        <f t="shared" si="23"/>
        <v>0</v>
      </c>
      <c r="AS60" s="161">
        <f t="shared" si="7"/>
        <v>0</v>
      </c>
      <c r="AT60" s="161">
        <f t="shared" si="24"/>
        <v>0</v>
      </c>
      <c r="AU60" s="161">
        <f t="shared" si="10"/>
        <v>0</v>
      </c>
      <c r="AV60" s="161">
        <f t="shared" si="25"/>
        <v>0</v>
      </c>
      <c r="AW60" s="161">
        <f t="shared" si="12"/>
        <v>1</v>
      </c>
      <c r="AX60" s="161">
        <f t="shared" si="26"/>
        <v>0</v>
      </c>
      <c r="AY60" s="161">
        <f t="shared" si="14"/>
        <v>0</v>
      </c>
      <c r="AZ60" s="161">
        <f t="shared" si="27"/>
        <v>0</v>
      </c>
      <c r="BA60" s="161">
        <f t="shared" si="16"/>
        <v>0</v>
      </c>
      <c r="BB60" s="161">
        <f t="shared" si="28"/>
        <v>0</v>
      </c>
      <c r="BC60" s="161">
        <f t="shared" si="18"/>
        <v>0</v>
      </c>
      <c r="BD60" s="161">
        <f t="shared" si="29"/>
        <v>0</v>
      </c>
      <c r="BE60" s="161"/>
      <c r="BF60" s="161"/>
    </row>
    <row r="61" spans="1:58" ht="13.8" x14ac:dyDescent="0.3">
      <c r="A61" s="98" t="s">
        <v>209</v>
      </c>
      <c r="B61" s="90" t="s">
        <v>210</v>
      </c>
      <c r="D61" s="99"/>
      <c r="E61" s="99"/>
      <c r="AA61" s="4" t="s">
        <v>63</v>
      </c>
      <c r="AB61" s="104">
        <v>1</v>
      </c>
      <c r="AC61" s="104" t="s">
        <v>8</v>
      </c>
      <c r="AD61" s="104" t="s">
        <v>3</v>
      </c>
      <c r="AE61" s="104">
        <f t="shared" si="34"/>
        <v>1</v>
      </c>
      <c r="AF61" s="104">
        <v>0</v>
      </c>
      <c r="AG61" s="105">
        <f t="shared" si="32"/>
        <v>0</v>
      </c>
      <c r="AK61" s="161">
        <f t="shared" si="1"/>
        <v>0</v>
      </c>
      <c r="AL61" s="161">
        <f t="shared" si="20"/>
        <v>0</v>
      </c>
      <c r="AM61" s="161">
        <f t="shared" si="3"/>
        <v>0</v>
      </c>
      <c r="AN61" s="161">
        <f t="shared" si="21"/>
        <v>0</v>
      </c>
      <c r="AO61" s="161">
        <f t="shared" si="5"/>
        <v>0</v>
      </c>
      <c r="AP61" s="161">
        <f t="shared" si="22"/>
        <v>0</v>
      </c>
      <c r="AQ61" s="161">
        <f t="shared" si="7"/>
        <v>0</v>
      </c>
      <c r="AR61" s="161">
        <f t="shared" si="23"/>
        <v>0</v>
      </c>
      <c r="AS61" s="161">
        <f t="shared" si="7"/>
        <v>0</v>
      </c>
      <c r="AT61" s="161">
        <f t="shared" si="24"/>
        <v>0</v>
      </c>
      <c r="AU61" s="161">
        <f t="shared" si="10"/>
        <v>0</v>
      </c>
      <c r="AV61" s="161">
        <f t="shared" si="25"/>
        <v>0</v>
      </c>
      <c r="AW61" s="161">
        <f t="shared" si="12"/>
        <v>1</v>
      </c>
      <c r="AX61" s="161">
        <f t="shared" si="26"/>
        <v>0</v>
      </c>
      <c r="AY61" s="161">
        <f t="shared" si="14"/>
        <v>0</v>
      </c>
      <c r="AZ61" s="161">
        <f t="shared" si="27"/>
        <v>0</v>
      </c>
      <c r="BA61" s="161">
        <f t="shared" si="16"/>
        <v>0</v>
      </c>
      <c r="BB61" s="161">
        <f t="shared" si="28"/>
        <v>0</v>
      </c>
      <c r="BC61" s="161">
        <f t="shared" si="18"/>
        <v>0</v>
      </c>
      <c r="BD61" s="161">
        <f t="shared" si="29"/>
        <v>0</v>
      </c>
      <c r="BE61" s="161"/>
      <c r="BF61" s="161"/>
    </row>
    <row r="62" spans="1:58" ht="69" x14ac:dyDescent="0.3">
      <c r="A62" s="232" t="s">
        <v>211</v>
      </c>
      <c r="B62" s="236" t="s">
        <v>212</v>
      </c>
      <c r="C62" s="234" t="s">
        <v>213</v>
      </c>
      <c r="D62" s="235"/>
      <c r="E62" s="235"/>
      <c r="AE62" s="104">
        <f t="shared" si="34"/>
        <v>0</v>
      </c>
      <c r="AF62" s="104">
        <v>0</v>
      </c>
      <c r="AG62" s="105">
        <f t="shared" si="32"/>
        <v>0</v>
      </c>
      <c r="AK62" s="161">
        <f t="shared" si="1"/>
        <v>0</v>
      </c>
      <c r="AL62" s="161">
        <f t="shared" si="20"/>
        <v>0</v>
      </c>
      <c r="AM62" s="161">
        <f t="shared" si="3"/>
        <v>0</v>
      </c>
      <c r="AN62" s="161">
        <f t="shared" si="21"/>
        <v>0</v>
      </c>
      <c r="AO62" s="161">
        <f t="shared" si="5"/>
        <v>0</v>
      </c>
      <c r="AP62" s="161">
        <f t="shared" si="22"/>
        <v>0</v>
      </c>
      <c r="AQ62" s="161">
        <f t="shared" si="7"/>
        <v>0</v>
      </c>
      <c r="AR62" s="161">
        <f t="shared" si="23"/>
        <v>0</v>
      </c>
      <c r="AS62" s="161">
        <f t="shared" si="7"/>
        <v>0</v>
      </c>
      <c r="AT62" s="161">
        <f t="shared" si="24"/>
        <v>0</v>
      </c>
      <c r="AU62" s="161">
        <f t="shared" si="10"/>
        <v>0</v>
      </c>
      <c r="AV62" s="161">
        <f t="shared" si="25"/>
        <v>0</v>
      </c>
      <c r="AW62" s="161">
        <f t="shared" si="12"/>
        <v>0</v>
      </c>
      <c r="AX62" s="161">
        <f t="shared" si="26"/>
        <v>0</v>
      </c>
      <c r="AY62" s="161">
        <f t="shared" si="14"/>
        <v>0</v>
      </c>
      <c r="AZ62" s="161">
        <f t="shared" si="27"/>
        <v>0</v>
      </c>
      <c r="BA62" s="161">
        <f t="shared" si="16"/>
        <v>0</v>
      </c>
      <c r="BB62" s="161">
        <f t="shared" si="28"/>
        <v>0</v>
      </c>
      <c r="BC62" s="161">
        <f t="shared" si="18"/>
        <v>0</v>
      </c>
      <c r="BD62" s="161">
        <f t="shared" si="29"/>
        <v>0</v>
      </c>
      <c r="BE62" s="161"/>
      <c r="BF62" s="161"/>
    </row>
    <row r="63" spans="1:58" ht="13.8" x14ac:dyDescent="0.3">
      <c r="A63" s="98" t="s">
        <v>214</v>
      </c>
      <c r="B63" s="98" t="s">
        <v>215</v>
      </c>
      <c r="D63" s="99"/>
      <c r="E63" s="99"/>
      <c r="AA63" s="4" t="s">
        <v>63</v>
      </c>
      <c r="AB63" s="104">
        <v>1</v>
      </c>
      <c r="AC63" s="104" t="s">
        <v>8</v>
      </c>
      <c r="AD63" s="104" t="s">
        <v>3</v>
      </c>
      <c r="AE63" s="104">
        <f t="shared" si="34"/>
        <v>1</v>
      </c>
      <c r="AF63" s="104">
        <v>0</v>
      </c>
      <c r="AG63" s="105">
        <f t="shared" si="32"/>
        <v>0</v>
      </c>
      <c r="AK63" s="161">
        <f t="shared" si="1"/>
        <v>0</v>
      </c>
      <c r="AL63" s="161">
        <f t="shared" si="20"/>
        <v>0</v>
      </c>
      <c r="AM63" s="161">
        <f t="shared" si="3"/>
        <v>0</v>
      </c>
      <c r="AN63" s="161">
        <f t="shared" si="21"/>
        <v>0</v>
      </c>
      <c r="AO63" s="161">
        <f t="shared" si="5"/>
        <v>0</v>
      </c>
      <c r="AP63" s="161">
        <f t="shared" si="22"/>
        <v>0</v>
      </c>
      <c r="AQ63" s="161">
        <f t="shared" si="7"/>
        <v>0</v>
      </c>
      <c r="AR63" s="161">
        <f t="shared" si="23"/>
        <v>0</v>
      </c>
      <c r="AS63" s="161">
        <f t="shared" si="7"/>
        <v>0</v>
      </c>
      <c r="AT63" s="161">
        <f t="shared" si="24"/>
        <v>0</v>
      </c>
      <c r="AU63" s="161">
        <f t="shared" si="10"/>
        <v>0</v>
      </c>
      <c r="AV63" s="161">
        <f t="shared" si="25"/>
        <v>0</v>
      </c>
      <c r="AW63" s="161">
        <f t="shared" si="12"/>
        <v>1</v>
      </c>
      <c r="AX63" s="161">
        <f t="shared" si="26"/>
        <v>0</v>
      </c>
      <c r="AY63" s="161">
        <f t="shared" si="14"/>
        <v>0</v>
      </c>
      <c r="AZ63" s="161">
        <f t="shared" si="27"/>
        <v>0</v>
      </c>
      <c r="BA63" s="161">
        <f t="shared" si="16"/>
        <v>0</v>
      </c>
      <c r="BB63" s="161">
        <f t="shared" si="28"/>
        <v>0</v>
      </c>
      <c r="BC63" s="161">
        <f t="shared" si="18"/>
        <v>0</v>
      </c>
      <c r="BD63" s="161">
        <f t="shared" si="29"/>
        <v>0</v>
      </c>
      <c r="BE63" s="161"/>
      <c r="BF63" s="161"/>
    </row>
    <row r="64" spans="1:58" ht="13.8" x14ac:dyDescent="0.3">
      <c r="A64" s="98" t="s">
        <v>216</v>
      </c>
      <c r="B64" s="98" t="s">
        <v>217</v>
      </c>
      <c r="D64" s="99"/>
      <c r="E64" s="99"/>
      <c r="AA64" s="4" t="s">
        <v>63</v>
      </c>
      <c r="AB64" s="104">
        <v>5</v>
      </c>
      <c r="AC64" s="104" t="s">
        <v>8</v>
      </c>
      <c r="AD64" s="104" t="s">
        <v>3</v>
      </c>
      <c r="AE64" s="104">
        <f t="shared" si="34"/>
        <v>5</v>
      </c>
      <c r="AF64" s="104">
        <v>0</v>
      </c>
      <c r="AG64" s="105">
        <f t="shared" si="32"/>
        <v>0</v>
      </c>
      <c r="AK64" s="161">
        <f t="shared" si="1"/>
        <v>0</v>
      </c>
      <c r="AL64" s="161">
        <f t="shared" si="20"/>
        <v>0</v>
      </c>
      <c r="AM64" s="161">
        <f t="shared" si="3"/>
        <v>0</v>
      </c>
      <c r="AN64" s="161">
        <f t="shared" si="21"/>
        <v>0</v>
      </c>
      <c r="AO64" s="161">
        <f t="shared" si="5"/>
        <v>0</v>
      </c>
      <c r="AP64" s="161">
        <f t="shared" si="22"/>
        <v>0</v>
      </c>
      <c r="AQ64" s="161">
        <f t="shared" si="7"/>
        <v>0</v>
      </c>
      <c r="AR64" s="161">
        <f t="shared" si="23"/>
        <v>0</v>
      </c>
      <c r="AS64" s="161">
        <f t="shared" si="7"/>
        <v>0</v>
      </c>
      <c r="AT64" s="161">
        <f t="shared" si="24"/>
        <v>0</v>
      </c>
      <c r="AU64" s="161">
        <f t="shared" si="10"/>
        <v>0</v>
      </c>
      <c r="AV64" s="161">
        <f t="shared" si="25"/>
        <v>0</v>
      </c>
      <c r="AW64" s="161">
        <f t="shared" si="12"/>
        <v>5</v>
      </c>
      <c r="AX64" s="161">
        <f t="shared" si="26"/>
        <v>0</v>
      </c>
      <c r="AY64" s="161">
        <f t="shared" si="14"/>
        <v>0</v>
      </c>
      <c r="AZ64" s="161">
        <f t="shared" si="27"/>
        <v>0</v>
      </c>
      <c r="BA64" s="161">
        <f t="shared" si="16"/>
        <v>0</v>
      </c>
      <c r="BB64" s="161">
        <f t="shared" si="28"/>
        <v>0</v>
      </c>
      <c r="BC64" s="161">
        <f t="shared" si="18"/>
        <v>0</v>
      </c>
      <c r="BD64" s="161">
        <f t="shared" si="29"/>
        <v>0</v>
      </c>
      <c r="BE64" s="161"/>
      <c r="BF64" s="161"/>
    </row>
    <row r="65" spans="1:56" ht="13.8" x14ac:dyDescent="0.3">
      <c r="A65" s="98" t="s">
        <v>218</v>
      </c>
      <c r="B65" s="98" t="s">
        <v>219</v>
      </c>
      <c r="D65" s="99"/>
      <c r="E65" s="99"/>
      <c r="AA65" s="4" t="s">
        <v>63</v>
      </c>
      <c r="AB65" s="104">
        <v>2</v>
      </c>
      <c r="AC65" s="104" t="s">
        <v>87</v>
      </c>
      <c r="AE65" s="104">
        <f t="shared" ref="AE65" si="35">AB65</f>
        <v>2</v>
      </c>
      <c r="AF65" s="104">
        <v>0</v>
      </c>
      <c r="AG65" s="105">
        <f>IF(D65="n.v.t.",0,IF(AND(D65=AC65,Tabel3[[#This Row],[Toelichting]]&lt;&gt;0),AE65,AF65))</f>
        <v>0</v>
      </c>
      <c r="AH65" s="4" t="s">
        <v>88</v>
      </c>
      <c r="AK65" s="161">
        <f t="shared" si="1"/>
        <v>0</v>
      </c>
      <c r="AL65" s="161">
        <f t="shared" si="20"/>
        <v>0</v>
      </c>
      <c r="AM65" s="161">
        <f t="shared" si="3"/>
        <v>0</v>
      </c>
      <c r="AN65" s="161">
        <f t="shared" si="21"/>
        <v>0</v>
      </c>
      <c r="AO65" s="161">
        <f t="shared" si="5"/>
        <v>0</v>
      </c>
      <c r="AP65" s="161">
        <f t="shared" si="22"/>
        <v>0</v>
      </c>
      <c r="AQ65" s="161">
        <f t="shared" si="7"/>
        <v>0</v>
      </c>
      <c r="AR65" s="161">
        <f t="shared" si="23"/>
        <v>0</v>
      </c>
      <c r="AS65" s="161">
        <f t="shared" si="7"/>
        <v>0</v>
      </c>
      <c r="AT65" s="161">
        <f t="shared" si="24"/>
        <v>0</v>
      </c>
      <c r="AU65" s="161">
        <f t="shared" si="10"/>
        <v>0</v>
      </c>
      <c r="AV65" s="161">
        <f t="shared" si="25"/>
        <v>0</v>
      </c>
      <c r="AW65" s="161">
        <f t="shared" si="12"/>
        <v>2</v>
      </c>
      <c r="AX65" s="161">
        <f t="shared" si="26"/>
        <v>0</v>
      </c>
      <c r="AY65" s="161">
        <f t="shared" si="14"/>
        <v>0</v>
      </c>
      <c r="AZ65" s="161">
        <f t="shared" si="27"/>
        <v>0</v>
      </c>
      <c r="BA65" s="161">
        <f t="shared" si="16"/>
        <v>0</v>
      </c>
      <c r="BB65" s="161">
        <f t="shared" si="28"/>
        <v>0</v>
      </c>
      <c r="BC65" s="161">
        <f t="shared" si="18"/>
        <v>0</v>
      </c>
      <c r="BD65" s="161">
        <f t="shared" si="29"/>
        <v>0</v>
      </c>
    </row>
    <row r="66" spans="1:56" ht="7.35" customHeight="1" x14ac:dyDescent="0.3">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row>
  </sheetData>
  <sheetProtection algorithmName="SHA-512" hashValue="3wtaLTp9MHmutyRQgA+V2CWEqFZF4Ek28lXgrca1Bqgu69a1GSx18ntBz7iZpRwTeTGMUvqJXqSleiKUdrUWEw==" saltValue="kFBkwj1KIa0P35dIXqSDuQ==" spinCount="100000" sheet="1" objects="1" scenarios="1"/>
  <protectedRanges>
    <protectedRange sqref="D37:D65 D16:D35 D5:E15 E16:E65" name="Bereik1"/>
  </protectedRanges>
  <mergeCells count="12">
    <mergeCell ref="AW1:AX1"/>
    <mergeCell ref="AY1:AZ1"/>
    <mergeCell ref="BA1:BB1"/>
    <mergeCell ref="BC1:BD1"/>
    <mergeCell ref="AQ1:AR1"/>
    <mergeCell ref="AS1:AT1"/>
    <mergeCell ref="A2:E2"/>
    <mergeCell ref="AK1:AL1"/>
    <mergeCell ref="AO1:AP1"/>
    <mergeCell ref="AU1:AV1"/>
    <mergeCell ref="AM1:AN1"/>
    <mergeCell ref="A1:D1"/>
  </mergeCells>
  <phoneticPr fontId="3" type="noConversion"/>
  <dataValidations count="5">
    <dataValidation type="list" allowBlank="1" showInputMessage="1" showErrorMessage="1" sqref="D5 D51 D14:D15 D12 D31 D65 D49 D18:D19 D23" xr:uid="{00000000-0002-0000-0100-000000000000}">
      <formula1>lst_ToelNvt</formula1>
    </dataValidation>
    <dataValidation type="list" allowBlank="1" showInputMessage="1" showErrorMessage="1" sqref="D7:D11 D50 D17 D60:D61 D33:D34 D43:D45 D47:D48 D56:D58 D52 D63:D64 D30 D20:D21 D26:D28 D54 D24" xr:uid="{00000000-0002-0000-0100-000001000000}">
      <formula1>lst_janee</formula1>
    </dataValidation>
    <dataValidation type="list" allowBlank="1" showInputMessage="1" showErrorMessage="1" sqref="M5:Y65 AA5:AA65" xr:uid="{00000000-0002-0000-0100-000002000000}">
      <formula1>lst_Category</formula1>
    </dataValidation>
    <dataValidation allowBlank="1" showInputMessage="1" showErrorMessage="1" sqref="F67:L1048576 F1:L65" xr:uid="{00000000-0002-0000-0100-000003000000}"/>
    <dataValidation type="list" allowBlank="1" showInputMessage="1" showErrorMessage="1" sqref="D35 D37:D39 D41" xr:uid="{00000000-0002-0000-0100-000004000000}">
      <formula1>lst_janeenvt</formula1>
    </dataValidation>
  </dataValidations>
  <pageMargins left="0.23622047244094491" right="0.23622047244094491" top="0.74803149606299213" bottom="0.74803149606299213" header="0.31496062992125984" footer="0.31496062992125984"/>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D67"/>
  <sheetViews>
    <sheetView showGridLines="0" showRowColHeaders="0" zoomScale="90" zoomScaleNormal="90" workbookViewId="0">
      <selection activeCell="B9" sqref="B9"/>
    </sheetView>
  </sheetViews>
  <sheetFormatPr defaultColWidth="9.109375" defaultRowHeight="13.8" x14ac:dyDescent="0.3"/>
  <cols>
    <col min="1" max="1" width="10.44140625" style="98" customWidth="1"/>
    <col min="2" max="2" width="68.33203125" style="90" customWidth="1"/>
    <col min="3" max="3" width="11.6640625" style="149" customWidth="1"/>
    <col min="4" max="4" width="55.33203125" style="98" customWidth="1"/>
    <col min="5" max="5" width="17.33203125" style="98" customWidth="1"/>
    <col min="6" max="6" width="29.88671875" style="151" customWidth="1"/>
    <col min="7" max="26" width="4.6640625" style="159" customWidth="1"/>
    <col min="27" max="27" width="14.109375" style="159" hidden="1" customWidth="1"/>
    <col min="28" max="56" width="0" style="159" hidden="1" customWidth="1"/>
    <col min="57" max="16384" width="9.109375" style="159"/>
  </cols>
  <sheetData>
    <row r="1" spans="1:56" ht="23.4" x14ac:dyDescent="0.45">
      <c r="A1" s="278" t="s">
        <v>220</v>
      </c>
      <c r="B1" s="279"/>
      <c r="C1" s="279"/>
      <c r="D1" s="279"/>
      <c r="E1" s="279"/>
      <c r="F1" s="174" t="str">
        <f>"Compleet -  "&amp;'1b. Privacy Pseudonimisatie'!$AJ$2&amp;"%"</f>
        <v>Compleet -  0%</v>
      </c>
      <c r="AA1" s="4"/>
      <c r="AB1" s="103" t="s">
        <v>53</v>
      </c>
      <c r="AC1" s="95" t="s">
        <v>54</v>
      </c>
      <c r="AD1" s="104"/>
      <c r="AE1" s="104"/>
      <c r="AF1" s="104"/>
      <c r="AG1" s="106"/>
      <c r="AH1" s="95" t="s">
        <v>55</v>
      </c>
      <c r="AI1" s="4"/>
      <c r="AJ1" s="163" t="s">
        <v>56</v>
      </c>
      <c r="AK1" s="277" t="s">
        <v>57</v>
      </c>
      <c r="AL1" s="277"/>
      <c r="AM1" s="277" t="s">
        <v>58</v>
      </c>
      <c r="AN1" s="277"/>
      <c r="AO1" s="277" t="s">
        <v>59</v>
      </c>
      <c r="AP1" s="277"/>
      <c r="AQ1" s="277" t="s">
        <v>60</v>
      </c>
      <c r="AR1" s="277"/>
      <c r="AS1" s="280" t="s">
        <v>61</v>
      </c>
      <c r="AT1" s="280"/>
      <c r="AU1" s="277" t="s">
        <v>62</v>
      </c>
      <c r="AV1" s="277"/>
      <c r="AW1" s="277" t="s">
        <v>63</v>
      </c>
      <c r="AX1" s="277"/>
      <c r="AY1" s="277" t="s">
        <v>64</v>
      </c>
      <c r="AZ1" s="277"/>
      <c r="BA1" s="277" t="s">
        <v>65</v>
      </c>
      <c r="BB1" s="277"/>
      <c r="BC1" s="277" t="s">
        <v>66</v>
      </c>
      <c r="BD1" s="277"/>
    </row>
    <row r="2" spans="1:56" ht="96.6" customHeight="1" x14ac:dyDescent="0.3">
      <c r="A2" s="282" t="s">
        <v>221</v>
      </c>
      <c r="B2" s="282"/>
      <c r="C2" s="282"/>
      <c r="D2" s="282"/>
      <c r="E2" s="282"/>
      <c r="F2" s="282"/>
      <c r="AA2" s="4"/>
      <c r="AB2" s="131">
        <f>SUM(AB5:AB96)</f>
        <v>87</v>
      </c>
      <c r="AC2" s="132">
        <f>AG2</f>
        <v>0</v>
      </c>
      <c r="AD2" s="104"/>
      <c r="AE2" s="103"/>
      <c r="AF2" s="103"/>
      <c r="AG2" s="104">
        <f>SUM(AG5:AG96)</f>
        <v>0</v>
      </c>
      <c r="AH2" s="95" t="s">
        <v>68</v>
      </c>
      <c r="AI2" s="4"/>
      <c r="AJ2" s="164">
        <f>ROUND(COUNTA(E5:E97)/COUNTA(AB5:AB96),2)*100</f>
        <v>0</v>
      </c>
      <c r="AK2" s="161"/>
      <c r="AL2" s="161">
        <f>IF(AND(AL4&gt;0,AK4&gt;0),ROUND(AL4/AK4,2),0)</f>
        <v>0</v>
      </c>
      <c r="AM2" s="161"/>
      <c r="AN2" s="161">
        <f>IF(AND(AN4&gt;0,AM4&gt;0),AN4/AM4,0)</f>
        <v>0</v>
      </c>
      <c r="AO2" s="161"/>
      <c r="AP2" s="161">
        <f>IF(AND(AP4&gt;0,AO4&gt;0),ROUND(AP4/AO4,2),0)</f>
        <v>0</v>
      </c>
      <c r="AQ2" s="161"/>
      <c r="AR2" s="161">
        <f>IF(AND(AR4&gt;0,AQ4&gt;0),ROUND(AR4/AQ4,2),0)</f>
        <v>0</v>
      </c>
      <c r="AS2" s="118"/>
      <c r="AT2" s="118">
        <f>IF(AND(AU5&gt;0,AT5&gt;0),AU5/AT5,0)</f>
        <v>0</v>
      </c>
      <c r="AU2" s="161"/>
      <c r="AV2" s="161">
        <f>IF(AND(AV4&gt;0,AU4&gt;0),ROUND(AV4/AU4,2),0)</f>
        <v>0</v>
      </c>
      <c r="AW2" s="161"/>
      <c r="AX2" s="161">
        <f>IF(AND(AX4&gt;0,AW4&gt;0),ROUND(AX4/AW4,2),0)</f>
        <v>0</v>
      </c>
      <c r="AY2" s="161"/>
      <c r="AZ2" s="161">
        <f>IF(AND(AZ4&gt;0,AY4&gt;0),ROUND(AZ4/AY4,2),0)</f>
        <v>0</v>
      </c>
      <c r="BA2" s="161"/>
      <c r="BB2" s="161">
        <f>IF(AND(BB4&gt;0,BA4&gt;0),ROUND(BB4/BA4,2),0)</f>
        <v>0</v>
      </c>
      <c r="BC2" s="161"/>
      <c r="BD2" s="161">
        <f>IF(AND(BD4&gt;0,BC4&gt;0),ROUND(BD4/BC4,2),0)</f>
        <v>0</v>
      </c>
    </row>
    <row r="3" spans="1:56" x14ac:dyDescent="0.3">
      <c r="A3" s="264"/>
      <c r="B3" s="264"/>
      <c r="C3" s="148"/>
      <c r="D3" s="264"/>
      <c r="E3" s="264"/>
      <c r="F3" s="264"/>
      <c r="AA3" s="95" t="s">
        <v>76</v>
      </c>
      <c r="AB3" s="103" t="s">
        <v>77</v>
      </c>
      <c r="AC3" s="103" t="s">
        <v>78</v>
      </c>
      <c r="AD3" s="103" t="s">
        <v>79</v>
      </c>
      <c r="AE3" s="103"/>
      <c r="AF3" s="103"/>
      <c r="AG3" s="106" t="s">
        <v>82</v>
      </c>
      <c r="AH3" s="95" t="s">
        <v>83</v>
      </c>
      <c r="AI3" s="4"/>
      <c r="AK3" s="164" t="s">
        <v>69</v>
      </c>
      <c r="AL3" s="164" t="s">
        <v>70</v>
      </c>
      <c r="AM3" s="164" t="s">
        <v>69</v>
      </c>
      <c r="AN3" s="164" t="s">
        <v>70</v>
      </c>
      <c r="AO3" s="164" t="s">
        <v>69</v>
      </c>
      <c r="AP3" s="164" t="s">
        <v>70</v>
      </c>
      <c r="AQ3" s="164" t="s">
        <v>69</v>
      </c>
      <c r="AR3" s="164" t="s">
        <v>70</v>
      </c>
      <c r="AS3" s="113" t="s">
        <v>69</v>
      </c>
      <c r="AT3" s="113" t="s">
        <v>70</v>
      </c>
      <c r="AU3" s="164" t="s">
        <v>69</v>
      </c>
      <c r="AV3" s="164" t="s">
        <v>70</v>
      </c>
      <c r="AW3" s="164" t="s">
        <v>69</v>
      </c>
      <c r="AX3" s="164" t="s">
        <v>70</v>
      </c>
      <c r="AY3" s="164" t="s">
        <v>69</v>
      </c>
      <c r="AZ3" s="164" t="s">
        <v>70</v>
      </c>
      <c r="BA3" s="164" t="s">
        <v>69</v>
      </c>
      <c r="BB3" s="164" t="s">
        <v>70</v>
      </c>
      <c r="BC3" s="164" t="s">
        <v>69</v>
      </c>
      <c r="BD3" s="164" t="s">
        <v>70</v>
      </c>
    </row>
    <row r="4" spans="1:56" x14ac:dyDescent="0.3">
      <c r="A4" s="96" t="s">
        <v>71</v>
      </c>
      <c r="B4" s="96" t="s">
        <v>222</v>
      </c>
      <c r="C4" s="96" t="s">
        <v>223</v>
      </c>
      <c r="D4" s="96" t="s">
        <v>224</v>
      </c>
      <c r="E4" s="97" t="s">
        <v>225</v>
      </c>
      <c r="F4" s="97" t="s">
        <v>226</v>
      </c>
      <c r="AK4" s="164">
        <f>SUM(AK5:AK196)</f>
        <v>0</v>
      </c>
      <c r="AL4" s="164">
        <f>SUM(AL5:AL196)</f>
        <v>0</v>
      </c>
      <c r="AM4" s="164">
        <f>SUM(AM5:AM198)</f>
        <v>0</v>
      </c>
      <c r="AN4" s="164">
        <f>SUM(AN5:AN198)</f>
        <v>0</v>
      </c>
      <c r="AO4" s="164">
        <f>SUM(AO5:AO196)</f>
        <v>0</v>
      </c>
      <c r="AP4" s="164">
        <f>SUM(AP5:AP196)</f>
        <v>0</v>
      </c>
      <c r="AQ4" s="164">
        <f>SUM(AQ5:AQ196)</f>
        <v>0</v>
      </c>
      <c r="AR4" s="164">
        <f>SUM(AR5:AR196)</f>
        <v>0</v>
      </c>
      <c r="AS4" s="113">
        <f>SUM(BN6:BN197)</f>
        <v>0</v>
      </c>
      <c r="AT4" s="113">
        <f>SUM(BO6:BO197)</f>
        <v>0</v>
      </c>
      <c r="AU4" s="164">
        <f t="shared" ref="AU4:BD4" si="0">SUM(AU5:AU196)</f>
        <v>0</v>
      </c>
      <c r="AV4" s="164">
        <f t="shared" si="0"/>
        <v>0</v>
      </c>
      <c r="AW4" s="164">
        <f t="shared" si="0"/>
        <v>87</v>
      </c>
      <c r="AX4" s="164">
        <f t="shared" si="0"/>
        <v>0</v>
      </c>
      <c r="AY4" s="164">
        <f t="shared" si="0"/>
        <v>0</v>
      </c>
      <c r="AZ4" s="164">
        <f t="shared" si="0"/>
        <v>0</v>
      </c>
      <c r="BA4" s="164">
        <f t="shared" si="0"/>
        <v>0</v>
      </c>
      <c r="BB4" s="164">
        <f t="shared" si="0"/>
        <v>0</v>
      </c>
      <c r="BC4" s="164">
        <f t="shared" si="0"/>
        <v>0</v>
      </c>
      <c r="BD4" s="164">
        <f t="shared" si="0"/>
        <v>0</v>
      </c>
    </row>
    <row r="5" spans="1:56" x14ac:dyDescent="0.3">
      <c r="A5" s="176"/>
      <c r="B5" s="179" t="s">
        <v>227</v>
      </c>
      <c r="C5" s="177"/>
      <c r="D5" s="180"/>
      <c r="E5" s="178"/>
      <c r="F5" s="178"/>
      <c r="AA5" s="4"/>
      <c r="AB5" s="104"/>
      <c r="AC5" s="104"/>
      <c r="AD5" s="104"/>
      <c r="AE5" s="104"/>
      <c r="AF5" s="104"/>
      <c r="AG5" s="105">
        <f t="shared" ref="AG5:AG62" si="1">IF(E5=AC5,AB5,IF(D5=AD5,AF5,0))</f>
        <v>0</v>
      </c>
      <c r="AH5" s="4"/>
      <c r="AI5" s="4"/>
      <c r="AK5" s="161">
        <f>IF($AA5=AK$1,$AB5,0)</f>
        <v>0</v>
      </c>
      <c r="AL5" s="161">
        <f t="shared" ref="AL5" si="2">IF($AA5=AK$1,$AG5,0)</f>
        <v>0</v>
      </c>
      <c r="AM5" s="161">
        <f>IF($AA5=AM$1,$AB5,0)</f>
        <v>0</v>
      </c>
      <c r="AN5" s="161">
        <f t="shared" ref="AN5" si="3">IF($AA5=AM$1,$AG5,0)</f>
        <v>0</v>
      </c>
      <c r="AO5" s="161">
        <f>IF($AA5=AO$1,$AB5,0)</f>
        <v>0</v>
      </c>
      <c r="AP5" s="161">
        <f t="shared" ref="AP5" si="4">IF($AA5=AO$1,$AG5,0)</f>
        <v>0</v>
      </c>
      <c r="AQ5" s="161">
        <f>IF($AA5=AQ$1,$AB5,0)</f>
        <v>0</v>
      </c>
      <c r="AR5" s="161">
        <f t="shared" ref="AR5" si="5">IF($AA5=AQ$1,$AG5,0)</f>
        <v>0</v>
      </c>
      <c r="AS5" s="161">
        <f>IF($AA5=AS$1,$AB5,0)</f>
        <v>0</v>
      </c>
      <c r="AT5" s="161">
        <f t="shared" ref="AT5" si="6">IF($AA5=AS$1,$AG5,0)</f>
        <v>0</v>
      </c>
      <c r="AU5" s="161">
        <f>IF($AA5=AU$1,$AB5,0)</f>
        <v>0</v>
      </c>
      <c r="AV5" s="161">
        <f t="shared" ref="AV5" si="7">IF($AA5=AU$1,$AG5,0)</f>
        <v>0</v>
      </c>
      <c r="AW5" s="161">
        <f>IF($AA5=AW$1,$AB5,0)</f>
        <v>0</v>
      </c>
      <c r="AX5" s="161">
        <f t="shared" ref="AX5" si="8">IF($AA5=AW$1,$AG5,0)</f>
        <v>0</v>
      </c>
      <c r="AY5" s="161">
        <f>IF($AA5=AY$1,$AB5,0)</f>
        <v>0</v>
      </c>
      <c r="AZ5" s="161">
        <f t="shared" ref="AZ5" si="9">IF($AA5=AY$1,$AG5,0)</f>
        <v>0</v>
      </c>
      <c r="BA5" s="161">
        <f>IF($AA5=BA$1,$AB5,0)</f>
        <v>0</v>
      </c>
      <c r="BB5" s="161">
        <f t="shared" ref="BB5" si="10">IF($AA5=BA$1,$AG5,0)</f>
        <v>0</v>
      </c>
      <c r="BC5" s="161">
        <f>IF($AA5=BC$1,$AB5,0)</f>
        <v>0</v>
      </c>
      <c r="BD5" s="161">
        <f t="shared" ref="BD5" si="11">IF($AA5=BC$1,$AG5,0)</f>
        <v>0</v>
      </c>
    </row>
    <row r="6" spans="1:56" x14ac:dyDescent="0.3">
      <c r="A6" s="98" t="s">
        <v>228</v>
      </c>
      <c r="B6" s="90" t="s">
        <v>229</v>
      </c>
      <c r="C6" s="151" t="s">
        <v>230</v>
      </c>
      <c r="D6" s="90"/>
      <c r="E6" s="99"/>
      <c r="F6" s="99"/>
      <c r="G6" s="160"/>
      <c r="H6" s="160"/>
      <c r="I6" s="160"/>
      <c r="J6" s="160"/>
      <c r="K6" s="160"/>
      <c r="L6" s="160"/>
      <c r="M6" s="160"/>
      <c r="N6" s="160"/>
      <c r="O6" s="160"/>
      <c r="P6" s="160"/>
      <c r="Q6" s="160"/>
      <c r="R6" s="160"/>
      <c r="S6" s="160"/>
      <c r="T6" s="160"/>
      <c r="U6" s="160"/>
      <c r="V6" s="160"/>
      <c r="W6" s="160"/>
      <c r="X6" s="160"/>
      <c r="Y6" s="160"/>
      <c r="Z6" s="160"/>
      <c r="AA6" s="4" t="s">
        <v>63</v>
      </c>
      <c r="AB6" s="104">
        <v>5</v>
      </c>
      <c r="AC6" s="104" t="s">
        <v>231</v>
      </c>
      <c r="AD6" s="104"/>
      <c r="AE6" s="104"/>
      <c r="AF6" s="104"/>
      <c r="AG6" s="105">
        <f t="shared" si="1"/>
        <v>0</v>
      </c>
      <c r="AH6" s="4"/>
      <c r="AI6" s="4"/>
      <c r="AK6" s="161">
        <f t="shared" ref="AK6:AK62" si="12">IF($AA6=AK$1,$AB6,0)</f>
        <v>0</v>
      </c>
      <c r="AL6" s="161">
        <f t="shared" ref="AL6:AL62" si="13">IF($AA6=AK$1,$AG6,0)</f>
        <v>0</v>
      </c>
      <c r="AM6" s="161">
        <f t="shared" ref="AM6:AM62" si="14">IF($AA6=AM$1,$AB6,0)</f>
        <v>0</v>
      </c>
      <c r="AN6" s="161">
        <f t="shared" ref="AN6:AN62" si="15">IF($AA6=AM$1,$AG6,0)</f>
        <v>0</v>
      </c>
      <c r="AO6" s="161">
        <f t="shared" ref="AO6:AO62" si="16">IF($AA6=AO$1,$AB6,0)</f>
        <v>0</v>
      </c>
      <c r="AP6" s="161">
        <f t="shared" ref="AP6:AP62" si="17">IF($AA6=AO$1,$AG6,0)</f>
        <v>0</v>
      </c>
      <c r="AQ6" s="161">
        <f t="shared" ref="AQ6:AQ62" si="18">IF($AA6=AQ$1,$AB6,0)</f>
        <v>0</v>
      </c>
      <c r="AR6" s="161">
        <f t="shared" ref="AR6:AR62" si="19">IF($AA6=AQ$1,$AG6,0)</f>
        <v>0</v>
      </c>
      <c r="AS6" s="161">
        <f t="shared" ref="AS6:AS62" si="20">IF($AA6=AS$1,$AB6,0)</f>
        <v>0</v>
      </c>
      <c r="AT6" s="161">
        <f t="shared" ref="AT6:AT62" si="21">IF($AA6=AS$1,$AG6,0)</f>
        <v>0</v>
      </c>
      <c r="AU6" s="161">
        <f t="shared" ref="AU6:AU62" si="22">IF($AA6=AU$1,$AB6,0)</f>
        <v>0</v>
      </c>
      <c r="AV6" s="161">
        <f t="shared" ref="AV6:AV62" si="23">IF($AA6=AU$1,$AG6,0)</f>
        <v>0</v>
      </c>
      <c r="AW6" s="161">
        <f t="shared" ref="AW6:AW62" si="24">IF($AA6=AW$1,$AB6,0)</f>
        <v>5</v>
      </c>
      <c r="AX6" s="161">
        <f t="shared" ref="AX6:AX62" si="25">IF($AA6=AW$1,$AG6,0)</f>
        <v>0</v>
      </c>
      <c r="AY6" s="161">
        <f t="shared" ref="AY6:AY62" si="26">IF($AA6=AY$1,$AB6,0)</f>
        <v>0</v>
      </c>
      <c r="AZ6" s="161">
        <f t="shared" ref="AZ6:AZ62" si="27">IF($AA6=AY$1,$AG6,0)</f>
        <v>0</v>
      </c>
      <c r="BA6" s="161">
        <f t="shared" ref="BA6:BA62" si="28">IF($AA6=BA$1,$AB6,0)</f>
        <v>0</v>
      </c>
      <c r="BB6" s="161">
        <f t="shared" ref="BB6:BB62" si="29">IF($AA6=BA$1,$AG6,0)</f>
        <v>0</v>
      </c>
      <c r="BC6" s="161">
        <f t="shared" ref="BC6:BC62" si="30">IF($AA6=BC$1,$AB6,0)</f>
        <v>0</v>
      </c>
      <c r="BD6" s="161">
        <f t="shared" ref="BD6:BD62" si="31">IF($AA6=BC$1,$AG6,0)</f>
        <v>0</v>
      </c>
    </row>
    <row r="7" spans="1:56" x14ac:dyDescent="0.3">
      <c r="A7" s="98" t="s">
        <v>232</v>
      </c>
      <c r="B7" s="90" t="s">
        <v>233</v>
      </c>
      <c r="C7" s="151" t="s">
        <v>230</v>
      </c>
      <c r="D7" s="90"/>
      <c r="E7" s="99"/>
      <c r="F7" s="99"/>
      <c r="G7" s="160"/>
      <c r="H7" s="160"/>
      <c r="I7" s="160"/>
      <c r="J7" s="160"/>
      <c r="K7" s="160"/>
      <c r="L7" s="160"/>
      <c r="M7" s="160"/>
      <c r="N7" s="160"/>
      <c r="O7" s="160"/>
      <c r="P7" s="160"/>
      <c r="Q7" s="160"/>
      <c r="R7" s="160"/>
      <c r="S7" s="160"/>
      <c r="T7" s="160"/>
      <c r="U7" s="160"/>
      <c r="V7" s="160"/>
      <c r="W7" s="160"/>
      <c r="X7" s="160"/>
      <c r="Y7" s="160"/>
      <c r="Z7" s="160"/>
      <c r="AA7" s="4" t="s">
        <v>63</v>
      </c>
      <c r="AB7" s="104">
        <v>1</v>
      </c>
      <c r="AC7" s="104" t="s">
        <v>231</v>
      </c>
      <c r="AD7" s="104"/>
      <c r="AE7" s="104"/>
      <c r="AF7" s="104"/>
      <c r="AG7" s="105">
        <f t="shared" si="1"/>
        <v>0</v>
      </c>
      <c r="AH7" s="4"/>
      <c r="AI7" s="4"/>
      <c r="AK7" s="161">
        <f t="shared" si="12"/>
        <v>0</v>
      </c>
      <c r="AL7" s="161">
        <f t="shared" si="13"/>
        <v>0</v>
      </c>
      <c r="AM7" s="161">
        <f t="shared" si="14"/>
        <v>0</v>
      </c>
      <c r="AN7" s="161">
        <f t="shared" si="15"/>
        <v>0</v>
      </c>
      <c r="AO7" s="161">
        <f t="shared" si="16"/>
        <v>0</v>
      </c>
      <c r="AP7" s="161">
        <f t="shared" si="17"/>
        <v>0</v>
      </c>
      <c r="AQ7" s="161">
        <f t="shared" si="18"/>
        <v>0</v>
      </c>
      <c r="AR7" s="161">
        <f t="shared" si="19"/>
        <v>0</v>
      </c>
      <c r="AS7" s="161">
        <f t="shared" si="20"/>
        <v>0</v>
      </c>
      <c r="AT7" s="161">
        <f t="shared" si="21"/>
        <v>0</v>
      </c>
      <c r="AU7" s="161">
        <f t="shared" si="22"/>
        <v>0</v>
      </c>
      <c r="AV7" s="161">
        <f t="shared" si="23"/>
        <v>0</v>
      </c>
      <c r="AW7" s="161">
        <f t="shared" si="24"/>
        <v>1</v>
      </c>
      <c r="AX7" s="161">
        <f t="shared" si="25"/>
        <v>0</v>
      </c>
      <c r="AY7" s="161">
        <f t="shared" si="26"/>
        <v>0</v>
      </c>
      <c r="AZ7" s="161">
        <f t="shared" si="27"/>
        <v>0</v>
      </c>
      <c r="BA7" s="161">
        <f t="shared" si="28"/>
        <v>0</v>
      </c>
      <c r="BB7" s="161">
        <f t="shared" si="29"/>
        <v>0</v>
      </c>
      <c r="BC7" s="161">
        <f t="shared" si="30"/>
        <v>0</v>
      </c>
      <c r="BD7" s="161">
        <f t="shared" si="31"/>
        <v>0</v>
      </c>
    </row>
    <row r="8" spans="1:56" ht="41.4" x14ac:dyDescent="0.3">
      <c r="A8" s="98" t="s">
        <v>232</v>
      </c>
      <c r="B8" s="90" t="s">
        <v>234</v>
      </c>
      <c r="C8" s="151" t="s">
        <v>235</v>
      </c>
      <c r="D8" s="90" t="s">
        <v>236</v>
      </c>
      <c r="E8" s="99"/>
      <c r="F8" s="99"/>
      <c r="G8" s="160"/>
      <c r="H8" s="160"/>
      <c r="I8" s="160"/>
      <c r="J8" s="160"/>
      <c r="K8" s="160"/>
      <c r="L8" s="160"/>
      <c r="M8" s="160"/>
      <c r="N8" s="160"/>
      <c r="O8" s="160"/>
      <c r="P8" s="160"/>
      <c r="Q8" s="160"/>
      <c r="R8" s="160"/>
      <c r="S8" s="160"/>
      <c r="T8" s="160"/>
      <c r="U8" s="160"/>
      <c r="V8" s="160"/>
      <c r="W8" s="160"/>
      <c r="X8" s="160"/>
      <c r="Y8" s="160"/>
      <c r="Z8" s="160"/>
      <c r="AA8" s="4" t="s">
        <v>63</v>
      </c>
      <c r="AB8" s="104">
        <v>1</v>
      </c>
      <c r="AC8" s="104" t="s">
        <v>231</v>
      </c>
      <c r="AD8" s="104"/>
      <c r="AE8" s="104"/>
      <c r="AF8" s="104"/>
      <c r="AG8" s="105">
        <f t="shared" si="1"/>
        <v>0</v>
      </c>
      <c r="AH8" s="4"/>
      <c r="AI8" s="4"/>
      <c r="AK8" s="161">
        <f t="shared" si="12"/>
        <v>0</v>
      </c>
      <c r="AL8" s="161">
        <f t="shared" si="13"/>
        <v>0</v>
      </c>
      <c r="AM8" s="161">
        <f t="shared" si="14"/>
        <v>0</v>
      </c>
      <c r="AN8" s="161">
        <f t="shared" si="15"/>
        <v>0</v>
      </c>
      <c r="AO8" s="161">
        <f t="shared" si="16"/>
        <v>0</v>
      </c>
      <c r="AP8" s="161">
        <f t="shared" si="17"/>
        <v>0</v>
      </c>
      <c r="AQ8" s="161">
        <f t="shared" si="18"/>
        <v>0</v>
      </c>
      <c r="AR8" s="161">
        <f t="shared" si="19"/>
        <v>0</v>
      </c>
      <c r="AS8" s="161">
        <f t="shared" si="20"/>
        <v>0</v>
      </c>
      <c r="AT8" s="161">
        <f t="shared" si="21"/>
        <v>0</v>
      </c>
      <c r="AU8" s="161">
        <f t="shared" si="22"/>
        <v>0</v>
      </c>
      <c r="AV8" s="161">
        <f t="shared" si="23"/>
        <v>0</v>
      </c>
      <c r="AW8" s="161">
        <f t="shared" si="24"/>
        <v>1</v>
      </c>
      <c r="AX8" s="161">
        <f t="shared" si="25"/>
        <v>0</v>
      </c>
      <c r="AY8" s="161">
        <f t="shared" si="26"/>
        <v>0</v>
      </c>
      <c r="AZ8" s="161">
        <f t="shared" si="27"/>
        <v>0</v>
      </c>
      <c r="BA8" s="161">
        <f t="shared" si="28"/>
        <v>0</v>
      </c>
      <c r="BB8" s="161">
        <f t="shared" si="29"/>
        <v>0</v>
      </c>
      <c r="BC8" s="161">
        <f t="shared" si="30"/>
        <v>0</v>
      </c>
      <c r="BD8" s="161">
        <f t="shared" si="31"/>
        <v>0</v>
      </c>
    </row>
    <row r="9" spans="1:56" x14ac:dyDescent="0.3">
      <c r="B9" s="90" t="s">
        <v>237</v>
      </c>
      <c r="C9" s="151" t="s">
        <v>235</v>
      </c>
      <c r="D9" s="90" t="s">
        <v>238</v>
      </c>
      <c r="E9" s="99"/>
      <c r="F9" s="99"/>
      <c r="G9" s="160"/>
      <c r="H9" s="160"/>
      <c r="I9" s="160"/>
      <c r="J9" s="160"/>
      <c r="K9" s="160"/>
      <c r="L9" s="160"/>
      <c r="M9" s="160"/>
      <c r="N9" s="160"/>
      <c r="O9" s="160"/>
      <c r="P9" s="160"/>
      <c r="Q9" s="160"/>
      <c r="R9" s="160"/>
      <c r="S9" s="160"/>
      <c r="T9" s="160"/>
      <c r="U9" s="160"/>
      <c r="V9" s="160"/>
      <c r="W9" s="160"/>
      <c r="X9" s="160"/>
      <c r="Y9" s="160"/>
      <c r="Z9" s="160"/>
      <c r="AA9" s="4" t="s">
        <v>63</v>
      </c>
      <c r="AB9" s="104">
        <v>1</v>
      </c>
      <c r="AC9" s="104" t="s">
        <v>231</v>
      </c>
      <c r="AD9" s="104"/>
      <c r="AE9" s="104"/>
      <c r="AF9" s="104"/>
      <c r="AG9" s="105">
        <f t="shared" si="1"/>
        <v>0</v>
      </c>
      <c r="AH9" s="4"/>
      <c r="AI9" s="4"/>
      <c r="AK9" s="161">
        <f t="shared" si="12"/>
        <v>0</v>
      </c>
      <c r="AL9" s="161">
        <f t="shared" si="13"/>
        <v>0</v>
      </c>
      <c r="AM9" s="161">
        <f t="shared" si="14"/>
        <v>0</v>
      </c>
      <c r="AN9" s="161">
        <f t="shared" si="15"/>
        <v>0</v>
      </c>
      <c r="AO9" s="161">
        <f t="shared" si="16"/>
        <v>0</v>
      </c>
      <c r="AP9" s="161">
        <f t="shared" si="17"/>
        <v>0</v>
      </c>
      <c r="AQ9" s="161">
        <f t="shared" si="18"/>
        <v>0</v>
      </c>
      <c r="AR9" s="161">
        <f t="shared" si="19"/>
        <v>0</v>
      </c>
      <c r="AS9" s="161">
        <f t="shared" si="20"/>
        <v>0</v>
      </c>
      <c r="AT9" s="161">
        <f t="shared" si="21"/>
        <v>0</v>
      </c>
      <c r="AU9" s="161">
        <f t="shared" si="22"/>
        <v>0</v>
      </c>
      <c r="AV9" s="161">
        <f t="shared" si="23"/>
        <v>0</v>
      </c>
      <c r="AW9" s="161">
        <f t="shared" si="24"/>
        <v>1</v>
      </c>
      <c r="AX9" s="161">
        <f t="shared" si="25"/>
        <v>0</v>
      </c>
      <c r="AY9" s="161">
        <f t="shared" si="26"/>
        <v>0</v>
      </c>
      <c r="AZ9" s="161">
        <f t="shared" si="27"/>
        <v>0</v>
      </c>
      <c r="BA9" s="161">
        <f t="shared" si="28"/>
        <v>0</v>
      </c>
      <c r="BB9" s="161">
        <f t="shared" si="29"/>
        <v>0</v>
      </c>
      <c r="BC9" s="161">
        <f t="shared" si="30"/>
        <v>0</v>
      </c>
      <c r="BD9" s="161">
        <f t="shared" si="31"/>
        <v>0</v>
      </c>
    </row>
    <row r="10" spans="1:56" ht="27.6" x14ac:dyDescent="0.3">
      <c r="B10" s="90" t="s">
        <v>239</v>
      </c>
      <c r="C10" s="151" t="s">
        <v>235</v>
      </c>
      <c r="D10" s="90"/>
      <c r="E10" s="99"/>
      <c r="F10" s="99"/>
      <c r="G10" s="160"/>
      <c r="H10" s="160"/>
      <c r="I10" s="160"/>
      <c r="J10" s="160"/>
      <c r="K10" s="160"/>
      <c r="L10" s="160"/>
      <c r="M10" s="160"/>
      <c r="N10" s="160"/>
      <c r="O10" s="160"/>
      <c r="P10" s="160"/>
      <c r="Q10" s="160"/>
      <c r="R10" s="160"/>
      <c r="S10" s="160"/>
      <c r="T10" s="160"/>
      <c r="U10" s="160"/>
      <c r="V10" s="160"/>
      <c r="W10" s="160"/>
      <c r="X10" s="160"/>
      <c r="Y10" s="160"/>
      <c r="Z10" s="160"/>
      <c r="AA10" s="4" t="s">
        <v>63</v>
      </c>
      <c r="AB10" s="104">
        <v>3</v>
      </c>
      <c r="AC10" s="104" t="s">
        <v>231</v>
      </c>
      <c r="AD10" s="104"/>
      <c r="AE10" s="104"/>
      <c r="AF10" s="104"/>
      <c r="AG10" s="105">
        <f t="shared" si="1"/>
        <v>0</v>
      </c>
      <c r="AH10" s="4"/>
      <c r="AI10" s="4"/>
      <c r="AK10" s="161">
        <f t="shared" si="12"/>
        <v>0</v>
      </c>
      <c r="AL10" s="161">
        <f t="shared" si="13"/>
        <v>0</v>
      </c>
      <c r="AM10" s="161">
        <f t="shared" si="14"/>
        <v>0</v>
      </c>
      <c r="AN10" s="161">
        <f t="shared" si="15"/>
        <v>0</v>
      </c>
      <c r="AO10" s="161">
        <f t="shared" si="16"/>
        <v>0</v>
      </c>
      <c r="AP10" s="161">
        <f t="shared" si="17"/>
        <v>0</v>
      </c>
      <c r="AQ10" s="161">
        <f t="shared" si="18"/>
        <v>0</v>
      </c>
      <c r="AR10" s="161">
        <f t="shared" si="19"/>
        <v>0</v>
      </c>
      <c r="AS10" s="161">
        <f t="shared" si="20"/>
        <v>0</v>
      </c>
      <c r="AT10" s="161">
        <f t="shared" si="21"/>
        <v>0</v>
      </c>
      <c r="AU10" s="161">
        <f t="shared" si="22"/>
        <v>0</v>
      </c>
      <c r="AV10" s="161">
        <f t="shared" si="23"/>
        <v>0</v>
      </c>
      <c r="AW10" s="161">
        <f t="shared" si="24"/>
        <v>3</v>
      </c>
      <c r="AX10" s="161">
        <f t="shared" si="25"/>
        <v>0</v>
      </c>
      <c r="AY10" s="161">
        <f t="shared" si="26"/>
        <v>0</v>
      </c>
      <c r="AZ10" s="161">
        <f t="shared" si="27"/>
        <v>0</v>
      </c>
      <c r="BA10" s="161">
        <f t="shared" si="28"/>
        <v>0</v>
      </c>
      <c r="BB10" s="161">
        <f t="shared" si="29"/>
        <v>0</v>
      </c>
      <c r="BC10" s="161">
        <f t="shared" si="30"/>
        <v>0</v>
      </c>
      <c r="BD10" s="161">
        <f t="shared" si="31"/>
        <v>0</v>
      </c>
    </row>
    <row r="11" spans="1:56" x14ac:dyDescent="0.3">
      <c r="B11" s="90" t="s">
        <v>240</v>
      </c>
      <c r="C11" s="151" t="s">
        <v>241</v>
      </c>
      <c r="D11" s="90"/>
      <c r="E11" s="99"/>
      <c r="F11" s="99"/>
      <c r="G11" s="160"/>
      <c r="H11" s="160"/>
      <c r="I11" s="160"/>
      <c r="J11" s="160"/>
      <c r="K11" s="160"/>
      <c r="L11" s="160"/>
      <c r="M11" s="160"/>
      <c r="N11" s="160"/>
      <c r="O11" s="160"/>
      <c r="P11" s="160"/>
      <c r="Q11" s="160"/>
      <c r="R11" s="160"/>
      <c r="S11" s="160"/>
      <c r="T11" s="160"/>
      <c r="U11" s="160"/>
      <c r="V11" s="160"/>
      <c r="W11" s="160"/>
      <c r="X11" s="160"/>
      <c r="Y11" s="160"/>
      <c r="Z11" s="160"/>
      <c r="AA11" s="4" t="s">
        <v>63</v>
      </c>
      <c r="AB11" s="104">
        <v>5</v>
      </c>
      <c r="AC11" s="104" t="s">
        <v>231</v>
      </c>
      <c r="AD11" s="104"/>
      <c r="AE11" s="104"/>
      <c r="AF11" s="104"/>
      <c r="AG11" s="105">
        <f t="shared" si="1"/>
        <v>0</v>
      </c>
      <c r="AH11" s="4"/>
      <c r="AI11" s="4"/>
      <c r="AK11" s="161">
        <f t="shared" si="12"/>
        <v>0</v>
      </c>
      <c r="AL11" s="161">
        <f t="shared" si="13"/>
        <v>0</v>
      </c>
      <c r="AM11" s="161">
        <f t="shared" si="14"/>
        <v>0</v>
      </c>
      <c r="AN11" s="161">
        <f t="shared" si="15"/>
        <v>0</v>
      </c>
      <c r="AO11" s="161">
        <f t="shared" si="16"/>
        <v>0</v>
      </c>
      <c r="AP11" s="161">
        <f t="shared" si="17"/>
        <v>0</v>
      </c>
      <c r="AQ11" s="161">
        <f t="shared" si="18"/>
        <v>0</v>
      </c>
      <c r="AR11" s="161">
        <f t="shared" si="19"/>
        <v>0</v>
      </c>
      <c r="AS11" s="161">
        <f t="shared" si="20"/>
        <v>0</v>
      </c>
      <c r="AT11" s="161">
        <f t="shared" si="21"/>
        <v>0</v>
      </c>
      <c r="AU11" s="161">
        <f t="shared" si="22"/>
        <v>0</v>
      </c>
      <c r="AV11" s="161">
        <f t="shared" si="23"/>
        <v>0</v>
      </c>
      <c r="AW11" s="161">
        <f t="shared" si="24"/>
        <v>5</v>
      </c>
      <c r="AX11" s="161">
        <f t="shared" si="25"/>
        <v>0</v>
      </c>
      <c r="AY11" s="161">
        <f t="shared" si="26"/>
        <v>0</v>
      </c>
      <c r="AZ11" s="161">
        <f t="shared" si="27"/>
        <v>0</v>
      </c>
      <c r="BA11" s="161">
        <f t="shared" si="28"/>
        <v>0</v>
      </c>
      <c r="BB11" s="161">
        <f t="shared" si="29"/>
        <v>0</v>
      </c>
      <c r="BC11" s="161">
        <f t="shared" si="30"/>
        <v>0</v>
      </c>
      <c r="BD11" s="161">
        <f t="shared" si="31"/>
        <v>0</v>
      </c>
    </row>
    <row r="12" spans="1:56" ht="27.6" x14ac:dyDescent="0.3">
      <c r="B12" s="90" t="s">
        <v>242</v>
      </c>
      <c r="C12" s="151" t="s">
        <v>241</v>
      </c>
      <c r="D12" s="90" t="s">
        <v>243</v>
      </c>
      <c r="E12" s="99"/>
      <c r="F12" s="99"/>
      <c r="G12" s="160"/>
      <c r="H12" s="160"/>
      <c r="I12" s="160"/>
      <c r="J12" s="160"/>
      <c r="K12" s="160"/>
      <c r="L12" s="160"/>
      <c r="M12" s="160"/>
      <c r="N12" s="160"/>
      <c r="O12" s="160"/>
      <c r="P12" s="160"/>
      <c r="Q12" s="160"/>
      <c r="R12" s="160"/>
      <c r="S12" s="160"/>
      <c r="T12" s="160"/>
      <c r="U12" s="160"/>
      <c r="V12" s="160"/>
      <c r="W12" s="160"/>
      <c r="X12" s="160"/>
      <c r="Y12" s="160"/>
      <c r="Z12" s="160"/>
      <c r="AA12" s="4" t="s">
        <v>63</v>
      </c>
      <c r="AB12" s="104">
        <v>1</v>
      </c>
      <c r="AC12" s="104" t="s">
        <v>231</v>
      </c>
      <c r="AD12" s="104"/>
      <c r="AE12" s="104"/>
      <c r="AF12" s="104"/>
      <c r="AG12" s="105">
        <f t="shared" si="1"/>
        <v>0</v>
      </c>
      <c r="AH12" s="4"/>
      <c r="AI12" s="4"/>
      <c r="AK12" s="161">
        <f t="shared" si="12"/>
        <v>0</v>
      </c>
      <c r="AL12" s="161">
        <f t="shared" si="13"/>
        <v>0</v>
      </c>
      <c r="AM12" s="161">
        <f t="shared" si="14"/>
        <v>0</v>
      </c>
      <c r="AN12" s="161">
        <f t="shared" si="15"/>
        <v>0</v>
      </c>
      <c r="AO12" s="161">
        <f t="shared" si="16"/>
        <v>0</v>
      </c>
      <c r="AP12" s="161">
        <f t="shared" si="17"/>
        <v>0</v>
      </c>
      <c r="AQ12" s="161">
        <f t="shared" si="18"/>
        <v>0</v>
      </c>
      <c r="AR12" s="161">
        <f t="shared" si="19"/>
        <v>0</v>
      </c>
      <c r="AS12" s="161">
        <f t="shared" si="20"/>
        <v>0</v>
      </c>
      <c r="AT12" s="161">
        <f t="shared" si="21"/>
        <v>0</v>
      </c>
      <c r="AU12" s="161">
        <f t="shared" si="22"/>
        <v>0</v>
      </c>
      <c r="AV12" s="161">
        <f t="shared" si="23"/>
        <v>0</v>
      </c>
      <c r="AW12" s="161">
        <f t="shared" si="24"/>
        <v>1</v>
      </c>
      <c r="AX12" s="161">
        <f t="shared" si="25"/>
        <v>0</v>
      </c>
      <c r="AY12" s="161">
        <f t="shared" si="26"/>
        <v>0</v>
      </c>
      <c r="AZ12" s="161">
        <f t="shared" si="27"/>
        <v>0</v>
      </c>
      <c r="BA12" s="161">
        <f t="shared" si="28"/>
        <v>0</v>
      </c>
      <c r="BB12" s="161">
        <f t="shared" si="29"/>
        <v>0</v>
      </c>
      <c r="BC12" s="161">
        <f t="shared" si="30"/>
        <v>0</v>
      </c>
      <c r="BD12" s="161">
        <f t="shared" si="31"/>
        <v>0</v>
      </c>
    </row>
    <row r="13" spans="1:56" ht="66.599999999999994" customHeight="1" x14ac:dyDescent="0.3">
      <c r="B13" s="90" t="s">
        <v>244</v>
      </c>
      <c r="C13" s="151" t="s">
        <v>241</v>
      </c>
      <c r="D13" s="90" t="s">
        <v>245</v>
      </c>
      <c r="E13" s="99"/>
      <c r="F13" s="99"/>
      <c r="G13" s="160"/>
      <c r="H13" s="160"/>
      <c r="I13" s="160"/>
      <c r="J13" s="160"/>
      <c r="K13" s="160"/>
      <c r="L13" s="160"/>
      <c r="M13" s="160"/>
      <c r="N13" s="160"/>
      <c r="O13" s="160"/>
      <c r="P13" s="160"/>
      <c r="Q13" s="160"/>
      <c r="R13" s="160"/>
      <c r="S13" s="160"/>
      <c r="T13" s="160"/>
      <c r="U13" s="160"/>
      <c r="V13" s="160"/>
      <c r="W13" s="160"/>
      <c r="X13" s="160"/>
      <c r="Y13" s="160"/>
      <c r="Z13" s="160"/>
      <c r="AA13" s="4" t="s">
        <v>63</v>
      </c>
      <c r="AB13" s="104">
        <v>1</v>
      </c>
      <c r="AC13" s="104" t="s">
        <v>231</v>
      </c>
      <c r="AD13" s="104"/>
      <c r="AE13" s="104"/>
      <c r="AF13" s="104"/>
      <c r="AG13" s="105">
        <f t="shared" si="1"/>
        <v>0</v>
      </c>
      <c r="AH13" s="4"/>
      <c r="AI13" s="4"/>
      <c r="AK13" s="161">
        <f t="shared" si="12"/>
        <v>0</v>
      </c>
      <c r="AL13" s="161">
        <f t="shared" si="13"/>
        <v>0</v>
      </c>
      <c r="AM13" s="161">
        <f t="shared" si="14"/>
        <v>0</v>
      </c>
      <c r="AN13" s="161">
        <f t="shared" si="15"/>
        <v>0</v>
      </c>
      <c r="AO13" s="161">
        <f t="shared" si="16"/>
        <v>0</v>
      </c>
      <c r="AP13" s="161">
        <f t="shared" si="17"/>
        <v>0</v>
      </c>
      <c r="AQ13" s="161">
        <f t="shared" si="18"/>
        <v>0</v>
      </c>
      <c r="AR13" s="161">
        <f t="shared" si="19"/>
        <v>0</v>
      </c>
      <c r="AS13" s="161">
        <f t="shared" si="20"/>
        <v>0</v>
      </c>
      <c r="AT13" s="161">
        <f t="shared" si="21"/>
        <v>0</v>
      </c>
      <c r="AU13" s="161">
        <f t="shared" si="22"/>
        <v>0</v>
      </c>
      <c r="AV13" s="161">
        <f t="shared" si="23"/>
        <v>0</v>
      </c>
      <c r="AW13" s="161">
        <f t="shared" si="24"/>
        <v>1</v>
      </c>
      <c r="AX13" s="161">
        <f t="shared" si="25"/>
        <v>0</v>
      </c>
      <c r="AY13" s="161">
        <f t="shared" si="26"/>
        <v>0</v>
      </c>
      <c r="AZ13" s="161">
        <f t="shared" si="27"/>
        <v>0</v>
      </c>
      <c r="BA13" s="161">
        <f t="shared" si="28"/>
        <v>0</v>
      </c>
      <c r="BB13" s="161">
        <f t="shared" si="29"/>
        <v>0</v>
      </c>
      <c r="BC13" s="161">
        <f t="shared" si="30"/>
        <v>0</v>
      </c>
      <c r="BD13" s="161">
        <f t="shared" si="31"/>
        <v>0</v>
      </c>
    </row>
    <row r="14" spans="1:56" ht="41.4" x14ac:dyDescent="0.3">
      <c r="B14" s="90" t="s">
        <v>246</v>
      </c>
      <c r="C14" s="151" t="s">
        <v>247</v>
      </c>
      <c r="D14" s="90" t="s">
        <v>248</v>
      </c>
      <c r="E14" s="99"/>
      <c r="F14" s="99"/>
      <c r="G14" s="160"/>
      <c r="H14" s="160"/>
      <c r="I14" s="160"/>
      <c r="J14" s="160"/>
      <c r="K14" s="160"/>
      <c r="L14" s="160"/>
      <c r="M14" s="160"/>
      <c r="N14" s="160"/>
      <c r="O14" s="160"/>
      <c r="P14" s="160"/>
      <c r="Q14" s="160"/>
      <c r="R14" s="160"/>
      <c r="S14" s="160"/>
      <c r="T14" s="160"/>
      <c r="U14" s="160"/>
      <c r="V14" s="160"/>
      <c r="W14" s="160"/>
      <c r="X14" s="160"/>
      <c r="Y14" s="160"/>
      <c r="Z14" s="160"/>
      <c r="AA14" s="4" t="s">
        <v>63</v>
      </c>
      <c r="AB14" s="104">
        <v>1</v>
      </c>
      <c r="AC14" s="104" t="s">
        <v>231</v>
      </c>
      <c r="AD14" s="104"/>
      <c r="AE14" s="104"/>
      <c r="AF14" s="104"/>
      <c r="AG14" s="105">
        <f t="shared" si="1"/>
        <v>0</v>
      </c>
      <c r="AH14" s="4"/>
      <c r="AI14" s="4"/>
      <c r="AK14" s="161">
        <f t="shared" si="12"/>
        <v>0</v>
      </c>
      <c r="AL14" s="161">
        <f t="shared" si="13"/>
        <v>0</v>
      </c>
      <c r="AM14" s="161">
        <f t="shared" si="14"/>
        <v>0</v>
      </c>
      <c r="AN14" s="161">
        <f t="shared" si="15"/>
        <v>0</v>
      </c>
      <c r="AO14" s="161">
        <f t="shared" si="16"/>
        <v>0</v>
      </c>
      <c r="AP14" s="161">
        <f t="shared" si="17"/>
        <v>0</v>
      </c>
      <c r="AQ14" s="161">
        <f t="shared" si="18"/>
        <v>0</v>
      </c>
      <c r="AR14" s="161">
        <f t="shared" si="19"/>
        <v>0</v>
      </c>
      <c r="AS14" s="161">
        <f t="shared" si="20"/>
        <v>0</v>
      </c>
      <c r="AT14" s="161">
        <f t="shared" si="21"/>
        <v>0</v>
      </c>
      <c r="AU14" s="161">
        <f t="shared" si="22"/>
        <v>0</v>
      </c>
      <c r="AV14" s="161">
        <f t="shared" si="23"/>
        <v>0</v>
      </c>
      <c r="AW14" s="161">
        <f t="shared" si="24"/>
        <v>1</v>
      </c>
      <c r="AX14" s="161">
        <f t="shared" si="25"/>
        <v>0</v>
      </c>
      <c r="AY14" s="161">
        <f t="shared" si="26"/>
        <v>0</v>
      </c>
      <c r="AZ14" s="161">
        <f t="shared" si="27"/>
        <v>0</v>
      </c>
      <c r="BA14" s="161">
        <f t="shared" si="28"/>
        <v>0</v>
      </c>
      <c r="BB14" s="161">
        <f t="shared" si="29"/>
        <v>0</v>
      </c>
      <c r="BC14" s="161">
        <f t="shared" si="30"/>
        <v>0</v>
      </c>
      <c r="BD14" s="161">
        <f t="shared" si="31"/>
        <v>0</v>
      </c>
    </row>
    <row r="15" spans="1:56" ht="138" x14ac:dyDescent="0.3">
      <c r="B15" s="90" t="s">
        <v>249</v>
      </c>
      <c r="C15" s="151" t="s">
        <v>250</v>
      </c>
      <c r="D15" s="90" t="s">
        <v>251</v>
      </c>
      <c r="E15" s="99"/>
      <c r="F15" s="99"/>
      <c r="G15" s="160"/>
      <c r="H15" s="160"/>
      <c r="I15" s="160"/>
      <c r="J15" s="160"/>
      <c r="K15" s="160"/>
      <c r="L15" s="160"/>
      <c r="M15" s="160"/>
      <c r="N15" s="160"/>
      <c r="O15" s="160"/>
      <c r="P15" s="160"/>
      <c r="Q15" s="160"/>
      <c r="R15" s="160"/>
      <c r="S15" s="160"/>
      <c r="T15" s="160"/>
      <c r="U15" s="160"/>
      <c r="V15" s="160"/>
      <c r="W15" s="160"/>
      <c r="X15" s="160"/>
      <c r="Y15" s="160"/>
      <c r="Z15" s="160"/>
      <c r="AA15" s="4" t="s">
        <v>63</v>
      </c>
      <c r="AB15" s="104">
        <v>1</v>
      </c>
      <c r="AC15" s="104" t="s">
        <v>252</v>
      </c>
      <c r="AD15" s="104"/>
      <c r="AE15" s="104"/>
      <c r="AF15" s="104"/>
      <c r="AG15" s="105">
        <f t="shared" si="1"/>
        <v>0</v>
      </c>
      <c r="AH15" s="4" t="s">
        <v>253</v>
      </c>
      <c r="AI15" s="4"/>
      <c r="AK15" s="161">
        <f t="shared" si="12"/>
        <v>0</v>
      </c>
      <c r="AL15" s="161">
        <f t="shared" si="13"/>
        <v>0</v>
      </c>
      <c r="AM15" s="161">
        <f t="shared" si="14"/>
        <v>0</v>
      </c>
      <c r="AN15" s="161">
        <f t="shared" si="15"/>
        <v>0</v>
      </c>
      <c r="AO15" s="161">
        <f t="shared" si="16"/>
        <v>0</v>
      </c>
      <c r="AP15" s="161">
        <f t="shared" si="17"/>
        <v>0</v>
      </c>
      <c r="AQ15" s="161">
        <f t="shared" si="18"/>
        <v>0</v>
      </c>
      <c r="AR15" s="161">
        <f t="shared" si="19"/>
        <v>0</v>
      </c>
      <c r="AS15" s="161">
        <f t="shared" si="20"/>
        <v>0</v>
      </c>
      <c r="AT15" s="161">
        <f t="shared" si="21"/>
        <v>0</v>
      </c>
      <c r="AU15" s="161">
        <f t="shared" si="22"/>
        <v>0</v>
      </c>
      <c r="AV15" s="161">
        <f t="shared" si="23"/>
        <v>0</v>
      </c>
      <c r="AW15" s="161">
        <f t="shared" si="24"/>
        <v>1</v>
      </c>
      <c r="AX15" s="161">
        <f t="shared" si="25"/>
        <v>0</v>
      </c>
      <c r="AY15" s="161">
        <f t="shared" si="26"/>
        <v>0</v>
      </c>
      <c r="AZ15" s="161">
        <f t="shared" si="27"/>
        <v>0</v>
      </c>
      <c r="BA15" s="161">
        <f t="shared" si="28"/>
        <v>0</v>
      </c>
      <c r="BB15" s="161">
        <f t="shared" si="29"/>
        <v>0</v>
      </c>
      <c r="BC15" s="161">
        <f t="shared" si="30"/>
        <v>0</v>
      </c>
      <c r="BD15" s="161">
        <f t="shared" si="31"/>
        <v>0</v>
      </c>
    </row>
    <row r="16" spans="1:56" ht="27.6" x14ac:dyDescent="0.3">
      <c r="B16" s="90" t="s">
        <v>254</v>
      </c>
      <c r="C16" s="151" t="s">
        <v>255</v>
      </c>
      <c r="D16" s="90"/>
      <c r="E16" s="99"/>
      <c r="F16" s="99"/>
      <c r="G16" s="160"/>
      <c r="H16" s="160"/>
      <c r="I16" s="160"/>
      <c r="J16" s="160"/>
      <c r="K16" s="160"/>
      <c r="L16" s="160"/>
      <c r="M16" s="160"/>
      <c r="N16" s="160"/>
      <c r="O16" s="160"/>
      <c r="P16" s="160"/>
      <c r="Q16" s="160"/>
      <c r="R16" s="160"/>
      <c r="S16" s="160"/>
      <c r="T16" s="160"/>
      <c r="U16" s="160"/>
      <c r="V16" s="160"/>
      <c r="W16" s="160"/>
      <c r="X16" s="160"/>
      <c r="Y16" s="160"/>
      <c r="Z16" s="160"/>
      <c r="AA16" s="4" t="s">
        <v>63</v>
      </c>
      <c r="AB16" s="104">
        <v>1</v>
      </c>
      <c r="AC16" s="104" t="s">
        <v>231</v>
      </c>
      <c r="AD16" s="104"/>
      <c r="AE16" s="104"/>
      <c r="AF16" s="104"/>
      <c r="AG16" s="105">
        <f t="shared" si="1"/>
        <v>0</v>
      </c>
      <c r="AH16" s="4"/>
      <c r="AI16" s="4"/>
      <c r="AK16" s="161">
        <f t="shared" si="12"/>
        <v>0</v>
      </c>
      <c r="AL16" s="161">
        <f t="shared" si="13"/>
        <v>0</v>
      </c>
      <c r="AM16" s="161">
        <f t="shared" si="14"/>
        <v>0</v>
      </c>
      <c r="AN16" s="161">
        <f t="shared" si="15"/>
        <v>0</v>
      </c>
      <c r="AO16" s="161">
        <f t="shared" si="16"/>
        <v>0</v>
      </c>
      <c r="AP16" s="161">
        <f t="shared" si="17"/>
        <v>0</v>
      </c>
      <c r="AQ16" s="161">
        <f t="shared" si="18"/>
        <v>0</v>
      </c>
      <c r="AR16" s="161">
        <f t="shared" si="19"/>
        <v>0</v>
      </c>
      <c r="AS16" s="161">
        <f t="shared" si="20"/>
        <v>0</v>
      </c>
      <c r="AT16" s="161">
        <f t="shared" si="21"/>
        <v>0</v>
      </c>
      <c r="AU16" s="161">
        <f t="shared" si="22"/>
        <v>0</v>
      </c>
      <c r="AV16" s="161">
        <f t="shared" si="23"/>
        <v>0</v>
      </c>
      <c r="AW16" s="161">
        <f t="shared" si="24"/>
        <v>1</v>
      </c>
      <c r="AX16" s="161">
        <f t="shared" si="25"/>
        <v>0</v>
      </c>
      <c r="AY16" s="161">
        <f t="shared" si="26"/>
        <v>0</v>
      </c>
      <c r="AZ16" s="161">
        <f t="shared" si="27"/>
        <v>0</v>
      </c>
      <c r="BA16" s="161">
        <f t="shared" si="28"/>
        <v>0</v>
      </c>
      <c r="BB16" s="161">
        <f t="shared" si="29"/>
        <v>0</v>
      </c>
      <c r="BC16" s="161">
        <f t="shared" si="30"/>
        <v>0</v>
      </c>
      <c r="BD16" s="161">
        <f t="shared" si="31"/>
        <v>0</v>
      </c>
    </row>
    <row r="17" spans="1:56" x14ac:dyDescent="0.3">
      <c r="B17" s="90" t="s">
        <v>256</v>
      </c>
      <c r="C17" s="151" t="s">
        <v>255</v>
      </c>
      <c r="D17" s="90" t="s">
        <v>238</v>
      </c>
      <c r="E17" s="99"/>
      <c r="F17" s="99"/>
      <c r="G17" s="160"/>
      <c r="H17" s="160"/>
      <c r="I17" s="160"/>
      <c r="J17" s="160"/>
      <c r="K17" s="160"/>
      <c r="L17" s="160"/>
      <c r="M17" s="160"/>
      <c r="N17" s="160"/>
      <c r="O17" s="160"/>
      <c r="P17" s="160"/>
      <c r="Q17" s="160"/>
      <c r="R17" s="160"/>
      <c r="S17" s="160"/>
      <c r="T17" s="160"/>
      <c r="U17" s="160"/>
      <c r="V17" s="160"/>
      <c r="W17" s="160"/>
      <c r="X17" s="160"/>
      <c r="Y17" s="160"/>
      <c r="Z17" s="160"/>
      <c r="AA17" s="4" t="s">
        <v>63</v>
      </c>
      <c r="AB17" s="104">
        <v>1</v>
      </c>
      <c r="AC17" s="104" t="s">
        <v>231</v>
      </c>
      <c r="AD17" s="104"/>
      <c r="AE17" s="104"/>
      <c r="AF17" s="104"/>
      <c r="AG17" s="105">
        <f t="shared" si="1"/>
        <v>0</v>
      </c>
      <c r="AH17" s="4"/>
      <c r="AI17" s="4"/>
      <c r="AK17" s="161">
        <f t="shared" si="12"/>
        <v>0</v>
      </c>
      <c r="AL17" s="161">
        <f t="shared" si="13"/>
        <v>0</v>
      </c>
      <c r="AM17" s="161">
        <f t="shared" si="14"/>
        <v>0</v>
      </c>
      <c r="AN17" s="161">
        <f t="shared" si="15"/>
        <v>0</v>
      </c>
      <c r="AO17" s="161">
        <f t="shared" si="16"/>
        <v>0</v>
      </c>
      <c r="AP17" s="161">
        <f t="shared" si="17"/>
        <v>0</v>
      </c>
      <c r="AQ17" s="161">
        <f t="shared" si="18"/>
        <v>0</v>
      </c>
      <c r="AR17" s="161">
        <f t="shared" si="19"/>
        <v>0</v>
      </c>
      <c r="AS17" s="161">
        <f t="shared" si="20"/>
        <v>0</v>
      </c>
      <c r="AT17" s="161">
        <f t="shared" si="21"/>
        <v>0</v>
      </c>
      <c r="AU17" s="161">
        <f t="shared" si="22"/>
        <v>0</v>
      </c>
      <c r="AV17" s="161">
        <f t="shared" si="23"/>
        <v>0</v>
      </c>
      <c r="AW17" s="161">
        <f t="shared" si="24"/>
        <v>1</v>
      </c>
      <c r="AX17" s="161">
        <f t="shared" si="25"/>
        <v>0</v>
      </c>
      <c r="AY17" s="161">
        <f t="shared" si="26"/>
        <v>0</v>
      </c>
      <c r="AZ17" s="161">
        <f t="shared" si="27"/>
        <v>0</v>
      </c>
      <c r="BA17" s="161">
        <f t="shared" si="28"/>
        <v>0</v>
      </c>
      <c r="BB17" s="161">
        <f t="shared" si="29"/>
        <v>0</v>
      </c>
      <c r="BC17" s="161">
        <f t="shared" si="30"/>
        <v>0</v>
      </c>
      <c r="BD17" s="161">
        <f t="shared" si="31"/>
        <v>0</v>
      </c>
    </row>
    <row r="18" spans="1:56" ht="27.6" x14ac:dyDescent="0.3">
      <c r="B18" s="90" t="s">
        <v>257</v>
      </c>
      <c r="C18" s="151" t="s">
        <v>255</v>
      </c>
      <c r="D18" s="90"/>
      <c r="E18" s="99"/>
      <c r="F18" s="99"/>
      <c r="G18" s="160"/>
      <c r="H18" s="160"/>
      <c r="I18" s="160"/>
      <c r="J18" s="160"/>
      <c r="K18" s="160"/>
      <c r="L18" s="160"/>
      <c r="M18" s="160"/>
      <c r="N18" s="160"/>
      <c r="O18" s="160"/>
      <c r="P18" s="160"/>
      <c r="Q18" s="160"/>
      <c r="R18" s="160"/>
      <c r="S18" s="160"/>
      <c r="T18" s="160"/>
      <c r="U18" s="160"/>
      <c r="V18" s="160"/>
      <c r="W18" s="160"/>
      <c r="X18" s="160"/>
      <c r="Y18" s="160"/>
      <c r="Z18" s="160"/>
      <c r="AA18" s="4" t="s">
        <v>63</v>
      </c>
      <c r="AB18" s="104">
        <v>1</v>
      </c>
      <c r="AC18" s="104" t="s">
        <v>231</v>
      </c>
      <c r="AD18" s="104"/>
      <c r="AE18" s="104"/>
      <c r="AF18" s="104"/>
      <c r="AG18" s="105">
        <f t="shared" si="1"/>
        <v>0</v>
      </c>
      <c r="AH18" s="4"/>
      <c r="AI18" s="4"/>
      <c r="AK18" s="161">
        <f t="shared" si="12"/>
        <v>0</v>
      </c>
      <c r="AL18" s="161">
        <f t="shared" si="13"/>
        <v>0</v>
      </c>
      <c r="AM18" s="161">
        <f t="shared" si="14"/>
        <v>0</v>
      </c>
      <c r="AN18" s="161">
        <f t="shared" si="15"/>
        <v>0</v>
      </c>
      <c r="AO18" s="161">
        <f t="shared" si="16"/>
        <v>0</v>
      </c>
      <c r="AP18" s="161">
        <f t="shared" si="17"/>
        <v>0</v>
      </c>
      <c r="AQ18" s="161">
        <f t="shared" si="18"/>
        <v>0</v>
      </c>
      <c r="AR18" s="161">
        <f t="shared" si="19"/>
        <v>0</v>
      </c>
      <c r="AS18" s="161">
        <f t="shared" si="20"/>
        <v>0</v>
      </c>
      <c r="AT18" s="161">
        <f t="shared" si="21"/>
        <v>0</v>
      </c>
      <c r="AU18" s="161">
        <f t="shared" si="22"/>
        <v>0</v>
      </c>
      <c r="AV18" s="161">
        <f t="shared" si="23"/>
        <v>0</v>
      </c>
      <c r="AW18" s="161">
        <f t="shared" si="24"/>
        <v>1</v>
      </c>
      <c r="AX18" s="161">
        <f t="shared" si="25"/>
        <v>0</v>
      </c>
      <c r="AY18" s="161">
        <f t="shared" si="26"/>
        <v>0</v>
      </c>
      <c r="AZ18" s="161">
        <f t="shared" si="27"/>
        <v>0</v>
      </c>
      <c r="BA18" s="161">
        <f t="shared" si="28"/>
        <v>0</v>
      </c>
      <c r="BB18" s="161">
        <f t="shared" si="29"/>
        <v>0</v>
      </c>
      <c r="BC18" s="161">
        <f t="shared" si="30"/>
        <v>0</v>
      </c>
      <c r="BD18" s="161">
        <f t="shared" si="31"/>
        <v>0</v>
      </c>
    </row>
    <row r="19" spans="1:56" ht="138" x14ac:dyDescent="0.3">
      <c r="A19" s="98" t="s">
        <v>258</v>
      </c>
      <c r="B19" s="90" t="s">
        <v>259</v>
      </c>
      <c r="C19" s="151" t="s">
        <v>255</v>
      </c>
      <c r="D19" s="90" t="s">
        <v>260</v>
      </c>
      <c r="E19" s="99"/>
      <c r="F19" s="99"/>
      <c r="G19" s="160"/>
      <c r="H19" s="160"/>
      <c r="I19" s="160"/>
      <c r="J19" s="160"/>
      <c r="K19" s="160"/>
      <c r="L19" s="160"/>
      <c r="M19" s="160"/>
      <c r="N19" s="160"/>
      <c r="O19" s="160"/>
      <c r="P19" s="160"/>
      <c r="Q19" s="160"/>
      <c r="R19" s="160"/>
      <c r="S19" s="160"/>
      <c r="T19" s="160"/>
      <c r="U19" s="160"/>
      <c r="V19" s="160"/>
      <c r="W19" s="160"/>
      <c r="X19" s="160"/>
      <c r="Y19" s="160"/>
      <c r="Z19" s="160"/>
      <c r="AA19" s="4" t="s">
        <v>63</v>
      </c>
      <c r="AB19" s="104">
        <v>5</v>
      </c>
      <c r="AC19" s="104" t="s">
        <v>231</v>
      </c>
      <c r="AD19" s="104"/>
      <c r="AE19" s="104"/>
      <c r="AF19" s="104"/>
      <c r="AG19" s="105">
        <f t="shared" si="1"/>
        <v>0</v>
      </c>
      <c r="AH19" s="4"/>
      <c r="AI19" s="4"/>
      <c r="AK19" s="161">
        <f t="shared" si="12"/>
        <v>0</v>
      </c>
      <c r="AL19" s="161">
        <f t="shared" si="13"/>
        <v>0</v>
      </c>
      <c r="AM19" s="161">
        <f t="shared" si="14"/>
        <v>0</v>
      </c>
      <c r="AN19" s="161">
        <f t="shared" si="15"/>
        <v>0</v>
      </c>
      <c r="AO19" s="161">
        <f t="shared" si="16"/>
        <v>0</v>
      </c>
      <c r="AP19" s="161">
        <f t="shared" si="17"/>
        <v>0</v>
      </c>
      <c r="AQ19" s="161">
        <f t="shared" si="18"/>
        <v>0</v>
      </c>
      <c r="AR19" s="161">
        <f t="shared" si="19"/>
        <v>0</v>
      </c>
      <c r="AS19" s="161">
        <f t="shared" si="20"/>
        <v>0</v>
      </c>
      <c r="AT19" s="161">
        <f t="shared" si="21"/>
        <v>0</v>
      </c>
      <c r="AU19" s="161">
        <f t="shared" si="22"/>
        <v>0</v>
      </c>
      <c r="AV19" s="161">
        <f t="shared" si="23"/>
        <v>0</v>
      </c>
      <c r="AW19" s="161">
        <f t="shared" si="24"/>
        <v>5</v>
      </c>
      <c r="AX19" s="161">
        <f t="shared" si="25"/>
        <v>0</v>
      </c>
      <c r="AY19" s="161">
        <f t="shared" si="26"/>
        <v>0</v>
      </c>
      <c r="AZ19" s="161">
        <f t="shared" si="27"/>
        <v>0</v>
      </c>
      <c r="BA19" s="161">
        <f t="shared" si="28"/>
        <v>0</v>
      </c>
      <c r="BB19" s="161">
        <f t="shared" si="29"/>
        <v>0</v>
      </c>
      <c r="BC19" s="161">
        <f t="shared" si="30"/>
        <v>0</v>
      </c>
      <c r="BD19" s="161">
        <f t="shared" si="31"/>
        <v>0</v>
      </c>
    </row>
    <row r="20" spans="1:56" ht="27.6" x14ac:dyDescent="0.3">
      <c r="A20" s="98" t="s">
        <v>261</v>
      </c>
      <c r="B20" s="90" t="s">
        <v>262</v>
      </c>
      <c r="C20" s="151" t="s">
        <v>255</v>
      </c>
      <c r="D20" s="90"/>
      <c r="E20" s="99"/>
      <c r="F20" s="99"/>
      <c r="G20" s="160"/>
      <c r="H20" s="160"/>
      <c r="I20" s="160"/>
      <c r="J20" s="160"/>
      <c r="K20" s="160"/>
      <c r="L20" s="160"/>
      <c r="M20" s="160"/>
      <c r="N20" s="160"/>
      <c r="O20" s="160"/>
      <c r="P20" s="160"/>
      <c r="Q20" s="160"/>
      <c r="R20" s="160"/>
      <c r="S20" s="160"/>
      <c r="T20" s="160"/>
      <c r="U20" s="160"/>
      <c r="V20" s="160"/>
      <c r="W20" s="160"/>
      <c r="X20" s="160"/>
      <c r="Y20" s="160"/>
      <c r="Z20" s="160"/>
      <c r="AA20" s="4" t="s">
        <v>63</v>
      </c>
      <c r="AB20" s="104">
        <v>3</v>
      </c>
      <c r="AC20" s="104" t="s">
        <v>231</v>
      </c>
      <c r="AD20" s="104"/>
      <c r="AE20" s="104"/>
      <c r="AF20" s="104"/>
      <c r="AG20" s="105">
        <f t="shared" si="1"/>
        <v>0</v>
      </c>
      <c r="AH20" s="4"/>
      <c r="AI20" s="4"/>
      <c r="AK20" s="161">
        <f t="shared" si="12"/>
        <v>0</v>
      </c>
      <c r="AL20" s="161">
        <f t="shared" si="13"/>
        <v>0</v>
      </c>
      <c r="AM20" s="161">
        <f t="shared" si="14"/>
        <v>0</v>
      </c>
      <c r="AN20" s="161">
        <f t="shared" si="15"/>
        <v>0</v>
      </c>
      <c r="AO20" s="161">
        <f t="shared" si="16"/>
        <v>0</v>
      </c>
      <c r="AP20" s="161">
        <f t="shared" si="17"/>
        <v>0</v>
      </c>
      <c r="AQ20" s="161">
        <f t="shared" si="18"/>
        <v>0</v>
      </c>
      <c r="AR20" s="161">
        <f t="shared" si="19"/>
        <v>0</v>
      </c>
      <c r="AS20" s="161">
        <f t="shared" si="20"/>
        <v>0</v>
      </c>
      <c r="AT20" s="161">
        <f t="shared" si="21"/>
        <v>0</v>
      </c>
      <c r="AU20" s="161">
        <f t="shared" si="22"/>
        <v>0</v>
      </c>
      <c r="AV20" s="161">
        <f t="shared" si="23"/>
        <v>0</v>
      </c>
      <c r="AW20" s="161">
        <f t="shared" si="24"/>
        <v>3</v>
      </c>
      <c r="AX20" s="161">
        <f t="shared" si="25"/>
        <v>0</v>
      </c>
      <c r="AY20" s="161">
        <f t="shared" si="26"/>
        <v>0</v>
      </c>
      <c r="AZ20" s="161">
        <f t="shared" si="27"/>
        <v>0</v>
      </c>
      <c r="BA20" s="161">
        <f t="shared" si="28"/>
        <v>0</v>
      </c>
      <c r="BB20" s="161">
        <f t="shared" si="29"/>
        <v>0</v>
      </c>
      <c r="BC20" s="161">
        <f t="shared" si="30"/>
        <v>0</v>
      </c>
      <c r="BD20" s="161">
        <f t="shared" si="31"/>
        <v>0</v>
      </c>
    </row>
    <row r="21" spans="1:56" x14ac:dyDescent="0.3">
      <c r="B21" s="90" t="s">
        <v>263</v>
      </c>
      <c r="C21" s="151" t="s">
        <v>264</v>
      </c>
      <c r="D21" s="90"/>
      <c r="E21" s="99"/>
      <c r="F21" s="99"/>
      <c r="G21" s="160"/>
      <c r="H21" s="160"/>
      <c r="I21" s="160"/>
      <c r="J21" s="160"/>
      <c r="K21" s="160"/>
      <c r="L21" s="160"/>
      <c r="M21" s="160"/>
      <c r="N21" s="160"/>
      <c r="O21" s="160"/>
      <c r="P21" s="160"/>
      <c r="Q21" s="160"/>
      <c r="R21" s="160"/>
      <c r="S21" s="160"/>
      <c r="T21" s="160"/>
      <c r="U21" s="160"/>
      <c r="V21" s="160"/>
      <c r="W21" s="160"/>
      <c r="X21" s="160"/>
      <c r="Y21" s="160"/>
      <c r="Z21" s="160"/>
      <c r="AA21" s="4" t="s">
        <v>63</v>
      </c>
      <c r="AB21" s="104">
        <v>1</v>
      </c>
      <c r="AC21" s="104" t="s">
        <v>231</v>
      </c>
      <c r="AD21" s="104"/>
      <c r="AE21" s="104"/>
      <c r="AF21" s="104"/>
      <c r="AG21" s="105">
        <f t="shared" si="1"/>
        <v>0</v>
      </c>
      <c r="AH21" s="4"/>
      <c r="AI21" s="4"/>
      <c r="AK21" s="161">
        <f t="shared" si="12"/>
        <v>0</v>
      </c>
      <c r="AL21" s="161">
        <f t="shared" si="13"/>
        <v>0</v>
      </c>
      <c r="AM21" s="161">
        <f t="shared" si="14"/>
        <v>0</v>
      </c>
      <c r="AN21" s="161">
        <f t="shared" si="15"/>
        <v>0</v>
      </c>
      <c r="AO21" s="161">
        <f t="shared" si="16"/>
        <v>0</v>
      </c>
      <c r="AP21" s="161">
        <f t="shared" si="17"/>
        <v>0</v>
      </c>
      <c r="AQ21" s="161">
        <f t="shared" si="18"/>
        <v>0</v>
      </c>
      <c r="AR21" s="161">
        <f t="shared" si="19"/>
        <v>0</v>
      </c>
      <c r="AS21" s="161">
        <f t="shared" si="20"/>
        <v>0</v>
      </c>
      <c r="AT21" s="161">
        <f t="shared" si="21"/>
        <v>0</v>
      </c>
      <c r="AU21" s="161">
        <f t="shared" si="22"/>
        <v>0</v>
      </c>
      <c r="AV21" s="161">
        <f t="shared" si="23"/>
        <v>0</v>
      </c>
      <c r="AW21" s="161">
        <f t="shared" si="24"/>
        <v>1</v>
      </c>
      <c r="AX21" s="161">
        <f t="shared" si="25"/>
        <v>0</v>
      </c>
      <c r="AY21" s="161">
        <f t="shared" si="26"/>
        <v>0</v>
      </c>
      <c r="AZ21" s="161">
        <f t="shared" si="27"/>
        <v>0</v>
      </c>
      <c r="BA21" s="161">
        <f t="shared" si="28"/>
        <v>0</v>
      </c>
      <c r="BB21" s="161">
        <f t="shared" si="29"/>
        <v>0</v>
      </c>
      <c r="BC21" s="161">
        <f t="shared" si="30"/>
        <v>0</v>
      </c>
      <c r="BD21" s="161">
        <f t="shared" si="31"/>
        <v>0</v>
      </c>
    </row>
    <row r="22" spans="1:56" ht="193.2" x14ac:dyDescent="0.3">
      <c r="A22" s="98" t="s">
        <v>265</v>
      </c>
      <c r="B22" s="90" t="s">
        <v>266</v>
      </c>
      <c r="C22" s="151" t="s">
        <v>267</v>
      </c>
      <c r="D22" s="182" t="s">
        <v>268</v>
      </c>
      <c r="E22" s="99"/>
      <c r="F22" s="99"/>
      <c r="G22" s="160"/>
      <c r="H22" s="160"/>
      <c r="I22" s="160"/>
      <c r="J22" s="160"/>
      <c r="K22" s="160"/>
      <c r="L22" s="160"/>
      <c r="M22" s="160"/>
      <c r="N22" s="160"/>
      <c r="O22" s="160"/>
      <c r="P22" s="160"/>
      <c r="Q22" s="160"/>
      <c r="R22" s="160"/>
      <c r="S22" s="160"/>
      <c r="T22" s="160"/>
      <c r="U22" s="160"/>
      <c r="V22" s="160"/>
      <c r="W22" s="160"/>
      <c r="X22" s="160"/>
      <c r="Y22" s="160"/>
      <c r="Z22" s="160"/>
      <c r="AA22" s="4" t="s">
        <v>63</v>
      </c>
      <c r="AB22" s="104">
        <v>1</v>
      </c>
      <c r="AC22" s="104" t="s">
        <v>231</v>
      </c>
      <c r="AD22" s="104"/>
      <c r="AE22" s="104"/>
      <c r="AF22" s="104"/>
      <c r="AG22" s="105">
        <f t="shared" si="1"/>
        <v>0</v>
      </c>
      <c r="AH22" s="4"/>
      <c r="AI22" s="4"/>
      <c r="AK22" s="161">
        <f t="shared" si="12"/>
        <v>0</v>
      </c>
      <c r="AL22" s="161">
        <f t="shared" si="13"/>
        <v>0</v>
      </c>
      <c r="AM22" s="161">
        <f t="shared" si="14"/>
        <v>0</v>
      </c>
      <c r="AN22" s="161">
        <f t="shared" si="15"/>
        <v>0</v>
      </c>
      <c r="AO22" s="161">
        <f t="shared" si="16"/>
        <v>0</v>
      </c>
      <c r="AP22" s="161">
        <f t="shared" si="17"/>
        <v>0</v>
      </c>
      <c r="AQ22" s="161">
        <f t="shared" si="18"/>
        <v>0</v>
      </c>
      <c r="AR22" s="161">
        <f t="shared" si="19"/>
        <v>0</v>
      </c>
      <c r="AS22" s="161">
        <f t="shared" si="20"/>
        <v>0</v>
      </c>
      <c r="AT22" s="161">
        <f t="shared" si="21"/>
        <v>0</v>
      </c>
      <c r="AU22" s="161">
        <f t="shared" si="22"/>
        <v>0</v>
      </c>
      <c r="AV22" s="161">
        <f t="shared" si="23"/>
        <v>0</v>
      </c>
      <c r="AW22" s="161">
        <f t="shared" si="24"/>
        <v>1</v>
      </c>
      <c r="AX22" s="161">
        <f t="shared" si="25"/>
        <v>0</v>
      </c>
      <c r="AY22" s="161">
        <f t="shared" si="26"/>
        <v>0</v>
      </c>
      <c r="AZ22" s="161">
        <f t="shared" si="27"/>
        <v>0</v>
      </c>
      <c r="BA22" s="161">
        <f t="shared" si="28"/>
        <v>0</v>
      </c>
      <c r="BB22" s="161">
        <f t="shared" si="29"/>
        <v>0</v>
      </c>
      <c r="BC22" s="161">
        <f t="shared" si="30"/>
        <v>0</v>
      </c>
      <c r="BD22" s="161">
        <f t="shared" si="31"/>
        <v>0</v>
      </c>
    </row>
    <row r="23" spans="1:56" ht="27.6" x14ac:dyDescent="0.3">
      <c r="A23" s="98" t="s">
        <v>265</v>
      </c>
      <c r="B23" s="90" t="s">
        <v>269</v>
      </c>
      <c r="C23" s="151"/>
      <c r="D23" s="90"/>
      <c r="E23" s="99"/>
      <c r="F23" s="99"/>
      <c r="G23" s="160"/>
      <c r="H23" s="160"/>
      <c r="I23" s="160"/>
      <c r="J23" s="160"/>
      <c r="K23" s="160"/>
      <c r="L23" s="160"/>
      <c r="M23" s="160"/>
      <c r="N23" s="160"/>
      <c r="O23" s="160"/>
      <c r="P23" s="160"/>
      <c r="Q23" s="160"/>
      <c r="R23" s="160"/>
      <c r="S23" s="160"/>
      <c r="T23" s="160"/>
      <c r="U23" s="160"/>
      <c r="V23" s="160"/>
      <c r="W23" s="160"/>
      <c r="X23" s="160"/>
      <c r="Y23" s="160"/>
      <c r="Z23" s="160"/>
      <c r="AA23" s="4" t="s">
        <v>63</v>
      </c>
      <c r="AB23" s="104">
        <v>5</v>
      </c>
      <c r="AC23" s="104" t="s">
        <v>231</v>
      </c>
      <c r="AD23" s="104" t="s">
        <v>3</v>
      </c>
      <c r="AE23" s="104"/>
      <c r="AF23" s="104"/>
      <c r="AG23" s="105">
        <f t="shared" si="1"/>
        <v>0</v>
      </c>
      <c r="AH23" s="4"/>
      <c r="AI23" s="4"/>
      <c r="AK23" s="161">
        <f t="shared" si="12"/>
        <v>0</v>
      </c>
      <c r="AL23" s="161">
        <f t="shared" si="13"/>
        <v>0</v>
      </c>
      <c r="AM23" s="161">
        <f t="shared" si="14"/>
        <v>0</v>
      </c>
      <c r="AN23" s="161">
        <f t="shared" si="15"/>
        <v>0</v>
      </c>
      <c r="AO23" s="161">
        <f t="shared" si="16"/>
        <v>0</v>
      </c>
      <c r="AP23" s="161">
        <f t="shared" si="17"/>
        <v>0</v>
      </c>
      <c r="AQ23" s="161">
        <f t="shared" si="18"/>
        <v>0</v>
      </c>
      <c r="AR23" s="161">
        <f t="shared" si="19"/>
        <v>0</v>
      </c>
      <c r="AS23" s="161">
        <f t="shared" si="20"/>
        <v>0</v>
      </c>
      <c r="AT23" s="161">
        <f t="shared" si="21"/>
        <v>0</v>
      </c>
      <c r="AU23" s="161">
        <f t="shared" si="22"/>
        <v>0</v>
      </c>
      <c r="AV23" s="161">
        <f t="shared" si="23"/>
        <v>0</v>
      </c>
      <c r="AW23" s="161">
        <f t="shared" si="24"/>
        <v>5</v>
      </c>
      <c r="AX23" s="161">
        <f t="shared" si="25"/>
        <v>0</v>
      </c>
      <c r="AY23" s="161">
        <f t="shared" si="26"/>
        <v>0</v>
      </c>
      <c r="AZ23" s="161">
        <f t="shared" si="27"/>
        <v>0</v>
      </c>
      <c r="BA23" s="161">
        <f t="shared" si="28"/>
        <v>0</v>
      </c>
      <c r="BB23" s="161">
        <f t="shared" si="29"/>
        <v>0</v>
      </c>
      <c r="BC23" s="161">
        <f t="shared" si="30"/>
        <v>0</v>
      </c>
      <c r="BD23" s="161">
        <f t="shared" si="31"/>
        <v>0</v>
      </c>
    </row>
    <row r="24" spans="1:56" ht="96.6" x14ac:dyDescent="0.3">
      <c r="A24" s="98" t="s">
        <v>228</v>
      </c>
      <c r="B24" s="90" t="s">
        <v>270</v>
      </c>
      <c r="C24" s="151" t="s">
        <v>271</v>
      </c>
      <c r="D24" s="90" t="s">
        <v>272</v>
      </c>
      <c r="E24" s="99"/>
      <c r="F24" s="99"/>
      <c r="G24" s="160"/>
      <c r="H24" s="160"/>
      <c r="I24" s="160"/>
      <c r="J24" s="160"/>
      <c r="K24" s="160"/>
      <c r="L24" s="160"/>
      <c r="M24" s="160"/>
      <c r="N24" s="160"/>
      <c r="O24" s="160"/>
      <c r="P24" s="160"/>
      <c r="Q24" s="160"/>
      <c r="R24" s="160"/>
      <c r="S24" s="160"/>
      <c r="T24" s="160"/>
      <c r="U24" s="160"/>
      <c r="V24" s="160"/>
      <c r="W24" s="160"/>
      <c r="X24" s="160"/>
      <c r="Y24" s="160"/>
      <c r="Z24" s="160"/>
      <c r="AA24" s="4" t="s">
        <v>63</v>
      </c>
      <c r="AB24" s="104">
        <v>1</v>
      </c>
      <c r="AC24" s="104" t="s">
        <v>231</v>
      </c>
      <c r="AD24" s="104"/>
      <c r="AE24" s="104"/>
      <c r="AF24" s="104"/>
      <c r="AG24" s="105">
        <f t="shared" si="1"/>
        <v>0</v>
      </c>
      <c r="AH24" s="4"/>
      <c r="AI24" s="4"/>
      <c r="AK24" s="161">
        <f t="shared" si="12"/>
        <v>0</v>
      </c>
      <c r="AL24" s="161">
        <f t="shared" si="13"/>
        <v>0</v>
      </c>
      <c r="AM24" s="161">
        <f t="shared" si="14"/>
        <v>0</v>
      </c>
      <c r="AN24" s="161">
        <f t="shared" si="15"/>
        <v>0</v>
      </c>
      <c r="AO24" s="161">
        <f t="shared" si="16"/>
        <v>0</v>
      </c>
      <c r="AP24" s="161">
        <f t="shared" si="17"/>
        <v>0</v>
      </c>
      <c r="AQ24" s="161">
        <f t="shared" si="18"/>
        <v>0</v>
      </c>
      <c r="AR24" s="161">
        <f t="shared" si="19"/>
        <v>0</v>
      </c>
      <c r="AS24" s="161">
        <f t="shared" si="20"/>
        <v>0</v>
      </c>
      <c r="AT24" s="161">
        <f t="shared" si="21"/>
        <v>0</v>
      </c>
      <c r="AU24" s="161">
        <f t="shared" si="22"/>
        <v>0</v>
      </c>
      <c r="AV24" s="161">
        <f t="shared" si="23"/>
        <v>0</v>
      </c>
      <c r="AW24" s="161">
        <f t="shared" si="24"/>
        <v>1</v>
      </c>
      <c r="AX24" s="161">
        <f t="shared" si="25"/>
        <v>0</v>
      </c>
      <c r="AY24" s="161">
        <f t="shared" si="26"/>
        <v>0</v>
      </c>
      <c r="AZ24" s="161">
        <f t="shared" si="27"/>
        <v>0</v>
      </c>
      <c r="BA24" s="161">
        <f t="shared" si="28"/>
        <v>0</v>
      </c>
      <c r="BB24" s="161">
        <f t="shared" si="29"/>
        <v>0</v>
      </c>
      <c r="BC24" s="161">
        <f t="shared" si="30"/>
        <v>0</v>
      </c>
      <c r="BD24" s="161">
        <f t="shared" si="31"/>
        <v>0</v>
      </c>
    </row>
    <row r="25" spans="1:56" ht="27.6" x14ac:dyDescent="0.3">
      <c r="A25" s="98" t="s">
        <v>232</v>
      </c>
      <c r="B25" s="90" t="s">
        <v>273</v>
      </c>
      <c r="C25" s="151" t="s">
        <v>271</v>
      </c>
      <c r="D25" s="90" t="s">
        <v>274</v>
      </c>
      <c r="E25" s="99"/>
      <c r="F25" s="99"/>
      <c r="G25" s="160"/>
      <c r="H25" s="160"/>
      <c r="I25" s="160"/>
      <c r="J25" s="160"/>
      <c r="K25" s="160"/>
      <c r="L25" s="160"/>
      <c r="M25" s="160"/>
      <c r="N25" s="160"/>
      <c r="O25" s="160"/>
      <c r="P25" s="160"/>
      <c r="Q25" s="160"/>
      <c r="R25" s="160"/>
      <c r="S25" s="160"/>
      <c r="T25" s="160"/>
      <c r="U25" s="160"/>
      <c r="V25" s="160"/>
      <c r="W25" s="160"/>
      <c r="X25" s="160"/>
      <c r="Y25" s="160"/>
      <c r="Z25" s="160"/>
      <c r="AA25" s="4" t="s">
        <v>63</v>
      </c>
      <c r="AB25" s="104">
        <v>1</v>
      </c>
      <c r="AC25" s="104" t="s">
        <v>231</v>
      </c>
      <c r="AD25" s="104"/>
      <c r="AE25" s="104"/>
      <c r="AF25" s="104"/>
      <c r="AG25" s="105">
        <f t="shared" si="1"/>
        <v>0</v>
      </c>
      <c r="AH25" s="4"/>
      <c r="AI25" s="4"/>
      <c r="AK25" s="161">
        <f t="shared" si="12"/>
        <v>0</v>
      </c>
      <c r="AL25" s="161">
        <f t="shared" si="13"/>
        <v>0</v>
      </c>
      <c r="AM25" s="161">
        <f t="shared" si="14"/>
        <v>0</v>
      </c>
      <c r="AN25" s="161">
        <f t="shared" si="15"/>
        <v>0</v>
      </c>
      <c r="AO25" s="161">
        <f t="shared" si="16"/>
        <v>0</v>
      </c>
      <c r="AP25" s="161">
        <f t="shared" si="17"/>
        <v>0</v>
      </c>
      <c r="AQ25" s="161">
        <f t="shared" si="18"/>
        <v>0</v>
      </c>
      <c r="AR25" s="161">
        <f t="shared" si="19"/>
        <v>0</v>
      </c>
      <c r="AS25" s="161">
        <f t="shared" si="20"/>
        <v>0</v>
      </c>
      <c r="AT25" s="161">
        <f t="shared" si="21"/>
        <v>0</v>
      </c>
      <c r="AU25" s="161">
        <f t="shared" si="22"/>
        <v>0</v>
      </c>
      <c r="AV25" s="161">
        <f t="shared" si="23"/>
        <v>0</v>
      </c>
      <c r="AW25" s="161">
        <f t="shared" si="24"/>
        <v>1</v>
      </c>
      <c r="AX25" s="161">
        <f t="shared" si="25"/>
        <v>0</v>
      </c>
      <c r="AY25" s="161">
        <f t="shared" si="26"/>
        <v>0</v>
      </c>
      <c r="AZ25" s="161">
        <f t="shared" si="27"/>
        <v>0</v>
      </c>
      <c r="BA25" s="161">
        <f t="shared" si="28"/>
        <v>0</v>
      </c>
      <c r="BB25" s="161">
        <f t="shared" si="29"/>
        <v>0</v>
      </c>
      <c r="BC25" s="161">
        <f t="shared" si="30"/>
        <v>0</v>
      </c>
      <c r="BD25" s="161">
        <f t="shared" si="31"/>
        <v>0</v>
      </c>
    </row>
    <row r="26" spans="1:56" ht="41.4" x14ac:dyDescent="0.3">
      <c r="A26" s="98" t="s">
        <v>232</v>
      </c>
      <c r="B26" s="90" t="s">
        <v>275</v>
      </c>
      <c r="C26" s="151" t="s">
        <v>271</v>
      </c>
      <c r="D26" s="90" t="s">
        <v>276</v>
      </c>
      <c r="E26" s="99"/>
      <c r="F26" s="99"/>
      <c r="G26" s="160"/>
      <c r="H26" s="160"/>
      <c r="I26" s="160"/>
      <c r="J26" s="160"/>
      <c r="K26" s="160"/>
      <c r="L26" s="160"/>
      <c r="M26" s="160"/>
      <c r="N26" s="160"/>
      <c r="O26" s="160"/>
      <c r="P26" s="160"/>
      <c r="Q26" s="160"/>
      <c r="R26" s="160"/>
      <c r="S26" s="160"/>
      <c r="T26" s="160"/>
      <c r="U26" s="160"/>
      <c r="V26" s="160"/>
      <c r="W26" s="160"/>
      <c r="X26" s="160"/>
      <c r="Y26" s="160"/>
      <c r="Z26" s="160"/>
      <c r="AA26" s="4" t="s">
        <v>63</v>
      </c>
      <c r="AB26" s="104">
        <v>3</v>
      </c>
      <c r="AC26" s="104" t="s">
        <v>231</v>
      </c>
      <c r="AD26" s="104"/>
      <c r="AE26" s="104"/>
      <c r="AF26" s="104"/>
      <c r="AG26" s="105">
        <f t="shared" si="1"/>
        <v>0</v>
      </c>
      <c r="AH26" s="4"/>
      <c r="AI26" s="4"/>
      <c r="AK26" s="161">
        <f t="shared" si="12"/>
        <v>0</v>
      </c>
      <c r="AL26" s="161">
        <f t="shared" si="13"/>
        <v>0</v>
      </c>
      <c r="AM26" s="161">
        <f t="shared" si="14"/>
        <v>0</v>
      </c>
      <c r="AN26" s="161">
        <f t="shared" si="15"/>
        <v>0</v>
      </c>
      <c r="AO26" s="161">
        <f t="shared" si="16"/>
        <v>0</v>
      </c>
      <c r="AP26" s="161">
        <f t="shared" si="17"/>
        <v>0</v>
      </c>
      <c r="AQ26" s="161">
        <f t="shared" si="18"/>
        <v>0</v>
      </c>
      <c r="AR26" s="161">
        <f t="shared" si="19"/>
        <v>0</v>
      </c>
      <c r="AS26" s="161">
        <f t="shared" si="20"/>
        <v>0</v>
      </c>
      <c r="AT26" s="161">
        <f t="shared" si="21"/>
        <v>0</v>
      </c>
      <c r="AU26" s="161">
        <f t="shared" si="22"/>
        <v>0</v>
      </c>
      <c r="AV26" s="161">
        <f t="shared" si="23"/>
        <v>0</v>
      </c>
      <c r="AW26" s="161">
        <f t="shared" si="24"/>
        <v>3</v>
      </c>
      <c r="AX26" s="161">
        <f t="shared" si="25"/>
        <v>0</v>
      </c>
      <c r="AY26" s="161">
        <f t="shared" si="26"/>
        <v>0</v>
      </c>
      <c r="AZ26" s="161">
        <f t="shared" si="27"/>
        <v>0</v>
      </c>
      <c r="BA26" s="161">
        <f t="shared" si="28"/>
        <v>0</v>
      </c>
      <c r="BB26" s="161">
        <f t="shared" si="29"/>
        <v>0</v>
      </c>
      <c r="BC26" s="161">
        <f t="shared" si="30"/>
        <v>0</v>
      </c>
      <c r="BD26" s="161">
        <f t="shared" si="31"/>
        <v>0</v>
      </c>
    </row>
    <row r="27" spans="1:56" ht="41.4" x14ac:dyDescent="0.3">
      <c r="B27" s="90" t="s">
        <v>277</v>
      </c>
      <c r="C27" s="151" t="s">
        <v>271</v>
      </c>
      <c r="D27" s="90" t="s">
        <v>278</v>
      </c>
      <c r="E27" s="99"/>
      <c r="F27" s="99"/>
      <c r="G27" s="160"/>
      <c r="H27" s="160"/>
      <c r="I27" s="160"/>
      <c r="J27" s="160"/>
      <c r="K27" s="160"/>
      <c r="L27" s="160"/>
      <c r="M27" s="160"/>
      <c r="N27" s="160"/>
      <c r="O27" s="160"/>
      <c r="P27" s="160"/>
      <c r="Q27" s="160"/>
      <c r="R27" s="160"/>
      <c r="S27" s="160"/>
      <c r="T27" s="160"/>
      <c r="U27" s="160"/>
      <c r="V27" s="160"/>
      <c r="W27" s="160"/>
      <c r="X27" s="160"/>
      <c r="Y27" s="160"/>
      <c r="Z27" s="160"/>
      <c r="AA27" s="4" t="s">
        <v>63</v>
      </c>
      <c r="AB27" s="104">
        <v>1</v>
      </c>
      <c r="AC27" s="104" t="s">
        <v>231</v>
      </c>
      <c r="AD27" s="104"/>
      <c r="AE27" s="104"/>
      <c r="AF27" s="104"/>
      <c r="AG27" s="105">
        <f t="shared" si="1"/>
        <v>0</v>
      </c>
      <c r="AH27" s="4"/>
      <c r="AI27" s="4"/>
      <c r="AK27" s="161">
        <f t="shared" si="12"/>
        <v>0</v>
      </c>
      <c r="AL27" s="161">
        <f t="shared" si="13"/>
        <v>0</v>
      </c>
      <c r="AM27" s="161">
        <f t="shared" si="14"/>
        <v>0</v>
      </c>
      <c r="AN27" s="161">
        <f t="shared" si="15"/>
        <v>0</v>
      </c>
      <c r="AO27" s="161">
        <f t="shared" si="16"/>
        <v>0</v>
      </c>
      <c r="AP27" s="161">
        <f t="shared" si="17"/>
        <v>0</v>
      </c>
      <c r="AQ27" s="161">
        <f t="shared" si="18"/>
        <v>0</v>
      </c>
      <c r="AR27" s="161">
        <f t="shared" si="19"/>
        <v>0</v>
      </c>
      <c r="AS27" s="161">
        <f t="shared" si="20"/>
        <v>0</v>
      </c>
      <c r="AT27" s="161">
        <f t="shared" si="21"/>
        <v>0</v>
      </c>
      <c r="AU27" s="161">
        <f t="shared" si="22"/>
        <v>0</v>
      </c>
      <c r="AV27" s="161">
        <f t="shared" si="23"/>
        <v>0</v>
      </c>
      <c r="AW27" s="161">
        <f t="shared" si="24"/>
        <v>1</v>
      </c>
      <c r="AX27" s="161">
        <f t="shared" si="25"/>
        <v>0</v>
      </c>
      <c r="AY27" s="161">
        <f t="shared" si="26"/>
        <v>0</v>
      </c>
      <c r="AZ27" s="161">
        <f t="shared" si="27"/>
        <v>0</v>
      </c>
      <c r="BA27" s="161">
        <f t="shared" si="28"/>
        <v>0</v>
      </c>
      <c r="BB27" s="161">
        <f t="shared" si="29"/>
        <v>0</v>
      </c>
      <c r="BC27" s="161">
        <f t="shared" si="30"/>
        <v>0</v>
      </c>
      <c r="BD27" s="161">
        <f t="shared" si="31"/>
        <v>0</v>
      </c>
    </row>
    <row r="28" spans="1:56" ht="69" x14ac:dyDescent="0.3">
      <c r="B28" s="90" t="s">
        <v>279</v>
      </c>
      <c r="C28" s="151" t="s">
        <v>271</v>
      </c>
      <c r="D28" s="90" t="s">
        <v>280</v>
      </c>
      <c r="E28" s="99"/>
      <c r="F28" s="99"/>
      <c r="G28" s="160"/>
      <c r="H28" s="160"/>
      <c r="I28" s="160"/>
      <c r="J28" s="160"/>
      <c r="K28" s="160"/>
      <c r="L28" s="160"/>
      <c r="M28" s="160"/>
      <c r="N28" s="160"/>
      <c r="O28" s="160"/>
      <c r="P28" s="160"/>
      <c r="Q28" s="160"/>
      <c r="R28" s="160"/>
      <c r="S28" s="160"/>
      <c r="T28" s="160"/>
      <c r="U28" s="160"/>
      <c r="V28" s="160"/>
      <c r="W28" s="160"/>
      <c r="X28" s="160"/>
      <c r="Y28" s="160"/>
      <c r="Z28" s="160"/>
      <c r="AA28" s="4" t="s">
        <v>63</v>
      </c>
      <c r="AB28" s="104">
        <v>1</v>
      </c>
      <c r="AC28" s="104" t="s">
        <v>231</v>
      </c>
      <c r="AD28" s="104"/>
      <c r="AE28" s="104"/>
      <c r="AF28" s="104"/>
      <c r="AG28" s="105">
        <f t="shared" si="1"/>
        <v>0</v>
      </c>
      <c r="AH28" s="4"/>
      <c r="AI28" s="4"/>
      <c r="AK28" s="161">
        <f t="shared" si="12"/>
        <v>0</v>
      </c>
      <c r="AL28" s="161">
        <f t="shared" si="13"/>
        <v>0</v>
      </c>
      <c r="AM28" s="161">
        <f t="shared" si="14"/>
        <v>0</v>
      </c>
      <c r="AN28" s="161">
        <f t="shared" si="15"/>
        <v>0</v>
      </c>
      <c r="AO28" s="161">
        <f t="shared" si="16"/>
        <v>0</v>
      </c>
      <c r="AP28" s="161">
        <f t="shared" si="17"/>
        <v>0</v>
      </c>
      <c r="AQ28" s="161">
        <f t="shared" si="18"/>
        <v>0</v>
      </c>
      <c r="AR28" s="161">
        <f t="shared" si="19"/>
        <v>0</v>
      </c>
      <c r="AS28" s="161">
        <f t="shared" si="20"/>
        <v>0</v>
      </c>
      <c r="AT28" s="161">
        <f t="shared" si="21"/>
        <v>0</v>
      </c>
      <c r="AU28" s="161">
        <f t="shared" si="22"/>
        <v>0</v>
      </c>
      <c r="AV28" s="161">
        <f t="shared" si="23"/>
        <v>0</v>
      </c>
      <c r="AW28" s="161">
        <f t="shared" si="24"/>
        <v>1</v>
      </c>
      <c r="AX28" s="161">
        <f t="shared" si="25"/>
        <v>0</v>
      </c>
      <c r="AY28" s="161">
        <f t="shared" si="26"/>
        <v>0</v>
      </c>
      <c r="AZ28" s="161">
        <f t="shared" si="27"/>
        <v>0</v>
      </c>
      <c r="BA28" s="161">
        <f t="shared" si="28"/>
        <v>0</v>
      </c>
      <c r="BB28" s="161">
        <f t="shared" si="29"/>
        <v>0</v>
      </c>
      <c r="BC28" s="161">
        <f t="shared" si="30"/>
        <v>0</v>
      </c>
      <c r="BD28" s="161">
        <f t="shared" si="31"/>
        <v>0</v>
      </c>
    </row>
    <row r="29" spans="1:56" x14ac:dyDescent="0.3">
      <c r="A29" s="179"/>
      <c r="B29" s="179" t="s">
        <v>281</v>
      </c>
      <c r="C29" s="179" t="s">
        <v>282</v>
      </c>
      <c r="D29" s="179"/>
      <c r="E29" s="179"/>
      <c r="F29" s="179"/>
      <c r="G29" s="160"/>
      <c r="H29" s="160"/>
      <c r="I29" s="160"/>
      <c r="J29" s="160"/>
      <c r="K29" s="160"/>
      <c r="L29" s="160"/>
      <c r="M29" s="160"/>
      <c r="N29" s="160"/>
      <c r="O29" s="160"/>
      <c r="P29" s="160"/>
      <c r="Q29" s="160"/>
      <c r="R29" s="160"/>
      <c r="S29" s="160"/>
      <c r="T29" s="160"/>
      <c r="U29" s="160"/>
      <c r="V29" s="160"/>
      <c r="W29" s="160"/>
      <c r="X29" s="160"/>
      <c r="Y29" s="160"/>
      <c r="Z29" s="160"/>
      <c r="AA29" s="4"/>
      <c r="AB29" s="104"/>
      <c r="AC29" s="104"/>
      <c r="AD29" s="104"/>
      <c r="AE29" s="104"/>
      <c r="AF29" s="104"/>
      <c r="AG29" s="105">
        <f t="shared" si="1"/>
        <v>0</v>
      </c>
      <c r="AH29" s="4"/>
      <c r="AI29" s="4"/>
      <c r="AK29" s="161">
        <f t="shared" si="12"/>
        <v>0</v>
      </c>
      <c r="AL29" s="161">
        <f t="shared" si="13"/>
        <v>0</v>
      </c>
      <c r="AM29" s="161">
        <f t="shared" si="14"/>
        <v>0</v>
      </c>
      <c r="AN29" s="161">
        <f t="shared" si="15"/>
        <v>0</v>
      </c>
      <c r="AO29" s="161">
        <f t="shared" si="16"/>
        <v>0</v>
      </c>
      <c r="AP29" s="161">
        <f t="shared" si="17"/>
        <v>0</v>
      </c>
      <c r="AQ29" s="161">
        <f t="shared" si="18"/>
        <v>0</v>
      </c>
      <c r="AR29" s="161">
        <f t="shared" si="19"/>
        <v>0</v>
      </c>
      <c r="AS29" s="161">
        <f t="shared" si="20"/>
        <v>0</v>
      </c>
      <c r="AT29" s="161">
        <f t="shared" si="21"/>
        <v>0</v>
      </c>
      <c r="AU29" s="161">
        <f t="shared" si="22"/>
        <v>0</v>
      </c>
      <c r="AV29" s="161">
        <f t="shared" si="23"/>
        <v>0</v>
      </c>
      <c r="AW29" s="161">
        <f t="shared" si="24"/>
        <v>0</v>
      </c>
      <c r="AX29" s="161">
        <f t="shared" si="25"/>
        <v>0</v>
      </c>
      <c r="AY29" s="161">
        <f t="shared" si="26"/>
        <v>0</v>
      </c>
      <c r="AZ29" s="161">
        <f t="shared" si="27"/>
        <v>0</v>
      </c>
      <c r="BA29" s="161">
        <f t="shared" si="28"/>
        <v>0</v>
      </c>
      <c r="BB29" s="161">
        <f t="shared" si="29"/>
        <v>0</v>
      </c>
      <c r="BC29" s="161">
        <f t="shared" si="30"/>
        <v>0</v>
      </c>
      <c r="BD29" s="161">
        <f t="shared" si="31"/>
        <v>0</v>
      </c>
    </row>
    <row r="30" spans="1:56" ht="96.6" x14ac:dyDescent="0.3">
      <c r="A30" s="98" t="s">
        <v>265</v>
      </c>
      <c r="B30" s="90" t="s">
        <v>283</v>
      </c>
      <c r="C30" s="151" t="s">
        <v>284</v>
      </c>
      <c r="D30" s="90" t="s">
        <v>285</v>
      </c>
      <c r="E30" s="99"/>
      <c r="F30" s="99"/>
      <c r="G30" s="160"/>
      <c r="H30" s="160"/>
      <c r="I30" s="160"/>
      <c r="J30" s="160"/>
      <c r="K30" s="160"/>
      <c r="L30" s="160"/>
      <c r="M30" s="160"/>
      <c r="N30" s="160"/>
      <c r="O30" s="160"/>
      <c r="P30" s="160"/>
      <c r="Q30" s="160"/>
      <c r="R30" s="160"/>
      <c r="S30" s="160"/>
      <c r="T30" s="160"/>
      <c r="U30" s="160"/>
      <c r="V30" s="160"/>
      <c r="W30" s="160"/>
      <c r="X30" s="160"/>
      <c r="Y30" s="160"/>
      <c r="Z30" s="160"/>
      <c r="AA30" s="4" t="s">
        <v>63</v>
      </c>
      <c r="AB30" s="104">
        <v>1</v>
      </c>
      <c r="AC30" s="104" t="s">
        <v>231</v>
      </c>
      <c r="AD30" s="104"/>
      <c r="AE30" s="104"/>
      <c r="AF30" s="104"/>
      <c r="AG30" s="105">
        <f t="shared" si="1"/>
        <v>0</v>
      </c>
      <c r="AH30" s="4"/>
      <c r="AI30" s="4"/>
      <c r="AK30" s="161">
        <f t="shared" si="12"/>
        <v>0</v>
      </c>
      <c r="AL30" s="161">
        <f t="shared" si="13"/>
        <v>0</v>
      </c>
      <c r="AM30" s="161">
        <f t="shared" si="14"/>
        <v>0</v>
      </c>
      <c r="AN30" s="161">
        <f t="shared" si="15"/>
        <v>0</v>
      </c>
      <c r="AO30" s="161">
        <f t="shared" si="16"/>
        <v>0</v>
      </c>
      <c r="AP30" s="161">
        <f t="shared" si="17"/>
        <v>0</v>
      </c>
      <c r="AQ30" s="161">
        <f t="shared" si="18"/>
        <v>0</v>
      </c>
      <c r="AR30" s="161">
        <f t="shared" si="19"/>
        <v>0</v>
      </c>
      <c r="AS30" s="161">
        <f t="shared" si="20"/>
        <v>0</v>
      </c>
      <c r="AT30" s="161">
        <f t="shared" si="21"/>
        <v>0</v>
      </c>
      <c r="AU30" s="161">
        <f t="shared" si="22"/>
        <v>0</v>
      </c>
      <c r="AV30" s="161">
        <f t="shared" si="23"/>
        <v>0</v>
      </c>
      <c r="AW30" s="161">
        <f t="shared" si="24"/>
        <v>1</v>
      </c>
      <c r="AX30" s="161">
        <f t="shared" si="25"/>
        <v>0</v>
      </c>
      <c r="AY30" s="161">
        <f t="shared" si="26"/>
        <v>0</v>
      </c>
      <c r="AZ30" s="161">
        <f t="shared" si="27"/>
        <v>0</v>
      </c>
      <c r="BA30" s="161">
        <f t="shared" si="28"/>
        <v>0</v>
      </c>
      <c r="BB30" s="161">
        <f t="shared" si="29"/>
        <v>0</v>
      </c>
      <c r="BC30" s="161">
        <f t="shared" si="30"/>
        <v>0</v>
      </c>
      <c r="BD30" s="161">
        <f t="shared" si="31"/>
        <v>0</v>
      </c>
    </row>
    <row r="31" spans="1:56" ht="41.4" x14ac:dyDescent="0.3">
      <c r="A31" s="98" t="s">
        <v>265</v>
      </c>
      <c r="B31" s="90" t="s">
        <v>286</v>
      </c>
      <c r="C31" s="151" t="s">
        <v>287</v>
      </c>
      <c r="D31" s="90" t="s">
        <v>288</v>
      </c>
      <c r="E31" s="99"/>
      <c r="F31" s="99"/>
      <c r="G31" s="160"/>
      <c r="H31" s="160"/>
      <c r="I31" s="160"/>
      <c r="J31" s="160"/>
      <c r="K31" s="160"/>
      <c r="L31" s="160"/>
      <c r="M31" s="160"/>
      <c r="N31" s="160"/>
      <c r="O31" s="160"/>
      <c r="P31" s="160"/>
      <c r="Q31" s="160"/>
      <c r="R31" s="160"/>
      <c r="S31" s="160"/>
      <c r="T31" s="160"/>
      <c r="U31" s="160"/>
      <c r="V31" s="160"/>
      <c r="W31" s="160"/>
      <c r="X31" s="160"/>
      <c r="Y31" s="160"/>
      <c r="Z31" s="160"/>
      <c r="AA31" s="4" t="s">
        <v>63</v>
      </c>
      <c r="AB31" s="104">
        <v>1</v>
      </c>
      <c r="AC31" s="104" t="s">
        <v>231</v>
      </c>
      <c r="AD31" s="104"/>
      <c r="AE31" s="104"/>
      <c r="AF31" s="104"/>
      <c r="AG31" s="105">
        <f t="shared" si="1"/>
        <v>0</v>
      </c>
      <c r="AH31" s="4"/>
      <c r="AI31" s="4"/>
      <c r="AK31" s="161">
        <f t="shared" si="12"/>
        <v>0</v>
      </c>
      <c r="AL31" s="161">
        <f t="shared" si="13"/>
        <v>0</v>
      </c>
      <c r="AM31" s="161">
        <f t="shared" si="14"/>
        <v>0</v>
      </c>
      <c r="AN31" s="161">
        <f t="shared" si="15"/>
        <v>0</v>
      </c>
      <c r="AO31" s="161">
        <f t="shared" si="16"/>
        <v>0</v>
      </c>
      <c r="AP31" s="161">
        <f t="shared" si="17"/>
        <v>0</v>
      </c>
      <c r="AQ31" s="161">
        <f t="shared" si="18"/>
        <v>0</v>
      </c>
      <c r="AR31" s="161">
        <f t="shared" si="19"/>
        <v>0</v>
      </c>
      <c r="AS31" s="161">
        <f t="shared" si="20"/>
        <v>0</v>
      </c>
      <c r="AT31" s="161">
        <f t="shared" si="21"/>
        <v>0</v>
      </c>
      <c r="AU31" s="161">
        <f t="shared" si="22"/>
        <v>0</v>
      </c>
      <c r="AV31" s="161">
        <f t="shared" si="23"/>
        <v>0</v>
      </c>
      <c r="AW31" s="161">
        <f t="shared" si="24"/>
        <v>1</v>
      </c>
      <c r="AX31" s="161">
        <f t="shared" si="25"/>
        <v>0</v>
      </c>
      <c r="AY31" s="161">
        <f t="shared" si="26"/>
        <v>0</v>
      </c>
      <c r="AZ31" s="161">
        <f t="shared" si="27"/>
        <v>0</v>
      </c>
      <c r="BA31" s="161">
        <f t="shared" si="28"/>
        <v>0</v>
      </c>
      <c r="BB31" s="161">
        <f t="shared" si="29"/>
        <v>0</v>
      </c>
      <c r="BC31" s="161">
        <f t="shared" si="30"/>
        <v>0</v>
      </c>
      <c r="BD31" s="161">
        <f t="shared" si="31"/>
        <v>0</v>
      </c>
    </row>
    <row r="32" spans="1:56" ht="55.2" x14ac:dyDescent="0.3">
      <c r="A32" s="98" t="s">
        <v>265</v>
      </c>
      <c r="B32" s="90" t="s">
        <v>289</v>
      </c>
      <c r="C32" s="151" t="s">
        <v>290</v>
      </c>
      <c r="D32" s="90" t="s">
        <v>291</v>
      </c>
      <c r="E32" s="99"/>
      <c r="F32" s="99"/>
      <c r="G32" s="160"/>
      <c r="H32" s="160"/>
      <c r="I32" s="160"/>
      <c r="J32" s="160"/>
      <c r="K32" s="160"/>
      <c r="L32" s="160"/>
      <c r="M32" s="160"/>
      <c r="N32" s="160"/>
      <c r="O32" s="160"/>
      <c r="P32" s="160"/>
      <c r="Q32" s="160"/>
      <c r="R32" s="160"/>
      <c r="S32" s="160"/>
      <c r="T32" s="160"/>
      <c r="U32" s="160"/>
      <c r="V32" s="160"/>
      <c r="W32" s="160"/>
      <c r="X32" s="160"/>
      <c r="Y32" s="160"/>
      <c r="Z32" s="160"/>
      <c r="AA32" s="4" t="s">
        <v>63</v>
      </c>
      <c r="AB32" s="104">
        <v>1</v>
      </c>
      <c r="AC32" s="104" t="s">
        <v>231</v>
      </c>
      <c r="AD32" s="104"/>
      <c r="AE32" s="104"/>
      <c r="AF32" s="104"/>
      <c r="AG32" s="105">
        <f t="shared" si="1"/>
        <v>0</v>
      </c>
      <c r="AH32" s="4"/>
      <c r="AI32" s="4"/>
      <c r="AK32" s="161">
        <f t="shared" si="12"/>
        <v>0</v>
      </c>
      <c r="AL32" s="161">
        <f t="shared" si="13"/>
        <v>0</v>
      </c>
      <c r="AM32" s="161">
        <f t="shared" si="14"/>
        <v>0</v>
      </c>
      <c r="AN32" s="161">
        <f t="shared" si="15"/>
        <v>0</v>
      </c>
      <c r="AO32" s="161">
        <f t="shared" si="16"/>
        <v>0</v>
      </c>
      <c r="AP32" s="161">
        <f t="shared" si="17"/>
        <v>0</v>
      </c>
      <c r="AQ32" s="161">
        <f t="shared" si="18"/>
        <v>0</v>
      </c>
      <c r="AR32" s="161">
        <f t="shared" si="19"/>
        <v>0</v>
      </c>
      <c r="AS32" s="161">
        <f t="shared" si="20"/>
        <v>0</v>
      </c>
      <c r="AT32" s="161">
        <f t="shared" si="21"/>
        <v>0</v>
      </c>
      <c r="AU32" s="161">
        <f t="shared" si="22"/>
        <v>0</v>
      </c>
      <c r="AV32" s="161">
        <f t="shared" si="23"/>
        <v>0</v>
      </c>
      <c r="AW32" s="161">
        <f t="shared" si="24"/>
        <v>1</v>
      </c>
      <c r="AX32" s="161">
        <f t="shared" si="25"/>
        <v>0</v>
      </c>
      <c r="AY32" s="161">
        <f t="shared" si="26"/>
        <v>0</v>
      </c>
      <c r="AZ32" s="161">
        <f t="shared" si="27"/>
        <v>0</v>
      </c>
      <c r="BA32" s="161">
        <f t="shared" si="28"/>
        <v>0</v>
      </c>
      <c r="BB32" s="161">
        <f t="shared" si="29"/>
        <v>0</v>
      </c>
      <c r="BC32" s="161">
        <f t="shared" si="30"/>
        <v>0</v>
      </c>
      <c r="BD32" s="161">
        <f t="shared" si="31"/>
        <v>0</v>
      </c>
    </row>
    <row r="33" spans="1:56" ht="55.2" x14ac:dyDescent="0.3">
      <c r="A33" s="98" t="s">
        <v>265</v>
      </c>
      <c r="B33" s="90" t="s">
        <v>292</v>
      </c>
      <c r="C33" s="151" t="s">
        <v>293</v>
      </c>
      <c r="D33" s="90" t="s">
        <v>294</v>
      </c>
      <c r="E33" s="99"/>
      <c r="F33" s="99"/>
      <c r="G33" s="160"/>
      <c r="H33" s="160"/>
      <c r="I33" s="160"/>
      <c r="J33" s="160"/>
      <c r="K33" s="160"/>
      <c r="L33" s="160"/>
      <c r="M33" s="160"/>
      <c r="N33" s="160"/>
      <c r="O33" s="160"/>
      <c r="P33" s="160"/>
      <c r="Q33" s="160"/>
      <c r="R33" s="160"/>
      <c r="S33" s="160"/>
      <c r="T33" s="160"/>
      <c r="U33" s="160"/>
      <c r="V33" s="160"/>
      <c r="W33" s="160"/>
      <c r="X33" s="160"/>
      <c r="Y33" s="160"/>
      <c r="Z33" s="160"/>
      <c r="AA33" s="4" t="s">
        <v>63</v>
      </c>
      <c r="AB33" s="104">
        <v>1</v>
      </c>
      <c r="AC33" s="104" t="s">
        <v>231</v>
      </c>
      <c r="AD33" s="104"/>
      <c r="AE33" s="104"/>
      <c r="AF33" s="104"/>
      <c r="AG33" s="105">
        <f t="shared" si="1"/>
        <v>0</v>
      </c>
      <c r="AH33" s="4"/>
      <c r="AI33" s="4"/>
      <c r="AK33" s="161">
        <f t="shared" si="12"/>
        <v>0</v>
      </c>
      <c r="AL33" s="161">
        <f t="shared" si="13"/>
        <v>0</v>
      </c>
      <c r="AM33" s="161">
        <f t="shared" si="14"/>
        <v>0</v>
      </c>
      <c r="AN33" s="161">
        <f t="shared" si="15"/>
        <v>0</v>
      </c>
      <c r="AO33" s="161">
        <f t="shared" si="16"/>
        <v>0</v>
      </c>
      <c r="AP33" s="161">
        <f t="shared" si="17"/>
        <v>0</v>
      </c>
      <c r="AQ33" s="161">
        <f t="shared" si="18"/>
        <v>0</v>
      </c>
      <c r="AR33" s="161">
        <f t="shared" si="19"/>
        <v>0</v>
      </c>
      <c r="AS33" s="161">
        <f t="shared" si="20"/>
        <v>0</v>
      </c>
      <c r="AT33" s="161">
        <f t="shared" si="21"/>
        <v>0</v>
      </c>
      <c r="AU33" s="161">
        <f t="shared" si="22"/>
        <v>0</v>
      </c>
      <c r="AV33" s="161">
        <f t="shared" si="23"/>
        <v>0</v>
      </c>
      <c r="AW33" s="161">
        <f t="shared" si="24"/>
        <v>1</v>
      </c>
      <c r="AX33" s="161">
        <f t="shared" si="25"/>
        <v>0</v>
      </c>
      <c r="AY33" s="161">
        <f t="shared" si="26"/>
        <v>0</v>
      </c>
      <c r="AZ33" s="161">
        <f t="shared" si="27"/>
        <v>0</v>
      </c>
      <c r="BA33" s="161">
        <f t="shared" si="28"/>
        <v>0</v>
      </c>
      <c r="BB33" s="161">
        <f t="shared" si="29"/>
        <v>0</v>
      </c>
      <c r="BC33" s="161">
        <f t="shared" si="30"/>
        <v>0</v>
      </c>
      <c r="BD33" s="161">
        <f t="shared" si="31"/>
        <v>0</v>
      </c>
    </row>
    <row r="34" spans="1:56" ht="55.2" x14ac:dyDescent="0.3">
      <c r="A34" s="98" t="s">
        <v>265</v>
      </c>
      <c r="B34" s="90" t="s">
        <v>295</v>
      </c>
      <c r="C34" s="151" t="s">
        <v>296</v>
      </c>
      <c r="D34" s="90" t="s">
        <v>297</v>
      </c>
      <c r="E34" s="90"/>
      <c r="F34" s="99"/>
      <c r="G34" s="160"/>
      <c r="H34" s="160"/>
      <c r="I34" s="160"/>
      <c r="J34" s="160"/>
      <c r="K34" s="160"/>
      <c r="L34" s="160"/>
      <c r="M34" s="160"/>
      <c r="N34" s="160"/>
      <c r="O34" s="160"/>
      <c r="P34" s="160"/>
      <c r="Q34" s="160"/>
      <c r="R34" s="160"/>
      <c r="S34" s="160"/>
      <c r="T34" s="160"/>
      <c r="U34" s="160"/>
      <c r="V34" s="160"/>
      <c r="W34" s="160"/>
      <c r="X34" s="160"/>
      <c r="Y34" s="160"/>
      <c r="Z34" s="160"/>
      <c r="AA34" s="4" t="s">
        <v>63</v>
      </c>
      <c r="AB34" s="104">
        <v>1</v>
      </c>
      <c r="AC34" s="104" t="s">
        <v>231</v>
      </c>
      <c r="AD34" s="104"/>
      <c r="AE34" s="104"/>
      <c r="AF34" s="104"/>
      <c r="AG34" s="105">
        <f t="shared" si="1"/>
        <v>0</v>
      </c>
      <c r="AH34" s="4"/>
      <c r="AI34" s="4"/>
      <c r="AK34" s="161">
        <f t="shared" si="12"/>
        <v>0</v>
      </c>
      <c r="AL34" s="161">
        <f t="shared" si="13"/>
        <v>0</v>
      </c>
      <c r="AM34" s="161">
        <f t="shared" si="14"/>
        <v>0</v>
      </c>
      <c r="AN34" s="161">
        <f t="shared" si="15"/>
        <v>0</v>
      </c>
      <c r="AO34" s="161">
        <f t="shared" si="16"/>
        <v>0</v>
      </c>
      <c r="AP34" s="161">
        <f t="shared" si="17"/>
        <v>0</v>
      </c>
      <c r="AQ34" s="161">
        <f t="shared" si="18"/>
        <v>0</v>
      </c>
      <c r="AR34" s="161">
        <f t="shared" si="19"/>
        <v>0</v>
      </c>
      <c r="AS34" s="161">
        <f t="shared" si="20"/>
        <v>0</v>
      </c>
      <c r="AT34" s="161">
        <f t="shared" si="21"/>
        <v>0</v>
      </c>
      <c r="AU34" s="161">
        <f t="shared" si="22"/>
        <v>0</v>
      </c>
      <c r="AV34" s="161">
        <f t="shared" si="23"/>
        <v>0</v>
      </c>
      <c r="AW34" s="161">
        <f t="shared" si="24"/>
        <v>1</v>
      </c>
      <c r="AX34" s="161">
        <f t="shared" si="25"/>
        <v>0</v>
      </c>
      <c r="AY34" s="161">
        <f t="shared" si="26"/>
        <v>0</v>
      </c>
      <c r="AZ34" s="161">
        <f t="shared" si="27"/>
        <v>0</v>
      </c>
      <c r="BA34" s="161">
        <f t="shared" si="28"/>
        <v>0</v>
      </c>
      <c r="BB34" s="161">
        <f t="shared" si="29"/>
        <v>0</v>
      </c>
      <c r="BC34" s="161">
        <f t="shared" si="30"/>
        <v>0</v>
      </c>
      <c r="BD34" s="161">
        <f t="shared" si="31"/>
        <v>0</v>
      </c>
    </row>
    <row r="35" spans="1:56" ht="110.4" x14ac:dyDescent="0.3">
      <c r="A35" s="98" t="s">
        <v>298</v>
      </c>
      <c r="B35" s="90" t="s">
        <v>299</v>
      </c>
      <c r="C35" s="151" t="s">
        <v>300</v>
      </c>
      <c r="D35" s="182" t="s">
        <v>301</v>
      </c>
      <c r="E35" s="90"/>
      <c r="F35" s="90"/>
      <c r="G35" s="160"/>
      <c r="H35" s="160"/>
      <c r="I35" s="160"/>
      <c r="J35" s="160"/>
      <c r="K35" s="160"/>
      <c r="L35" s="160"/>
      <c r="M35" s="160"/>
      <c r="N35" s="160"/>
      <c r="O35" s="160"/>
      <c r="P35" s="160"/>
      <c r="Q35" s="160"/>
      <c r="R35" s="160"/>
      <c r="S35" s="160"/>
      <c r="T35" s="160"/>
      <c r="U35" s="160"/>
      <c r="V35" s="160"/>
      <c r="W35" s="160"/>
      <c r="X35" s="160"/>
      <c r="Y35" s="160"/>
      <c r="Z35" s="160"/>
      <c r="AA35" s="4" t="s">
        <v>63</v>
      </c>
      <c r="AB35" s="104">
        <v>1</v>
      </c>
      <c r="AC35" s="104" t="s">
        <v>231</v>
      </c>
      <c r="AD35" s="104"/>
      <c r="AE35" s="104"/>
      <c r="AF35" s="104"/>
      <c r="AG35" s="105">
        <f t="shared" si="1"/>
        <v>0</v>
      </c>
      <c r="AH35" s="4"/>
      <c r="AI35" s="4"/>
      <c r="AK35" s="161">
        <f t="shared" si="12"/>
        <v>0</v>
      </c>
      <c r="AL35" s="161">
        <f t="shared" si="13"/>
        <v>0</v>
      </c>
      <c r="AM35" s="161">
        <f t="shared" si="14"/>
        <v>0</v>
      </c>
      <c r="AN35" s="161">
        <f t="shared" si="15"/>
        <v>0</v>
      </c>
      <c r="AO35" s="161">
        <f t="shared" si="16"/>
        <v>0</v>
      </c>
      <c r="AP35" s="161">
        <f t="shared" si="17"/>
        <v>0</v>
      </c>
      <c r="AQ35" s="161">
        <f t="shared" si="18"/>
        <v>0</v>
      </c>
      <c r="AR35" s="161">
        <f t="shared" si="19"/>
        <v>0</v>
      </c>
      <c r="AS35" s="161">
        <f t="shared" si="20"/>
        <v>0</v>
      </c>
      <c r="AT35" s="161">
        <f t="shared" si="21"/>
        <v>0</v>
      </c>
      <c r="AU35" s="161">
        <f t="shared" si="22"/>
        <v>0</v>
      </c>
      <c r="AV35" s="161">
        <f t="shared" si="23"/>
        <v>0</v>
      </c>
      <c r="AW35" s="161">
        <f t="shared" si="24"/>
        <v>1</v>
      </c>
      <c r="AX35" s="161">
        <f t="shared" si="25"/>
        <v>0</v>
      </c>
      <c r="AY35" s="161">
        <f t="shared" si="26"/>
        <v>0</v>
      </c>
      <c r="AZ35" s="161">
        <f t="shared" si="27"/>
        <v>0</v>
      </c>
      <c r="BA35" s="161">
        <f t="shared" si="28"/>
        <v>0</v>
      </c>
      <c r="BB35" s="161">
        <f t="shared" si="29"/>
        <v>0</v>
      </c>
      <c r="BC35" s="161">
        <f t="shared" si="30"/>
        <v>0</v>
      </c>
      <c r="BD35" s="161">
        <f t="shared" si="31"/>
        <v>0</v>
      </c>
    </row>
    <row r="36" spans="1:56" x14ac:dyDescent="0.3">
      <c r="A36" s="179"/>
      <c r="B36" s="179" t="s">
        <v>302</v>
      </c>
      <c r="C36" s="179" t="s">
        <v>303</v>
      </c>
      <c r="D36" s="179"/>
      <c r="E36" s="179"/>
      <c r="F36" s="179"/>
      <c r="G36" s="160"/>
      <c r="H36" s="160"/>
      <c r="I36" s="160"/>
      <c r="J36" s="160"/>
      <c r="K36" s="160"/>
      <c r="L36" s="160"/>
      <c r="M36" s="160"/>
      <c r="N36" s="160"/>
      <c r="O36" s="160"/>
      <c r="P36" s="160"/>
      <c r="Q36" s="160"/>
      <c r="R36" s="160"/>
      <c r="S36" s="160"/>
      <c r="T36" s="160"/>
      <c r="U36" s="160"/>
      <c r="V36" s="160"/>
      <c r="W36" s="160"/>
      <c r="X36" s="160"/>
      <c r="Y36" s="160"/>
      <c r="Z36" s="160"/>
      <c r="AA36" s="4"/>
      <c r="AB36" s="104"/>
      <c r="AC36" s="104"/>
      <c r="AD36" s="104"/>
      <c r="AE36" s="104"/>
      <c r="AF36" s="104"/>
      <c r="AG36" s="105">
        <f t="shared" si="1"/>
        <v>0</v>
      </c>
      <c r="AH36" s="4"/>
      <c r="AI36" s="4"/>
      <c r="AK36" s="161">
        <f t="shared" si="12"/>
        <v>0</v>
      </c>
      <c r="AL36" s="161">
        <f t="shared" si="13"/>
        <v>0</v>
      </c>
      <c r="AM36" s="161">
        <f t="shared" si="14"/>
        <v>0</v>
      </c>
      <c r="AN36" s="161">
        <f t="shared" si="15"/>
        <v>0</v>
      </c>
      <c r="AO36" s="161">
        <f t="shared" si="16"/>
        <v>0</v>
      </c>
      <c r="AP36" s="161">
        <f t="shared" si="17"/>
        <v>0</v>
      </c>
      <c r="AQ36" s="161">
        <f t="shared" si="18"/>
        <v>0</v>
      </c>
      <c r="AR36" s="161">
        <f t="shared" si="19"/>
        <v>0</v>
      </c>
      <c r="AS36" s="161">
        <f t="shared" si="20"/>
        <v>0</v>
      </c>
      <c r="AT36" s="161">
        <f t="shared" si="21"/>
        <v>0</v>
      </c>
      <c r="AU36" s="161">
        <f t="shared" si="22"/>
        <v>0</v>
      </c>
      <c r="AV36" s="161">
        <f t="shared" si="23"/>
        <v>0</v>
      </c>
      <c r="AW36" s="161">
        <f t="shared" si="24"/>
        <v>0</v>
      </c>
      <c r="AX36" s="161">
        <f t="shared" si="25"/>
        <v>0</v>
      </c>
      <c r="AY36" s="161">
        <f t="shared" si="26"/>
        <v>0</v>
      </c>
      <c r="AZ36" s="161">
        <f t="shared" si="27"/>
        <v>0</v>
      </c>
      <c r="BA36" s="161">
        <f t="shared" si="28"/>
        <v>0</v>
      </c>
      <c r="BB36" s="161">
        <f t="shared" si="29"/>
        <v>0</v>
      </c>
      <c r="BC36" s="161">
        <f t="shared" si="30"/>
        <v>0</v>
      </c>
      <c r="BD36" s="161">
        <f t="shared" si="31"/>
        <v>0</v>
      </c>
    </row>
    <row r="37" spans="1:56" ht="69" x14ac:dyDescent="0.3">
      <c r="B37" s="90" t="s">
        <v>304</v>
      </c>
      <c r="C37" s="151" t="s">
        <v>305</v>
      </c>
      <c r="D37" s="90" t="s">
        <v>306</v>
      </c>
      <c r="E37" s="90"/>
      <c r="F37" s="90"/>
      <c r="G37" s="160"/>
      <c r="H37" s="160"/>
      <c r="I37" s="160"/>
      <c r="J37" s="160"/>
      <c r="K37" s="160"/>
      <c r="L37" s="160"/>
      <c r="M37" s="160"/>
      <c r="N37" s="160"/>
      <c r="O37" s="160"/>
      <c r="P37" s="160"/>
      <c r="Q37" s="160"/>
      <c r="R37" s="160"/>
      <c r="S37" s="160"/>
      <c r="T37" s="160"/>
      <c r="U37" s="160"/>
      <c r="V37" s="160"/>
      <c r="W37" s="160"/>
      <c r="X37" s="160"/>
      <c r="Y37" s="160"/>
      <c r="Z37" s="160"/>
      <c r="AA37" s="4" t="s">
        <v>63</v>
      </c>
      <c r="AB37" s="104">
        <v>5</v>
      </c>
      <c r="AC37" s="104" t="s">
        <v>231</v>
      </c>
      <c r="AD37" s="104" t="s">
        <v>3</v>
      </c>
      <c r="AE37" s="104"/>
      <c r="AF37" s="104"/>
      <c r="AG37" s="105">
        <f t="shared" si="1"/>
        <v>0</v>
      </c>
      <c r="AH37" s="4"/>
      <c r="AI37" s="4"/>
      <c r="AK37" s="161">
        <f t="shared" si="12"/>
        <v>0</v>
      </c>
      <c r="AL37" s="161">
        <f t="shared" si="13"/>
        <v>0</v>
      </c>
      <c r="AM37" s="161">
        <f t="shared" si="14"/>
        <v>0</v>
      </c>
      <c r="AN37" s="161">
        <f t="shared" si="15"/>
        <v>0</v>
      </c>
      <c r="AO37" s="161">
        <f t="shared" si="16"/>
        <v>0</v>
      </c>
      <c r="AP37" s="161">
        <f t="shared" si="17"/>
        <v>0</v>
      </c>
      <c r="AQ37" s="161">
        <f t="shared" si="18"/>
        <v>0</v>
      </c>
      <c r="AR37" s="161">
        <f t="shared" si="19"/>
        <v>0</v>
      </c>
      <c r="AS37" s="161">
        <f t="shared" si="20"/>
        <v>0</v>
      </c>
      <c r="AT37" s="161">
        <f t="shared" si="21"/>
        <v>0</v>
      </c>
      <c r="AU37" s="161">
        <f t="shared" si="22"/>
        <v>0</v>
      </c>
      <c r="AV37" s="161">
        <f t="shared" si="23"/>
        <v>0</v>
      </c>
      <c r="AW37" s="161">
        <f t="shared" si="24"/>
        <v>5</v>
      </c>
      <c r="AX37" s="161">
        <f t="shared" si="25"/>
        <v>0</v>
      </c>
      <c r="AY37" s="161">
        <f t="shared" si="26"/>
        <v>0</v>
      </c>
      <c r="AZ37" s="161">
        <f t="shared" si="27"/>
        <v>0</v>
      </c>
      <c r="BA37" s="161">
        <f t="shared" si="28"/>
        <v>0</v>
      </c>
      <c r="BB37" s="161">
        <f t="shared" si="29"/>
        <v>0</v>
      </c>
      <c r="BC37" s="161">
        <f t="shared" si="30"/>
        <v>0</v>
      </c>
      <c r="BD37" s="161">
        <f t="shared" si="31"/>
        <v>0</v>
      </c>
    </row>
    <row r="38" spans="1:56" ht="69" x14ac:dyDescent="0.3">
      <c r="B38" s="90" t="s">
        <v>307</v>
      </c>
      <c r="C38" s="151" t="s">
        <v>308</v>
      </c>
      <c r="D38" s="90" t="s">
        <v>309</v>
      </c>
      <c r="E38" s="90"/>
      <c r="F38" s="90"/>
      <c r="G38" s="160"/>
      <c r="H38" s="160"/>
      <c r="I38" s="160"/>
      <c r="J38" s="160"/>
      <c r="K38" s="160"/>
      <c r="L38" s="160"/>
      <c r="M38" s="160"/>
      <c r="N38" s="160"/>
      <c r="O38" s="160"/>
      <c r="P38" s="160"/>
      <c r="Q38" s="160"/>
      <c r="R38" s="160"/>
      <c r="S38" s="160"/>
      <c r="T38" s="160"/>
      <c r="U38" s="160"/>
      <c r="V38" s="160"/>
      <c r="W38" s="160"/>
      <c r="X38" s="160"/>
      <c r="Y38" s="160"/>
      <c r="Z38" s="160"/>
      <c r="AA38" s="4" t="s">
        <v>63</v>
      </c>
      <c r="AB38" s="104">
        <v>1</v>
      </c>
      <c r="AC38" s="104" t="s">
        <v>231</v>
      </c>
      <c r="AD38" s="104" t="s">
        <v>3</v>
      </c>
      <c r="AE38" s="104"/>
      <c r="AF38" s="104"/>
      <c r="AG38" s="105">
        <f t="shared" si="1"/>
        <v>0</v>
      </c>
      <c r="AH38" s="4"/>
      <c r="AI38" s="4"/>
      <c r="AK38" s="161">
        <f t="shared" si="12"/>
        <v>0</v>
      </c>
      <c r="AL38" s="161">
        <f t="shared" si="13"/>
        <v>0</v>
      </c>
      <c r="AM38" s="161">
        <f t="shared" si="14"/>
        <v>0</v>
      </c>
      <c r="AN38" s="161">
        <f t="shared" si="15"/>
        <v>0</v>
      </c>
      <c r="AO38" s="161">
        <f t="shared" si="16"/>
        <v>0</v>
      </c>
      <c r="AP38" s="161">
        <f t="shared" si="17"/>
        <v>0</v>
      </c>
      <c r="AQ38" s="161">
        <f t="shared" si="18"/>
        <v>0</v>
      </c>
      <c r="AR38" s="161">
        <f t="shared" si="19"/>
        <v>0</v>
      </c>
      <c r="AS38" s="161">
        <f t="shared" si="20"/>
        <v>0</v>
      </c>
      <c r="AT38" s="161">
        <f t="shared" si="21"/>
        <v>0</v>
      </c>
      <c r="AU38" s="161">
        <f t="shared" si="22"/>
        <v>0</v>
      </c>
      <c r="AV38" s="161">
        <f t="shared" si="23"/>
        <v>0</v>
      </c>
      <c r="AW38" s="161">
        <f t="shared" si="24"/>
        <v>1</v>
      </c>
      <c r="AX38" s="161">
        <f t="shared" si="25"/>
        <v>0</v>
      </c>
      <c r="AY38" s="161">
        <f t="shared" si="26"/>
        <v>0</v>
      </c>
      <c r="AZ38" s="161">
        <f t="shared" si="27"/>
        <v>0</v>
      </c>
      <c r="BA38" s="161">
        <f t="shared" si="28"/>
        <v>0</v>
      </c>
      <c r="BB38" s="161">
        <f t="shared" si="29"/>
        <v>0</v>
      </c>
      <c r="BC38" s="161">
        <f t="shared" si="30"/>
        <v>0</v>
      </c>
      <c r="BD38" s="161">
        <f t="shared" si="31"/>
        <v>0</v>
      </c>
    </row>
    <row r="39" spans="1:56" x14ac:dyDescent="0.3">
      <c r="B39" s="90" t="s">
        <v>310</v>
      </c>
      <c r="C39" s="151" t="s">
        <v>264</v>
      </c>
      <c r="D39" s="182"/>
      <c r="E39" s="99"/>
      <c r="F39" s="99"/>
      <c r="G39" s="160"/>
      <c r="H39" s="160"/>
      <c r="I39" s="160"/>
      <c r="J39" s="160"/>
      <c r="K39" s="160"/>
      <c r="L39" s="160"/>
      <c r="M39" s="160"/>
      <c r="N39" s="160"/>
      <c r="O39" s="160"/>
      <c r="P39" s="160"/>
      <c r="Q39" s="160"/>
      <c r="R39" s="160"/>
      <c r="S39" s="160"/>
      <c r="T39" s="160"/>
      <c r="U39" s="160"/>
      <c r="V39" s="160"/>
      <c r="W39" s="160"/>
      <c r="X39" s="160"/>
      <c r="Y39" s="160"/>
      <c r="Z39" s="160"/>
      <c r="AA39" s="4" t="s">
        <v>63</v>
      </c>
      <c r="AB39" s="104">
        <v>1</v>
      </c>
      <c r="AC39" s="104" t="s">
        <v>231</v>
      </c>
      <c r="AD39" s="104"/>
      <c r="AE39" s="104"/>
      <c r="AF39" s="104"/>
      <c r="AG39" s="105">
        <f t="shared" si="1"/>
        <v>0</v>
      </c>
      <c r="AH39" s="4"/>
      <c r="AI39" s="4"/>
      <c r="AK39" s="161">
        <f t="shared" si="12"/>
        <v>0</v>
      </c>
      <c r="AL39" s="161">
        <f t="shared" si="13"/>
        <v>0</v>
      </c>
      <c r="AM39" s="161">
        <f t="shared" si="14"/>
        <v>0</v>
      </c>
      <c r="AN39" s="161">
        <f t="shared" si="15"/>
        <v>0</v>
      </c>
      <c r="AO39" s="161">
        <f t="shared" si="16"/>
        <v>0</v>
      </c>
      <c r="AP39" s="161">
        <f t="shared" si="17"/>
        <v>0</v>
      </c>
      <c r="AQ39" s="161">
        <f t="shared" si="18"/>
        <v>0</v>
      </c>
      <c r="AR39" s="161">
        <f t="shared" si="19"/>
        <v>0</v>
      </c>
      <c r="AS39" s="161">
        <f t="shared" si="20"/>
        <v>0</v>
      </c>
      <c r="AT39" s="161">
        <f t="shared" si="21"/>
        <v>0</v>
      </c>
      <c r="AU39" s="161">
        <f t="shared" si="22"/>
        <v>0</v>
      </c>
      <c r="AV39" s="161">
        <f t="shared" si="23"/>
        <v>0</v>
      </c>
      <c r="AW39" s="161">
        <f t="shared" si="24"/>
        <v>1</v>
      </c>
      <c r="AX39" s="161">
        <f t="shared" si="25"/>
        <v>0</v>
      </c>
      <c r="AY39" s="161">
        <f t="shared" si="26"/>
        <v>0</v>
      </c>
      <c r="AZ39" s="161">
        <f t="shared" si="27"/>
        <v>0</v>
      </c>
      <c r="BA39" s="161">
        <f t="shared" si="28"/>
        <v>0</v>
      </c>
      <c r="BB39" s="161">
        <f t="shared" si="29"/>
        <v>0</v>
      </c>
      <c r="BC39" s="161">
        <f t="shared" si="30"/>
        <v>0</v>
      </c>
      <c r="BD39" s="161">
        <f t="shared" si="31"/>
        <v>0</v>
      </c>
    </row>
    <row r="40" spans="1:56" ht="55.2" x14ac:dyDescent="0.3">
      <c r="B40" s="90" t="s">
        <v>311</v>
      </c>
      <c r="C40" s="151" t="s">
        <v>312</v>
      </c>
      <c r="D40" s="90" t="s">
        <v>313</v>
      </c>
      <c r="E40" s="90"/>
      <c r="F40" s="90"/>
      <c r="G40" s="160"/>
      <c r="H40" s="160"/>
      <c r="I40" s="160"/>
      <c r="J40" s="160"/>
      <c r="K40" s="160"/>
      <c r="L40" s="160"/>
      <c r="M40" s="160"/>
      <c r="N40" s="160"/>
      <c r="O40" s="160"/>
      <c r="P40" s="160"/>
      <c r="Q40" s="160"/>
      <c r="R40" s="160"/>
      <c r="S40" s="160"/>
      <c r="T40" s="160"/>
      <c r="U40" s="160"/>
      <c r="V40" s="160"/>
      <c r="W40" s="160"/>
      <c r="X40" s="160"/>
      <c r="Y40" s="160"/>
      <c r="Z40" s="160"/>
      <c r="AA40" s="4" t="s">
        <v>63</v>
      </c>
      <c r="AB40" s="104">
        <v>1</v>
      </c>
      <c r="AC40" s="104" t="s">
        <v>231</v>
      </c>
      <c r="AD40" s="104" t="s">
        <v>3</v>
      </c>
      <c r="AE40" s="104"/>
      <c r="AF40" s="104"/>
      <c r="AG40" s="105">
        <f t="shared" si="1"/>
        <v>0</v>
      </c>
      <c r="AH40" s="4"/>
      <c r="AI40" s="4"/>
      <c r="AK40" s="161">
        <f t="shared" si="12"/>
        <v>0</v>
      </c>
      <c r="AL40" s="161">
        <f t="shared" si="13"/>
        <v>0</v>
      </c>
      <c r="AM40" s="161">
        <f t="shared" si="14"/>
        <v>0</v>
      </c>
      <c r="AN40" s="161">
        <f t="shared" si="15"/>
        <v>0</v>
      </c>
      <c r="AO40" s="161">
        <f t="shared" si="16"/>
        <v>0</v>
      </c>
      <c r="AP40" s="161">
        <f t="shared" si="17"/>
        <v>0</v>
      </c>
      <c r="AQ40" s="161">
        <f t="shared" si="18"/>
        <v>0</v>
      </c>
      <c r="AR40" s="161">
        <f t="shared" si="19"/>
        <v>0</v>
      </c>
      <c r="AS40" s="161">
        <f t="shared" si="20"/>
        <v>0</v>
      </c>
      <c r="AT40" s="161">
        <f t="shared" si="21"/>
        <v>0</v>
      </c>
      <c r="AU40" s="161">
        <f t="shared" si="22"/>
        <v>0</v>
      </c>
      <c r="AV40" s="161">
        <f t="shared" si="23"/>
        <v>0</v>
      </c>
      <c r="AW40" s="161">
        <f t="shared" si="24"/>
        <v>1</v>
      </c>
      <c r="AX40" s="161">
        <f t="shared" si="25"/>
        <v>0</v>
      </c>
      <c r="AY40" s="161">
        <f t="shared" si="26"/>
        <v>0</v>
      </c>
      <c r="AZ40" s="161">
        <f t="shared" si="27"/>
        <v>0</v>
      </c>
      <c r="BA40" s="161">
        <f t="shared" si="28"/>
        <v>0</v>
      </c>
      <c r="BB40" s="161">
        <f t="shared" si="29"/>
        <v>0</v>
      </c>
      <c r="BC40" s="161">
        <f t="shared" si="30"/>
        <v>0</v>
      </c>
      <c r="BD40" s="161">
        <f t="shared" si="31"/>
        <v>0</v>
      </c>
    </row>
    <row r="41" spans="1:56" ht="82.8" x14ac:dyDescent="0.3">
      <c r="B41" s="98" t="s">
        <v>314</v>
      </c>
      <c r="C41" s="151" t="s">
        <v>315</v>
      </c>
      <c r="D41" s="90" t="s">
        <v>316</v>
      </c>
      <c r="E41" s="90"/>
      <c r="F41" s="90"/>
      <c r="G41" s="160"/>
      <c r="H41" s="160"/>
      <c r="I41" s="160"/>
      <c r="J41" s="160"/>
      <c r="K41" s="160"/>
      <c r="L41" s="160"/>
      <c r="M41" s="160"/>
      <c r="N41" s="160"/>
      <c r="O41" s="160"/>
      <c r="P41" s="160"/>
      <c r="Q41" s="160"/>
      <c r="R41" s="160"/>
      <c r="S41" s="160"/>
      <c r="T41" s="160"/>
      <c r="U41" s="160"/>
      <c r="V41" s="160"/>
      <c r="W41" s="160"/>
      <c r="X41" s="160"/>
      <c r="Y41" s="160"/>
      <c r="Z41" s="160"/>
      <c r="AA41" s="4" t="s">
        <v>63</v>
      </c>
      <c r="AB41" s="104">
        <v>5</v>
      </c>
      <c r="AC41" s="104" t="s">
        <v>231</v>
      </c>
      <c r="AD41" s="104"/>
      <c r="AE41" s="104"/>
      <c r="AF41" s="104"/>
      <c r="AG41" s="105">
        <f t="shared" si="1"/>
        <v>0</v>
      </c>
      <c r="AH41" s="4"/>
      <c r="AI41" s="4"/>
      <c r="AK41" s="161">
        <f t="shared" si="12"/>
        <v>0</v>
      </c>
      <c r="AL41" s="161">
        <f t="shared" si="13"/>
        <v>0</v>
      </c>
      <c r="AM41" s="161">
        <f t="shared" si="14"/>
        <v>0</v>
      </c>
      <c r="AN41" s="161">
        <f t="shared" si="15"/>
        <v>0</v>
      </c>
      <c r="AO41" s="161">
        <f t="shared" si="16"/>
        <v>0</v>
      </c>
      <c r="AP41" s="161">
        <f t="shared" si="17"/>
        <v>0</v>
      </c>
      <c r="AQ41" s="161">
        <f t="shared" si="18"/>
        <v>0</v>
      </c>
      <c r="AR41" s="161">
        <f t="shared" si="19"/>
        <v>0</v>
      </c>
      <c r="AS41" s="161">
        <f t="shared" si="20"/>
        <v>0</v>
      </c>
      <c r="AT41" s="161">
        <f t="shared" si="21"/>
        <v>0</v>
      </c>
      <c r="AU41" s="161">
        <f t="shared" si="22"/>
        <v>0</v>
      </c>
      <c r="AV41" s="161">
        <f t="shared" si="23"/>
        <v>0</v>
      </c>
      <c r="AW41" s="161">
        <f t="shared" si="24"/>
        <v>5</v>
      </c>
      <c r="AX41" s="161">
        <f t="shared" si="25"/>
        <v>0</v>
      </c>
      <c r="AY41" s="161">
        <f t="shared" si="26"/>
        <v>0</v>
      </c>
      <c r="AZ41" s="161">
        <f t="shared" si="27"/>
        <v>0</v>
      </c>
      <c r="BA41" s="161">
        <f t="shared" si="28"/>
        <v>0</v>
      </c>
      <c r="BB41" s="161">
        <f t="shared" si="29"/>
        <v>0</v>
      </c>
      <c r="BC41" s="161">
        <f t="shared" si="30"/>
        <v>0</v>
      </c>
      <c r="BD41" s="161">
        <f t="shared" si="31"/>
        <v>0</v>
      </c>
    </row>
    <row r="42" spans="1:56" ht="41.4" x14ac:dyDescent="0.3">
      <c r="A42" s="179"/>
      <c r="B42" s="179" t="s">
        <v>317</v>
      </c>
      <c r="C42" s="179" t="s">
        <v>318</v>
      </c>
      <c r="D42" s="179" t="s">
        <v>319</v>
      </c>
      <c r="E42" s="179"/>
      <c r="F42" s="179"/>
      <c r="G42" s="160"/>
      <c r="H42" s="160"/>
      <c r="I42" s="160"/>
      <c r="J42" s="160"/>
      <c r="K42" s="160"/>
      <c r="L42" s="160"/>
      <c r="M42" s="160"/>
      <c r="N42" s="160"/>
      <c r="O42" s="160"/>
      <c r="P42" s="160"/>
      <c r="Q42" s="160"/>
      <c r="R42" s="160"/>
      <c r="S42" s="160"/>
      <c r="T42" s="160"/>
      <c r="U42" s="160"/>
      <c r="V42" s="160"/>
      <c r="W42" s="160"/>
      <c r="X42" s="160"/>
      <c r="Y42" s="160"/>
      <c r="Z42" s="160"/>
      <c r="AA42" s="4"/>
      <c r="AB42" s="104"/>
      <c r="AC42" s="104" t="s">
        <v>231</v>
      </c>
      <c r="AD42" s="104" t="s">
        <v>3</v>
      </c>
      <c r="AE42" s="104"/>
      <c r="AF42" s="104"/>
      <c r="AG42" s="105">
        <f t="shared" si="1"/>
        <v>0</v>
      </c>
      <c r="AH42" s="4" t="s">
        <v>320</v>
      </c>
      <c r="AI42" s="4"/>
      <c r="AK42" s="161">
        <f t="shared" si="12"/>
        <v>0</v>
      </c>
      <c r="AL42" s="161">
        <f t="shared" si="13"/>
        <v>0</v>
      </c>
      <c r="AM42" s="161">
        <f t="shared" si="14"/>
        <v>0</v>
      </c>
      <c r="AN42" s="161">
        <f t="shared" si="15"/>
        <v>0</v>
      </c>
      <c r="AO42" s="161">
        <f t="shared" si="16"/>
        <v>0</v>
      </c>
      <c r="AP42" s="161">
        <f t="shared" si="17"/>
        <v>0</v>
      </c>
      <c r="AQ42" s="161">
        <f t="shared" si="18"/>
        <v>0</v>
      </c>
      <c r="AR42" s="161">
        <f t="shared" si="19"/>
        <v>0</v>
      </c>
      <c r="AS42" s="161">
        <f t="shared" si="20"/>
        <v>0</v>
      </c>
      <c r="AT42" s="161">
        <f t="shared" si="21"/>
        <v>0</v>
      </c>
      <c r="AU42" s="161">
        <f t="shared" si="22"/>
        <v>0</v>
      </c>
      <c r="AV42" s="161">
        <f t="shared" si="23"/>
        <v>0</v>
      </c>
      <c r="AW42" s="161">
        <f t="shared" si="24"/>
        <v>0</v>
      </c>
      <c r="AX42" s="161">
        <f t="shared" si="25"/>
        <v>0</v>
      </c>
      <c r="AY42" s="161">
        <f t="shared" si="26"/>
        <v>0</v>
      </c>
      <c r="AZ42" s="161">
        <f t="shared" si="27"/>
        <v>0</v>
      </c>
      <c r="BA42" s="161">
        <f t="shared" si="28"/>
        <v>0</v>
      </c>
      <c r="BB42" s="161">
        <f t="shared" si="29"/>
        <v>0</v>
      </c>
      <c r="BC42" s="161">
        <f t="shared" si="30"/>
        <v>0</v>
      </c>
      <c r="BD42" s="161">
        <f t="shared" si="31"/>
        <v>0</v>
      </c>
    </row>
    <row r="43" spans="1:56" ht="41.4" x14ac:dyDescent="0.3">
      <c r="B43" s="98" t="s">
        <v>321</v>
      </c>
      <c r="C43" s="151" t="s">
        <v>322</v>
      </c>
      <c r="D43" s="90" t="s">
        <v>323</v>
      </c>
      <c r="E43" s="90"/>
      <c r="F43" s="90"/>
      <c r="G43" s="160"/>
      <c r="H43" s="160"/>
      <c r="I43" s="160"/>
      <c r="J43" s="160"/>
      <c r="K43" s="160"/>
      <c r="L43" s="160"/>
      <c r="M43" s="160"/>
      <c r="N43" s="160"/>
      <c r="O43" s="160"/>
      <c r="P43" s="160"/>
      <c r="Q43" s="160"/>
      <c r="R43" s="160"/>
      <c r="S43" s="160"/>
      <c r="T43" s="160"/>
      <c r="U43" s="160"/>
      <c r="V43" s="160"/>
      <c r="W43" s="160"/>
      <c r="X43" s="160"/>
      <c r="Y43" s="160"/>
      <c r="Z43" s="160"/>
      <c r="AA43" s="4" t="s">
        <v>63</v>
      </c>
      <c r="AB43" s="104">
        <v>1</v>
      </c>
      <c r="AC43" s="104" t="s">
        <v>231</v>
      </c>
      <c r="AD43" s="104"/>
      <c r="AE43" s="104"/>
      <c r="AF43" s="104"/>
      <c r="AG43" s="105">
        <f t="shared" si="1"/>
        <v>0</v>
      </c>
      <c r="AH43" s="4"/>
      <c r="AI43" s="4"/>
      <c r="AK43" s="161">
        <f t="shared" si="12"/>
        <v>0</v>
      </c>
      <c r="AL43" s="161">
        <f t="shared" si="13"/>
        <v>0</v>
      </c>
      <c r="AM43" s="161">
        <f t="shared" si="14"/>
        <v>0</v>
      </c>
      <c r="AN43" s="161">
        <f t="shared" si="15"/>
        <v>0</v>
      </c>
      <c r="AO43" s="161">
        <f t="shared" si="16"/>
        <v>0</v>
      </c>
      <c r="AP43" s="161">
        <f t="shared" si="17"/>
        <v>0</v>
      </c>
      <c r="AQ43" s="161">
        <f t="shared" si="18"/>
        <v>0</v>
      </c>
      <c r="AR43" s="161">
        <f t="shared" si="19"/>
        <v>0</v>
      </c>
      <c r="AS43" s="161">
        <f t="shared" si="20"/>
        <v>0</v>
      </c>
      <c r="AT43" s="161">
        <f t="shared" si="21"/>
        <v>0</v>
      </c>
      <c r="AU43" s="161">
        <f t="shared" si="22"/>
        <v>0</v>
      </c>
      <c r="AV43" s="161">
        <f t="shared" si="23"/>
        <v>0</v>
      </c>
      <c r="AW43" s="161">
        <f t="shared" si="24"/>
        <v>1</v>
      </c>
      <c r="AX43" s="161">
        <f t="shared" si="25"/>
        <v>0</v>
      </c>
      <c r="AY43" s="161">
        <f t="shared" si="26"/>
        <v>0</v>
      </c>
      <c r="AZ43" s="161">
        <f t="shared" si="27"/>
        <v>0</v>
      </c>
      <c r="BA43" s="161">
        <f t="shared" si="28"/>
        <v>0</v>
      </c>
      <c r="BB43" s="161">
        <f t="shared" si="29"/>
        <v>0</v>
      </c>
      <c r="BC43" s="161">
        <f t="shared" si="30"/>
        <v>0</v>
      </c>
      <c r="BD43" s="161">
        <f t="shared" si="31"/>
        <v>0</v>
      </c>
    </row>
    <row r="44" spans="1:56" ht="179.4" x14ac:dyDescent="0.3">
      <c r="B44" s="98" t="s">
        <v>324</v>
      </c>
      <c r="C44" s="151" t="s">
        <v>325</v>
      </c>
      <c r="D44" s="90" t="s">
        <v>326</v>
      </c>
      <c r="E44" s="90"/>
      <c r="F44" s="90"/>
      <c r="G44" s="160"/>
      <c r="H44" s="160"/>
      <c r="I44" s="160"/>
      <c r="J44" s="160"/>
      <c r="K44" s="160"/>
      <c r="L44" s="160"/>
      <c r="M44" s="160"/>
      <c r="N44" s="160"/>
      <c r="O44" s="160"/>
      <c r="P44" s="160"/>
      <c r="Q44" s="160"/>
      <c r="R44" s="160"/>
      <c r="S44" s="160"/>
      <c r="T44" s="160"/>
      <c r="U44" s="160"/>
      <c r="V44" s="160"/>
      <c r="W44" s="160"/>
      <c r="X44" s="160"/>
      <c r="Y44" s="160"/>
      <c r="Z44" s="160"/>
      <c r="AA44" s="4" t="s">
        <v>63</v>
      </c>
      <c r="AB44" s="104">
        <v>5</v>
      </c>
      <c r="AC44" s="104" t="s">
        <v>231</v>
      </c>
      <c r="AD44" s="104" t="s">
        <v>3</v>
      </c>
      <c r="AE44" s="104"/>
      <c r="AF44" s="104"/>
      <c r="AG44" s="105">
        <f t="shared" si="1"/>
        <v>0</v>
      </c>
      <c r="AH44" s="4"/>
      <c r="AI44" s="4"/>
      <c r="AK44" s="161">
        <f t="shared" si="12"/>
        <v>0</v>
      </c>
      <c r="AL44" s="161">
        <f t="shared" si="13"/>
        <v>0</v>
      </c>
      <c r="AM44" s="161">
        <f t="shared" si="14"/>
        <v>0</v>
      </c>
      <c r="AN44" s="161">
        <f t="shared" si="15"/>
        <v>0</v>
      </c>
      <c r="AO44" s="161">
        <f t="shared" si="16"/>
        <v>0</v>
      </c>
      <c r="AP44" s="161">
        <f t="shared" si="17"/>
        <v>0</v>
      </c>
      <c r="AQ44" s="161">
        <f t="shared" si="18"/>
        <v>0</v>
      </c>
      <c r="AR44" s="161">
        <f t="shared" si="19"/>
        <v>0</v>
      </c>
      <c r="AS44" s="161">
        <f t="shared" si="20"/>
        <v>0</v>
      </c>
      <c r="AT44" s="161">
        <f t="shared" si="21"/>
        <v>0</v>
      </c>
      <c r="AU44" s="161">
        <f t="shared" si="22"/>
        <v>0</v>
      </c>
      <c r="AV44" s="161">
        <f t="shared" si="23"/>
        <v>0</v>
      </c>
      <c r="AW44" s="161">
        <f t="shared" si="24"/>
        <v>5</v>
      </c>
      <c r="AX44" s="161">
        <f t="shared" si="25"/>
        <v>0</v>
      </c>
      <c r="AY44" s="161">
        <f t="shared" si="26"/>
        <v>0</v>
      </c>
      <c r="AZ44" s="161">
        <f t="shared" si="27"/>
        <v>0</v>
      </c>
      <c r="BA44" s="161">
        <f t="shared" si="28"/>
        <v>0</v>
      </c>
      <c r="BB44" s="161">
        <f t="shared" si="29"/>
        <v>0</v>
      </c>
      <c r="BC44" s="161">
        <f t="shared" si="30"/>
        <v>0</v>
      </c>
      <c r="BD44" s="161">
        <f t="shared" si="31"/>
        <v>0</v>
      </c>
    </row>
    <row r="45" spans="1:56" ht="82.8" x14ac:dyDescent="0.3">
      <c r="A45" s="98" t="s">
        <v>261</v>
      </c>
      <c r="B45" s="98" t="s">
        <v>327</v>
      </c>
      <c r="C45" s="151" t="s">
        <v>328</v>
      </c>
      <c r="D45" s="90" t="s">
        <v>329</v>
      </c>
      <c r="E45" s="90"/>
      <c r="F45" s="90"/>
      <c r="G45" s="160"/>
      <c r="H45" s="160"/>
      <c r="I45" s="160"/>
      <c r="J45" s="160"/>
      <c r="K45" s="160"/>
      <c r="L45" s="160"/>
      <c r="M45" s="160"/>
      <c r="N45" s="160"/>
      <c r="O45" s="160"/>
      <c r="P45" s="160"/>
      <c r="Q45" s="160"/>
      <c r="R45" s="160"/>
      <c r="S45" s="160"/>
      <c r="T45" s="160"/>
      <c r="U45" s="160"/>
      <c r="V45" s="160"/>
      <c r="W45" s="160"/>
      <c r="X45" s="160"/>
      <c r="Y45" s="160"/>
      <c r="Z45" s="160"/>
      <c r="AA45" s="4" t="s">
        <v>63</v>
      </c>
      <c r="AB45" s="104">
        <v>1</v>
      </c>
      <c r="AC45" s="104" t="s">
        <v>231</v>
      </c>
      <c r="AD45" s="104" t="s">
        <v>3</v>
      </c>
      <c r="AE45" s="104"/>
      <c r="AF45" s="104"/>
      <c r="AG45" s="105">
        <f t="shared" si="1"/>
        <v>0</v>
      </c>
      <c r="AH45" s="4"/>
      <c r="AI45" s="4"/>
      <c r="AK45" s="161">
        <f t="shared" si="12"/>
        <v>0</v>
      </c>
      <c r="AL45" s="161">
        <f t="shared" si="13"/>
        <v>0</v>
      </c>
      <c r="AM45" s="161">
        <f t="shared" si="14"/>
        <v>0</v>
      </c>
      <c r="AN45" s="161">
        <f t="shared" si="15"/>
        <v>0</v>
      </c>
      <c r="AO45" s="161">
        <f t="shared" si="16"/>
        <v>0</v>
      </c>
      <c r="AP45" s="161">
        <f t="shared" si="17"/>
        <v>0</v>
      </c>
      <c r="AQ45" s="161">
        <f t="shared" si="18"/>
        <v>0</v>
      </c>
      <c r="AR45" s="161">
        <f t="shared" si="19"/>
        <v>0</v>
      </c>
      <c r="AS45" s="161">
        <f t="shared" si="20"/>
        <v>0</v>
      </c>
      <c r="AT45" s="161">
        <f t="shared" si="21"/>
        <v>0</v>
      </c>
      <c r="AU45" s="161">
        <f t="shared" si="22"/>
        <v>0</v>
      </c>
      <c r="AV45" s="161">
        <f t="shared" si="23"/>
        <v>0</v>
      </c>
      <c r="AW45" s="161">
        <f t="shared" si="24"/>
        <v>1</v>
      </c>
      <c r="AX45" s="161">
        <f t="shared" si="25"/>
        <v>0</v>
      </c>
      <c r="AY45" s="161">
        <f t="shared" si="26"/>
        <v>0</v>
      </c>
      <c r="AZ45" s="161">
        <f t="shared" si="27"/>
        <v>0</v>
      </c>
      <c r="BA45" s="161">
        <f t="shared" si="28"/>
        <v>0</v>
      </c>
      <c r="BB45" s="161">
        <f t="shared" si="29"/>
        <v>0</v>
      </c>
      <c r="BC45" s="161">
        <f t="shared" si="30"/>
        <v>0</v>
      </c>
      <c r="BD45" s="161">
        <f t="shared" si="31"/>
        <v>0</v>
      </c>
    </row>
    <row r="46" spans="1:56" ht="55.2" x14ac:dyDescent="0.3">
      <c r="B46" s="90" t="s">
        <v>330</v>
      </c>
      <c r="C46" s="151" t="s">
        <v>331</v>
      </c>
      <c r="D46" s="90" t="s">
        <v>332</v>
      </c>
      <c r="E46" s="99"/>
      <c r="F46" s="90"/>
      <c r="G46" s="160"/>
      <c r="H46" s="160"/>
      <c r="I46" s="160"/>
      <c r="J46" s="160"/>
      <c r="K46" s="160"/>
      <c r="L46" s="160"/>
      <c r="M46" s="160"/>
      <c r="N46" s="160"/>
      <c r="O46" s="160"/>
      <c r="P46" s="160"/>
      <c r="Q46" s="160"/>
      <c r="R46" s="160"/>
      <c r="S46" s="160"/>
      <c r="T46" s="160"/>
      <c r="U46" s="160"/>
      <c r="V46" s="160"/>
      <c r="W46" s="160"/>
      <c r="X46" s="160"/>
      <c r="Y46" s="160"/>
      <c r="Z46" s="160"/>
      <c r="AA46" s="4" t="s">
        <v>63</v>
      </c>
      <c r="AB46" s="104">
        <v>5</v>
      </c>
      <c r="AC46" s="104" t="s">
        <v>252</v>
      </c>
      <c r="AD46" s="104" t="s">
        <v>3</v>
      </c>
      <c r="AE46" s="104"/>
      <c r="AF46" s="104"/>
      <c r="AG46" s="105">
        <f t="shared" si="1"/>
        <v>0</v>
      </c>
      <c r="AH46" s="4" t="s">
        <v>253</v>
      </c>
      <c r="AI46" s="4"/>
      <c r="AK46" s="161">
        <f t="shared" si="12"/>
        <v>0</v>
      </c>
      <c r="AL46" s="161">
        <f t="shared" si="13"/>
        <v>0</v>
      </c>
      <c r="AM46" s="161">
        <f t="shared" si="14"/>
        <v>0</v>
      </c>
      <c r="AN46" s="161">
        <f t="shared" si="15"/>
        <v>0</v>
      </c>
      <c r="AO46" s="161">
        <f t="shared" si="16"/>
        <v>0</v>
      </c>
      <c r="AP46" s="161">
        <f t="shared" si="17"/>
        <v>0</v>
      </c>
      <c r="AQ46" s="161">
        <f t="shared" si="18"/>
        <v>0</v>
      </c>
      <c r="AR46" s="161">
        <f t="shared" si="19"/>
        <v>0</v>
      </c>
      <c r="AS46" s="161">
        <f t="shared" si="20"/>
        <v>0</v>
      </c>
      <c r="AT46" s="161">
        <f t="shared" si="21"/>
        <v>0</v>
      </c>
      <c r="AU46" s="161">
        <f t="shared" si="22"/>
        <v>0</v>
      </c>
      <c r="AV46" s="161">
        <f t="shared" si="23"/>
        <v>0</v>
      </c>
      <c r="AW46" s="161">
        <f t="shared" si="24"/>
        <v>5</v>
      </c>
      <c r="AX46" s="161">
        <f t="shared" si="25"/>
        <v>0</v>
      </c>
      <c r="AY46" s="161">
        <f t="shared" si="26"/>
        <v>0</v>
      </c>
      <c r="AZ46" s="161">
        <f t="shared" si="27"/>
        <v>0</v>
      </c>
      <c r="BA46" s="161">
        <f t="shared" si="28"/>
        <v>0</v>
      </c>
      <c r="BB46" s="161">
        <f t="shared" si="29"/>
        <v>0</v>
      </c>
      <c r="BC46" s="161">
        <f t="shared" si="30"/>
        <v>0</v>
      </c>
      <c r="BD46" s="161">
        <f t="shared" si="31"/>
        <v>0</v>
      </c>
    </row>
    <row r="47" spans="1:56" x14ac:dyDescent="0.3">
      <c r="A47" s="179"/>
      <c r="B47" s="179" t="s">
        <v>333</v>
      </c>
      <c r="C47" s="179" t="s">
        <v>334</v>
      </c>
      <c r="D47" s="179"/>
      <c r="E47" s="179"/>
      <c r="F47" s="179"/>
      <c r="G47" s="160"/>
      <c r="H47" s="160"/>
      <c r="I47" s="160"/>
      <c r="J47" s="160"/>
      <c r="K47" s="160"/>
      <c r="L47" s="160"/>
      <c r="M47" s="160"/>
      <c r="N47" s="160"/>
      <c r="O47" s="160"/>
      <c r="P47" s="160"/>
      <c r="Q47" s="160"/>
      <c r="R47" s="160"/>
      <c r="S47" s="160"/>
      <c r="T47" s="160"/>
      <c r="U47" s="160"/>
      <c r="V47" s="160"/>
      <c r="W47" s="160"/>
      <c r="X47" s="160"/>
      <c r="Y47" s="160"/>
      <c r="Z47" s="160"/>
      <c r="AA47" s="4"/>
      <c r="AB47" s="104"/>
      <c r="AC47" s="104" t="s">
        <v>231</v>
      </c>
      <c r="AD47" s="104" t="s">
        <v>3</v>
      </c>
      <c r="AE47" s="104"/>
      <c r="AF47" s="104"/>
      <c r="AG47" s="105">
        <f t="shared" si="1"/>
        <v>0</v>
      </c>
      <c r="AH47" s="4"/>
      <c r="AI47" s="4"/>
      <c r="AK47" s="161">
        <f t="shared" si="12"/>
        <v>0</v>
      </c>
      <c r="AL47" s="161">
        <f t="shared" si="13"/>
        <v>0</v>
      </c>
      <c r="AM47" s="161">
        <f t="shared" si="14"/>
        <v>0</v>
      </c>
      <c r="AN47" s="161">
        <f t="shared" si="15"/>
        <v>0</v>
      </c>
      <c r="AO47" s="161">
        <f t="shared" si="16"/>
        <v>0</v>
      </c>
      <c r="AP47" s="161">
        <f t="shared" si="17"/>
        <v>0</v>
      </c>
      <c r="AQ47" s="161">
        <f t="shared" si="18"/>
        <v>0</v>
      </c>
      <c r="AR47" s="161">
        <f t="shared" si="19"/>
        <v>0</v>
      </c>
      <c r="AS47" s="161">
        <f t="shared" si="20"/>
        <v>0</v>
      </c>
      <c r="AT47" s="161">
        <f t="shared" si="21"/>
        <v>0</v>
      </c>
      <c r="AU47" s="161">
        <f t="shared" si="22"/>
        <v>0</v>
      </c>
      <c r="AV47" s="161">
        <f t="shared" si="23"/>
        <v>0</v>
      </c>
      <c r="AW47" s="161">
        <f t="shared" si="24"/>
        <v>0</v>
      </c>
      <c r="AX47" s="161">
        <f t="shared" si="25"/>
        <v>0</v>
      </c>
      <c r="AY47" s="161">
        <f t="shared" si="26"/>
        <v>0</v>
      </c>
      <c r="AZ47" s="161">
        <f t="shared" si="27"/>
        <v>0</v>
      </c>
      <c r="BA47" s="161">
        <f t="shared" si="28"/>
        <v>0</v>
      </c>
      <c r="BB47" s="161">
        <f t="shared" si="29"/>
        <v>0</v>
      </c>
      <c r="BC47" s="161">
        <f t="shared" si="30"/>
        <v>0</v>
      </c>
      <c r="BD47" s="161">
        <f t="shared" si="31"/>
        <v>0</v>
      </c>
    </row>
    <row r="48" spans="1:56" ht="165.6" x14ac:dyDescent="0.3">
      <c r="A48" s="98" t="s">
        <v>258</v>
      </c>
      <c r="B48" s="90" t="s">
        <v>335</v>
      </c>
      <c r="C48" s="151" t="s">
        <v>334</v>
      </c>
      <c r="D48" s="182" t="s">
        <v>336</v>
      </c>
      <c r="E48" s="90"/>
      <c r="F48" s="90"/>
      <c r="G48" s="160"/>
      <c r="H48" s="160"/>
      <c r="I48" s="160"/>
      <c r="J48" s="160"/>
      <c r="K48" s="160"/>
      <c r="L48" s="160"/>
      <c r="M48" s="160"/>
      <c r="N48" s="160"/>
      <c r="O48" s="160"/>
      <c r="P48" s="160"/>
      <c r="Q48" s="160"/>
      <c r="R48" s="160"/>
      <c r="S48" s="160"/>
      <c r="T48" s="160"/>
      <c r="U48" s="160"/>
      <c r="V48" s="160"/>
      <c r="W48" s="160"/>
      <c r="X48" s="160"/>
      <c r="Y48" s="160"/>
      <c r="Z48" s="160"/>
      <c r="AA48" s="4" t="s">
        <v>63</v>
      </c>
      <c r="AB48" s="104">
        <v>3</v>
      </c>
      <c r="AC48" s="104" t="s">
        <v>231</v>
      </c>
      <c r="AD48" s="104" t="s">
        <v>3</v>
      </c>
      <c r="AE48" s="104"/>
      <c r="AF48" s="104"/>
      <c r="AG48" s="105">
        <f t="shared" si="1"/>
        <v>0</v>
      </c>
      <c r="AH48" s="4"/>
      <c r="AI48" s="4"/>
      <c r="AK48" s="161">
        <f t="shared" si="12"/>
        <v>0</v>
      </c>
      <c r="AL48" s="161">
        <f t="shared" si="13"/>
        <v>0</v>
      </c>
      <c r="AM48" s="161">
        <f t="shared" si="14"/>
        <v>0</v>
      </c>
      <c r="AN48" s="161">
        <f t="shared" si="15"/>
        <v>0</v>
      </c>
      <c r="AO48" s="161">
        <f t="shared" si="16"/>
        <v>0</v>
      </c>
      <c r="AP48" s="161">
        <f t="shared" si="17"/>
        <v>0</v>
      </c>
      <c r="AQ48" s="161">
        <f t="shared" si="18"/>
        <v>0</v>
      </c>
      <c r="AR48" s="161">
        <f t="shared" si="19"/>
        <v>0</v>
      </c>
      <c r="AS48" s="161">
        <f t="shared" si="20"/>
        <v>0</v>
      </c>
      <c r="AT48" s="161">
        <f t="shared" si="21"/>
        <v>0</v>
      </c>
      <c r="AU48" s="161">
        <f t="shared" si="22"/>
        <v>0</v>
      </c>
      <c r="AV48" s="161">
        <f t="shared" si="23"/>
        <v>0</v>
      </c>
      <c r="AW48" s="161">
        <f t="shared" si="24"/>
        <v>3</v>
      </c>
      <c r="AX48" s="161">
        <f t="shared" si="25"/>
        <v>0</v>
      </c>
      <c r="AY48" s="161">
        <f t="shared" si="26"/>
        <v>0</v>
      </c>
      <c r="AZ48" s="161">
        <f t="shared" si="27"/>
        <v>0</v>
      </c>
      <c r="BA48" s="161">
        <f t="shared" si="28"/>
        <v>0</v>
      </c>
      <c r="BB48" s="161">
        <f t="shared" si="29"/>
        <v>0</v>
      </c>
      <c r="BC48" s="161">
        <f t="shared" si="30"/>
        <v>0</v>
      </c>
      <c r="BD48" s="161">
        <f t="shared" si="31"/>
        <v>0</v>
      </c>
    </row>
    <row r="49" spans="1:56" x14ac:dyDescent="0.3">
      <c r="A49" s="98" t="s">
        <v>258</v>
      </c>
      <c r="B49" s="90" t="s">
        <v>337</v>
      </c>
      <c r="C49" s="151" t="s">
        <v>334</v>
      </c>
      <c r="D49" s="181" t="s">
        <v>338</v>
      </c>
      <c r="E49" s="90"/>
      <c r="F49" s="90"/>
      <c r="G49" s="160"/>
      <c r="H49" s="160"/>
      <c r="I49" s="160"/>
      <c r="J49" s="160"/>
      <c r="K49" s="160"/>
      <c r="L49" s="160"/>
      <c r="M49" s="160"/>
      <c r="N49" s="160"/>
      <c r="O49" s="160"/>
      <c r="P49" s="160"/>
      <c r="Q49" s="160"/>
      <c r="R49" s="160"/>
      <c r="S49" s="160"/>
      <c r="T49" s="160"/>
      <c r="U49" s="160"/>
      <c r="V49" s="160"/>
      <c r="W49" s="160"/>
      <c r="X49" s="160"/>
      <c r="Y49" s="160"/>
      <c r="Z49" s="160"/>
      <c r="AA49" s="4" t="s">
        <v>63</v>
      </c>
      <c r="AB49" s="104">
        <v>1</v>
      </c>
      <c r="AC49" s="104" t="s">
        <v>231</v>
      </c>
      <c r="AD49" s="104" t="s">
        <v>3</v>
      </c>
      <c r="AE49" s="104"/>
      <c r="AF49" s="104"/>
      <c r="AG49" s="105">
        <f t="shared" si="1"/>
        <v>0</v>
      </c>
      <c r="AH49" s="4"/>
      <c r="AI49" s="4"/>
      <c r="AK49" s="161">
        <f t="shared" si="12"/>
        <v>0</v>
      </c>
      <c r="AL49" s="161">
        <f t="shared" si="13"/>
        <v>0</v>
      </c>
      <c r="AM49" s="161">
        <f t="shared" si="14"/>
        <v>0</v>
      </c>
      <c r="AN49" s="161">
        <f t="shared" si="15"/>
        <v>0</v>
      </c>
      <c r="AO49" s="161">
        <f t="shared" si="16"/>
        <v>0</v>
      </c>
      <c r="AP49" s="161">
        <f t="shared" si="17"/>
        <v>0</v>
      </c>
      <c r="AQ49" s="161">
        <f t="shared" si="18"/>
        <v>0</v>
      </c>
      <c r="AR49" s="161">
        <f t="shared" si="19"/>
        <v>0</v>
      </c>
      <c r="AS49" s="161">
        <f t="shared" si="20"/>
        <v>0</v>
      </c>
      <c r="AT49" s="161">
        <f t="shared" si="21"/>
        <v>0</v>
      </c>
      <c r="AU49" s="161">
        <f t="shared" si="22"/>
        <v>0</v>
      </c>
      <c r="AV49" s="161">
        <f t="shared" si="23"/>
        <v>0</v>
      </c>
      <c r="AW49" s="161">
        <f t="shared" si="24"/>
        <v>1</v>
      </c>
      <c r="AX49" s="161">
        <f t="shared" si="25"/>
        <v>0</v>
      </c>
      <c r="AY49" s="161">
        <f t="shared" si="26"/>
        <v>0</v>
      </c>
      <c r="AZ49" s="161">
        <f t="shared" si="27"/>
        <v>0</v>
      </c>
      <c r="BA49" s="161">
        <f t="shared" si="28"/>
        <v>0</v>
      </c>
      <c r="BB49" s="161">
        <f t="shared" si="29"/>
        <v>0</v>
      </c>
      <c r="BC49" s="161">
        <f t="shared" si="30"/>
        <v>0</v>
      </c>
      <c r="BD49" s="161">
        <f t="shared" si="31"/>
        <v>0</v>
      </c>
    </row>
    <row r="50" spans="1:56" x14ac:dyDescent="0.3">
      <c r="A50" s="98" t="s">
        <v>258</v>
      </c>
      <c r="B50" s="98" t="s">
        <v>339</v>
      </c>
      <c r="C50" s="151" t="s">
        <v>334</v>
      </c>
      <c r="D50" s="90" t="s">
        <v>340</v>
      </c>
      <c r="E50" s="90"/>
      <c r="F50" s="90"/>
      <c r="G50" s="160"/>
      <c r="H50" s="160"/>
      <c r="I50" s="160"/>
      <c r="J50" s="160"/>
      <c r="K50" s="160"/>
      <c r="L50" s="160"/>
      <c r="M50" s="160"/>
      <c r="N50" s="160"/>
      <c r="O50" s="160"/>
      <c r="P50" s="160"/>
      <c r="Q50" s="160"/>
      <c r="R50" s="160"/>
      <c r="S50" s="160"/>
      <c r="T50" s="160"/>
      <c r="U50" s="160"/>
      <c r="V50" s="160"/>
      <c r="W50" s="160"/>
      <c r="X50" s="160"/>
      <c r="Y50" s="160"/>
      <c r="Z50" s="160"/>
      <c r="AA50" s="4" t="s">
        <v>63</v>
      </c>
      <c r="AB50" s="104">
        <v>1</v>
      </c>
      <c r="AC50" s="104" t="s">
        <v>231</v>
      </c>
      <c r="AD50" s="104"/>
      <c r="AE50" s="104"/>
      <c r="AF50" s="104"/>
      <c r="AG50" s="105">
        <f t="shared" si="1"/>
        <v>0</v>
      </c>
      <c r="AH50" s="4"/>
      <c r="AI50" s="4"/>
      <c r="AK50" s="161">
        <f t="shared" si="12"/>
        <v>0</v>
      </c>
      <c r="AL50" s="161">
        <f t="shared" si="13"/>
        <v>0</v>
      </c>
      <c r="AM50" s="161">
        <f t="shared" si="14"/>
        <v>0</v>
      </c>
      <c r="AN50" s="161">
        <f t="shared" si="15"/>
        <v>0</v>
      </c>
      <c r="AO50" s="161">
        <f t="shared" si="16"/>
        <v>0</v>
      </c>
      <c r="AP50" s="161">
        <f t="shared" si="17"/>
        <v>0</v>
      </c>
      <c r="AQ50" s="161">
        <f t="shared" si="18"/>
        <v>0</v>
      </c>
      <c r="AR50" s="161">
        <f t="shared" si="19"/>
        <v>0</v>
      </c>
      <c r="AS50" s="161">
        <f t="shared" si="20"/>
        <v>0</v>
      </c>
      <c r="AT50" s="161">
        <f t="shared" si="21"/>
        <v>0</v>
      </c>
      <c r="AU50" s="161">
        <f t="shared" si="22"/>
        <v>0</v>
      </c>
      <c r="AV50" s="161">
        <f t="shared" si="23"/>
        <v>0</v>
      </c>
      <c r="AW50" s="161">
        <f t="shared" si="24"/>
        <v>1</v>
      </c>
      <c r="AX50" s="161">
        <f t="shared" si="25"/>
        <v>0</v>
      </c>
      <c r="AY50" s="161">
        <f t="shared" si="26"/>
        <v>0</v>
      </c>
      <c r="AZ50" s="161">
        <f t="shared" si="27"/>
        <v>0</v>
      </c>
      <c r="BA50" s="161">
        <f t="shared" si="28"/>
        <v>0</v>
      </c>
      <c r="BB50" s="161">
        <f t="shared" si="29"/>
        <v>0</v>
      </c>
      <c r="BC50" s="161">
        <f t="shared" si="30"/>
        <v>0</v>
      </c>
      <c r="BD50" s="161">
        <f t="shared" si="31"/>
        <v>0</v>
      </c>
    </row>
    <row r="51" spans="1:56" x14ac:dyDescent="0.3">
      <c r="B51" s="98" t="s">
        <v>341</v>
      </c>
      <c r="C51" s="151" t="s">
        <v>334</v>
      </c>
      <c r="D51" s="90" t="s">
        <v>342</v>
      </c>
      <c r="E51" s="90"/>
      <c r="F51" s="90"/>
      <c r="G51" s="160"/>
      <c r="H51" s="160"/>
      <c r="I51" s="160"/>
      <c r="J51" s="160"/>
      <c r="K51" s="160"/>
      <c r="L51" s="160"/>
      <c r="M51" s="160"/>
      <c r="N51" s="160"/>
      <c r="O51" s="160"/>
      <c r="P51" s="160"/>
      <c r="Q51" s="160"/>
      <c r="R51" s="160"/>
      <c r="S51" s="160"/>
      <c r="T51" s="160"/>
      <c r="U51" s="160"/>
      <c r="V51" s="160"/>
      <c r="W51" s="160"/>
      <c r="X51" s="160"/>
      <c r="Y51" s="160"/>
      <c r="Z51" s="160"/>
      <c r="AA51" s="4" t="s">
        <v>63</v>
      </c>
      <c r="AB51" s="104">
        <v>1</v>
      </c>
      <c r="AC51" s="104" t="s">
        <v>231</v>
      </c>
      <c r="AD51" s="104" t="s">
        <v>3</v>
      </c>
      <c r="AE51" s="104"/>
      <c r="AF51" s="104"/>
      <c r="AG51" s="105">
        <f t="shared" si="1"/>
        <v>0</v>
      </c>
      <c r="AH51" s="4"/>
      <c r="AI51" s="4"/>
      <c r="AK51" s="161">
        <f t="shared" si="12"/>
        <v>0</v>
      </c>
      <c r="AL51" s="161">
        <f t="shared" si="13"/>
        <v>0</v>
      </c>
      <c r="AM51" s="161">
        <f t="shared" si="14"/>
        <v>0</v>
      </c>
      <c r="AN51" s="161">
        <f t="shared" si="15"/>
        <v>0</v>
      </c>
      <c r="AO51" s="161">
        <f t="shared" si="16"/>
        <v>0</v>
      </c>
      <c r="AP51" s="161">
        <f t="shared" si="17"/>
        <v>0</v>
      </c>
      <c r="AQ51" s="161">
        <f t="shared" si="18"/>
        <v>0</v>
      </c>
      <c r="AR51" s="161">
        <f t="shared" si="19"/>
        <v>0</v>
      </c>
      <c r="AS51" s="161">
        <f t="shared" si="20"/>
        <v>0</v>
      </c>
      <c r="AT51" s="161">
        <f t="shared" si="21"/>
        <v>0</v>
      </c>
      <c r="AU51" s="161">
        <f t="shared" si="22"/>
        <v>0</v>
      </c>
      <c r="AV51" s="161">
        <f t="shared" si="23"/>
        <v>0</v>
      </c>
      <c r="AW51" s="161">
        <f t="shared" si="24"/>
        <v>1</v>
      </c>
      <c r="AX51" s="161">
        <f t="shared" si="25"/>
        <v>0</v>
      </c>
      <c r="AY51" s="161">
        <f t="shared" si="26"/>
        <v>0</v>
      </c>
      <c r="AZ51" s="161">
        <f t="shared" si="27"/>
        <v>0</v>
      </c>
      <c r="BA51" s="161">
        <f t="shared" si="28"/>
        <v>0</v>
      </c>
      <c r="BB51" s="161">
        <f t="shared" si="29"/>
        <v>0</v>
      </c>
      <c r="BC51" s="161">
        <f t="shared" si="30"/>
        <v>0</v>
      </c>
      <c r="BD51" s="161">
        <f t="shared" si="31"/>
        <v>0</v>
      </c>
    </row>
    <row r="52" spans="1:56" x14ac:dyDescent="0.3">
      <c r="B52" s="90" t="s">
        <v>343</v>
      </c>
      <c r="C52" s="151" t="s">
        <v>334</v>
      </c>
      <c r="D52" s="90" t="s">
        <v>342</v>
      </c>
      <c r="E52" s="90"/>
      <c r="F52" s="90"/>
      <c r="G52" s="160"/>
      <c r="H52" s="160"/>
      <c r="I52" s="160"/>
      <c r="J52" s="160"/>
      <c r="K52" s="160"/>
      <c r="L52" s="160"/>
      <c r="M52" s="160"/>
      <c r="N52" s="160"/>
      <c r="O52" s="160"/>
      <c r="P52" s="160"/>
      <c r="Q52" s="160"/>
      <c r="R52" s="160"/>
      <c r="S52" s="160"/>
      <c r="T52" s="160"/>
      <c r="U52" s="160"/>
      <c r="V52" s="160"/>
      <c r="W52" s="160"/>
      <c r="X52" s="160"/>
      <c r="Y52" s="160"/>
      <c r="Z52" s="160"/>
      <c r="AA52" s="4" t="s">
        <v>63</v>
      </c>
      <c r="AB52" s="104">
        <v>1</v>
      </c>
      <c r="AC52" s="104" t="s">
        <v>231</v>
      </c>
      <c r="AD52" s="104"/>
      <c r="AE52" s="104"/>
      <c r="AF52" s="104"/>
      <c r="AG52" s="105">
        <f t="shared" si="1"/>
        <v>0</v>
      </c>
      <c r="AH52" s="4"/>
      <c r="AI52" s="4"/>
      <c r="AK52" s="161">
        <f t="shared" si="12"/>
        <v>0</v>
      </c>
      <c r="AL52" s="161">
        <f t="shared" si="13"/>
        <v>0</v>
      </c>
      <c r="AM52" s="161">
        <f t="shared" si="14"/>
        <v>0</v>
      </c>
      <c r="AN52" s="161">
        <f t="shared" si="15"/>
        <v>0</v>
      </c>
      <c r="AO52" s="161">
        <f t="shared" si="16"/>
        <v>0</v>
      </c>
      <c r="AP52" s="161">
        <f t="shared" si="17"/>
        <v>0</v>
      </c>
      <c r="AQ52" s="161">
        <f t="shared" si="18"/>
        <v>0</v>
      </c>
      <c r="AR52" s="161">
        <f t="shared" si="19"/>
        <v>0</v>
      </c>
      <c r="AS52" s="161">
        <f t="shared" si="20"/>
        <v>0</v>
      </c>
      <c r="AT52" s="161">
        <f t="shared" si="21"/>
        <v>0</v>
      </c>
      <c r="AU52" s="161">
        <f t="shared" si="22"/>
        <v>0</v>
      </c>
      <c r="AV52" s="161">
        <f t="shared" si="23"/>
        <v>0</v>
      </c>
      <c r="AW52" s="161">
        <f t="shared" si="24"/>
        <v>1</v>
      </c>
      <c r="AX52" s="161">
        <f t="shared" si="25"/>
        <v>0</v>
      </c>
      <c r="AY52" s="161">
        <f t="shared" si="26"/>
        <v>0</v>
      </c>
      <c r="AZ52" s="161">
        <f t="shared" si="27"/>
        <v>0</v>
      </c>
      <c r="BA52" s="161">
        <f t="shared" si="28"/>
        <v>0</v>
      </c>
      <c r="BB52" s="161">
        <f t="shared" si="29"/>
        <v>0</v>
      </c>
      <c r="BC52" s="161">
        <f t="shared" si="30"/>
        <v>0</v>
      </c>
      <c r="BD52" s="161">
        <f t="shared" si="31"/>
        <v>0</v>
      </c>
    </row>
    <row r="53" spans="1:56" x14ac:dyDescent="0.3">
      <c r="B53" s="90" t="s">
        <v>344</v>
      </c>
      <c r="C53" s="151" t="s">
        <v>345</v>
      </c>
      <c r="D53" s="90" t="s">
        <v>342</v>
      </c>
      <c r="E53" s="90"/>
      <c r="F53" s="90"/>
      <c r="G53" s="160"/>
      <c r="H53" s="160"/>
      <c r="I53" s="160"/>
      <c r="J53" s="160"/>
      <c r="K53" s="160"/>
      <c r="L53" s="160"/>
      <c r="M53" s="160"/>
      <c r="N53" s="160"/>
      <c r="O53" s="160"/>
      <c r="P53" s="160"/>
      <c r="Q53" s="160"/>
      <c r="R53" s="160"/>
      <c r="S53" s="160"/>
      <c r="T53" s="160"/>
      <c r="U53" s="160"/>
      <c r="V53" s="160"/>
      <c r="W53" s="160"/>
      <c r="X53" s="160"/>
      <c r="Y53" s="160"/>
      <c r="Z53" s="160"/>
      <c r="AA53" s="4" t="s">
        <v>63</v>
      </c>
      <c r="AB53" s="104">
        <v>1</v>
      </c>
      <c r="AC53" s="104" t="s">
        <v>231</v>
      </c>
      <c r="AD53" s="104" t="s">
        <v>3</v>
      </c>
      <c r="AE53" s="104"/>
      <c r="AF53" s="104"/>
      <c r="AG53" s="105">
        <f t="shared" si="1"/>
        <v>0</v>
      </c>
      <c r="AH53" s="4"/>
      <c r="AI53" s="4"/>
      <c r="AK53" s="161">
        <f t="shared" si="12"/>
        <v>0</v>
      </c>
      <c r="AL53" s="161">
        <f t="shared" si="13"/>
        <v>0</v>
      </c>
      <c r="AM53" s="161">
        <f t="shared" si="14"/>
        <v>0</v>
      </c>
      <c r="AN53" s="161">
        <f t="shared" si="15"/>
        <v>0</v>
      </c>
      <c r="AO53" s="161">
        <f t="shared" si="16"/>
        <v>0</v>
      </c>
      <c r="AP53" s="161">
        <f t="shared" si="17"/>
        <v>0</v>
      </c>
      <c r="AQ53" s="161">
        <f t="shared" si="18"/>
        <v>0</v>
      </c>
      <c r="AR53" s="161">
        <f t="shared" si="19"/>
        <v>0</v>
      </c>
      <c r="AS53" s="161">
        <f t="shared" si="20"/>
        <v>0</v>
      </c>
      <c r="AT53" s="161">
        <f t="shared" si="21"/>
        <v>0</v>
      </c>
      <c r="AU53" s="161">
        <f t="shared" si="22"/>
        <v>0</v>
      </c>
      <c r="AV53" s="161">
        <f t="shared" si="23"/>
        <v>0</v>
      </c>
      <c r="AW53" s="161">
        <f t="shared" si="24"/>
        <v>1</v>
      </c>
      <c r="AX53" s="161">
        <f t="shared" si="25"/>
        <v>0</v>
      </c>
      <c r="AY53" s="161">
        <f t="shared" si="26"/>
        <v>0</v>
      </c>
      <c r="AZ53" s="161">
        <f t="shared" si="27"/>
        <v>0</v>
      </c>
      <c r="BA53" s="161">
        <f t="shared" si="28"/>
        <v>0</v>
      </c>
      <c r="BB53" s="161">
        <f t="shared" si="29"/>
        <v>0</v>
      </c>
      <c r="BC53" s="161">
        <f t="shared" si="30"/>
        <v>0</v>
      </c>
      <c r="BD53" s="161">
        <f t="shared" si="31"/>
        <v>0</v>
      </c>
    </row>
    <row r="54" spans="1:56" ht="234.6" x14ac:dyDescent="0.3">
      <c r="B54" s="90" t="s">
        <v>346</v>
      </c>
      <c r="C54" s="151" t="s">
        <v>347</v>
      </c>
      <c r="D54" s="90" t="s">
        <v>348</v>
      </c>
      <c r="E54" s="90"/>
      <c r="F54" s="90"/>
      <c r="G54" s="160"/>
      <c r="H54" s="160"/>
      <c r="I54" s="160"/>
      <c r="J54" s="160"/>
      <c r="K54" s="160"/>
      <c r="L54" s="160"/>
      <c r="M54" s="160"/>
      <c r="N54" s="160"/>
      <c r="O54" s="160"/>
      <c r="P54" s="160"/>
      <c r="Q54" s="160"/>
      <c r="R54" s="160"/>
      <c r="S54" s="160"/>
      <c r="T54" s="160"/>
      <c r="U54" s="160"/>
      <c r="V54" s="160"/>
      <c r="W54" s="160"/>
      <c r="X54" s="160"/>
      <c r="Y54" s="160"/>
      <c r="Z54" s="160"/>
      <c r="AA54" s="4" t="s">
        <v>63</v>
      </c>
      <c r="AB54" s="104">
        <v>3</v>
      </c>
      <c r="AC54" s="104" t="s">
        <v>231</v>
      </c>
      <c r="AD54" s="104"/>
      <c r="AE54" s="104"/>
      <c r="AF54" s="104"/>
      <c r="AG54" s="105">
        <f t="shared" si="1"/>
        <v>0</v>
      </c>
      <c r="AH54" s="4"/>
      <c r="AI54" s="4"/>
      <c r="AK54" s="161">
        <f t="shared" si="12"/>
        <v>0</v>
      </c>
      <c r="AL54" s="161">
        <f t="shared" si="13"/>
        <v>0</v>
      </c>
      <c r="AM54" s="161">
        <f t="shared" si="14"/>
        <v>0</v>
      </c>
      <c r="AN54" s="161">
        <f t="shared" si="15"/>
        <v>0</v>
      </c>
      <c r="AO54" s="161">
        <f t="shared" si="16"/>
        <v>0</v>
      </c>
      <c r="AP54" s="161">
        <f t="shared" si="17"/>
        <v>0</v>
      </c>
      <c r="AQ54" s="161">
        <f t="shared" si="18"/>
        <v>0</v>
      </c>
      <c r="AR54" s="161">
        <f t="shared" si="19"/>
        <v>0</v>
      </c>
      <c r="AS54" s="161">
        <f t="shared" si="20"/>
        <v>0</v>
      </c>
      <c r="AT54" s="161">
        <f t="shared" si="21"/>
        <v>0</v>
      </c>
      <c r="AU54" s="161">
        <f t="shared" si="22"/>
        <v>0</v>
      </c>
      <c r="AV54" s="161">
        <f t="shared" si="23"/>
        <v>0</v>
      </c>
      <c r="AW54" s="161">
        <f t="shared" si="24"/>
        <v>3</v>
      </c>
      <c r="AX54" s="161">
        <f t="shared" si="25"/>
        <v>0</v>
      </c>
      <c r="AY54" s="161">
        <f t="shared" si="26"/>
        <v>0</v>
      </c>
      <c r="AZ54" s="161">
        <f t="shared" si="27"/>
        <v>0</v>
      </c>
      <c r="BA54" s="161">
        <f t="shared" si="28"/>
        <v>0</v>
      </c>
      <c r="BB54" s="161">
        <f t="shared" si="29"/>
        <v>0</v>
      </c>
      <c r="BC54" s="161">
        <f t="shared" si="30"/>
        <v>0</v>
      </c>
      <c r="BD54" s="161">
        <f t="shared" si="31"/>
        <v>0</v>
      </c>
    </row>
    <row r="55" spans="1:56" x14ac:dyDescent="0.3">
      <c r="B55" s="98"/>
      <c r="C55" s="98"/>
      <c r="D55" s="90"/>
      <c r="E55" s="90"/>
      <c r="F55" s="90"/>
      <c r="G55" s="160"/>
      <c r="H55" s="160"/>
      <c r="I55" s="160"/>
      <c r="J55" s="160"/>
      <c r="K55" s="160"/>
      <c r="L55" s="160"/>
      <c r="M55" s="160"/>
      <c r="N55" s="160"/>
      <c r="O55" s="160"/>
      <c r="P55" s="160"/>
      <c r="Q55" s="160"/>
      <c r="R55" s="160"/>
      <c r="S55" s="160"/>
      <c r="T55" s="160"/>
      <c r="U55" s="160"/>
      <c r="V55" s="160"/>
      <c r="W55" s="160"/>
      <c r="X55" s="160"/>
      <c r="Y55" s="160"/>
      <c r="Z55" s="160"/>
      <c r="AA55" s="4"/>
      <c r="AB55" s="104"/>
      <c r="AC55" s="104"/>
      <c r="AD55" s="104"/>
      <c r="AE55" s="104"/>
      <c r="AF55" s="104"/>
      <c r="AG55" s="105">
        <f t="shared" si="1"/>
        <v>0</v>
      </c>
      <c r="AH55" s="4"/>
      <c r="AI55" s="4"/>
      <c r="AK55" s="161">
        <f t="shared" si="12"/>
        <v>0</v>
      </c>
      <c r="AL55" s="161">
        <f t="shared" si="13"/>
        <v>0</v>
      </c>
      <c r="AM55" s="161">
        <f t="shared" si="14"/>
        <v>0</v>
      </c>
      <c r="AN55" s="161">
        <f t="shared" si="15"/>
        <v>0</v>
      </c>
      <c r="AO55" s="161">
        <f t="shared" si="16"/>
        <v>0</v>
      </c>
      <c r="AP55" s="161">
        <f t="shared" si="17"/>
        <v>0</v>
      </c>
      <c r="AQ55" s="161">
        <f t="shared" si="18"/>
        <v>0</v>
      </c>
      <c r="AR55" s="161">
        <f t="shared" si="19"/>
        <v>0</v>
      </c>
      <c r="AS55" s="161">
        <f t="shared" si="20"/>
        <v>0</v>
      </c>
      <c r="AT55" s="161">
        <f t="shared" si="21"/>
        <v>0</v>
      </c>
      <c r="AU55" s="161">
        <f t="shared" si="22"/>
        <v>0</v>
      </c>
      <c r="AV55" s="161">
        <f t="shared" si="23"/>
        <v>0</v>
      </c>
      <c r="AW55" s="161">
        <f t="shared" si="24"/>
        <v>0</v>
      </c>
      <c r="AX55" s="161">
        <f t="shared" si="25"/>
        <v>0</v>
      </c>
      <c r="AY55" s="161">
        <f t="shared" si="26"/>
        <v>0</v>
      </c>
      <c r="AZ55" s="161">
        <f t="shared" si="27"/>
        <v>0</v>
      </c>
      <c r="BA55" s="161">
        <f t="shared" si="28"/>
        <v>0</v>
      </c>
      <c r="BB55" s="161">
        <f t="shared" si="29"/>
        <v>0</v>
      </c>
      <c r="BC55" s="161">
        <f t="shared" si="30"/>
        <v>0</v>
      </c>
      <c r="BD55" s="161">
        <f t="shared" si="31"/>
        <v>0</v>
      </c>
    </row>
    <row r="56" spans="1:56" x14ac:dyDescent="0.3">
      <c r="B56" s="98"/>
      <c r="C56" s="98"/>
      <c r="D56" s="90"/>
      <c r="E56" s="90"/>
      <c r="F56" s="90"/>
      <c r="G56" s="160"/>
      <c r="H56" s="160"/>
      <c r="I56" s="160"/>
      <c r="J56" s="160"/>
      <c r="K56" s="160"/>
      <c r="L56" s="160"/>
      <c r="M56" s="160"/>
      <c r="N56" s="160"/>
      <c r="O56" s="160"/>
      <c r="P56" s="160"/>
      <c r="Q56" s="160"/>
      <c r="R56" s="160"/>
      <c r="S56" s="160"/>
      <c r="T56" s="160"/>
      <c r="U56" s="160"/>
      <c r="V56" s="160"/>
      <c r="W56" s="160"/>
      <c r="X56" s="160"/>
      <c r="Y56" s="160"/>
      <c r="Z56" s="160"/>
      <c r="AA56" s="4"/>
      <c r="AB56" s="104"/>
      <c r="AC56" s="104"/>
      <c r="AD56" s="104"/>
      <c r="AE56" s="104"/>
      <c r="AF56" s="104"/>
      <c r="AG56" s="105">
        <f t="shared" si="1"/>
        <v>0</v>
      </c>
      <c r="AH56" s="4"/>
      <c r="AI56" s="4"/>
      <c r="AK56" s="161">
        <f t="shared" si="12"/>
        <v>0</v>
      </c>
      <c r="AL56" s="161">
        <f t="shared" si="13"/>
        <v>0</v>
      </c>
      <c r="AM56" s="161">
        <f t="shared" si="14"/>
        <v>0</v>
      </c>
      <c r="AN56" s="161">
        <f t="shared" si="15"/>
        <v>0</v>
      </c>
      <c r="AO56" s="161">
        <f t="shared" si="16"/>
        <v>0</v>
      </c>
      <c r="AP56" s="161">
        <f t="shared" si="17"/>
        <v>0</v>
      </c>
      <c r="AQ56" s="161">
        <f t="shared" si="18"/>
        <v>0</v>
      </c>
      <c r="AR56" s="161">
        <f t="shared" si="19"/>
        <v>0</v>
      </c>
      <c r="AS56" s="161">
        <f t="shared" si="20"/>
        <v>0</v>
      </c>
      <c r="AT56" s="161">
        <f t="shared" si="21"/>
        <v>0</v>
      </c>
      <c r="AU56" s="161">
        <f t="shared" si="22"/>
        <v>0</v>
      </c>
      <c r="AV56" s="161">
        <f t="shared" si="23"/>
        <v>0</v>
      </c>
      <c r="AW56" s="161">
        <f t="shared" si="24"/>
        <v>0</v>
      </c>
      <c r="AX56" s="161">
        <f t="shared" si="25"/>
        <v>0</v>
      </c>
      <c r="AY56" s="161">
        <f t="shared" si="26"/>
        <v>0</v>
      </c>
      <c r="AZ56" s="161">
        <f t="shared" si="27"/>
        <v>0</v>
      </c>
      <c r="BA56" s="161">
        <f t="shared" si="28"/>
        <v>0</v>
      </c>
      <c r="BB56" s="161">
        <f t="shared" si="29"/>
        <v>0</v>
      </c>
      <c r="BC56" s="161">
        <f t="shared" si="30"/>
        <v>0</v>
      </c>
      <c r="BD56" s="161">
        <f t="shared" si="31"/>
        <v>0</v>
      </c>
    </row>
    <row r="57" spans="1:56" x14ac:dyDescent="0.3">
      <c r="B57" s="98"/>
      <c r="C57" s="98"/>
      <c r="D57" s="90"/>
      <c r="E57" s="90"/>
      <c r="F57" s="90"/>
      <c r="G57" s="160"/>
      <c r="H57" s="160"/>
      <c r="I57" s="160"/>
      <c r="J57" s="160"/>
      <c r="K57" s="160"/>
      <c r="L57" s="160"/>
      <c r="M57" s="160"/>
      <c r="N57" s="160"/>
      <c r="O57" s="160"/>
      <c r="P57" s="160"/>
      <c r="Q57" s="160"/>
      <c r="R57" s="160"/>
      <c r="S57" s="160"/>
      <c r="T57" s="160"/>
      <c r="U57" s="160"/>
      <c r="V57" s="160"/>
      <c r="W57" s="160"/>
      <c r="X57" s="160"/>
      <c r="Y57" s="160"/>
      <c r="Z57" s="160"/>
      <c r="AA57" s="4"/>
      <c r="AB57" s="104"/>
      <c r="AC57" s="104"/>
      <c r="AD57" s="104"/>
      <c r="AE57" s="104"/>
      <c r="AF57" s="104"/>
      <c r="AG57" s="105">
        <f t="shared" si="1"/>
        <v>0</v>
      </c>
      <c r="AH57" s="4"/>
      <c r="AI57" s="4"/>
      <c r="AK57" s="161">
        <f t="shared" si="12"/>
        <v>0</v>
      </c>
      <c r="AL57" s="161">
        <f t="shared" si="13"/>
        <v>0</v>
      </c>
      <c r="AM57" s="161">
        <f t="shared" si="14"/>
        <v>0</v>
      </c>
      <c r="AN57" s="161">
        <f t="shared" si="15"/>
        <v>0</v>
      </c>
      <c r="AO57" s="161">
        <f t="shared" si="16"/>
        <v>0</v>
      </c>
      <c r="AP57" s="161">
        <f t="shared" si="17"/>
        <v>0</v>
      </c>
      <c r="AQ57" s="161">
        <f t="shared" si="18"/>
        <v>0</v>
      </c>
      <c r="AR57" s="161">
        <f t="shared" si="19"/>
        <v>0</v>
      </c>
      <c r="AS57" s="161">
        <f t="shared" si="20"/>
        <v>0</v>
      </c>
      <c r="AT57" s="161">
        <f t="shared" si="21"/>
        <v>0</v>
      </c>
      <c r="AU57" s="161">
        <f t="shared" si="22"/>
        <v>0</v>
      </c>
      <c r="AV57" s="161">
        <f t="shared" si="23"/>
        <v>0</v>
      </c>
      <c r="AW57" s="161">
        <f t="shared" si="24"/>
        <v>0</v>
      </c>
      <c r="AX57" s="161">
        <f t="shared" si="25"/>
        <v>0</v>
      </c>
      <c r="AY57" s="161">
        <f t="shared" si="26"/>
        <v>0</v>
      </c>
      <c r="AZ57" s="161">
        <f t="shared" si="27"/>
        <v>0</v>
      </c>
      <c r="BA57" s="161">
        <f t="shared" si="28"/>
        <v>0</v>
      </c>
      <c r="BB57" s="161">
        <f t="shared" si="29"/>
        <v>0</v>
      </c>
      <c r="BC57" s="161">
        <f t="shared" si="30"/>
        <v>0</v>
      </c>
      <c r="BD57" s="161">
        <f t="shared" si="31"/>
        <v>0</v>
      </c>
    </row>
    <row r="58" spans="1:56" x14ac:dyDescent="0.3">
      <c r="B58" s="100"/>
      <c r="C58" s="100"/>
      <c r="D58" s="90"/>
      <c r="E58" s="90"/>
      <c r="F58" s="90"/>
      <c r="G58" s="160"/>
      <c r="H58" s="160"/>
      <c r="I58" s="160"/>
      <c r="J58" s="160"/>
      <c r="K58" s="160"/>
      <c r="L58" s="160"/>
      <c r="M58" s="160"/>
      <c r="N58" s="160"/>
      <c r="O58" s="160"/>
      <c r="P58" s="160"/>
      <c r="Q58" s="160"/>
      <c r="R58" s="160"/>
      <c r="S58" s="160"/>
      <c r="T58" s="160"/>
      <c r="U58" s="160"/>
      <c r="V58" s="160"/>
      <c r="W58" s="160"/>
      <c r="X58" s="160"/>
      <c r="Y58" s="160"/>
      <c r="Z58" s="160"/>
      <c r="AA58" s="4"/>
      <c r="AB58" s="104"/>
      <c r="AC58" s="104"/>
      <c r="AD58" s="104"/>
      <c r="AE58" s="104"/>
      <c r="AF58" s="104"/>
      <c r="AG58" s="105">
        <f t="shared" si="1"/>
        <v>0</v>
      </c>
      <c r="AH58" s="4"/>
      <c r="AI58" s="4"/>
      <c r="AK58" s="161">
        <f t="shared" si="12"/>
        <v>0</v>
      </c>
      <c r="AL58" s="161">
        <f t="shared" si="13"/>
        <v>0</v>
      </c>
      <c r="AM58" s="161">
        <f t="shared" si="14"/>
        <v>0</v>
      </c>
      <c r="AN58" s="161">
        <f t="shared" si="15"/>
        <v>0</v>
      </c>
      <c r="AO58" s="161">
        <f t="shared" si="16"/>
        <v>0</v>
      </c>
      <c r="AP58" s="161">
        <f t="shared" si="17"/>
        <v>0</v>
      </c>
      <c r="AQ58" s="161">
        <f t="shared" si="18"/>
        <v>0</v>
      </c>
      <c r="AR58" s="161">
        <f t="shared" si="19"/>
        <v>0</v>
      </c>
      <c r="AS58" s="161">
        <f t="shared" si="20"/>
        <v>0</v>
      </c>
      <c r="AT58" s="161">
        <f t="shared" si="21"/>
        <v>0</v>
      </c>
      <c r="AU58" s="161">
        <f t="shared" si="22"/>
        <v>0</v>
      </c>
      <c r="AV58" s="161">
        <f t="shared" si="23"/>
        <v>0</v>
      </c>
      <c r="AW58" s="161">
        <f t="shared" si="24"/>
        <v>0</v>
      </c>
      <c r="AX58" s="161">
        <f t="shared" si="25"/>
        <v>0</v>
      </c>
      <c r="AY58" s="161">
        <f t="shared" si="26"/>
        <v>0</v>
      </c>
      <c r="AZ58" s="161">
        <f t="shared" si="27"/>
        <v>0</v>
      </c>
      <c r="BA58" s="161">
        <f t="shared" si="28"/>
        <v>0</v>
      </c>
      <c r="BB58" s="161">
        <f t="shared" si="29"/>
        <v>0</v>
      </c>
      <c r="BC58" s="161">
        <f t="shared" si="30"/>
        <v>0</v>
      </c>
      <c r="BD58" s="161">
        <f t="shared" si="31"/>
        <v>0</v>
      </c>
    </row>
    <row r="59" spans="1:56" x14ac:dyDescent="0.3">
      <c r="B59" s="98"/>
      <c r="C59" s="98"/>
      <c r="D59" s="90"/>
      <c r="E59" s="90"/>
      <c r="F59" s="90"/>
      <c r="G59" s="160"/>
      <c r="H59" s="160"/>
      <c r="I59" s="160"/>
      <c r="J59" s="160"/>
      <c r="K59" s="160"/>
      <c r="L59" s="160"/>
      <c r="M59" s="160"/>
      <c r="N59" s="160"/>
      <c r="O59" s="160"/>
      <c r="P59" s="160"/>
      <c r="Q59" s="160"/>
      <c r="R59" s="160"/>
      <c r="S59" s="160"/>
      <c r="T59" s="160"/>
      <c r="U59" s="160"/>
      <c r="V59" s="160"/>
      <c r="W59" s="160"/>
      <c r="X59" s="160"/>
      <c r="Y59" s="160"/>
      <c r="Z59" s="160"/>
      <c r="AA59" s="4"/>
      <c r="AB59" s="104"/>
      <c r="AC59" s="104"/>
      <c r="AD59" s="104"/>
      <c r="AE59" s="104"/>
      <c r="AF59" s="104"/>
      <c r="AG59" s="105">
        <f t="shared" si="1"/>
        <v>0</v>
      </c>
      <c r="AH59" s="4"/>
      <c r="AI59" s="4"/>
      <c r="AK59" s="161">
        <f t="shared" si="12"/>
        <v>0</v>
      </c>
      <c r="AL59" s="161">
        <f t="shared" si="13"/>
        <v>0</v>
      </c>
      <c r="AM59" s="161">
        <f t="shared" si="14"/>
        <v>0</v>
      </c>
      <c r="AN59" s="161">
        <f t="shared" si="15"/>
        <v>0</v>
      </c>
      <c r="AO59" s="161">
        <f t="shared" si="16"/>
        <v>0</v>
      </c>
      <c r="AP59" s="161">
        <f t="shared" si="17"/>
        <v>0</v>
      </c>
      <c r="AQ59" s="161">
        <f t="shared" si="18"/>
        <v>0</v>
      </c>
      <c r="AR59" s="161">
        <f t="shared" si="19"/>
        <v>0</v>
      </c>
      <c r="AS59" s="161">
        <f t="shared" si="20"/>
        <v>0</v>
      </c>
      <c r="AT59" s="161">
        <f t="shared" si="21"/>
        <v>0</v>
      </c>
      <c r="AU59" s="161">
        <f t="shared" si="22"/>
        <v>0</v>
      </c>
      <c r="AV59" s="161">
        <f t="shared" si="23"/>
        <v>0</v>
      </c>
      <c r="AW59" s="161">
        <f t="shared" si="24"/>
        <v>0</v>
      </c>
      <c r="AX59" s="161">
        <f t="shared" si="25"/>
        <v>0</v>
      </c>
      <c r="AY59" s="161">
        <f t="shared" si="26"/>
        <v>0</v>
      </c>
      <c r="AZ59" s="161">
        <f t="shared" si="27"/>
        <v>0</v>
      </c>
      <c r="BA59" s="161">
        <f t="shared" si="28"/>
        <v>0</v>
      </c>
      <c r="BB59" s="161">
        <f t="shared" si="29"/>
        <v>0</v>
      </c>
      <c r="BC59" s="161">
        <f t="shared" si="30"/>
        <v>0</v>
      </c>
      <c r="BD59" s="161">
        <f t="shared" si="31"/>
        <v>0</v>
      </c>
    </row>
    <row r="60" spans="1:56" x14ac:dyDescent="0.3">
      <c r="C60" s="90"/>
      <c r="D60" s="90"/>
      <c r="E60" s="90"/>
      <c r="F60" s="90"/>
      <c r="G60" s="160"/>
      <c r="H60" s="160"/>
      <c r="I60" s="160"/>
      <c r="J60" s="160"/>
      <c r="K60" s="160"/>
      <c r="L60" s="160"/>
      <c r="M60" s="160"/>
      <c r="N60" s="160"/>
      <c r="O60" s="160"/>
      <c r="P60" s="160"/>
      <c r="Q60" s="160"/>
      <c r="R60" s="160"/>
      <c r="S60" s="160"/>
      <c r="T60" s="160"/>
      <c r="U60" s="160"/>
      <c r="V60" s="160"/>
      <c r="W60" s="160"/>
      <c r="X60" s="160"/>
      <c r="Y60" s="160"/>
      <c r="Z60" s="160"/>
      <c r="AA60" s="4"/>
      <c r="AB60" s="104"/>
      <c r="AC60" s="104"/>
      <c r="AD60" s="104"/>
      <c r="AE60" s="104"/>
      <c r="AF60" s="104"/>
      <c r="AG60" s="105">
        <f t="shared" si="1"/>
        <v>0</v>
      </c>
      <c r="AH60" s="4"/>
      <c r="AI60" s="4"/>
      <c r="AK60" s="161">
        <f t="shared" si="12"/>
        <v>0</v>
      </c>
      <c r="AL60" s="161">
        <f t="shared" si="13"/>
        <v>0</v>
      </c>
      <c r="AM60" s="161">
        <f t="shared" si="14"/>
        <v>0</v>
      </c>
      <c r="AN60" s="161">
        <f t="shared" si="15"/>
        <v>0</v>
      </c>
      <c r="AO60" s="161">
        <f t="shared" si="16"/>
        <v>0</v>
      </c>
      <c r="AP60" s="161">
        <f t="shared" si="17"/>
        <v>0</v>
      </c>
      <c r="AQ60" s="161">
        <f t="shared" si="18"/>
        <v>0</v>
      </c>
      <c r="AR60" s="161">
        <f t="shared" si="19"/>
        <v>0</v>
      </c>
      <c r="AS60" s="161">
        <f t="shared" si="20"/>
        <v>0</v>
      </c>
      <c r="AT60" s="161">
        <f t="shared" si="21"/>
        <v>0</v>
      </c>
      <c r="AU60" s="161">
        <f t="shared" si="22"/>
        <v>0</v>
      </c>
      <c r="AV60" s="161">
        <f t="shared" si="23"/>
        <v>0</v>
      </c>
      <c r="AW60" s="161">
        <f t="shared" si="24"/>
        <v>0</v>
      </c>
      <c r="AX60" s="161">
        <f t="shared" si="25"/>
        <v>0</v>
      </c>
      <c r="AY60" s="161">
        <f t="shared" si="26"/>
        <v>0</v>
      </c>
      <c r="AZ60" s="161">
        <f t="shared" si="27"/>
        <v>0</v>
      </c>
      <c r="BA60" s="161">
        <f t="shared" si="28"/>
        <v>0</v>
      </c>
      <c r="BB60" s="161">
        <f t="shared" si="29"/>
        <v>0</v>
      </c>
      <c r="BC60" s="161">
        <f t="shared" si="30"/>
        <v>0</v>
      </c>
      <c r="BD60" s="161">
        <f t="shared" si="31"/>
        <v>0</v>
      </c>
    </row>
    <row r="61" spans="1:56" x14ac:dyDescent="0.3">
      <c r="B61" s="101"/>
      <c r="C61" s="101"/>
      <c r="D61" s="90"/>
      <c r="E61" s="90"/>
      <c r="F61" s="90"/>
      <c r="G61" s="160"/>
      <c r="H61" s="160"/>
      <c r="I61" s="160"/>
      <c r="J61" s="160"/>
      <c r="K61" s="160"/>
      <c r="L61" s="160"/>
      <c r="M61" s="160"/>
      <c r="N61" s="160"/>
      <c r="O61" s="160"/>
      <c r="P61" s="160"/>
      <c r="Q61" s="160"/>
      <c r="R61" s="160"/>
      <c r="S61" s="160"/>
      <c r="T61" s="160"/>
      <c r="U61" s="160"/>
      <c r="V61" s="160"/>
      <c r="W61" s="160"/>
      <c r="X61" s="160"/>
      <c r="Y61" s="160"/>
      <c r="Z61" s="160"/>
      <c r="AA61" s="4"/>
      <c r="AB61" s="104"/>
      <c r="AC61" s="104"/>
      <c r="AD61" s="104"/>
      <c r="AE61" s="104"/>
      <c r="AF61" s="104"/>
      <c r="AG61" s="105">
        <f t="shared" si="1"/>
        <v>0</v>
      </c>
      <c r="AH61" s="4"/>
      <c r="AI61" s="4"/>
      <c r="AK61" s="161">
        <f t="shared" si="12"/>
        <v>0</v>
      </c>
      <c r="AL61" s="161">
        <f t="shared" si="13"/>
        <v>0</v>
      </c>
      <c r="AM61" s="161">
        <f t="shared" si="14"/>
        <v>0</v>
      </c>
      <c r="AN61" s="161">
        <f t="shared" si="15"/>
        <v>0</v>
      </c>
      <c r="AO61" s="161">
        <f t="shared" si="16"/>
        <v>0</v>
      </c>
      <c r="AP61" s="161">
        <f t="shared" si="17"/>
        <v>0</v>
      </c>
      <c r="AQ61" s="161">
        <f t="shared" si="18"/>
        <v>0</v>
      </c>
      <c r="AR61" s="161">
        <f t="shared" si="19"/>
        <v>0</v>
      </c>
      <c r="AS61" s="161">
        <f t="shared" si="20"/>
        <v>0</v>
      </c>
      <c r="AT61" s="161">
        <f t="shared" si="21"/>
        <v>0</v>
      </c>
      <c r="AU61" s="161">
        <f t="shared" si="22"/>
        <v>0</v>
      </c>
      <c r="AV61" s="161">
        <f t="shared" si="23"/>
        <v>0</v>
      </c>
      <c r="AW61" s="161">
        <f t="shared" si="24"/>
        <v>0</v>
      </c>
      <c r="AX61" s="161">
        <f t="shared" si="25"/>
        <v>0</v>
      </c>
      <c r="AY61" s="161">
        <f t="shared" si="26"/>
        <v>0</v>
      </c>
      <c r="AZ61" s="161">
        <f t="shared" si="27"/>
        <v>0</v>
      </c>
      <c r="BA61" s="161">
        <f t="shared" si="28"/>
        <v>0</v>
      </c>
      <c r="BB61" s="161">
        <f t="shared" si="29"/>
        <v>0</v>
      </c>
      <c r="BC61" s="161">
        <f t="shared" si="30"/>
        <v>0</v>
      </c>
      <c r="BD61" s="161">
        <f t="shared" si="31"/>
        <v>0</v>
      </c>
    </row>
    <row r="62" spans="1:56" x14ac:dyDescent="0.3">
      <c r="B62" s="98"/>
      <c r="C62" s="98"/>
      <c r="D62" s="90"/>
      <c r="E62" s="90"/>
      <c r="F62" s="90"/>
      <c r="G62" s="160"/>
      <c r="H62" s="160"/>
      <c r="I62" s="160"/>
      <c r="J62" s="160"/>
      <c r="K62" s="160"/>
      <c r="L62" s="160"/>
      <c r="M62" s="160"/>
      <c r="N62" s="160"/>
      <c r="O62" s="160"/>
      <c r="P62" s="160"/>
      <c r="Q62" s="160"/>
      <c r="R62" s="160"/>
      <c r="S62" s="160"/>
      <c r="T62" s="160"/>
      <c r="U62" s="160"/>
      <c r="V62" s="160"/>
      <c r="W62" s="160"/>
      <c r="X62" s="160"/>
      <c r="Y62" s="160"/>
      <c r="Z62" s="160"/>
      <c r="AA62" s="4"/>
      <c r="AB62" s="104"/>
      <c r="AC62" s="104"/>
      <c r="AD62" s="104"/>
      <c r="AE62" s="104"/>
      <c r="AF62" s="104"/>
      <c r="AG62" s="105">
        <f t="shared" si="1"/>
        <v>0</v>
      </c>
      <c r="AH62" s="4"/>
      <c r="AI62" s="4"/>
      <c r="AK62" s="161">
        <f t="shared" si="12"/>
        <v>0</v>
      </c>
      <c r="AL62" s="161">
        <f t="shared" si="13"/>
        <v>0</v>
      </c>
      <c r="AM62" s="161">
        <f t="shared" si="14"/>
        <v>0</v>
      </c>
      <c r="AN62" s="161">
        <f t="shared" si="15"/>
        <v>0</v>
      </c>
      <c r="AO62" s="161">
        <f t="shared" si="16"/>
        <v>0</v>
      </c>
      <c r="AP62" s="161">
        <f t="shared" si="17"/>
        <v>0</v>
      </c>
      <c r="AQ62" s="161">
        <f t="shared" si="18"/>
        <v>0</v>
      </c>
      <c r="AR62" s="161">
        <f t="shared" si="19"/>
        <v>0</v>
      </c>
      <c r="AS62" s="161">
        <f t="shared" si="20"/>
        <v>0</v>
      </c>
      <c r="AT62" s="161">
        <f t="shared" si="21"/>
        <v>0</v>
      </c>
      <c r="AU62" s="161">
        <f t="shared" si="22"/>
        <v>0</v>
      </c>
      <c r="AV62" s="161">
        <f t="shared" si="23"/>
        <v>0</v>
      </c>
      <c r="AW62" s="161">
        <f t="shared" si="24"/>
        <v>0</v>
      </c>
      <c r="AX62" s="161">
        <f t="shared" si="25"/>
        <v>0</v>
      </c>
      <c r="AY62" s="161">
        <f t="shared" si="26"/>
        <v>0</v>
      </c>
      <c r="AZ62" s="161">
        <f t="shared" si="27"/>
        <v>0</v>
      </c>
      <c r="BA62" s="161">
        <f t="shared" si="28"/>
        <v>0</v>
      </c>
      <c r="BB62" s="161">
        <f t="shared" si="29"/>
        <v>0</v>
      </c>
      <c r="BC62" s="161">
        <f t="shared" si="30"/>
        <v>0</v>
      </c>
      <c r="BD62" s="161">
        <f t="shared" si="31"/>
        <v>0</v>
      </c>
    </row>
    <row r="63" spans="1:56" x14ac:dyDescent="0.3">
      <c r="B63" s="98"/>
      <c r="C63" s="98"/>
      <c r="D63" s="90"/>
      <c r="E63" s="90"/>
      <c r="F63" s="90"/>
      <c r="G63" s="160"/>
      <c r="H63" s="160"/>
      <c r="I63" s="160"/>
      <c r="J63" s="160"/>
      <c r="K63" s="160"/>
      <c r="L63" s="160"/>
      <c r="M63" s="160"/>
      <c r="N63" s="160"/>
      <c r="O63" s="160"/>
      <c r="P63" s="160"/>
      <c r="Q63" s="160"/>
      <c r="R63" s="160"/>
      <c r="S63" s="160"/>
      <c r="T63" s="160"/>
      <c r="U63" s="160"/>
      <c r="V63" s="160"/>
      <c r="W63" s="160"/>
      <c r="X63" s="160"/>
      <c r="Y63" s="160"/>
      <c r="Z63" s="160"/>
    </row>
    <row r="64" spans="1:56" x14ac:dyDescent="0.3">
      <c r="A64" s="102"/>
      <c r="B64" s="102"/>
      <c r="C64" s="150"/>
      <c r="D64" s="102"/>
      <c r="E64" s="102"/>
      <c r="F64" s="150"/>
    </row>
    <row r="65" spans="2:6" x14ac:dyDescent="0.3">
      <c r="B65" s="100" t="s">
        <v>349</v>
      </c>
    </row>
    <row r="66" spans="2:6" ht="14.4" x14ac:dyDescent="0.3">
      <c r="B66" s="281" t="s">
        <v>350</v>
      </c>
      <c r="C66" s="281"/>
      <c r="D66" s="281"/>
      <c r="E66" s="281"/>
      <c r="F66" s="281"/>
    </row>
    <row r="67" spans="2:6" ht="14.4" x14ac:dyDescent="0.3">
      <c r="B67" s="175" t="s">
        <v>351</v>
      </c>
    </row>
  </sheetData>
  <sheetProtection algorithmName="SHA-512" hashValue="s1kPV/fOAr/MWWb/nBnY6TA/1eduqhOmKTgliv1IBVdyoCPfKxSvWcZk+Z+WJyOw1HDcWptQHSTlJuMCiZSbTg==" saltValue="12w95dA5sHBItPvNAFdPSQ==" spinCount="100000" sheet="1" objects="1" scenarios="1"/>
  <protectedRanges>
    <protectedRange sqref="E22:E33 E5:F21 E35:E63 F22:F63" name="Bereik1"/>
  </protectedRanges>
  <mergeCells count="13">
    <mergeCell ref="B66:F66"/>
    <mergeCell ref="AW1:AX1"/>
    <mergeCell ref="AY1:AZ1"/>
    <mergeCell ref="BA1:BB1"/>
    <mergeCell ref="BC1:BD1"/>
    <mergeCell ref="A2:F2"/>
    <mergeCell ref="AK1:AL1"/>
    <mergeCell ref="AM1:AN1"/>
    <mergeCell ref="AO1:AP1"/>
    <mergeCell ref="AQ1:AR1"/>
    <mergeCell ref="AS1:AT1"/>
    <mergeCell ref="AU1:AV1"/>
    <mergeCell ref="A1:E1"/>
  </mergeCells>
  <dataValidations count="4">
    <dataValidation allowBlank="1" showInputMessage="1" showErrorMessage="1" sqref="C4:C54 G64:Z1048576 G6:Z63 F67:F1048576" xr:uid="{00000000-0002-0000-0200-000000000000}"/>
    <dataValidation type="list" allowBlank="1" showInputMessage="1" showErrorMessage="1" sqref="E5:E14 E16:E45 E47:E63" xr:uid="{00000000-0002-0000-0200-000001000000}">
      <formula1>lst_YesNoNa</formula1>
    </dataValidation>
    <dataValidation type="list" allowBlank="1" showInputMessage="1" showErrorMessage="1" sqref="E15 E46" xr:uid="{00000000-0002-0000-0200-000002000000}">
      <formula1>lst_MSD2</formula1>
    </dataValidation>
    <dataValidation type="list" allowBlank="1" showInputMessage="1" showErrorMessage="1" sqref="AA5:AA62" xr:uid="{00000000-0002-0000-0200-000003000000}">
      <formula1>lst_Category</formula1>
    </dataValidation>
  </dataValidations>
  <hyperlinks>
    <hyperlink ref="D49" r:id="rId1" xr:uid="{00000000-0004-0000-0200-000000000000}"/>
    <hyperlink ref="B66" r:id="rId2" xr:uid="{00000000-0004-0000-0200-000001000000}"/>
    <hyperlink ref="B67" r:id="rId3" xr:uid="{00000000-0004-0000-0200-000002000000}"/>
  </hyperlinks>
  <pageMargins left="0.23622047244094491" right="0.23622047244094491" top="0.74803149606299213" bottom="0.74803149606299213" header="0.31496062992125984" footer="0.31496062992125984"/>
  <pageSetup paperSize="8" orientation="landscape" r:id="rId4"/>
  <headerFooter>
    <oddFooter>&amp;L&amp;8&amp;F | &amp;A&amp;C&amp;8Indien ingevuld - VERTROUWELIJK&amp;R&amp;8&amp;P van &amp;N</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BO113"/>
  <sheetViews>
    <sheetView showGridLines="0" showRowColHeaders="0" zoomScale="85" zoomScaleNormal="85" workbookViewId="0">
      <pane ySplit="4" topLeftCell="A5" activePane="bottomLeft" state="frozen"/>
      <selection activeCell="G9" sqref="G9"/>
      <selection pane="bottomLeft" activeCell="A5" sqref="A5"/>
    </sheetView>
  </sheetViews>
  <sheetFormatPr defaultColWidth="8.88671875" defaultRowHeight="14.4" outlineLevelCol="1" x14ac:dyDescent="0.3"/>
  <cols>
    <col min="1" max="1" width="4.88671875" style="34" customWidth="1"/>
    <col min="2" max="2" width="8.6640625" style="34" customWidth="1"/>
    <col min="3" max="3" width="37.6640625" style="27" customWidth="1"/>
    <col min="4" max="4" width="39.33203125" style="27" hidden="1" customWidth="1" outlineLevel="1"/>
    <col min="5" max="5" width="37.6640625" style="27" hidden="1" customWidth="1" outlineLevel="1"/>
    <col min="6" max="6" width="34.6640625" style="27" hidden="1" customWidth="1" outlineLevel="1"/>
    <col min="7" max="7" width="44.33203125" style="27" customWidth="1" collapsed="1"/>
    <col min="8" max="8" width="44.33203125" style="27" customWidth="1"/>
    <col min="9" max="9" width="23.44140625" style="27" customWidth="1"/>
    <col min="10" max="10" width="22.6640625" style="26" customWidth="1"/>
    <col min="11" max="11" width="43.5546875" style="107" customWidth="1"/>
    <col min="12" max="12" width="8.88671875" style="170" customWidth="1"/>
    <col min="13" max="21" width="5.33203125" style="71" customWidth="1"/>
    <col min="22" max="26" width="2.6640625" style="71" customWidth="1"/>
    <col min="27" max="27" width="16.33203125" style="170" hidden="1" customWidth="1"/>
    <col min="28" max="28" width="8.88671875" style="170" hidden="1" customWidth="1"/>
    <col min="29" max="29" width="13.88671875" style="170" hidden="1" customWidth="1"/>
    <col min="30" max="30" width="8.88671875" style="170" hidden="1" customWidth="1"/>
    <col min="31" max="31" width="3.6640625" style="170" hidden="1" customWidth="1"/>
    <col min="32" max="32" width="4.33203125" style="170" hidden="1" customWidth="1"/>
    <col min="33" max="33" width="5.6640625" style="170" hidden="1" customWidth="1"/>
    <col min="34" max="38" width="8.88671875" style="170" hidden="1" customWidth="1"/>
    <col min="39" max="40" width="8.88671875" style="162" hidden="1" customWidth="1"/>
    <col min="41" max="57" width="8.88671875" style="170" hidden="1" customWidth="1"/>
    <col min="58" max="16384" width="8.88671875" style="170"/>
  </cols>
  <sheetData>
    <row r="1" spans="1:67" ht="26.7" customHeight="1" x14ac:dyDescent="0.45">
      <c r="A1" s="278" t="s">
        <v>352</v>
      </c>
      <c r="B1" s="279"/>
      <c r="C1" s="279"/>
      <c r="D1" s="279"/>
      <c r="E1" s="279"/>
      <c r="F1" s="279"/>
      <c r="G1" s="279"/>
      <c r="H1" s="279"/>
      <c r="I1" s="279"/>
      <c r="J1" s="279"/>
      <c r="K1" s="261" t="str">
        <f>"Compleet - "&amp;'2. STITCH'!AJ2&amp;"%"</f>
        <v>Compleet - 0%</v>
      </c>
      <c r="AA1" s="4"/>
      <c r="AB1" s="103" t="s">
        <v>53</v>
      </c>
      <c r="AC1" s="95" t="s">
        <v>54</v>
      </c>
      <c r="AD1" s="104"/>
      <c r="AE1" s="104"/>
      <c r="AF1" s="104"/>
      <c r="AG1" s="106"/>
      <c r="AH1" s="95" t="s">
        <v>55</v>
      </c>
      <c r="AI1" s="4"/>
      <c r="AJ1" s="95" t="s">
        <v>56</v>
      </c>
      <c r="AK1" s="285" t="s">
        <v>57</v>
      </c>
      <c r="AL1" s="285"/>
      <c r="AM1" s="280" t="s">
        <v>58</v>
      </c>
      <c r="AN1" s="280"/>
      <c r="AO1" s="285" t="s">
        <v>59</v>
      </c>
      <c r="AP1" s="285"/>
      <c r="AQ1" s="285" t="s">
        <v>60</v>
      </c>
      <c r="AR1" s="285"/>
      <c r="AS1" s="280" t="s">
        <v>61</v>
      </c>
      <c r="AT1" s="280"/>
      <c r="AU1" s="285" t="s">
        <v>62</v>
      </c>
      <c r="AV1" s="285"/>
      <c r="AW1" s="285" t="s">
        <v>63</v>
      </c>
      <c r="AX1" s="285"/>
      <c r="AY1" s="283" t="s">
        <v>64</v>
      </c>
      <c r="AZ1" s="283"/>
      <c r="BA1" s="283" t="s">
        <v>65</v>
      </c>
      <c r="BB1" s="283"/>
      <c r="BC1" s="283" t="s">
        <v>66</v>
      </c>
      <c r="BD1" s="283"/>
      <c r="BE1" s="265"/>
      <c r="BF1" s="265"/>
      <c r="BG1" s="265"/>
      <c r="BH1" s="265"/>
      <c r="BI1" s="265"/>
      <c r="BJ1" s="265"/>
      <c r="BK1" s="265"/>
      <c r="BL1" s="265"/>
      <c r="BM1" s="265"/>
      <c r="BN1" s="265"/>
      <c r="BO1" s="163"/>
    </row>
    <row r="2" spans="1:67" ht="46.95" customHeight="1" x14ac:dyDescent="0.3">
      <c r="A2" s="284" t="s">
        <v>353</v>
      </c>
      <c r="B2" s="284"/>
      <c r="C2" s="284"/>
      <c r="D2" s="284"/>
      <c r="E2" s="284"/>
      <c r="F2" s="284"/>
      <c r="G2" s="284"/>
      <c r="H2" s="284"/>
      <c r="I2" s="284"/>
      <c r="J2" s="284"/>
      <c r="K2" s="284"/>
      <c r="AA2" s="4"/>
      <c r="AB2" s="131">
        <f>SUM(AB5:AB99)</f>
        <v>26</v>
      </c>
      <c r="AC2" s="132">
        <f>AG2</f>
        <v>0</v>
      </c>
      <c r="AD2" s="104"/>
      <c r="AE2" s="103"/>
      <c r="AF2" s="103"/>
      <c r="AG2" s="105">
        <f>SUM(AG5:AG99)</f>
        <v>0</v>
      </c>
      <c r="AH2" s="95" t="s">
        <v>68</v>
      </c>
      <c r="AI2" s="4"/>
      <c r="AJ2" s="106">
        <f>ROUND(COUNTA(J5:J101)/COUNTA(AB5:AB99),2)*100</f>
        <v>0</v>
      </c>
      <c r="AK2" s="112"/>
      <c r="AL2" s="112">
        <f>IF(AND(AL5&gt;0,AK5&gt;0),AL5/AK5,0)</f>
        <v>0</v>
      </c>
      <c r="AM2" s="118"/>
      <c r="AN2" s="118">
        <f>IF(AND(AN5&gt;0,AM5&gt;0),AN5/AM5,0)</f>
        <v>0</v>
      </c>
      <c r="AO2" s="112"/>
      <c r="AP2" s="112">
        <f>IF(AND(AP5&gt;0,AO5&gt;0),AP5/AO5,0)</f>
        <v>0</v>
      </c>
      <c r="AQ2" s="112"/>
      <c r="AR2" s="112">
        <f>IF(AND(AR5&gt;0,AQ5&gt;0),AR5/AQ5,0)</f>
        <v>0</v>
      </c>
      <c r="AS2" s="118"/>
      <c r="AT2" s="118">
        <f>IF(AND(AT5&gt;0,AS5&gt;0),AT5/AS5,0)</f>
        <v>0</v>
      </c>
      <c r="AU2" s="112"/>
      <c r="AV2" s="112">
        <f>IF(AND(AV5&gt;0,AU5&gt;0),AV5/AU5,0)</f>
        <v>0</v>
      </c>
      <c r="AW2" s="112"/>
      <c r="AX2" s="112">
        <f>IF(AND(AX5&gt;0,AW5&gt;0),AX5/AW5,0)</f>
        <v>0</v>
      </c>
      <c r="AY2" s="104"/>
      <c r="AZ2" s="112">
        <f>IF(AND(AZ5&gt;0,AY5&gt;0),AZ5/AY5,0)</f>
        <v>0</v>
      </c>
      <c r="BA2" s="104"/>
      <c r="BB2" s="112">
        <f>IF(AND(BB5&gt;0,BA5&gt;0),BB5/BA5,0)</f>
        <v>0</v>
      </c>
      <c r="BC2" s="104"/>
      <c r="BD2" s="112">
        <f>IF(AND(BD5&gt;0,BC5&gt;0),BD5/BC5,0)</f>
        <v>0</v>
      </c>
      <c r="BE2" s="161"/>
      <c r="BF2" s="161"/>
      <c r="BG2" s="161"/>
      <c r="BH2" s="161"/>
      <c r="BI2" s="161"/>
      <c r="BJ2" s="161"/>
      <c r="BK2" s="161"/>
      <c r="BL2" s="161"/>
      <c r="BM2" s="161"/>
      <c r="BN2" s="161"/>
      <c r="BO2" s="159"/>
    </row>
    <row r="3" spans="1:67" ht="13.8" x14ac:dyDescent="0.3">
      <c r="A3" s="169"/>
      <c r="B3" s="169"/>
      <c r="C3" s="169"/>
      <c r="D3" s="169"/>
      <c r="E3" s="169"/>
      <c r="F3" s="169"/>
      <c r="G3" s="169"/>
      <c r="H3" s="169"/>
      <c r="I3" s="169"/>
      <c r="J3" s="169"/>
      <c r="K3" s="169"/>
      <c r="AA3" s="4"/>
      <c r="AB3" s="104"/>
      <c r="AC3" s="104"/>
      <c r="AD3" s="104"/>
      <c r="AE3" s="103"/>
      <c r="AF3" s="103"/>
      <c r="AG3" s="105"/>
      <c r="AH3" s="95"/>
      <c r="AI3" s="95"/>
      <c r="AJ3" s="95"/>
      <c r="AK3" s="112"/>
      <c r="AL3" s="112"/>
      <c r="AM3" s="118"/>
      <c r="AN3" s="118"/>
      <c r="AO3" s="112"/>
      <c r="AP3" s="112"/>
      <c r="AQ3" s="112"/>
      <c r="AR3" s="112"/>
      <c r="AS3" s="118"/>
      <c r="AT3" s="118"/>
      <c r="AU3" s="112"/>
      <c r="AV3" s="112"/>
      <c r="AW3" s="112"/>
      <c r="AX3" s="112"/>
      <c r="AY3" s="104"/>
      <c r="AZ3" s="112"/>
      <c r="BA3" s="104"/>
      <c r="BB3" s="112"/>
      <c r="BC3" s="104"/>
      <c r="BD3" s="112"/>
      <c r="BE3" s="161"/>
      <c r="BF3" s="161"/>
      <c r="BG3" s="161"/>
      <c r="BH3" s="161"/>
      <c r="BI3" s="161"/>
      <c r="BJ3" s="161"/>
      <c r="BK3" s="161"/>
      <c r="BL3" s="161"/>
      <c r="BM3" s="161"/>
      <c r="BN3" s="161"/>
      <c r="BO3" s="159"/>
    </row>
    <row r="4" spans="1:67" s="171" customFormat="1" ht="13.8" x14ac:dyDescent="0.3">
      <c r="A4" s="56" t="s">
        <v>71</v>
      </c>
      <c r="B4" s="57" t="s">
        <v>354</v>
      </c>
      <c r="C4" s="58" t="s">
        <v>222</v>
      </c>
      <c r="D4" s="59" t="s">
        <v>223</v>
      </c>
      <c r="E4" s="58" t="s">
        <v>355</v>
      </c>
      <c r="F4" s="58" t="s">
        <v>356</v>
      </c>
      <c r="G4" s="58" t="s">
        <v>357</v>
      </c>
      <c r="H4" s="58" t="s">
        <v>358</v>
      </c>
      <c r="I4" s="58" t="s">
        <v>359</v>
      </c>
      <c r="J4" s="60" t="s">
        <v>74</v>
      </c>
      <c r="K4" s="60" t="s">
        <v>75</v>
      </c>
      <c r="M4" s="100"/>
      <c r="N4" s="109"/>
      <c r="O4" s="109"/>
      <c r="P4" s="109"/>
      <c r="Q4" s="109"/>
      <c r="R4" s="100"/>
      <c r="S4" s="110"/>
      <c r="T4" s="110"/>
      <c r="U4" s="110"/>
      <c r="V4" s="110"/>
      <c r="W4" s="110"/>
      <c r="X4" s="110"/>
      <c r="Y4" s="110"/>
      <c r="Z4" s="110"/>
      <c r="AA4" s="95" t="s">
        <v>76</v>
      </c>
      <c r="AB4" s="103" t="s">
        <v>77</v>
      </c>
      <c r="AC4" s="103" t="s">
        <v>78</v>
      </c>
      <c r="AD4" s="103" t="s">
        <v>79</v>
      </c>
      <c r="AE4" s="103" t="s">
        <v>80</v>
      </c>
      <c r="AF4" s="103" t="s">
        <v>81</v>
      </c>
      <c r="AG4" s="106" t="s">
        <v>82</v>
      </c>
      <c r="AH4" s="95" t="s">
        <v>360</v>
      </c>
      <c r="AI4" s="95"/>
      <c r="AJ4" s="95"/>
      <c r="AK4" s="113" t="s">
        <v>69</v>
      </c>
      <c r="AL4" s="113" t="s">
        <v>70</v>
      </c>
      <c r="AM4" s="119" t="s">
        <v>69</v>
      </c>
      <c r="AN4" s="119" t="s">
        <v>70</v>
      </c>
      <c r="AO4" s="113" t="s">
        <v>69</v>
      </c>
      <c r="AP4" s="113" t="s">
        <v>70</v>
      </c>
      <c r="AQ4" s="113" t="s">
        <v>69</v>
      </c>
      <c r="AR4" s="113" t="s">
        <v>70</v>
      </c>
      <c r="AS4" s="119" t="s">
        <v>69</v>
      </c>
      <c r="AT4" s="119" t="s">
        <v>70</v>
      </c>
      <c r="AU4" s="113" t="s">
        <v>69</v>
      </c>
      <c r="AV4" s="113" t="s">
        <v>70</v>
      </c>
      <c r="AW4" s="113" t="s">
        <v>69</v>
      </c>
      <c r="AX4" s="113" t="s">
        <v>70</v>
      </c>
      <c r="AY4" s="103" t="s">
        <v>69</v>
      </c>
      <c r="AZ4" s="103" t="s">
        <v>70</v>
      </c>
      <c r="BA4" s="103" t="s">
        <v>69</v>
      </c>
      <c r="BB4" s="103" t="s">
        <v>70</v>
      </c>
      <c r="BC4" s="103" t="s">
        <v>69</v>
      </c>
      <c r="BD4" s="103" t="s">
        <v>70</v>
      </c>
      <c r="BE4" s="161"/>
      <c r="BF4" s="161"/>
      <c r="BG4" s="161"/>
      <c r="BH4" s="161"/>
      <c r="BI4" s="161"/>
      <c r="BJ4" s="161"/>
      <c r="BK4" s="161"/>
      <c r="BL4" s="161"/>
      <c r="BM4" s="161"/>
      <c r="BN4" s="161"/>
      <c r="BO4" s="159"/>
    </row>
    <row r="5" spans="1:67" ht="13.8" x14ac:dyDescent="0.3">
      <c r="A5" s="51"/>
      <c r="B5" s="28"/>
      <c r="C5" s="29"/>
      <c r="D5" s="29"/>
      <c r="E5" s="29"/>
      <c r="F5" s="29"/>
      <c r="G5" s="29"/>
      <c r="H5" s="29"/>
      <c r="I5" s="29"/>
      <c r="J5" s="29"/>
      <c r="K5" s="53"/>
      <c r="M5" s="98"/>
      <c r="N5" s="111"/>
      <c r="O5" s="109"/>
      <c r="P5" s="109"/>
      <c r="Q5" s="109"/>
      <c r="R5" s="100"/>
      <c r="AA5" s="95"/>
      <c r="AB5" s="103"/>
      <c r="AC5" s="103"/>
      <c r="AD5" s="103"/>
      <c r="AE5" s="103"/>
      <c r="AF5" s="103"/>
      <c r="AG5" s="106"/>
      <c r="AH5" s="4"/>
      <c r="AI5" s="4"/>
      <c r="AJ5" s="4"/>
      <c r="AK5" s="113">
        <f t="shared" ref="AK5:AR5" si="0">SUM(AK6:AK201)</f>
        <v>5</v>
      </c>
      <c r="AL5" s="113">
        <f t="shared" si="0"/>
        <v>0</v>
      </c>
      <c r="AM5" s="119">
        <f t="shared" si="0"/>
        <v>0</v>
      </c>
      <c r="AN5" s="119">
        <f t="shared" si="0"/>
        <v>0</v>
      </c>
      <c r="AO5" s="113">
        <f t="shared" si="0"/>
        <v>1</v>
      </c>
      <c r="AP5" s="113">
        <f t="shared" si="0"/>
        <v>0</v>
      </c>
      <c r="AQ5" s="113">
        <f t="shared" si="0"/>
        <v>1</v>
      </c>
      <c r="AR5" s="113">
        <f t="shared" si="0"/>
        <v>0</v>
      </c>
      <c r="AS5" s="119">
        <f>SUM(AS6:AS121)</f>
        <v>0</v>
      </c>
      <c r="AT5" s="119">
        <f>SUM(AT6:AT121)</f>
        <v>0</v>
      </c>
      <c r="AU5" s="113">
        <f t="shared" ref="AU5:BD5" si="1">SUM(AU6:AU201)</f>
        <v>0</v>
      </c>
      <c r="AV5" s="113">
        <f t="shared" si="1"/>
        <v>0</v>
      </c>
      <c r="AW5" s="113">
        <f t="shared" si="1"/>
        <v>0</v>
      </c>
      <c r="AX5" s="113">
        <f t="shared" si="1"/>
        <v>0</v>
      </c>
      <c r="AY5" s="103">
        <f t="shared" si="1"/>
        <v>4</v>
      </c>
      <c r="AZ5" s="103">
        <f t="shared" si="1"/>
        <v>0</v>
      </c>
      <c r="BA5" s="103">
        <f t="shared" si="1"/>
        <v>14</v>
      </c>
      <c r="BB5" s="103">
        <f t="shared" si="1"/>
        <v>0</v>
      </c>
      <c r="BC5" s="103">
        <f t="shared" si="1"/>
        <v>1</v>
      </c>
      <c r="BD5" s="103">
        <f t="shared" si="1"/>
        <v>0</v>
      </c>
      <c r="BE5" s="161"/>
      <c r="BF5" s="161"/>
      <c r="BG5" s="161"/>
      <c r="BH5" s="161"/>
      <c r="BI5" s="161"/>
      <c r="BJ5" s="161"/>
      <c r="BK5" s="161"/>
      <c r="BL5" s="161"/>
      <c r="BM5" s="161"/>
      <c r="BN5" s="161"/>
      <c r="BO5" s="159"/>
    </row>
    <row r="6" spans="1:67" ht="164.4" customHeight="1" x14ac:dyDescent="0.3">
      <c r="A6" s="52" t="s">
        <v>361</v>
      </c>
      <c r="B6" s="30"/>
      <c r="C6" s="27" t="s">
        <v>362</v>
      </c>
      <c r="D6" s="27" t="s">
        <v>363</v>
      </c>
      <c r="E6" s="27" t="s">
        <v>364</v>
      </c>
      <c r="F6" s="27" t="s">
        <v>365</v>
      </c>
      <c r="G6" s="31" t="s">
        <v>366</v>
      </c>
      <c r="H6" s="31" t="s">
        <v>367</v>
      </c>
      <c r="I6" s="32" t="s">
        <v>368</v>
      </c>
      <c r="J6" s="54"/>
      <c r="K6" s="54"/>
      <c r="AA6" s="4" t="s">
        <v>60</v>
      </c>
      <c r="AB6" s="104">
        <v>1</v>
      </c>
      <c r="AC6" s="104" t="s">
        <v>87</v>
      </c>
      <c r="AD6" s="104" t="s">
        <v>3</v>
      </c>
      <c r="AE6" s="104">
        <f t="shared" ref="AE6:AE16" si="2">AB6</f>
        <v>1</v>
      </c>
      <c r="AF6" s="104">
        <v>0</v>
      </c>
      <c r="AG6" s="105">
        <f>IF(J6="n.v.t.",0,IF(AND(J6=AC6,Tabel4[[#This Row],[Toelichting]]&lt;&gt;0),AE6,AF6))</f>
        <v>0</v>
      </c>
      <c r="AH6" s="4" t="s">
        <v>88</v>
      </c>
      <c r="AI6" s="4"/>
      <c r="AJ6" s="4"/>
      <c r="AK6" s="112">
        <f>IF($AA6=AK$1,$AE6,0)</f>
        <v>0</v>
      </c>
      <c r="AL6" s="112">
        <f>IF($AA6=AK$1,$AG6,0)</f>
        <v>0</v>
      </c>
      <c r="AM6" s="118">
        <f t="shared" ref="AM6:AM18" si="3">IF($AA6=AM$1,$AE6,0)</f>
        <v>0</v>
      </c>
      <c r="AN6" s="118">
        <f t="shared" ref="AN6:AN16" si="4">IF($AA6=AM$1,$AG6,0)</f>
        <v>0</v>
      </c>
      <c r="AO6" s="112">
        <f>IF($AA6=AO$1,$AE6,0)</f>
        <v>0</v>
      </c>
      <c r="AP6" s="112">
        <f>IF($AA6=AO$1,$AG6,0)</f>
        <v>0</v>
      </c>
      <c r="AQ6" s="112">
        <f>IF($AA6=AQ$1,$AE6,0)</f>
        <v>1</v>
      </c>
      <c r="AR6" s="112">
        <f>IF($AA6=AQ$1,$AG6,0)</f>
        <v>0</v>
      </c>
      <c r="AS6" s="112">
        <f>IF($AA6=AS$1,$AE6,0)</f>
        <v>0</v>
      </c>
      <c r="AT6" s="112">
        <f>IF($AA6=AS$1,$AG6,0)</f>
        <v>0</v>
      </c>
      <c r="AU6" s="112">
        <f>IF($AA6=AU$1,$AE6,0)</f>
        <v>0</v>
      </c>
      <c r="AV6" s="112">
        <f>IF($AA6=AU$1,$AG6,0)</f>
        <v>0</v>
      </c>
      <c r="AW6" s="112">
        <f>IF($AA6=AW$1,$AE6,0)</f>
        <v>0</v>
      </c>
      <c r="AX6" s="112">
        <f>IF($AA6=AW$1,$AG6,0)</f>
        <v>0</v>
      </c>
      <c r="AY6" s="104">
        <f>IF($AA6=AY$1,$AE6,0)</f>
        <v>0</v>
      </c>
      <c r="AZ6" s="104">
        <f>IF($AA6=AY$1,$AG6,0)</f>
        <v>0</v>
      </c>
      <c r="BA6" s="104">
        <f>IF($AA6=BA$1,$AE6,0)</f>
        <v>0</v>
      </c>
      <c r="BB6" s="104">
        <f>IF($AA6=BA$1,$AG6,0)</f>
        <v>0</v>
      </c>
      <c r="BC6" s="104">
        <f>IF($AA6=BC$1,$AE6,0)</f>
        <v>0</v>
      </c>
      <c r="BD6" s="104">
        <f>IF($AA6=BC$1,$AG6,0)</f>
        <v>0</v>
      </c>
      <c r="BE6" s="161"/>
      <c r="BF6" s="161"/>
      <c r="BG6" s="161"/>
      <c r="BH6" s="161"/>
      <c r="BI6" s="161"/>
      <c r="BJ6" s="161"/>
      <c r="BK6" s="161"/>
      <c r="BL6" s="161"/>
      <c r="BM6" s="161"/>
      <c r="BN6" s="161"/>
      <c r="BO6" s="159"/>
    </row>
    <row r="7" spans="1:67" ht="145.19999999999999" customHeight="1" x14ac:dyDescent="0.3">
      <c r="A7" s="52" t="s">
        <v>369</v>
      </c>
      <c r="B7" s="30"/>
      <c r="C7" s="27" t="s">
        <v>362</v>
      </c>
      <c r="H7" s="31" t="s">
        <v>370</v>
      </c>
      <c r="I7" s="32" t="s">
        <v>371</v>
      </c>
      <c r="J7" s="54"/>
      <c r="K7" s="55"/>
      <c r="AA7" s="4" t="s">
        <v>65</v>
      </c>
      <c r="AB7" s="104">
        <v>5</v>
      </c>
      <c r="AC7" s="104" t="s">
        <v>87</v>
      </c>
      <c r="AD7" s="104" t="s">
        <v>3</v>
      </c>
      <c r="AE7" s="104">
        <f t="shared" si="2"/>
        <v>5</v>
      </c>
      <c r="AF7" s="104">
        <v>0</v>
      </c>
      <c r="AG7" s="105">
        <f>IF(J7="n.v.t.",0,IF(AND(J7=AC7,Tabel4[[#This Row],[Toelichting]]&lt;&gt;0),AE7,AF7))</f>
        <v>0</v>
      </c>
      <c r="AH7" s="4" t="s">
        <v>88</v>
      </c>
      <c r="AI7" s="4"/>
      <c r="AJ7" s="4"/>
      <c r="AK7" s="104">
        <f>IF($AA7=AK$1,$AE7,0)</f>
        <v>0</v>
      </c>
      <c r="AL7" s="104">
        <f>IF($AA7=AK$1,$AG7,0)</f>
        <v>0</v>
      </c>
      <c r="AM7" s="118">
        <f t="shared" si="3"/>
        <v>0</v>
      </c>
      <c r="AN7" s="118">
        <f t="shared" si="4"/>
        <v>0</v>
      </c>
      <c r="AO7" s="104">
        <f>IF($AA7=AO$1,$AE7,0)</f>
        <v>0</v>
      </c>
      <c r="AP7" s="104">
        <f>IF($AA7=AO$1,$AG7,0)</f>
        <v>0</v>
      </c>
      <c r="AQ7" s="112">
        <f t="shared" ref="AQ7:AQ18" si="5">IF($AA7=AQ$1,$AE7,0)</f>
        <v>0</v>
      </c>
      <c r="AR7" s="112">
        <f t="shared" ref="AR7:AR16" si="6">IF($AA7=AQ$1,$AG7,0)</f>
        <v>0</v>
      </c>
      <c r="AS7" s="112">
        <f t="shared" ref="AS7:AS18" si="7">IF($AA7=AS$1,$AE7,0)</f>
        <v>0</v>
      </c>
      <c r="AT7" s="112">
        <f t="shared" ref="AT7:AT17" si="8">IF($AA7=AS$1,$AG7,0)</f>
        <v>0</v>
      </c>
      <c r="AU7" s="104">
        <f>IF($AA7=AU$1,$AE7,0)</f>
        <v>0</v>
      </c>
      <c r="AV7" s="104">
        <f>IF($AA7=AU$1,$AG7,0)</f>
        <v>0</v>
      </c>
      <c r="AW7" s="104">
        <f>IF($AA7=AW$1,$AE7,0)</f>
        <v>0</v>
      </c>
      <c r="AX7" s="104">
        <f>IF($AA7=AW$1,$AG7,0)</f>
        <v>0</v>
      </c>
      <c r="AY7" s="104">
        <f>IF($AA7=AY$1,$AE7,0)</f>
        <v>0</v>
      </c>
      <c r="AZ7" s="104">
        <f>IF($AA7=AY$1,$AG7,0)</f>
        <v>0</v>
      </c>
      <c r="BA7" s="104">
        <f>IF($AA7=BA$1,$AE7,0)</f>
        <v>5</v>
      </c>
      <c r="BB7" s="104">
        <f>IF($AA7=BA$1,$AG7,0)</f>
        <v>0</v>
      </c>
      <c r="BC7" s="104">
        <f>IF($AA7=BC$1,$AE7,0)</f>
        <v>0</v>
      </c>
      <c r="BD7" s="104">
        <f>IF($AA7=BC$1,$AG7,0)</f>
        <v>0</v>
      </c>
      <c r="BE7" s="161"/>
      <c r="BF7" s="161"/>
      <c r="BG7" s="161"/>
      <c r="BH7" s="161"/>
      <c r="BI7" s="161"/>
      <c r="BJ7" s="161"/>
      <c r="BK7" s="161"/>
      <c r="BL7" s="161"/>
      <c r="BM7" s="161"/>
      <c r="BN7" s="161"/>
      <c r="BO7" s="159"/>
    </row>
    <row r="8" spans="1:67" ht="94.2" customHeight="1" x14ac:dyDescent="0.3">
      <c r="A8" s="52" t="s">
        <v>372</v>
      </c>
      <c r="B8" s="30"/>
      <c r="C8" s="27" t="s">
        <v>362</v>
      </c>
      <c r="H8" s="31" t="s">
        <v>373</v>
      </c>
      <c r="I8" s="32" t="s">
        <v>371</v>
      </c>
      <c r="J8" s="243"/>
      <c r="K8" s="54" t="s">
        <v>374</v>
      </c>
      <c r="AA8" s="4" t="s">
        <v>65</v>
      </c>
      <c r="AB8" s="104">
        <v>5</v>
      </c>
      <c r="AC8" s="242" t="s">
        <v>375</v>
      </c>
      <c r="AD8" s="104" t="s">
        <v>3</v>
      </c>
      <c r="AE8" s="104">
        <f t="shared" si="2"/>
        <v>5</v>
      </c>
      <c r="AF8" s="104">
        <v>0</v>
      </c>
      <c r="AG8" s="105">
        <f>IF(Tabel4[[#This Row],[Antwoord leverancier]]=AC8,AB8,IF(Tabel4[[#This Row],[Antwoord leverancier]]=AD8,AF8,0))</f>
        <v>0</v>
      </c>
      <c r="AH8" s="4"/>
      <c r="AI8" s="4"/>
      <c r="AJ8" s="4"/>
      <c r="AK8" s="104">
        <f>IF($AA8=AK$1,$AE8,0)</f>
        <v>0</v>
      </c>
      <c r="AL8" s="104">
        <f>IF($AA8=AK$1,$AG8,0)</f>
        <v>0</v>
      </c>
      <c r="AM8" s="118">
        <f t="shared" si="3"/>
        <v>0</v>
      </c>
      <c r="AN8" s="118">
        <f t="shared" si="4"/>
        <v>0</v>
      </c>
      <c r="AO8" s="104">
        <f>IF($AA8=AO$1,$AE8,0)</f>
        <v>0</v>
      </c>
      <c r="AP8" s="104">
        <f>IF($AA8=AO$1,$AG8,0)</f>
        <v>0</v>
      </c>
      <c r="AQ8" s="112">
        <f t="shared" si="5"/>
        <v>0</v>
      </c>
      <c r="AR8" s="112">
        <f t="shared" si="6"/>
        <v>0</v>
      </c>
      <c r="AS8" s="112">
        <f t="shared" si="7"/>
        <v>0</v>
      </c>
      <c r="AT8" s="112">
        <f t="shared" si="8"/>
        <v>0</v>
      </c>
      <c r="AU8" s="104">
        <f>IF($AA8=AU$1,$AE8,0)</f>
        <v>0</v>
      </c>
      <c r="AV8" s="104">
        <f>IF($AA8=AU$1,$AG8,0)</f>
        <v>0</v>
      </c>
      <c r="AW8" s="104">
        <f>IF($AA8=AW$1,$AE8,0)</f>
        <v>0</v>
      </c>
      <c r="AX8" s="104">
        <f>IF($AA8=AW$1,$AG8,0)</f>
        <v>0</v>
      </c>
      <c r="AY8" s="104">
        <f>IF($AA8=AY$1,$AE8,0)</f>
        <v>0</v>
      </c>
      <c r="AZ8" s="104">
        <f>IF($AA8=AY$1,$AG8,0)</f>
        <v>0</v>
      </c>
      <c r="BA8" s="104">
        <f>IF($AA8=BA$1,$AE8,0)</f>
        <v>5</v>
      </c>
      <c r="BB8" s="104">
        <f>IF($AA8=BA$1,$AG8,0)</f>
        <v>0</v>
      </c>
      <c r="BC8" s="104">
        <f>IF($AA8=BC$1,$AE8,0)</f>
        <v>0</v>
      </c>
      <c r="BD8" s="104">
        <f>IF($AA8=BC$1,$AG8,0)</f>
        <v>0</v>
      </c>
      <c r="BE8" s="161"/>
      <c r="BF8" s="161"/>
      <c r="BG8" s="161"/>
      <c r="BH8" s="161"/>
      <c r="BI8" s="161"/>
      <c r="BJ8" s="161"/>
      <c r="BK8" s="161"/>
      <c r="BL8" s="161"/>
      <c r="BM8" s="161"/>
      <c r="BN8" s="161"/>
      <c r="BO8" s="159"/>
    </row>
    <row r="9" spans="1:67" ht="82.8" x14ac:dyDescent="0.3">
      <c r="A9" s="52" t="s">
        <v>376</v>
      </c>
      <c r="B9" s="30"/>
      <c r="C9" s="27" t="s">
        <v>362</v>
      </c>
      <c r="H9" s="31" t="s">
        <v>377</v>
      </c>
      <c r="I9" s="32" t="s">
        <v>378</v>
      </c>
      <c r="J9" s="54"/>
      <c r="K9" s="55"/>
      <c r="AA9" s="4" t="s">
        <v>66</v>
      </c>
      <c r="AB9" s="104">
        <v>1</v>
      </c>
      <c r="AC9" s="104" t="s">
        <v>379</v>
      </c>
      <c r="AD9" s="104" t="s">
        <v>34</v>
      </c>
      <c r="AE9" s="104">
        <f t="shared" si="2"/>
        <v>1</v>
      </c>
      <c r="AF9" s="104">
        <v>0</v>
      </c>
      <c r="AG9" s="105">
        <f>IF(J10="n.v.t.",0,IF(AND(J10=AC9,Tabel4[[#This Row],[Toelichting]]&lt;&gt;0),AE9,AF9))</f>
        <v>0</v>
      </c>
      <c r="AH9" s="4" t="s">
        <v>88</v>
      </c>
      <c r="AI9" s="4"/>
      <c r="AJ9" s="4"/>
      <c r="AK9" s="104">
        <f>IF($AA9=AK$1,$AE9,0)</f>
        <v>0</v>
      </c>
      <c r="AL9" s="104">
        <f>IF($AA9=AK$1,$AG9,0)</f>
        <v>0</v>
      </c>
      <c r="AM9" s="118">
        <f t="shared" si="3"/>
        <v>0</v>
      </c>
      <c r="AN9" s="118">
        <f t="shared" si="4"/>
        <v>0</v>
      </c>
      <c r="AO9" s="104">
        <f>IF($AA9=AO$1,$AE9,0)</f>
        <v>0</v>
      </c>
      <c r="AP9" s="104">
        <f>IF($AA9=AO$1,$AG9,0)</f>
        <v>0</v>
      </c>
      <c r="AQ9" s="112">
        <f t="shared" si="5"/>
        <v>0</v>
      </c>
      <c r="AR9" s="112">
        <f t="shared" si="6"/>
        <v>0</v>
      </c>
      <c r="AS9" s="112">
        <f t="shared" si="7"/>
        <v>0</v>
      </c>
      <c r="AT9" s="112">
        <f t="shared" si="8"/>
        <v>0</v>
      </c>
      <c r="AU9" s="104">
        <f>IF($AA9=AU$1,$AE9,0)</f>
        <v>0</v>
      </c>
      <c r="AV9" s="104">
        <f>IF($AA9=AU$1,$AG9,0)</f>
        <v>0</v>
      </c>
      <c r="AW9" s="104">
        <f>IF($AA9=AW$1,$AE9,0)</f>
        <v>0</v>
      </c>
      <c r="AX9" s="104">
        <f>IF($AA9=AW$1,$AG9,0)</f>
        <v>0</v>
      </c>
      <c r="AY9" s="104">
        <f>IF($AA9=AY$1,$AE9,0)</f>
        <v>0</v>
      </c>
      <c r="AZ9" s="104">
        <f>IF($AA9=AY$1,$AG9,0)</f>
        <v>0</v>
      </c>
      <c r="BA9" s="104">
        <f>IF($AA9=BA$1,$AE9,0)</f>
        <v>0</v>
      </c>
      <c r="BB9" s="104">
        <f>IF($AA9=BA$1,$AG9,0)</f>
        <v>0</v>
      </c>
      <c r="BC9" s="104">
        <f>IF($AA9=BC$1,$AE9,0)</f>
        <v>1</v>
      </c>
      <c r="BD9" s="104">
        <f>IF($AA9=BC$1,$AG9,0)</f>
        <v>0</v>
      </c>
      <c r="BE9" s="161"/>
      <c r="BF9" s="161"/>
      <c r="BG9" s="161"/>
      <c r="BH9" s="161"/>
      <c r="BI9" s="161"/>
      <c r="BJ9" s="161"/>
      <c r="BK9" s="161"/>
      <c r="BL9" s="161"/>
      <c r="BM9" s="161"/>
      <c r="BN9" s="161"/>
      <c r="BO9" s="159"/>
    </row>
    <row r="10" spans="1:67" ht="93" customHeight="1" x14ac:dyDescent="0.3">
      <c r="A10" s="52" t="s">
        <v>380</v>
      </c>
      <c r="B10" s="30"/>
      <c r="C10" s="27" t="s">
        <v>381</v>
      </c>
      <c r="D10" s="27" t="s">
        <v>382</v>
      </c>
      <c r="E10" s="27" t="s">
        <v>383</v>
      </c>
      <c r="F10" s="27" t="s">
        <v>384</v>
      </c>
      <c r="G10" s="31" t="s">
        <v>385</v>
      </c>
      <c r="H10" s="31" t="s">
        <v>386</v>
      </c>
      <c r="I10" s="32" t="s">
        <v>387</v>
      </c>
      <c r="J10" s="54"/>
      <c r="K10" s="54"/>
      <c r="AA10" s="4" t="s">
        <v>59</v>
      </c>
      <c r="AB10" s="104">
        <v>1</v>
      </c>
      <c r="AC10" s="104" t="s">
        <v>379</v>
      </c>
      <c r="AD10" s="104" t="s">
        <v>34</v>
      </c>
      <c r="AE10" s="104">
        <f t="shared" si="2"/>
        <v>1</v>
      </c>
      <c r="AF10" s="104">
        <v>0</v>
      </c>
      <c r="AG10" s="105">
        <f>IF(Tabel4[[#This Row],[Antwoord leverancier]]=AC10,AB10,IF(Tabel4[[#This Row],[Antwoord leverancier]]=AD10,AF10,0))</f>
        <v>0</v>
      </c>
      <c r="AH10" s="4"/>
      <c r="AI10" s="4"/>
      <c r="AJ10" s="4"/>
      <c r="AK10" s="104">
        <f t="shared" ref="AK10:AK18" si="9">IF($AA10=AK$1,$AE10,0)</f>
        <v>0</v>
      </c>
      <c r="AL10" s="104">
        <f t="shared" ref="AL10:AL16" si="10">IF($AA10=AK$1,$AG10,0)</f>
        <v>0</v>
      </c>
      <c r="AM10" s="118">
        <f t="shared" si="3"/>
        <v>0</v>
      </c>
      <c r="AN10" s="118">
        <f t="shared" si="4"/>
        <v>0</v>
      </c>
      <c r="AO10" s="104">
        <f t="shared" ref="AO10:AO18" si="11">IF($AA10=AO$1,$AE10,0)</f>
        <v>1</v>
      </c>
      <c r="AP10" s="104">
        <f t="shared" ref="AP10:AP16" si="12">IF($AA10=AO$1,$AG10,0)</f>
        <v>0</v>
      </c>
      <c r="AQ10" s="112">
        <f t="shared" si="5"/>
        <v>0</v>
      </c>
      <c r="AR10" s="112">
        <f t="shared" si="6"/>
        <v>0</v>
      </c>
      <c r="AS10" s="112">
        <f t="shared" si="7"/>
        <v>0</v>
      </c>
      <c r="AT10" s="112">
        <f t="shared" si="8"/>
        <v>0</v>
      </c>
      <c r="AU10" s="104">
        <f t="shared" ref="AU10:AU18" si="13">IF($AA10=AU$1,$AE10,0)</f>
        <v>0</v>
      </c>
      <c r="AV10" s="104">
        <f t="shared" ref="AV10:AV16" si="14">IF($AA10=AU$1,$AG10,0)</f>
        <v>0</v>
      </c>
      <c r="AW10" s="104">
        <f t="shared" ref="AW10:AW18" si="15">IF($AA10=AW$1,$AE10,0)</f>
        <v>0</v>
      </c>
      <c r="AX10" s="104">
        <f t="shared" ref="AX10:AX16" si="16">IF($AA10=AW$1,$AG10,0)</f>
        <v>0</v>
      </c>
      <c r="AY10" s="104">
        <f t="shared" ref="AY10:AY18" si="17">IF($AA10=AY$1,$AE10,0)</f>
        <v>0</v>
      </c>
      <c r="AZ10" s="104">
        <f t="shared" ref="AZ10:AZ16" si="18">IF($AA10=AY$1,$AG10,0)</f>
        <v>0</v>
      </c>
      <c r="BA10" s="104">
        <f t="shared" ref="BA10:BA18" si="19">IF($AA10=BA$1,$AE10,0)</f>
        <v>0</v>
      </c>
      <c r="BB10" s="104">
        <f t="shared" ref="BB10:BB16" si="20">IF($AA10=BA$1,$AG10,0)</f>
        <v>0</v>
      </c>
      <c r="BC10" s="104">
        <f t="shared" ref="BC10:BC18" si="21">IF($AA10=BC$1,$AE10,0)</f>
        <v>0</v>
      </c>
      <c r="BD10" s="104">
        <f t="shared" ref="BD10:BD16" si="22">IF($AA10=BC$1,$AG10,0)</f>
        <v>0</v>
      </c>
    </row>
    <row r="11" spans="1:67" ht="133.94999999999999" customHeight="1" x14ac:dyDescent="0.3">
      <c r="A11" s="52" t="s">
        <v>388</v>
      </c>
      <c r="B11" s="30"/>
      <c r="C11" s="27" t="s">
        <v>389</v>
      </c>
      <c r="D11" s="27" t="s">
        <v>390</v>
      </c>
      <c r="E11" s="27" t="s">
        <v>391</v>
      </c>
      <c r="F11" s="27" t="s">
        <v>392</v>
      </c>
      <c r="G11" s="27" t="s">
        <v>393</v>
      </c>
      <c r="H11" s="31" t="s">
        <v>394</v>
      </c>
      <c r="J11" s="54"/>
      <c r="K11" s="54"/>
      <c r="AA11" s="4" t="s">
        <v>65</v>
      </c>
      <c r="AB11" s="104">
        <v>1</v>
      </c>
      <c r="AC11" s="104" t="s">
        <v>87</v>
      </c>
      <c r="AD11" s="104" t="s">
        <v>3</v>
      </c>
      <c r="AE11" s="104">
        <f t="shared" si="2"/>
        <v>1</v>
      </c>
      <c r="AF11" s="104">
        <v>0</v>
      </c>
      <c r="AG11" s="105">
        <f>IF(J12="n.v.t.",0,IF(AND(J12=AC11,Tabel4[[#This Row],[Toelichting]]&lt;&gt;0),AE11,AF11))</f>
        <v>0</v>
      </c>
      <c r="AH11" s="4" t="s">
        <v>88</v>
      </c>
      <c r="AI11" s="4"/>
      <c r="AJ11" s="4"/>
      <c r="AK11" s="104">
        <f t="shared" si="9"/>
        <v>0</v>
      </c>
      <c r="AL11" s="104">
        <f t="shared" si="10"/>
        <v>0</v>
      </c>
      <c r="AM11" s="118">
        <f t="shared" si="3"/>
        <v>0</v>
      </c>
      <c r="AN11" s="118">
        <f t="shared" si="4"/>
        <v>0</v>
      </c>
      <c r="AO11" s="104">
        <f t="shared" si="11"/>
        <v>0</v>
      </c>
      <c r="AP11" s="104">
        <f t="shared" si="12"/>
        <v>0</v>
      </c>
      <c r="AQ11" s="112">
        <f t="shared" si="5"/>
        <v>0</v>
      </c>
      <c r="AR11" s="112">
        <f t="shared" si="6"/>
        <v>0</v>
      </c>
      <c r="AS11" s="112">
        <f t="shared" si="7"/>
        <v>0</v>
      </c>
      <c r="AT11" s="112">
        <f t="shared" si="8"/>
        <v>0</v>
      </c>
      <c r="AU11" s="104">
        <f t="shared" si="13"/>
        <v>0</v>
      </c>
      <c r="AV11" s="104">
        <f t="shared" si="14"/>
        <v>0</v>
      </c>
      <c r="AW11" s="104">
        <f t="shared" si="15"/>
        <v>0</v>
      </c>
      <c r="AX11" s="104">
        <f t="shared" si="16"/>
        <v>0</v>
      </c>
      <c r="AY11" s="104">
        <f t="shared" si="17"/>
        <v>0</v>
      </c>
      <c r="AZ11" s="104">
        <f t="shared" si="18"/>
        <v>0</v>
      </c>
      <c r="BA11" s="104">
        <f t="shared" si="19"/>
        <v>1</v>
      </c>
      <c r="BB11" s="104">
        <f t="shared" si="20"/>
        <v>0</v>
      </c>
      <c r="BC11" s="104">
        <f t="shared" si="21"/>
        <v>0</v>
      </c>
      <c r="BD11" s="104">
        <f t="shared" si="22"/>
        <v>0</v>
      </c>
    </row>
    <row r="12" spans="1:67" ht="124.2" x14ac:dyDescent="0.3">
      <c r="A12" s="52" t="s">
        <v>395</v>
      </c>
      <c r="B12" s="30"/>
      <c r="C12" s="27" t="s">
        <v>396</v>
      </c>
      <c r="D12" s="27" t="s">
        <v>397</v>
      </c>
      <c r="E12" s="27" t="s">
        <v>398</v>
      </c>
      <c r="F12" s="27" t="s">
        <v>399</v>
      </c>
      <c r="G12" s="31" t="s">
        <v>400</v>
      </c>
      <c r="H12" s="31" t="s">
        <v>401</v>
      </c>
      <c r="I12" s="33" t="s">
        <v>402</v>
      </c>
      <c r="J12" s="54"/>
      <c r="K12" s="54"/>
      <c r="AA12" s="4" t="s">
        <v>65</v>
      </c>
      <c r="AB12" s="104">
        <v>1</v>
      </c>
      <c r="AC12" s="104" t="s">
        <v>87</v>
      </c>
      <c r="AD12" s="104" t="s">
        <v>3</v>
      </c>
      <c r="AE12" s="104">
        <f t="shared" si="2"/>
        <v>1</v>
      </c>
      <c r="AF12" s="104">
        <v>0</v>
      </c>
      <c r="AG12" s="105">
        <f>IF(J13="n.v.t.",0,IF(AND(J13=AC12,Tabel4[[#This Row],[Toelichting]]&lt;&gt;0),AE12,AF12))</f>
        <v>0</v>
      </c>
      <c r="AH12" s="4" t="s">
        <v>88</v>
      </c>
      <c r="AI12" s="4"/>
      <c r="AJ12" s="4"/>
      <c r="AK12" s="104">
        <f t="shared" si="9"/>
        <v>0</v>
      </c>
      <c r="AL12" s="104">
        <f t="shared" si="10"/>
        <v>0</v>
      </c>
      <c r="AM12" s="118">
        <f t="shared" si="3"/>
        <v>0</v>
      </c>
      <c r="AN12" s="118">
        <f t="shared" si="4"/>
        <v>0</v>
      </c>
      <c r="AO12" s="104">
        <f t="shared" si="11"/>
        <v>0</v>
      </c>
      <c r="AP12" s="104">
        <f t="shared" si="12"/>
        <v>0</v>
      </c>
      <c r="AQ12" s="112">
        <f t="shared" si="5"/>
        <v>0</v>
      </c>
      <c r="AR12" s="112">
        <f t="shared" si="6"/>
        <v>0</v>
      </c>
      <c r="AS12" s="112">
        <f t="shared" si="7"/>
        <v>0</v>
      </c>
      <c r="AT12" s="112">
        <f t="shared" si="8"/>
        <v>0</v>
      </c>
      <c r="AU12" s="104">
        <f t="shared" si="13"/>
        <v>0</v>
      </c>
      <c r="AV12" s="104">
        <f t="shared" si="14"/>
        <v>0</v>
      </c>
      <c r="AW12" s="104">
        <f t="shared" si="15"/>
        <v>0</v>
      </c>
      <c r="AX12" s="104">
        <f t="shared" si="16"/>
        <v>0</v>
      </c>
      <c r="AY12" s="104">
        <f t="shared" si="17"/>
        <v>0</v>
      </c>
      <c r="AZ12" s="104">
        <f t="shared" si="18"/>
        <v>0</v>
      </c>
      <c r="BA12" s="104">
        <f t="shared" si="19"/>
        <v>1</v>
      </c>
      <c r="BB12" s="104">
        <f t="shared" si="20"/>
        <v>0</v>
      </c>
      <c r="BC12" s="104">
        <f t="shared" si="21"/>
        <v>0</v>
      </c>
      <c r="BD12" s="104">
        <f t="shared" si="22"/>
        <v>0</v>
      </c>
    </row>
    <row r="13" spans="1:67" ht="205.35" customHeight="1" x14ac:dyDescent="0.3">
      <c r="A13" s="52" t="s">
        <v>403</v>
      </c>
      <c r="B13" s="30"/>
      <c r="C13" s="27" t="s">
        <v>396</v>
      </c>
      <c r="G13" s="31"/>
      <c r="H13" s="31" t="s">
        <v>404</v>
      </c>
      <c r="I13" s="33" t="s">
        <v>405</v>
      </c>
      <c r="J13" s="55"/>
      <c r="K13" s="55"/>
      <c r="AA13" s="4" t="s">
        <v>65</v>
      </c>
      <c r="AB13" s="104">
        <v>1</v>
      </c>
      <c r="AC13" s="104" t="s">
        <v>8</v>
      </c>
      <c r="AD13" s="104" t="s">
        <v>3</v>
      </c>
      <c r="AE13" s="104">
        <f t="shared" si="2"/>
        <v>1</v>
      </c>
      <c r="AF13" s="104">
        <v>0</v>
      </c>
      <c r="AG13" s="105">
        <f>IF(Tabel4[[#This Row],[Antwoord leverancier]]=AC13,AB13,IF(Tabel4[[#This Row],[Antwoord leverancier]]=AD13,AF13,0))</f>
        <v>0</v>
      </c>
      <c r="AH13" s="4"/>
      <c r="AI13" s="4"/>
      <c r="AJ13" s="4"/>
      <c r="AK13" s="104">
        <f t="shared" si="9"/>
        <v>0</v>
      </c>
      <c r="AL13" s="104">
        <f t="shared" si="10"/>
        <v>0</v>
      </c>
      <c r="AM13" s="118">
        <f t="shared" si="3"/>
        <v>0</v>
      </c>
      <c r="AN13" s="118">
        <f t="shared" si="4"/>
        <v>0</v>
      </c>
      <c r="AO13" s="104">
        <f t="shared" si="11"/>
        <v>0</v>
      </c>
      <c r="AP13" s="104">
        <f t="shared" si="12"/>
        <v>0</v>
      </c>
      <c r="AQ13" s="112">
        <f t="shared" si="5"/>
        <v>0</v>
      </c>
      <c r="AR13" s="112">
        <f t="shared" si="6"/>
        <v>0</v>
      </c>
      <c r="AS13" s="112">
        <f t="shared" si="7"/>
        <v>0</v>
      </c>
      <c r="AT13" s="112">
        <f t="shared" si="8"/>
        <v>0</v>
      </c>
      <c r="AU13" s="104">
        <f t="shared" si="13"/>
        <v>0</v>
      </c>
      <c r="AV13" s="104">
        <f t="shared" si="14"/>
        <v>0</v>
      </c>
      <c r="AW13" s="104">
        <f t="shared" si="15"/>
        <v>0</v>
      </c>
      <c r="AX13" s="104">
        <f t="shared" si="16"/>
        <v>0</v>
      </c>
      <c r="AY13" s="104">
        <f t="shared" si="17"/>
        <v>0</v>
      </c>
      <c r="AZ13" s="104">
        <f t="shared" si="18"/>
        <v>0</v>
      </c>
      <c r="BA13" s="104">
        <f t="shared" si="19"/>
        <v>1</v>
      </c>
      <c r="BB13" s="104">
        <f t="shared" si="20"/>
        <v>0</v>
      </c>
      <c r="BC13" s="104">
        <f t="shared" si="21"/>
        <v>0</v>
      </c>
      <c r="BD13" s="104">
        <f t="shared" si="22"/>
        <v>0</v>
      </c>
    </row>
    <row r="14" spans="1:67" ht="179.4" x14ac:dyDescent="0.3">
      <c r="A14" s="52" t="s">
        <v>406</v>
      </c>
      <c r="B14" s="30"/>
      <c r="C14" s="27" t="s">
        <v>407</v>
      </c>
      <c r="D14" s="27" t="s">
        <v>408</v>
      </c>
      <c r="E14" s="27" t="s">
        <v>409</v>
      </c>
      <c r="F14" s="27" t="s">
        <v>410</v>
      </c>
      <c r="G14" s="27" t="s">
        <v>411</v>
      </c>
      <c r="H14" s="27" t="s">
        <v>412</v>
      </c>
      <c r="I14" s="27" t="s">
        <v>413</v>
      </c>
      <c r="J14" s="55"/>
      <c r="K14" s="55"/>
      <c r="AA14" s="4" t="s">
        <v>65</v>
      </c>
      <c r="AB14" s="104">
        <v>1</v>
      </c>
      <c r="AC14" s="104" t="s">
        <v>379</v>
      </c>
      <c r="AD14" s="104" t="s">
        <v>34</v>
      </c>
      <c r="AE14" s="104">
        <f t="shared" si="2"/>
        <v>1</v>
      </c>
      <c r="AF14" s="104">
        <v>0</v>
      </c>
      <c r="AG14" s="105">
        <f>IF(Tabel4[[#This Row],[Antwoord leverancier]]=AC14,AB14,IF(Tabel4[[#This Row],[Antwoord leverancier]]=AD14,AF14,0))</f>
        <v>0</v>
      </c>
      <c r="AH14" s="4"/>
      <c r="AI14" s="4"/>
      <c r="AJ14" s="4"/>
      <c r="AK14" s="104">
        <f t="shared" si="9"/>
        <v>0</v>
      </c>
      <c r="AL14" s="104">
        <f t="shared" si="10"/>
        <v>0</v>
      </c>
      <c r="AM14" s="118">
        <f t="shared" si="3"/>
        <v>0</v>
      </c>
      <c r="AN14" s="118">
        <f t="shared" si="4"/>
        <v>0</v>
      </c>
      <c r="AO14" s="104">
        <f t="shared" si="11"/>
        <v>0</v>
      </c>
      <c r="AP14" s="104">
        <f t="shared" si="12"/>
        <v>0</v>
      </c>
      <c r="AQ14" s="112">
        <f t="shared" si="5"/>
        <v>0</v>
      </c>
      <c r="AR14" s="112">
        <f t="shared" si="6"/>
        <v>0</v>
      </c>
      <c r="AS14" s="112">
        <f t="shared" si="7"/>
        <v>0</v>
      </c>
      <c r="AT14" s="112">
        <f t="shared" si="8"/>
        <v>0</v>
      </c>
      <c r="AU14" s="104">
        <f t="shared" si="13"/>
        <v>0</v>
      </c>
      <c r="AV14" s="104">
        <f t="shared" si="14"/>
        <v>0</v>
      </c>
      <c r="AW14" s="104">
        <f t="shared" si="15"/>
        <v>0</v>
      </c>
      <c r="AX14" s="104">
        <f t="shared" si="16"/>
        <v>0</v>
      </c>
      <c r="AY14" s="104">
        <f t="shared" si="17"/>
        <v>0</v>
      </c>
      <c r="AZ14" s="104">
        <f t="shared" si="18"/>
        <v>0</v>
      </c>
      <c r="BA14" s="104">
        <f t="shared" si="19"/>
        <v>1</v>
      </c>
      <c r="BB14" s="104">
        <f t="shared" si="20"/>
        <v>0</v>
      </c>
      <c r="BC14" s="104">
        <f t="shared" si="21"/>
        <v>0</v>
      </c>
      <c r="BD14" s="104">
        <f t="shared" si="22"/>
        <v>0</v>
      </c>
    </row>
    <row r="15" spans="1:67" ht="27.6" x14ac:dyDescent="0.3">
      <c r="A15" s="52" t="s">
        <v>414</v>
      </c>
      <c r="B15" s="30"/>
      <c r="C15" s="27" t="s">
        <v>415</v>
      </c>
      <c r="H15" s="55" t="s">
        <v>416</v>
      </c>
      <c r="I15" s="27" t="s">
        <v>417</v>
      </c>
      <c r="J15" s="38"/>
      <c r="K15" s="54"/>
      <c r="AA15" s="4" t="s">
        <v>64</v>
      </c>
      <c r="AB15" s="104">
        <v>1</v>
      </c>
      <c r="AC15" s="104" t="s">
        <v>379</v>
      </c>
      <c r="AD15" s="104" t="s">
        <v>34</v>
      </c>
      <c r="AE15" s="104">
        <f t="shared" si="2"/>
        <v>1</v>
      </c>
      <c r="AF15" s="104">
        <v>0</v>
      </c>
      <c r="AG15" s="105">
        <f>IF(Tabel4[[#This Row],[Antwoord leverancier]]=AC15,AB15,IF(Tabel4[[#This Row],[Antwoord leverancier]]=AD15,AF15,0))</f>
        <v>0</v>
      </c>
      <c r="AH15" s="4"/>
      <c r="AI15" s="4"/>
      <c r="AJ15" s="4"/>
      <c r="AK15" s="104">
        <f t="shared" si="9"/>
        <v>0</v>
      </c>
      <c r="AL15" s="104">
        <f t="shared" si="10"/>
        <v>0</v>
      </c>
      <c r="AM15" s="118">
        <f t="shared" si="3"/>
        <v>0</v>
      </c>
      <c r="AN15" s="118">
        <f t="shared" si="4"/>
        <v>0</v>
      </c>
      <c r="AO15" s="104">
        <f t="shared" si="11"/>
        <v>0</v>
      </c>
      <c r="AP15" s="104">
        <f t="shared" si="12"/>
        <v>0</v>
      </c>
      <c r="AQ15" s="112">
        <f t="shared" si="5"/>
        <v>0</v>
      </c>
      <c r="AR15" s="112">
        <f t="shared" si="6"/>
        <v>0</v>
      </c>
      <c r="AS15" s="112">
        <f t="shared" si="7"/>
        <v>0</v>
      </c>
      <c r="AT15" s="112">
        <f t="shared" si="8"/>
        <v>0</v>
      </c>
      <c r="AU15" s="104">
        <f t="shared" si="13"/>
        <v>0</v>
      </c>
      <c r="AV15" s="104">
        <f t="shared" si="14"/>
        <v>0</v>
      </c>
      <c r="AW15" s="104">
        <f t="shared" si="15"/>
        <v>0</v>
      </c>
      <c r="AX15" s="104">
        <f t="shared" si="16"/>
        <v>0</v>
      </c>
      <c r="AY15" s="104">
        <f t="shared" si="17"/>
        <v>1</v>
      </c>
      <c r="AZ15" s="104">
        <f t="shared" si="18"/>
        <v>0</v>
      </c>
      <c r="BA15" s="104">
        <f t="shared" si="19"/>
        <v>0</v>
      </c>
      <c r="BB15" s="104">
        <f t="shared" si="20"/>
        <v>0</v>
      </c>
      <c r="BC15" s="104">
        <f t="shared" si="21"/>
        <v>0</v>
      </c>
      <c r="BD15" s="104">
        <f t="shared" si="22"/>
        <v>0</v>
      </c>
    </row>
    <row r="16" spans="1:67" ht="117" customHeight="1" x14ac:dyDescent="0.3">
      <c r="A16" s="52" t="s">
        <v>418</v>
      </c>
      <c r="B16" s="30"/>
      <c r="C16" s="27" t="s">
        <v>419</v>
      </c>
      <c r="D16" s="27" t="s">
        <v>420</v>
      </c>
      <c r="E16" s="27" t="s">
        <v>421</v>
      </c>
      <c r="F16" s="27" t="s">
        <v>422</v>
      </c>
      <c r="G16" s="31" t="s">
        <v>423</v>
      </c>
      <c r="H16" s="31" t="s">
        <v>424</v>
      </c>
      <c r="I16" s="31" t="s">
        <v>413</v>
      </c>
      <c r="J16" s="55"/>
      <c r="K16" s="54"/>
      <c r="AA16" s="4" t="s">
        <v>64</v>
      </c>
      <c r="AB16" s="104">
        <v>1</v>
      </c>
      <c r="AC16" s="104" t="s">
        <v>379</v>
      </c>
      <c r="AD16" s="104" t="s">
        <v>34</v>
      </c>
      <c r="AE16" s="104">
        <f t="shared" si="2"/>
        <v>1</v>
      </c>
      <c r="AF16" s="104">
        <v>0</v>
      </c>
      <c r="AG16" s="105">
        <f>IF(Tabel4[[#This Row],[Antwoord leverancier]]=AC16,AB16,IF(Tabel4[[#This Row],[Antwoord leverancier]]=AD16,AF16,0))</f>
        <v>0</v>
      </c>
      <c r="AH16" s="4"/>
      <c r="AI16" s="4"/>
      <c r="AJ16" s="4"/>
      <c r="AK16" s="104">
        <f t="shared" si="9"/>
        <v>0</v>
      </c>
      <c r="AL16" s="104">
        <f t="shared" si="10"/>
        <v>0</v>
      </c>
      <c r="AM16" s="118">
        <f t="shared" si="3"/>
        <v>0</v>
      </c>
      <c r="AN16" s="118">
        <f t="shared" si="4"/>
        <v>0</v>
      </c>
      <c r="AO16" s="104">
        <f t="shared" si="11"/>
        <v>0</v>
      </c>
      <c r="AP16" s="104">
        <f t="shared" si="12"/>
        <v>0</v>
      </c>
      <c r="AQ16" s="112">
        <f t="shared" si="5"/>
        <v>0</v>
      </c>
      <c r="AR16" s="112">
        <f t="shared" si="6"/>
        <v>0</v>
      </c>
      <c r="AS16" s="112">
        <f t="shared" si="7"/>
        <v>0</v>
      </c>
      <c r="AT16" s="112">
        <f t="shared" si="8"/>
        <v>0</v>
      </c>
      <c r="AU16" s="104">
        <f t="shared" si="13"/>
        <v>0</v>
      </c>
      <c r="AV16" s="104">
        <f t="shared" si="14"/>
        <v>0</v>
      </c>
      <c r="AW16" s="104">
        <f t="shared" si="15"/>
        <v>0</v>
      </c>
      <c r="AX16" s="104">
        <f t="shared" si="16"/>
        <v>0</v>
      </c>
      <c r="AY16" s="104">
        <f t="shared" si="17"/>
        <v>1</v>
      </c>
      <c r="AZ16" s="104">
        <f t="shared" si="18"/>
        <v>0</v>
      </c>
      <c r="BA16" s="104">
        <f t="shared" si="19"/>
        <v>0</v>
      </c>
      <c r="BB16" s="104">
        <f t="shared" si="20"/>
        <v>0</v>
      </c>
      <c r="BC16" s="104">
        <f t="shared" si="21"/>
        <v>0</v>
      </c>
      <c r="BD16" s="104">
        <f t="shared" si="22"/>
        <v>0</v>
      </c>
    </row>
    <row r="17" spans="1:56" ht="165.6" x14ac:dyDescent="0.3">
      <c r="A17" s="52" t="s">
        <v>425</v>
      </c>
      <c r="B17" s="30"/>
      <c r="C17" s="27" t="s">
        <v>426</v>
      </c>
      <c r="D17" s="27" t="s">
        <v>427</v>
      </c>
      <c r="E17" s="27" t="s">
        <v>428</v>
      </c>
      <c r="F17" s="27" t="s">
        <v>429</v>
      </c>
      <c r="G17" s="27" t="s">
        <v>430</v>
      </c>
      <c r="H17" s="27" t="s">
        <v>431</v>
      </c>
      <c r="I17" s="33" t="s">
        <v>387</v>
      </c>
      <c r="J17" s="55"/>
      <c r="K17" s="54"/>
      <c r="AA17" s="4" t="s">
        <v>64</v>
      </c>
      <c r="AB17" s="104">
        <v>2</v>
      </c>
      <c r="AC17" s="104" t="s">
        <v>379</v>
      </c>
      <c r="AD17" s="104" t="s">
        <v>34</v>
      </c>
      <c r="AE17" s="104">
        <f t="shared" ref="AE17" si="23">AB17</f>
        <v>2</v>
      </c>
      <c r="AF17" s="104">
        <v>1</v>
      </c>
      <c r="AG17" s="105">
        <f>IF(Tabel4[[#This Row],[Antwoord leverancier]]=AC17,AB17,IF(Tabel4[[#This Row],[Antwoord leverancier]]=AD17,AF17,0))</f>
        <v>0</v>
      </c>
      <c r="AH17" s="4"/>
      <c r="AI17" s="4"/>
      <c r="AJ17" s="4"/>
      <c r="AK17" s="104">
        <f t="shared" si="9"/>
        <v>0</v>
      </c>
      <c r="AL17" s="104">
        <f t="shared" ref="AL17" si="24">IF($AA17=AK$1,$AG17,0)</f>
        <v>0</v>
      </c>
      <c r="AM17" s="118">
        <f t="shared" si="3"/>
        <v>0</v>
      </c>
      <c r="AN17" s="118">
        <f t="shared" ref="AN17" si="25">IF($AA17=AM$1,$AG17,0)</f>
        <v>0</v>
      </c>
      <c r="AO17" s="104">
        <f t="shared" si="11"/>
        <v>0</v>
      </c>
      <c r="AP17" s="104">
        <f t="shared" ref="AP17" si="26">IF($AA17=AO$1,$AG17,0)</f>
        <v>0</v>
      </c>
      <c r="AQ17" s="112">
        <f t="shared" si="5"/>
        <v>0</v>
      </c>
      <c r="AR17" s="112">
        <f t="shared" ref="AR17" si="27">IF($AA17=AQ$1,$AG17,0)</f>
        <v>0</v>
      </c>
      <c r="AS17" s="112">
        <f t="shared" si="7"/>
        <v>0</v>
      </c>
      <c r="AT17" s="112">
        <f t="shared" si="8"/>
        <v>0</v>
      </c>
      <c r="AU17" s="104">
        <f t="shared" si="13"/>
        <v>0</v>
      </c>
      <c r="AV17" s="104">
        <f t="shared" ref="AV17" si="28">IF($AA17=AU$1,$AG17,0)</f>
        <v>0</v>
      </c>
      <c r="AW17" s="104">
        <f t="shared" si="15"/>
        <v>0</v>
      </c>
      <c r="AX17" s="104">
        <f t="shared" ref="AX17" si="29">IF($AA17=AW$1,$AG17,0)</f>
        <v>0</v>
      </c>
      <c r="AY17" s="104">
        <f t="shared" si="17"/>
        <v>2</v>
      </c>
      <c r="AZ17" s="104">
        <f t="shared" ref="AZ17" si="30">IF($AA17=AY$1,$AG17,0)</f>
        <v>0</v>
      </c>
      <c r="BA17" s="104">
        <f t="shared" si="19"/>
        <v>0</v>
      </c>
      <c r="BB17" s="104">
        <f t="shared" ref="BB17" si="31">IF($AA17=BA$1,$AG17,0)</f>
        <v>0</v>
      </c>
      <c r="BC17" s="104">
        <f t="shared" si="21"/>
        <v>0</v>
      </c>
      <c r="BD17" s="104">
        <f t="shared" ref="BD17" si="32">IF($AA17=BC$1,$AG17,0)</f>
        <v>0</v>
      </c>
    </row>
    <row r="18" spans="1:56" ht="282" customHeight="1" x14ac:dyDescent="0.3">
      <c r="A18" s="61" t="s">
        <v>432</v>
      </c>
      <c r="B18" s="62"/>
      <c r="C18" s="63" t="s">
        <v>433</v>
      </c>
      <c r="D18" s="63" t="s">
        <v>434</v>
      </c>
      <c r="E18" s="63" t="s">
        <v>435</v>
      </c>
      <c r="F18" s="63" t="s">
        <v>436</v>
      </c>
      <c r="G18" s="64" t="s">
        <v>437</v>
      </c>
      <c r="H18" s="63" t="s">
        <v>438</v>
      </c>
      <c r="I18" s="63" t="s">
        <v>413</v>
      </c>
      <c r="J18" s="55"/>
      <c r="K18" s="65"/>
      <c r="AA18" s="4" t="s">
        <v>57</v>
      </c>
      <c r="AB18" s="104">
        <v>5</v>
      </c>
      <c r="AC18" s="104" t="s">
        <v>379</v>
      </c>
      <c r="AD18" s="104" t="s">
        <v>34</v>
      </c>
      <c r="AE18" s="104">
        <f t="shared" ref="AE18" si="33">AB18</f>
        <v>5</v>
      </c>
      <c r="AF18" s="104">
        <v>1</v>
      </c>
      <c r="AG18" s="105">
        <f>IF(Tabel4[[#This Row],[Antwoord leverancier]]=AC18,AB18,IF(Tabel4[[#This Row],[Antwoord leverancier]]=AD18,AF18,0))</f>
        <v>0</v>
      </c>
      <c r="AH18" s="4"/>
      <c r="AI18" s="4"/>
      <c r="AJ18" s="4"/>
      <c r="AK18" s="104">
        <f t="shared" si="9"/>
        <v>5</v>
      </c>
      <c r="AL18" s="104">
        <f t="shared" ref="AL18" si="34">IF($AA18=AK$1,$AG18,0)</f>
        <v>0</v>
      </c>
      <c r="AM18" s="118">
        <f t="shared" si="3"/>
        <v>0</v>
      </c>
      <c r="AN18" s="118">
        <f t="shared" ref="AN18" si="35">IF($AA18=AM$1,$AG18,0)</f>
        <v>0</v>
      </c>
      <c r="AO18" s="104">
        <f t="shared" si="11"/>
        <v>0</v>
      </c>
      <c r="AP18" s="104">
        <f t="shared" ref="AP18" si="36">IF($AA18=AO$1,$AG18,0)</f>
        <v>0</v>
      </c>
      <c r="AQ18" s="112">
        <f t="shared" si="5"/>
        <v>0</v>
      </c>
      <c r="AR18" s="112">
        <f t="shared" ref="AR18" si="37">IF($AA18=AQ$1,$AG18,0)</f>
        <v>0</v>
      </c>
      <c r="AS18" s="112">
        <f t="shared" si="7"/>
        <v>0</v>
      </c>
      <c r="AT18" s="112">
        <f t="shared" ref="AT18" si="38">IF($AA18=AS$1,$AG18,0)</f>
        <v>0</v>
      </c>
      <c r="AU18" s="104">
        <f t="shared" si="13"/>
        <v>0</v>
      </c>
      <c r="AV18" s="104">
        <f t="shared" ref="AV18" si="39">IF($AA18=AU$1,$AG18,0)</f>
        <v>0</v>
      </c>
      <c r="AW18" s="104">
        <f t="shared" si="15"/>
        <v>0</v>
      </c>
      <c r="AX18" s="104">
        <f t="shared" ref="AX18" si="40">IF($AA18=AW$1,$AG18,0)</f>
        <v>0</v>
      </c>
      <c r="AY18" s="104">
        <f t="shared" si="17"/>
        <v>0</v>
      </c>
      <c r="AZ18" s="104">
        <f t="shared" ref="AZ18" si="41">IF($AA18=AY$1,$AG18,0)</f>
        <v>0</v>
      </c>
      <c r="BA18" s="104">
        <f t="shared" si="19"/>
        <v>0</v>
      </c>
      <c r="BB18" s="104">
        <f t="shared" ref="BB18" si="42">IF($AA18=BA$1,$AG18,0)</f>
        <v>0</v>
      </c>
      <c r="BC18" s="104">
        <f t="shared" si="21"/>
        <v>0</v>
      </c>
      <c r="BD18" s="104">
        <f t="shared" ref="BD18" si="43">IF($AA18=BC$1,$AG18,0)</f>
        <v>0</v>
      </c>
    </row>
    <row r="19" spans="1:56" ht="6.9" customHeight="1" x14ac:dyDescent="0.3">
      <c r="A19" s="61" t="s">
        <v>439</v>
      </c>
      <c r="B19" s="62"/>
      <c r="C19" s="63" t="s">
        <v>440</v>
      </c>
      <c r="D19" s="63" t="s">
        <v>441</v>
      </c>
      <c r="E19" s="63" t="s">
        <v>442</v>
      </c>
      <c r="F19" s="63" t="s">
        <v>443</v>
      </c>
      <c r="G19" s="64" t="s">
        <v>444</v>
      </c>
      <c r="H19" s="63" t="s">
        <v>445</v>
      </c>
      <c r="I19" s="239" t="s">
        <v>446</v>
      </c>
      <c r="J19" s="238"/>
      <c r="K19" s="65"/>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row>
    <row r="20" spans="1:56" ht="13.8" x14ac:dyDescent="0.3">
      <c r="A20" s="66"/>
      <c r="B20" s="66"/>
      <c r="C20" s="67"/>
      <c r="D20" s="67"/>
      <c r="E20" s="67"/>
      <c r="F20" s="67"/>
      <c r="G20" s="67"/>
      <c r="H20" s="67"/>
      <c r="I20" s="67"/>
      <c r="J20" s="68"/>
      <c r="K20" s="108"/>
      <c r="AM20" s="170"/>
      <c r="AN20" s="170"/>
    </row>
    <row r="21" spans="1:56" ht="13.8" x14ac:dyDescent="0.3">
      <c r="A21" s="69"/>
      <c r="B21" s="69"/>
      <c r="C21" s="70"/>
      <c r="D21" s="70"/>
      <c r="E21" s="70"/>
      <c r="F21" s="70"/>
      <c r="G21" s="70"/>
      <c r="H21" s="70"/>
      <c r="I21" s="70"/>
      <c r="J21" s="71"/>
      <c r="K21" s="71"/>
      <c r="AM21" s="170"/>
      <c r="AN21" s="170"/>
    </row>
    <row r="22" spans="1:56" ht="13.8" x14ac:dyDescent="0.3">
      <c r="A22" s="69"/>
      <c r="B22" s="69"/>
      <c r="C22" s="70"/>
      <c r="D22" s="70"/>
      <c r="E22" s="70"/>
      <c r="F22" s="70"/>
      <c r="G22" s="70"/>
      <c r="H22" s="70"/>
      <c r="I22" s="70"/>
      <c r="J22" s="71"/>
      <c r="K22" s="71"/>
      <c r="AM22" s="170"/>
      <c r="AN22" s="170"/>
    </row>
    <row r="23" spans="1:56" ht="13.8" x14ac:dyDescent="0.3">
      <c r="A23" s="69"/>
      <c r="B23" s="69"/>
      <c r="C23" s="70"/>
      <c r="D23" s="70"/>
      <c r="E23" s="70"/>
      <c r="F23" s="70"/>
      <c r="G23" s="70"/>
      <c r="H23" s="70"/>
      <c r="I23" s="70"/>
      <c r="J23" s="71"/>
      <c r="K23" s="71"/>
      <c r="AM23" s="170"/>
      <c r="AN23" s="170"/>
    </row>
    <row r="24" spans="1:56" ht="13.8" x14ac:dyDescent="0.3">
      <c r="A24" s="69"/>
      <c r="B24" s="69"/>
      <c r="C24" s="70"/>
      <c r="D24" s="70"/>
      <c r="E24" s="70"/>
      <c r="F24" s="70"/>
      <c r="G24" s="70"/>
      <c r="H24" s="70"/>
      <c r="I24" s="70"/>
      <c r="J24" s="71"/>
      <c r="K24" s="71"/>
      <c r="AM24" s="170"/>
      <c r="AN24" s="170"/>
    </row>
    <row r="25" spans="1:56" ht="13.8" x14ac:dyDescent="0.3">
      <c r="A25" s="69"/>
      <c r="B25" s="69"/>
      <c r="C25" s="70"/>
      <c r="D25" s="70"/>
      <c r="E25" s="70"/>
      <c r="F25" s="70"/>
      <c r="G25" s="70"/>
      <c r="H25" s="70"/>
      <c r="I25" s="70"/>
      <c r="J25" s="71"/>
      <c r="K25" s="71"/>
      <c r="AM25" s="170"/>
      <c r="AN25" s="170"/>
    </row>
    <row r="26" spans="1:56" ht="13.8" x14ac:dyDescent="0.3">
      <c r="A26" s="69"/>
      <c r="B26" s="69"/>
      <c r="C26" s="70"/>
      <c r="D26" s="70"/>
      <c r="E26" s="70"/>
      <c r="F26" s="70"/>
      <c r="G26" s="70"/>
      <c r="H26" s="70"/>
      <c r="I26" s="70"/>
      <c r="J26" s="71"/>
      <c r="K26" s="71"/>
      <c r="AM26" s="170"/>
      <c r="AN26" s="170"/>
    </row>
    <row r="27" spans="1:56" ht="13.8" x14ac:dyDescent="0.3">
      <c r="A27" s="69"/>
      <c r="B27" s="69"/>
      <c r="C27" s="70"/>
      <c r="D27" s="70"/>
      <c r="E27" s="70"/>
      <c r="F27" s="70"/>
      <c r="G27" s="70"/>
      <c r="H27" s="70"/>
      <c r="I27" s="70"/>
      <c r="J27" s="71"/>
      <c r="K27" s="71"/>
      <c r="AM27" s="170"/>
      <c r="AN27" s="170"/>
    </row>
    <row r="28" spans="1:56" ht="13.8" x14ac:dyDescent="0.3">
      <c r="A28" s="69"/>
      <c r="B28" s="69"/>
      <c r="C28" s="70"/>
      <c r="D28" s="70"/>
      <c r="E28" s="70"/>
      <c r="F28" s="70"/>
      <c r="G28" s="70"/>
      <c r="H28" s="70"/>
      <c r="I28" s="70"/>
      <c r="J28" s="71"/>
      <c r="K28" s="71"/>
      <c r="AM28" s="170"/>
      <c r="AN28" s="170"/>
    </row>
    <row r="29" spans="1:56" ht="13.8" x14ac:dyDescent="0.3">
      <c r="A29" s="69"/>
      <c r="B29" s="69"/>
      <c r="C29" s="70"/>
      <c r="D29" s="70"/>
      <c r="E29" s="70"/>
      <c r="F29" s="70"/>
      <c r="G29" s="70"/>
      <c r="H29" s="70"/>
      <c r="I29" s="70"/>
      <c r="J29" s="71"/>
      <c r="K29" s="71"/>
      <c r="AM29" s="170"/>
      <c r="AN29" s="170"/>
    </row>
    <row r="30" spans="1:56" ht="13.8" x14ac:dyDescent="0.3">
      <c r="A30" s="69"/>
      <c r="B30" s="69"/>
      <c r="C30" s="70"/>
      <c r="D30" s="70"/>
      <c r="E30" s="70"/>
      <c r="F30" s="70"/>
      <c r="G30" s="70"/>
      <c r="H30" s="70"/>
      <c r="I30" s="70"/>
      <c r="J30" s="71"/>
      <c r="K30" s="71"/>
      <c r="AM30" s="170"/>
      <c r="AN30" s="170"/>
    </row>
    <row r="31" spans="1:56" ht="13.8" x14ac:dyDescent="0.3">
      <c r="A31" s="69"/>
      <c r="B31" s="69"/>
      <c r="C31" s="70"/>
      <c r="D31" s="70"/>
      <c r="E31" s="70"/>
      <c r="F31" s="70"/>
      <c r="G31" s="70"/>
      <c r="H31" s="70"/>
      <c r="I31" s="70"/>
      <c r="J31" s="71"/>
      <c r="K31" s="71"/>
      <c r="AM31" s="170"/>
      <c r="AN31" s="170"/>
    </row>
    <row r="32" spans="1:56" ht="13.8" x14ac:dyDescent="0.3">
      <c r="A32" s="69"/>
      <c r="B32" s="69"/>
      <c r="C32" s="70"/>
      <c r="D32" s="70"/>
      <c r="E32" s="70"/>
      <c r="F32" s="70"/>
      <c r="G32" s="70"/>
      <c r="H32" s="70"/>
      <c r="I32" s="70"/>
      <c r="J32" s="71"/>
      <c r="K32" s="71"/>
      <c r="AM32" s="170"/>
      <c r="AN32" s="170"/>
    </row>
    <row r="33" spans="1:40" ht="13.8" x14ac:dyDescent="0.3">
      <c r="A33" s="69"/>
      <c r="B33" s="69"/>
      <c r="C33" s="70"/>
      <c r="D33" s="70"/>
      <c r="E33" s="70"/>
      <c r="F33" s="70"/>
      <c r="G33" s="70"/>
      <c r="H33" s="70"/>
      <c r="I33" s="70"/>
      <c r="J33" s="71"/>
      <c r="K33" s="71"/>
      <c r="AM33" s="170"/>
      <c r="AN33" s="170"/>
    </row>
    <row r="34" spans="1:40" ht="13.8" x14ac:dyDescent="0.3">
      <c r="A34" s="69"/>
      <c r="B34" s="69"/>
      <c r="C34" s="70"/>
      <c r="D34" s="70"/>
      <c r="E34" s="70"/>
      <c r="F34" s="70"/>
      <c r="G34" s="70"/>
      <c r="H34" s="70"/>
      <c r="I34" s="70"/>
      <c r="J34" s="71"/>
      <c r="K34" s="71"/>
      <c r="AM34" s="170"/>
      <c r="AN34" s="170"/>
    </row>
    <row r="35" spans="1:40" ht="13.8" x14ac:dyDescent="0.3">
      <c r="A35" s="69"/>
      <c r="B35" s="69"/>
      <c r="C35" s="70"/>
      <c r="D35" s="70"/>
      <c r="E35" s="70"/>
      <c r="F35" s="70"/>
      <c r="G35" s="70"/>
      <c r="H35" s="70"/>
      <c r="I35" s="70"/>
      <c r="J35" s="71"/>
      <c r="K35" s="71"/>
      <c r="AM35" s="170"/>
      <c r="AN35" s="170"/>
    </row>
    <row r="36" spans="1:40" ht="13.8" x14ac:dyDescent="0.3">
      <c r="A36" s="69"/>
      <c r="B36" s="69"/>
      <c r="C36" s="70"/>
      <c r="D36" s="70"/>
      <c r="E36" s="70"/>
      <c r="F36" s="70"/>
      <c r="G36" s="70"/>
      <c r="H36" s="70"/>
      <c r="I36" s="70"/>
      <c r="J36" s="71"/>
      <c r="K36" s="71"/>
      <c r="AM36" s="170"/>
      <c r="AN36" s="170"/>
    </row>
    <row r="37" spans="1:40" ht="13.8" x14ac:dyDescent="0.3">
      <c r="A37" s="69"/>
      <c r="B37" s="69"/>
      <c r="C37" s="70"/>
      <c r="D37" s="70"/>
      <c r="E37" s="70"/>
      <c r="F37" s="70"/>
      <c r="G37" s="70"/>
      <c r="H37" s="70"/>
      <c r="I37" s="70"/>
      <c r="J37" s="71"/>
      <c r="K37" s="71"/>
      <c r="AM37" s="170"/>
      <c r="AN37" s="170"/>
    </row>
    <row r="38" spans="1:40" ht="13.8" x14ac:dyDescent="0.3">
      <c r="A38" s="69"/>
      <c r="B38" s="69"/>
      <c r="C38" s="70"/>
      <c r="D38" s="70"/>
      <c r="E38" s="70"/>
      <c r="F38" s="70"/>
      <c r="G38" s="70"/>
      <c r="H38" s="70"/>
      <c r="I38" s="70"/>
      <c r="J38" s="71"/>
      <c r="K38" s="71"/>
      <c r="AM38" s="170"/>
      <c r="AN38" s="170"/>
    </row>
    <row r="39" spans="1:40" ht="13.8" x14ac:dyDescent="0.3">
      <c r="A39" s="69"/>
      <c r="B39" s="69"/>
      <c r="C39" s="70"/>
      <c r="D39" s="70"/>
      <c r="E39" s="70"/>
      <c r="F39" s="70"/>
      <c r="G39" s="70"/>
      <c r="H39" s="70"/>
      <c r="I39" s="70"/>
      <c r="J39" s="71"/>
      <c r="K39" s="71"/>
      <c r="AM39" s="170"/>
      <c r="AN39" s="170"/>
    </row>
    <row r="40" spans="1:40" ht="13.8" x14ac:dyDescent="0.3">
      <c r="A40" s="69"/>
      <c r="B40" s="69"/>
      <c r="C40" s="70"/>
      <c r="D40" s="70"/>
      <c r="E40" s="70"/>
      <c r="F40" s="70"/>
      <c r="G40" s="70"/>
      <c r="H40" s="70"/>
      <c r="I40" s="70"/>
      <c r="J40" s="71"/>
      <c r="K40" s="71"/>
      <c r="AM40" s="170"/>
      <c r="AN40" s="170"/>
    </row>
    <row r="41" spans="1:40" ht="13.8" x14ac:dyDescent="0.3">
      <c r="A41" s="69"/>
      <c r="B41" s="69"/>
      <c r="C41" s="70"/>
      <c r="D41" s="70"/>
      <c r="E41" s="70"/>
      <c r="F41" s="70"/>
      <c r="G41" s="70"/>
      <c r="H41" s="70"/>
      <c r="I41" s="70"/>
      <c r="J41" s="71"/>
      <c r="K41" s="71"/>
      <c r="AM41" s="170"/>
      <c r="AN41" s="170"/>
    </row>
    <row r="42" spans="1:40" ht="13.8" x14ac:dyDescent="0.3">
      <c r="A42" s="69"/>
      <c r="B42" s="69"/>
      <c r="C42" s="70"/>
      <c r="D42" s="70"/>
      <c r="E42" s="70"/>
      <c r="F42" s="70"/>
      <c r="G42" s="70"/>
      <c r="H42" s="70"/>
      <c r="I42" s="70"/>
      <c r="J42" s="71"/>
      <c r="K42" s="71"/>
      <c r="AM42" s="170"/>
      <c r="AN42" s="170"/>
    </row>
    <row r="43" spans="1:40" ht="13.8" x14ac:dyDescent="0.3">
      <c r="A43" s="69"/>
      <c r="B43" s="69"/>
      <c r="C43" s="70"/>
      <c r="D43" s="70"/>
      <c r="E43" s="70"/>
      <c r="F43" s="70"/>
      <c r="G43" s="70"/>
      <c r="H43" s="70"/>
      <c r="I43" s="70"/>
      <c r="J43" s="71"/>
      <c r="K43" s="71"/>
      <c r="AM43" s="170"/>
      <c r="AN43" s="170"/>
    </row>
    <row r="44" spans="1:40" ht="13.8" x14ac:dyDescent="0.3">
      <c r="A44" s="69"/>
      <c r="B44" s="69"/>
      <c r="C44" s="70"/>
      <c r="D44" s="70"/>
      <c r="E44" s="70"/>
      <c r="F44" s="70"/>
      <c r="G44" s="70"/>
      <c r="H44" s="70"/>
      <c r="I44" s="70"/>
      <c r="J44" s="71"/>
      <c r="K44" s="71"/>
      <c r="AM44" s="170"/>
      <c r="AN44" s="170"/>
    </row>
    <row r="45" spans="1:40" ht="13.8" x14ac:dyDescent="0.3">
      <c r="A45" s="69"/>
      <c r="B45" s="69"/>
      <c r="C45" s="70"/>
      <c r="D45" s="70"/>
      <c r="E45" s="70"/>
      <c r="F45" s="70"/>
      <c r="G45" s="70"/>
      <c r="H45" s="70"/>
      <c r="I45" s="70"/>
      <c r="J45" s="71"/>
      <c r="K45" s="71"/>
      <c r="AM45" s="170"/>
      <c r="AN45" s="170"/>
    </row>
    <row r="46" spans="1:40" ht="13.8" x14ac:dyDescent="0.3">
      <c r="A46" s="69"/>
      <c r="B46" s="69"/>
      <c r="C46" s="70"/>
      <c r="D46" s="70"/>
      <c r="E46" s="70"/>
      <c r="F46" s="70"/>
      <c r="G46" s="70"/>
      <c r="H46" s="70"/>
      <c r="I46" s="70"/>
      <c r="J46" s="71"/>
      <c r="K46" s="71"/>
      <c r="AM46" s="170"/>
      <c r="AN46" s="170"/>
    </row>
    <row r="47" spans="1:40" ht="13.8" x14ac:dyDescent="0.3">
      <c r="A47" s="69"/>
      <c r="B47" s="69"/>
      <c r="C47" s="70"/>
      <c r="D47" s="70"/>
      <c r="E47" s="70"/>
      <c r="F47" s="70"/>
      <c r="G47" s="70"/>
      <c r="H47" s="70"/>
      <c r="I47" s="70"/>
      <c r="J47" s="71"/>
      <c r="K47" s="71"/>
      <c r="AM47" s="170"/>
      <c r="AN47" s="170"/>
    </row>
    <row r="48" spans="1:40" ht="13.8" x14ac:dyDescent="0.3">
      <c r="A48" s="69"/>
      <c r="B48" s="69"/>
      <c r="C48" s="70"/>
      <c r="D48" s="70"/>
      <c r="E48" s="70"/>
      <c r="F48" s="70"/>
      <c r="G48" s="70"/>
      <c r="H48" s="70"/>
      <c r="I48" s="70"/>
      <c r="J48" s="71"/>
      <c r="K48" s="71"/>
      <c r="AM48" s="170"/>
      <c r="AN48" s="170"/>
    </row>
    <row r="49" spans="1:40" ht="13.8" x14ac:dyDescent="0.3">
      <c r="A49" s="69"/>
      <c r="B49" s="69"/>
      <c r="C49" s="70"/>
      <c r="D49" s="70"/>
      <c r="E49" s="70"/>
      <c r="F49" s="70"/>
      <c r="G49" s="70"/>
      <c r="H49" s="70"/>
      <c r="I49" s="70"/>
      <c r="J49" s="71"/>
      <c r="K49" s="71"/>
      <c r="AM49" s="170"/>
      <c r="AN49" s="170"/>
    </row>
    <row r="50" spans="1:40" x14ac:dyDescent="0.3">
      <c r="A50" s="69"/>
      <c r="B50" s="69"/>
      <c r="C50" s="70"/>
      <c r="D50" s="70"/>
      <c r="E50" s="70"/>
      <c r="F50" s="70"/>
      <c r="G50" s="70"/>
      <c r="H50" s="70"/>
      <c r="I50" s="70"/>
      <c r="J50" s="71"/>
      <c r="K50" s="71"/>
    </row>
    <row r="51" spans="1:40" x14ac:dyDescent="0.3">
      <c r="A51" s="69"/>
      <c r="B51" s="69"/>
      <c r="C51" s="70"/>
      <c r="D51" s="70"/>
      <c r="E51" s="70"/>
      <c r="F51" s="70"/>
      <c r="G51" s="70"/>
      <c r="H51" s="70"/>
      <c r="I51" s="70"/>
      <c r="J51" s="71"/>
      <c r="K51" s="71"/>
    </row>
    <row r="52" spans="1:40" x14ac:dyDescent="0.3">
      <c r="A52" s="69"/>
      <c r="B52" s="69"/>
      <c r="C52" s="70"/>
      <c r="D52" s="70"/>
      <c r="E52" s="70"/>
      <c r="F52" s="70"/>
      <c r="G52" s="70"/>
      <c r="H52" s="70"/>
      <c r="I52" s="70"/>
      <c r="J52" s="71"/>
      <c r="K52" s="71"/>
    </row>
    <row r="53" spans="1:40" x14ac:dyDescent="0.3">
      <c r="A53" s="69"/>
      <c r="B53" s="69"/>
      <c r="C53" s="70"/>
      <c r="D53" s="70"/>
      <c r="E53" s="70"/>
      <c r="F53" s="70"/>
      <c r="G53" s="70"/>
      <c r="H53" s="70"/>
      <c r="I53" s="70"/>
      <c r="J53" s="71"/>
      <c r="K53" s="71"/>
    </row>
    <row r="54" spans="1:40" x14ac:dyDescent="0.3">
      <c r="A54" s="69"/>
      <c r="B54" s="69"/>
      <c r="C54" s="70"/>
      <c r="D54" s="70"/>
      <c r="E54" s="70"/>
      <c r="F54" s="70"/>
      <c r="G54" s="70"/>
      <c r="H54" s="70"/>
      <c r="I54" s="70"/>
      <c r="J54" s="71"/>
      <c r="K54" s="71"/>
    </row>
    <row r="55" spans="1:40" x14ac:dyDescent="0.3">
      <c r="A55" s="69"/>
      <c r="B55" s="69"/>
      <c r="C55" s="70"/>
      <c r="D55" s="70"/>
      <c r="E55" s="70"/>
      <c r="F55" s="70"/>
      <c r="G55" s="70"/>
      <c r="H55" s="70"/>
      <c r="I55" s="70"/>
      <c r="J55" s="71"/>
      <c r="K55" s="71"/>
    </row>
    <row r="56" spans="1:40" x14ac:dyDescent="0.3">
      <c r="A56" s="69"/>
      <c r="B56" s="69"/>
      <c r="C56" s="70"/>
      <c r="D56" s="70"/>
      <c r="E56" s="70"/>
      <c r="F56" s="70"/>
      <c r="G56" s="70"/>
      <c r="H56" s="70"/>
      <c r="I56" s="70"/>
      <c r="J56" s="71"/>
      <c r="K56" s="71"/>
    </row>
    <row r="57" spans="1:40" x14ac:dyDescent="0.3">
      <c r="A57" s="69"/>
      <c r="B57" s="69"/>
      <c r="C57" s="70"/>
      <c r="D57" s="70"/>
      <c r="E57" s="70"/>
      <c r="F57" s="70"/>
      <c r="G57" s="70"/>
      <c r="H57" s="70"/>
      <c r="I57" s="70"/>
      <c r="J57" s="71"/>
      <c r="K57" s="71"/>
    </row>
    <row r="58" spans="1:40" x14ac:dyDescent="0.3">
      <c r="A58" s="69"/>
      <c r="B58" s="69"/>
      <c r="C58" s="70"/>
      <c r="D58" s="70"/>
      <c r="E58" s="70"/>
      <c r="F58" s="70"/>
      <c r="G58" s="70"/>
      <c r="H58" s="70"/>
      <c r="I58" s="70"/>
      <c r="J58" s="71"/>
      <c r="K58" s="71"/>
    </row>
    <row r="59" spans="1:40" x14ac:dyDescent="0.3">
      <c r="A59" s="69"/>
      <c r="B59" s="69"/>
      <c r="C59" s="70"/>
      <c r="D59" s="70"/>
      <c r="E59" s="70"/>
      <c r="F59" s="70"/>
      <c r="G59" s="70"/>
      <c r="H59" s="70"/>
      <c r="I59" s="70"/>
      <c r="J59" s="71"/>
      <c r="K59" s="71"/>
    </row>
    <row r="60" spans="1:40" x14ac:dyDescent="0.3">
      <c r="A60" s="69"/>
      <c r="B60" s="69"/>
      <c r="C60" s="70"/>
      <c r="D60" s="70"/>
      <c r="E60" s="70"/>
      <c r="F60" s="70"/>
      <c r="G60" s="70"/>
      <c r="H60" s="70"/>
      <c r="I60" s="70"/>
      <c r="J60" s="71"/>
      <c r="K60" s="71"/>
    </row>
    <row r="61" spans="1:40" x14ac:dyDescent="0.3">
      <c r="A61" s="69"/>
      <c r="B61" s="69"/>
      <c r="C61" s="70"/>
      <c r="D61" s="70"/>
      <c r="E61" s="70"/>
      <c r="F61" s="70"/>
      <c r="G61" s="70"/>
      <c r="H61" s="70"/>
      <c r="I61" s="70"/>
      <c r="J61" s="71"/>
      <c r="K61" s="71"/>
    </row>
    <row r="62" spans="1:40" x14ac:dyDescent="0.3">
      <c r="A62" s="69"/>
      <c r="B62" s="69"/>
      <c r="C62" s="70"/>
      <c r="D62" s="70"/>
      <c r="E62" s="70"/>
      <c r="F62" s="70"/>
      <c r="G62" s="70"/>
      <c r="H62" s="70"/>
      <c r="I62" s="70"/>
      <c r="J62" s="71"/>
      <c r="K62" s="71"/>
    </row>
    <row r="63" spans="1:40" x14ac:dyDescent="0.3">
      <c r="A63" s="69"/>
      <c r="B63" s="69"/>
      <c r="C63" s="70"/>
      <c r="D63" s="70"/>
      <c r="E63" s="70"/>
      <c r="F63" s="70"/>
      <c r="G63" s="70"/>
      <c r="H63" s="70"/>
      <c r="I63" s="70"/>
      <c r="J63" s="71"/>
      <c r="K63" s="71"/>
    </row>
    <row r="64" spans="1:40" x14ac:dyDescent="0.3">
      <c r="A64" s="69"/>
      <c r="B64" s="69"/>
      <c r="C64" s="70"/>
      <c r="D64" s="70"/>
      <c r="E64" s="70"/>
      <c r="F64" s="70"/>
      <c r="G64" s="70"/>
      <c r="H64" s="70"/>
      <c r="I64" s="70"/>
      <c r="J64" s="71"/>
      <c r="K64" s="71"/>
    </row>
    <row r="65" spans="1:11" x14ac:dyDescent="0.3">
      <c r="A65" s="69"/>
      <c r="B65" s="69"/>
      <c r="C65" s="70"/>
      <c r="D65" s="70"/>
      <c r="E65" s="70"/>
      <c r="F65" s="70"/>
      <c r="G65" s="70"/>
      <c r="H65" s="70"/>
      <c r="I65" s="70"/>
      <c r="J65" s="71"/>
      <c r="K65" s="71"/>
    </row>
    <row r="66" spans="1:11" x14ac:dyDescent="0.3">
      <c r="A66" s="69"/>
      <c r="B66" s="69"/>
      <c r="C66" s="70"/>
      <c r="D66" s="70"/>
      <c r="E66" s="70"/>
      <c r="F66" s="70"/>
      <c r="G66" s="70"/>
      <c r="H66" s="70"/>
      <c r="I66" s="70"/>
      <c r="J66" s="71"/>
      <c r="K66" s="71"/>
    </row>
    <row r="67" spans="1:11" x14ac:dyDescent="0.3">
      <c r="A67" s="69"/>
      <c r="B67" s="69"/>
      <c r="C67" s="70"/>
      <c r="D67" s="70"/>
      <c r="E67" s="70"/>
      <c r="F67" s="70"/>
      <c r="G67" s="70"/>
      <c r="H67" s="70"/>
      <c r="I67" s="70"/>
      <c r="J67" s="71"/>
      <c r="K67" s="71"/>
    </row>
    <row r="68" spans="1:11" x14ac:dyDescent="0.3">
      <c r="A68" s="69"/>
      <c r="B68" s="69"/>
      <c r="C68" s="70"/>
      <c r="D68" s="70"/>
      <c r="E68" s="70"/>
      <c r="F68" s="70"/>
      <c r="G68" s="70"/>
      <c r="H68" s="70"/>
      <c r="I68" s="70"/>
      <c r="J68" s="71"/>
      <c r="K68" s="71"/>
    </row>
    <row r="69" spans="1:11" x14ac:dyDescent="0.3">
      <c r="A69" s="69"/>
      <c r="B69" s="69"/>
      <c r="C69" s="70"/>
      <c r="D69" s="70"/>
      <c r="E69" s="70"/>
      <c r="F69" s="70"/>
      <c r="G69" s="70"/>
      <c r="H69" s="70"/>
      <c r="I69" s="70"/>
      <c r="J69" s="71"/>
      <c r="K69" s="71"/>
    </row>
    <row r="70" spans="1:11" x14ac:dyDescent="0.3">
      <c r="A70" s="69"/>
      <c r="B70" s="69"/>
      <c r="C70" s="70"/>
      <c r="D70" s="70"/>
      <c r="E70" s="70"/>
      <c r="F70" s="70"/>
      <c r="G70" s="70"/>
      <c r="H70" s="70"/>
      <c r="I70" s="70"/>
      <c r="J70" s="71"/>
      <c r="K70" s="71"/>
    </row>
    <row r="71" spans="1:11" x14ac:dyDescent="0.3">
      <c r="A71" s="69"/>
      <c r="B71" s="69"/>
      <c r="C71" s="70"/>
      <c r="D71" s="70"/>
      <c r="E71" s="70"/>
      <c r="F71" s="70"/>
      <c r="G71" s="70"/>
      <c r="H71" s="70"/>
      <c r="I71" s="70"/>
      <c r="J71" s="71"/>
      <c r="K71" s="71"/>
    </row>
    <row r="72" spans="1:11" x14ac:dyDescent="0.3">
      <c r="A72" s="69"/>
      <c r="B72" s="69"/>
      <c r="C72" s="70"/>
      <c r="D72" s="70"/>
      <c r="E72" s="70"/>
      <c r="F72" s="70"/>
      <c r="G72" s="70"/>
      <c r="H72" s="70"/>
      <c r="I72" s="70"/>
      <c r="J72" s="71"/>
      <c r="K72" s="71"/>
    </row>
    <row r="73" spans="1:11" x14ac:dyDescent="0.3">
      <c r="A73" s="69"/>
      <c r="B73" s="69"/>
      <c r="C73" s="70"/>
      <c r="D73" s="70"/>
      <c r="E73" s="70"/>
      <c r="F73" s="70"/>
      <c r="G73" s="70"/>
      <c r="H73" s="70"/>
      <c r="I73" s="70"/>
      <c r="J73" s="71"/>
      <c r="K73" s="71"/>
    </row>
    <row r="74" spans="1:11" x14ac:dyDescent="0.3">
      <c r="A74" s="69"/>
      <c r="B74" s="69"/>
      <c r="C74" s="70"/>
      <c r="D74" s="70"/>
      <c r="E74" s="70"/>
      <c r="F74" s="70"/>
      <c r="G74" s="70"/>
      <c r="H74" s="70"/>
      <c r="I74" s="70"/>
      <c r="J74" s="71"/>
      <c r="K74" s="71"/>
    </row>
    <row r="75" spans="1:11" x14ac:dyDescent="0.3">
      <c r="A75" s="69"/>
      <c r="B75" s="69"/>
      <c r="C75" s="70"/>
      <c r="D75" s="70"/>
      <c r="E75" s="70"/>
      <c r="F75" s="70"/>
      <c r="G75" s="70"/>
      <c r="H75" s="70"/>
      <c r="I75" s="70"/>
      <c r="J75" s="71"/>
      <c r="K75" s="71"/>
    </row>
    <row r="76" spans="1:11" x14ac:dyDescent="0.3">
      <c r="A76" s="69"/>
      <c r="B76" s="69"/>
      <c r="C76" s="70"/>
      <c r="D76" s="70"/>
      <c r="E76" s="70"/>
      <c r="F76" s="70"/>
      <c r="G76" s="70"/>
      <c r="H76" s="70"/>
      <c r="I76" s="70"/>
      <c r="J76" s="71"/>
      <c r="K76" s="71"/>
    </row>
    <row r="77" spans="1:11" x14ac:dyDescent="0.3">
      <c r="A77" s="69"/>
      <c r="B77" s="69"/>
      <c r="C77" s="70"/>
      <c r="D77" s="70"/>
      <c r="E77" s="70"/>
      <c r="F77" s="70"/>
      <c r="G77" s="70"/>
      <c r="H77" s="70"/>
      <c r="I77" s="70"/>
      <c r="J77" s="71"/>
      <c r="K77" s="71"/>
    </row>
    <row r="78" spans="1:11" x14ac:dyDescent="0.3">
      <c r="A78" s="69"/>
      <c r="B78" s="69"/>
      <c r="C78" s="70"/>
      <c r="D78" s="70"/>
      <c r="E78" s="70"/>
      <c r="F78" s="70"/>
      <c r="G78" s="70"/>
      <c r="H78" s="70"/>
      <c r="I78" s="70"/>
      <c r="J78" s="71"/>
      <c r="K78" s="71"/>
    </row>
    <row r="79" spans="1:11" x14ac:dyDescent="0.3">
      <c r="A79" s="69"/>
      <c r="B79" s="69"/>
      <c r="C79" s="70"/>
      <c r="D79" s="70"/>
      <c r="E79" s="70"/>
      <c r="F79" s="70"/>
      <c r="G79" s="70"/>
      <c r="H79" s="70"/>
      <c r="I79" s="70"/>
      <c r="J79" s="71"/>
      <c r="K79" s="71"/>
    </row>
    <row r="80" spans="1:11" x14ac:dyDescent="0.3">
      <c r="A80" s="69"/>
      <c r="B80" s="69"/>
      <c r="C80" s="70"/>
      <c r="D80" s="70"/>
      <c r="E80" s="70"/>
      <c r="F80" s="70"/>
      <c r="G80" s="70"/>
      <c r="H80" s="70"/>
      <c r="I80" s="70"/>
      <c r="J80" s="71"/>
      <c r="K80" s="71"/>
    </row>
    <row r="81" spans="1:11" x14ac:dyDescent="0.3">
      <c r="A81" s="69"/>
      <c r="B81" s="69"/>
      <c r="C81" s="70"/>
      <c r="D81" s="70"/>
      <c r="E81" s="70"/>
      <c r="F81" s="70"/>
      <c r="G81" s="70"/>
      <c r="H81" s="70"/>
      <c r="I81" s="70"/>
      <c r="J81" s="71"/>
      <c r="K81" s="71"/>
    </row>
    <row r="82" spans="1:11" x14ac:dyDescent="0.3">
      <c r="A82" s="69"/>
      <c r="B82" s="69"/>
      <c r="C82" s="70"/>
      <c r="D82" s="70"/>
      <c r="E82" s="70"/>
      <c r="F82" s="70"/>
      <c r="G82" s="70"/>
      <c r="H82" s="70"/>
      <c r="I82" s="70"/>
      <c r="J82" s="71"/>
      <c r="K82" s="71"/>
    </row>
    <row r="83" spans="1:11" x14ac:dyDescent="0.3">
      <c r="A83" s="69"/>
      <c r="B83" s="69"/>
      <c r="C83" s="70"/>
      <c r="D83" s="70"/>
      <c r="E83" s="70"/>
      <c r="F83" s="70"/>
      <c r="G83" s="70"/>
      <c r="H83" s="70"/>
      <c r="I83" s="70"/>
      <c r="J83" s="71"/>
      <c r="K83" s="71"/>
    </row>
    <row r="84" spans="1:11" x14ac:dyDescent="0.3">
      <c r="A84" s="69"/>
      <c r="B84" s="69"/>
      <c r="C84" s="70"/>
      <c r="D84" s="70"/>
      <c r="E84" s="70"/>
      <c r="F84" s="70"/>
      <c r="G84" s="70"/>
      <c r="H84" s="70"/>
      <c r="I84" s="70"/>
      <c r="J84" s="71"/>
      <c r="K84" s="71"/>
    </row>
    <row r="85" spans="1:11" x14ac:dyDescent="0.3">
      <c r="A85" s="69"/>
      <c r="B85" s="69"/>
      <c r="C85" s="70"/>
      <c r="D85" s="70"/>
      <c r="E85" s="70"/>
      <c r="F85" s="70"/>
      <c r="G85" s="70"/>
      <c r="H85" s="70"/>
      <c r="I85" s="70"/>
      <c r="J85" s="71"/>
      <c r="K85" s="71"/>
    </row>
    <row r="86" spans="1:11" x14ac:dyDescent="0.3">
      <c r="A86" s="69"/>
      <c r="B86" s="69"/>
      <c r="C86" s="70"/>
      <c r="D86" s="70"/>
      <c r="E86" s="70"/>
      <c r="F86" s="70"/>
      <c r="G86" s="70"/>
      <c r="H86" s="70"/>
      <c r="I86" s="70"/>
      <c r="J86" s="71"/>
      <c r="K86" s="71"/>
    </row>
    <row r="87" spans="1:11" x14ac:dyDescent="0.3">
      <c r="A87" s="69"/>
      <c r="B87" s="69"/>
      <c r="C87" s="70"/>
      <c r="D87" s="70"/>
      <c r="E87" s="70"/>
      <c r="F87" s="70"/>
      <c r="G87" s="70"/>
      <c r="H87" s="70"/>
      <c r="I87" s="70"/>
      <c r="J87" s="71"/>
      <c r="K87" s="71"/>
    </row>
    <row r="88" spans="1:11" x14ac:dyDescent="0.3">
      <c r="A88" s="69"/>
      <c r="B88" s="69"/>
      <c r="C88" s="70"/>
      <c r="D88" s="70"/>
      <c r="E88" s="70"/>
      <c r="F88" s="70"/>
      <c r="G88" s="70"/>
      <c r="H88" s="70"/>
      <c r="I88" s="70"/>
      <c r="J88" s="71"/>
      <c r="K88" s="71"/>
    </row>
    <row r="89" spans="1:11" x14ac:dyDescent="0.3">
      <c r="A89" s="69"/>
      <c r="B89" s="69"/>
      <c r="C89" s="70"/>
      <c r="D89" s="70"/>
      <c r="E89" s="70"/>
      <c r="F89" s="70"/>
      <c r="G89" s="70"/>
      <c r="H89" s="70"/>
      <c r="I89" s="70"/>
      <c r="J89" s="71"/>
      <c r="K89" s="71"/>
    </row>
    <row r="90" spans="1:11" x14ac:dyDescent="0.3">
      <c r="A90" s="69"/>
      <c r="B90" s="69"/>
      <c r="C90" s="70"/>
      <c r="D90" s="70"/>
      <c r="E90" s="70"/>
      <c r="F90" s="70"/>
      <c r="G90" s="70"/>
      <c r="H90" s="70"/>
      <c r="I90" s="70"/>
      <c r="J90" s="71"/>
      <c r="K90" s="71"/>
    </row>
    <row r="91" spans="1:11" x14ac:dyDescent="0.3">
      <c r="A91" s="69"/>
      <c r="B91" s="69"/>
      <c r="C91" s="70"/>
      <c r="D91" s="70"/>
      <c r="E91" s="70"/>
      <c r="F91" s="70"/>
      <c r="G91" s="70"/>
      <c r="H91" s="70"/>
      <c r="I91" s="70"/>
      <c r="J91" s="71"/>
      <c r="K91" s="71"/>
    </row>
    <row r="92" spans="1:11" x14ac:dyDescent="0.3">
      <c r="A92" s="69"/>
      <c r="B92" s="69"/>
      <c r="C92" s="70"/>
      <c r="D92" s="70"/>
      <c r="E92" s="70"/>
      <c r="F92" s="70"/>
      <c r="G92" s="70"/>
      <c r="H92" s="70"/>
      <c r="I92" s="70"/>
      <c r="J92" s="71"/>
      <c r="K92" s="71"/>
    </row>
    <row r="93" spans="1:11" x14ac:dyDescent="0.3">
      <c r="A93" s="69"/>
      <c r="B93" s="69"/>
      <c r="C93" s="70"/>
      <c r="D93" s="70"/>
      <c r="E93" s="70"/>
      <c r="F93" s="70"/>
      <c r="G93" s="70"/>
      <c r="H93" s="70"/>
      <c r="I93" s="70"/>
      <c r="J93" s="71"/>
      <c r="K93" s="71"/>
    </row>
    <row r="94" spans="1:11" x14ac:dyDescent="0.3">
      <c r="A94" s="69"/>
      <c r="B94" s="69"/>
      <c r="C94" s="70"/>
      <c r="D94" s="70"/>
      <c r="E94" s="70"/>
      <c r="F94" s="70"/>
      <c r="G94" s="70"/>
      <c r="H94" s="70"/>
      <c r="I94" s="70"/>
      <c r="J94" s="71"/>
      <c r="K94" s="71"/>
    </row>
    <row r="95" spans="1:11" x14ac:dyDescent="0.3">
      <c r="A95" s="69"/>
      <c r="B95" s="69"/>
      <c r="C95" s="70"/>
      <c r="D95" s="70"/>
      <c r="E95" s="70"/>
      <c r="F95" s="70"/>
      <c r="G95" s="70"/>
      <c r="H95" s="70"/>
      <c r="I95" s="70"/>
      <c r="J95" s="71"/>
      <c r="K95" s="71"/>
    </row>
    <row r="96" spans="1:11" x14ac:dyDescent="0.3">
      <c r="A96" s="69"/>
      <c r="B96" s="69"/>
      <c r="C96" s="70"/>
      <c r="D96" s="70"/>
      <c r="E96" s="70"/>
      <c r="F96" s="70"/>
      <c r="G96" s="70"/>
      <c r="H96" s="70"/>
      <c r="I96" s="70"/>
      <c r="J96" s="71"/>
      <c r="K96" s="71"/>
    </row>
    <row r="97" spans="1:11" x14ac:dyDescent="0.3">
      <c r="A97" s="69"/>
      <c r="B97" s="69"/>
      <c r="C97" s="70"/>
      <c r="D97" s="70"/>
      <c r="E97" s="70"/>
      <c r="F97" s="70"/>
      <c r="G97" s="70"/>
      <c r="H97" s="70"/>
      <c r="I97" s="70"/>
      <c r="J97" s="71"/>
      <c r="K97" s="71"/>
    </row>
    <row r="98" spans="1:11" x14ac:dyDescent="0.3">
      <c r="A98" s="69"/>
      <c r="B98" s="69"/>
      <c r="C98" s="70"/>
      <c r="D98" s="70"/>
      <c r="E98" s="70"/>
      <c r="F98" s="70"/>
      <c r="G98" s="70"/>
      <c r="H98" s="70"/>
      <c r="I98" s="70"/>
      <c r="J98" s="71"/>
      <c r="K98" s="71"/>
    </row>
    <row r="99" spans="1:11" x14ac:dyDescent="0.3">
      <c r="A99" s="69"/>
      <c r="B99" s="69"/>
      <c r="C99" s="70"/>
      <c r="D99" s="70"/>
      <c r="E99" s="70"/>
      <c r="F99" s="70"/>
      <c r="G99" s="70"/>
      <c r="H99" s="70"/>
      <c r="I99" s="70"/>
      <c r="J99" s="71"/>
      <c r="K99" s="71"/>
    </row>
    <row r="100" spans="1:11" x14ac:dyDescent="0.3">
      <c r="A100" s="69"/>
      <c r="B100" s="69"/>
      <c r="C100" s="70"/>
      <c r="D100" s="70"/>
      <c r="E100" s="70"/>
      <c r="F100" s="70"/>
      <c r="G100" s="70"/>
      <c r="H100" s="70"/>
      <c r="I100" s="70"/>
      <c r="J100" s="71"/>
      <c r="K100" s="71"/>
    </row>
    <row r="101" spans="1:11" x14ac:dyDescent="0.3">
      <c r="A101" s="69"/>
      <c r="B101" s="69"/>
      <c r="C101" s="70"/>
      <c r="D101" s="70"/>
      <c r="E101" s="70"/>
      <c r="F101" s="70"/>
      <c r="G101" s="70"/>
      <c r="H101" s="70"/>
      <c r="I101" s="70"/>
      <c r="J101" s="71"/>
      <c r="K101" s="71"/>
    </row>
    <row r="102" spans="1:11" x14ac:dyDescent="0.3">
      <c r="A102" s="69"/>
      <c r="B102" s="69"/>
      <c r="C102" s="70"/>
      <c r="D102" s="70"/>
      <c r="E102" s="70"/>
      <c r="F102" s="70"/>
      <c r="G102" s="70"/>
      <c r="H102" s="70"/>
      <c r="I102" s="70"/>
      <c r="J102" s="71"/>
      <c r="K102" s="71"/>
    </row>
    <row r="103" spans="1:11" x14ac:dyDescent="0.3">
      <c r="A103" s="69"/>
      <c r="B103" s="69"/>
      <c r="C103" s="70"/>
      <c r="D103" s="70"/>
      <c r="E103" s="70"/>
      <c r="F103" s="70"/>
      <c r="G103" s="70"/>
      <c r="H103" s="70"/>
      <c r="I103" s="70"/>
      <c r="J103" s="71"/>
      <c r="K103" s="71"/>
    </row>
    <row r="104" spans="1:11" x14ac:dyDescent="0.3">
      <c r="A104" s="69"/>
      <c r="B104" s="69"/>
      <c r="C104" s="70"/>
      <c r="D104" s="70"/>
      <c r="E104" s="70"/>
      <c r="F104" s="70"/>
      <c r="G104" s="70"/>
      <c r="H104" s="70"/>
      <c r="I104" s="70"/>
      <c r="J104" s="71"/>
      <c r="K104" s="71"/>
    </row>
    <row r="105" spans="1:11" x14ac:dyDescent="0.3">
      <c r="A105" s="69"/>
      <c r="B105" s="69"/>
      <c r="C105" s="70"/>
      <c r="D105" s="70"/>
      <c r="E105" s="70"/>
      <c r="F105" s="70"/>
      <c r="G105" s="70"/>
      <c r="H105" s="70"/>
      <c r="I105" s="70"/>
      <c r="J105" s="71"/>
      <c r="K105" s="71"/>
    </row>
    <row r="106" spans="1:11" x14ac:dyDescent="0.3">
      <c r="A106" s="69"/>
      <c r="B106" s="69"/>
      <c r="C106" s="70"/>
      <c r="D106" s="70"/>
      <c r="E106" s="70"/>
      <c r="F106" s="70"/>
      <c r="G106" s="70"/>
      <c r="H106" s="70"/>
      <c r="I106" s="70"/>
      <c r="J106" s="71"/>
      <c r="K106" s="71"/>
    </row>
    <row r="107" spans="1:11" x14ac:dyDescent="0.3">
      <c r="A107" s="69"/>
      <c r="B107" s="69"/>
      <c r="C107" s="70"/>
      <c r="D107" s="70"/>
      <c r="E107" s="70"/>
      <c r="F107" s="70"/>
      <c r="G107" s="70"/>
      <c r="H107" s="70"/>
      <c r="I107" s="70"/>
      <c r="J107" s="71"/>
      <c r="K107" s="71"/>
    </row>
    <row r="108" spans="1:11" x14ac:dyDescent="0.3">
      <c r="A108" s="69"/>
      <c r="B108" s="69"/>
      <c r="C108" s="70"/>
      <c r="D108" s="70"/>
      <c r="E108" s="70"/>
      <c r="F108" s="70"/>
      <c r="G108" s="70"/>
      <c r="H108" s="70"/>
      <c r="I108" s="70"/>
      <c r="J108" s="71"/>
      <c r="K108" s="71"/>
    </row>
    <row r="109" spans="1:11" x14ac:dyDescent="0.3">
      <c r="A109" s="69"/>
      <c r="B109" s="69"/>
      <c r="C109" s="70"/>
      <c r="D109" s="70"/>
      <c r="E109" s="70"/>
      <c r="F109" s="70"/>
      <c r="G109" s="70"/>
      <c r="H109" s="70"/>
      <c r="I109" s="70"/>
      <c r="J109" s="71"/>
      <c r="K109" s="71"/>
    </row>
    <row r="110" spans="1:11" x14ac:dyDescent="0.3">
      <c r="A110" s="69"/>
      <c r="B110" s="69"/>
      <c r="C110" s="70"/>
      <c r="D110" s="70"/>
      <c r="E110" s="70"/>
      <c r="F110" s="70"/>
      <c r="G110" s="70"/>
      <c r="H110" s="70"/>
      <c r="I110" s="70"/>
      <c r="J110" s="71"/>
      <c r="K110" s="71"/>
    </row>
    <row r="111" spans="1:11" x14ac:dyDescent="0.3">
      <c r="A111" s="69"/>
      <c r="B111" s="69"/>
      <c r="C111" s="70"/>
      <c r="D111" s="70"/>
      <c r="E111" s="70"/>
      <c r="F111" s="70"/>
      <c r="G111" s="70"/>
      <c r="H111" s="70"/>
      <c r="I111" s="70"/>
      <c r="J111" s="71"/>
      <c r="K111" s="71"/>
    </row>
    <row r="112" spans="1:11" x14ac:dyDescent="0.3">
      <c r="A112" s="69"/>
      <c r="B112" s="69"/>
      <c r="C112" s="70"/>
      <c r="D112" s="70"/>
      <c r="E112" s="70"/>
      <c r="F112" s="70"/>
      <c r="G112" s="70"/>
      <c r="H112" s="70"/>
      <c r="I112" s="70"/>
      <c r="J112" s="71"/>
      <c r="K112" s="71"/>
    </row>
    <row r="113" spans="1:11" x14ac:dyDescent="0.3">
      <c r="A113" s="69"/>
      <c r="B113" s="69"/>
      <c r="C113" s="70"/>
      <c r="D113" s="70"/>
      <c r="E113" s="70"/>
      <c r="F113" s="70"/>
      <c r="G113" s="70"/>
      <c r="H113" s="70"/>
      <c r="I113" s="70"/>
      <c r="J113" s="71"/>
      <c r="K113" s="71"/>
    </row>
  </sheetData>
  <sheetProtection algorithmName="SHA-512" hashValue="zxn6iPdpiXsAEP0lmUpIkbw+KI72aqM0v9+XV902o1qIxXZ0Ual2Of6CJuq7BxbGUY30Mss1ud32BvJBABO9mg==" saltValue="f/ghYwThcK0h6Bsp3Phopw==" spinCount="100000" sheet="1" objects="1" scenarios="1"/>
  <mergeCells count="12">
    <mergeCell ref="BC1:BD1"/>
    <mergeCell ref="A2:K2"/>
    <mergeCell ref="AK1:AL1"/>
    <mergeCell ref="AO1:AP1"/>
    <mergeCell ref="AM1:AN1"/>
    <mergeCell ref="AQ1:AR1"/>
    <mergeCell ref="AU1:AV1"/>
    <mergeCell ref="AW1:AX1"/>
    <mergeCell ref="AY1:AZ1"/>
    <mergeCell ref="BA1:BB1"/>
    <mergeCell ref="AS1:AT1"/>
    <mergeCell ref="A1:J1"/>
  </mergeCells>
  <phoneticPr fontId="3" type="noConversion"/>
  <dataValidations count="4">
    <dataValidation type="list" allowBlank="1" showInputMessage="1" showErrorMessage="1" sqref="J14:J15" xr:uid="{00000000-0002-0000-0300-000000000000}">
      <formula1>lst_janee</formula1>
    </dataValidation>
    <dataValidation type="list" allowBlank="1" showInputMessage="1" showErrorMessage="1" sqref="J12:J13 J6:J7 J9" xr:uid="{00000000-0002-0000-0300-000001000000}">
      <formula1>lst_janeeToel</formula1>
    </dataValidation>
    <dataValidation type="list" allowBlank="1" showInputMessage="1" showErrorMessage="1" sqref="J16:J19 J10:J11" xr:uid="{00000000-0002-0000-0300-000002000000}">
      <formula1>lst_tst</formula1>
    </dataValidation>
    <dataValidation type="list" allowBlank="1" showInputMessage="1" showErrorMessage="1" sqref="AA6:AA18 M6:M18" xr:uid="{00000000-0002-0000-0300-000003000000}">
      <formula1>lst_Category</formula1>
    </dataValidation>
  </dataValidations>
  <hyperlinks>
    <hyperlink ref="I9" r:id="rId1" xr:uid="{00000000-0004-0000-0300-000000000000}"/>
    <hyperlink ref="I7" r:id="rId2" xr:uid="{00000000-0004-0000-0300-000001000000}"/>
    <hyperlink ref="I6" r:id="rId3" xr:uid="{00000000-0004-0000-0300-000002000000}"/>
    <hyperlink ref="I12" r:id="rId4" xr:uid="{00000000-0004-0000-0300-000003000000}"/>
    <hyperlink ref="I13" r:id="rId5" xr:uid="{00000000-0004-0000-0300-000004000000}"/>
    <hyperlink ref="I17" r:id="rId6" xr:uid="{00000000-0004-0000-0300-000005000000}"/>
    <hyperlink ref="I10" r:id="rId7" xr:uid="{00000000-0004-0000-0300-000006000000}"/>
    <hyperlink ref="I19" r:id="rId8" location="latest-released-version" display="Zie OWASP" xr:uid="{00000000-0004-0000-0300-000007000000}"/>
    <hyperlink ref="I8" r:id="rId9" xr:uid="{00000000-0004-0000-0300-000008000000}"/>
  </hyperlinks>
  <pageMargins left="0.23622047244094491" right="0.23622047244094491" top="0.74803149606299213" bottom="0.74803149606299213" header="0.31496062992125984" footer="0.31496062992125984"/>
  <pageSetup paperSize="8" scale="89" fitToHeight="0" orientation="landscape" r:id="rId10"/>
  <headerFooter>
    <oddFooter>&amp;L&amp;8&amp;F | &amp;A&amp;C&amp;8Indien ingevuld - VERTROUWELIJK&amp;R&amp;8&amp;P van &amp;N</oddFooter>
  </headerFooter>
  <tableParts count="1">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D44"/>
  <sheetViews>
    <sheetView showGridLines="0" showRowColHeaders="0" zoomScaleNormal="100" workbookViewId="0">
      <pane ySplit="4" topLeftCell="A5" activePane="bottomLeft" state="frozen"/>
      <selection activeCell="I1" sqref="I1:Z1048576"/>
      <selection pane="bottomLeft" activeCell="A5" sqref="A5"/>
    </sheetView>
  </sheetViews>
  <sheetFormatPr defaultColWidth="9.109375" defaultRowHeight="14.4" outlineLevelCol="1" x14ac:dyDescent="0.3"/>
  <cols>
    <col min="1" max="1" width="4.5546875" style="219" bestFit="1" customWidth="1"/>
    <col min="2" max="2" width="5.44140625" style="250" customWidth="1"/>
    <col min="3" max="3" width="90.5546875" style="220" customWidth="1"/>
    <col min="4" max="4" width="15.6640625" style="220" customWidth="1" outlineLevel="1"/>
    <col min="5" max="5" width="16.6640625" style="220" customWidth="1" outlineLevel="1"/>
    <col min="6" max="6" width="21" style="219" customWidth="1"/>
    <col min="7" max="7" width="29.109375" style="219" customWidth="1"/>
    <col min="8" max="20" width="3.88671875" style="219" customWidth="1"/>
    <col min="21" max="26" width="4.109375" style="219" customWidth="1"/>
    <col min="27" max="47" width="9.109375" style="219" hidden="1" customWidth="1"/>
    <col min="48" max="48" width="14.6640625" style="219" hidden="1" customWidth="1"/>
    <col min="49" max="51" width="0" style="219" hidden="1" customWidth="1"/>
    <col min="52" max="52" width="3.6640625" style="219" hidden="1" customWidth="1"/>
    <col min="53" max="53" width="4.33203125" style="219" hidden="1" customWidth="1"/>
    <col min="54" max="54" width="5.6640625" style="221" hidden="1" customWidth="1"/>
    <col min="55" max="55" width="13.109375" style="219" hidden="1" customWidth="1"/>
    <col min="56" max="56" width="0" style="219" hidden="1" customWidth="1"/>
    <col min="57" max="16384" width="9.109375" style="196"/>
  </cols>
  <sheetData>
    <row r="1" spans="1:56" ht="23.4" x14ac:dyDescent="0.45">
      <c r="A1" s="286" t="s">
        <v>447</v>
      </c>
      <c r="B1" s="287"/>
      <c r="C1" s="287"/>
      <c r="D1" s="287"/>
      <c r="E1" s="287"/>
      <c r="F1" s="288"/>
      <c r="G1" s="260" t="str">
        <f>"Completed - "&amp;'3. Aanvullende Security Control'!$AJ$2&amp;"%"</f>
        <v>Completed - 0%</v>
      </c>
      <c r="H1" s="191"/>
      <c r="I1" s="191"/>
      <c r="J1" s="191"/>
      <c r="K1" s="191"/>
      <c r="L1" s="191"/>
      <c r="M1" s="191"/>
      <c r="N1" s="191"/>
      <c r="O1" s="191"/>
      <c r="P1" s="191"/>
      <c r="Q1" s="191"/>
      <c r="R1" s="191"/>
      <c r="S1" s="191"/>
      <c r="T1" s="191"/>
      <c r="U1" s="191"/>
      <c r="V1" s="191"/>
      <c r="W1" s="191"/>
      <c r="X1" s="191"/>
      <c r="Y1" s="191"/>
      <c r="Z1" s="191"/>
      <c r="AA1" s="191"/>
      <c r="AB1" s="192" t="s">
        <v>53</v>
      </c>
      <c r="AC1" s="193" t="s">
        <v>54</v>
      </c>
      <c r="AD1" s="194"/>
      <c r="AE1" s="194"/>
      <c r="AF1" s="194"/>
      <c r="AG1" s="195"/>
      <c r="AH1" s="193" t="s">
        <v>55</v>
      </c>
      <c r="AI1" s="191"/>
      <c r="AJ1" s="193" t="s">
        <v>56</v>
      </c>
      <c r="AK1" s="290" t="s">
        <v>57</v>
      </c>
      <c r="AL1" s="290"/>
      <c r="AM1" s="290" t="s">
        <v>58</v>
      </c>
      <c r="AN1" s="290"/>
      <c r="AO1" s="290" t="s">
        <v>59</v>
      </c>
      <c r="AP1" s="290"/>
      <c r="AQ1" s="290" t="s">
        <v>60</v>
      </c>
      <c r="AR1" s="290"/>
      <c r="AS1" s="290" t="s">
        <v>61</v>
      </c>
      <c r="AT1" s="290"/>
      <c r="AU1" s="290" t="s">
        <v>62</v>
      </c>
      <c r="AV1" s="290"/>
      <c r="AW1" s="290" t="s">
        <v>63</v>
      </c>
      <c r="AX1" s="290"/>
      <c r="AY1" s="289" t="s">
        <v>64</v>
      </c>
      <c r="AZ1" s="289"/>
      <c r="BA1" s="289" t="s">
        <v>65</v>
      </c>
      <c r="BB1" s="289"/>
      <c r="BC1" s="289" t="s">
        <v>66</v>
      </c>
      <c r="BD1" s="289"/>
    </row>
    <row r="2" spans="1:56" x14ac:dyDescent="0.3">
      <c r="A2" s="197"/>
      <c r="B2" s="244"/>
      <c r="C2" s="185"/>
      <c r="D2" s="185"/>
      <c r="E2" s="185"/>
      <c r="F2" s="185"/>
      <c r="G2" s="198"/>
      <c r="H2" s="191"/>
      <c r="I2" s="191"/>
      <c r="J2" s="191"/>
      <c r="K2" s="191"/>
      <c r="L2" s="191"/>
      <c r="M2" s="191"/>
      <c r="N2" s="191"/>
      <c r="O2" s="191"/>
      <c r="P2" s="191"/>
      <c r="Q2" s="191"/>
      <c r="R2" s="191"/>
      <c r="S2" s="191"/>
      <c r="T2" s="191"/>
      <c r="U2" s="191"/>
      <c r="V2" s="191"/>
      <c r="W2" s="191"/>
      <c r="X2" s="191"/>
      <c r="Y2" s="191"/>
      <c r="Z2" s="191"/>
      <c r="AA2" s="191"/>
      <c r="AB2" s="199">
        <f>SUM(AB5:AB99)</f>
        <v>42</v>
      </c>
      <c r="AC2" s="200">
        <f>AG2</f>
        <v>0</v>
      </c>
      <c r="AD2" s="194"/>
      <c r="AE2" s="192"/>
      <c r="AF2" s="192"/>
      <c r="AG2" s="201">
        <f>SUM(AG5:AG99)</f>
        <v>0</v>
      </c>
      <c r="AH2" s="193" t="s">
        <v>68</v>
      </c>
      <c r="AI2" s="191"/>
      <c r="AJ2" s="195">
        <f>ROUND(COUNTA(F5:F99)/COUNTA(AB5:AB99),2)*100</f>
        <v>0</v>
      </c>
      <c r="AK2" s="202"/>
      <c r="AL2" s="202">
        <f>IF(AND(AL5&gt;0,AK5&gt;0),AL5/AK5,0)</f>
        <v>0</v>
      </c>
      <c r="AM2" s="202"/>
      <c r="AN2" s="202">
        <f>IF(AND(AN5&gt;0,AM5&gt;0),AN5/AM5,0)</f>
        <v>0</v>
      </c>
      <c r="AO2" s="202"/>
      <c r="AP2" s="202">
        <f>IF(AND(AP5&gt;0,AO5&gt;0),AP5/AO5,0)</f>
        <v>0</v>
      </c>
      <c r="AQ2" s="202"/>
      <c r="AR2" s="202">
        <f>IF(AND(AR5&gt;0,AQ5&gt;0),AR5/AQ5,0)</f>
        <v>0</v>
      </c>
      <c r="AS2" s="202"/>
      <c r="AT2" s="202">
        <f>IF(AND(AT5&gt;0,AS5&gt;0),AT5/AS5,0)</f>
        <v>0</v>
      </c>
      <c r="AU2" s="202"/>
      <c r="AV2" s="202">
        <f>IF(AND(AV5&gt;0,AU5&gt;0),AV5/AU5,0)</f>
        <v>0</v>
      </c>
      <c r="AW2" s="202"/>
      <c r="AX2" s="202">
        <f>IF(AND(AX5&gt;0,AW5&gt;0),AX5/AW5,0)</f>
        <v>0</v>
      </c>
      <c r="AY2" s="203"/>
      <c r="AZ2" s="202">
        <f>IF(AND(AZ5&gt;0,AY5&gt;0),AZ5/AY5,0)</f>
        <v>0</v>
      </c>
      <c r="BA2" s="203"/>
      <c r="BB2" s="202">
        <f>IF(AND(BB5&gt;0,BA5&gt;0),BB5/BA5,0)</f>
        <v>0</v>
      </c>
      <c r="BC2" s="203"/>
      <c r="BD2" s="202">
        <f>IF(AND(BD5&gt;0,BC5&gt;0),BD5/BC5,0)</f>
        <v>0</v>
      </c>
    </row>
    <row r="3" spans="1:56" x14ac:dyDescent="0.3">
      <c r="A3" s="197"/>
      <c r="B3" s="244"/>
      <c r="C3" s="185"/>
      <c r="D3" s="185"/>
      <c r="E3" s="185"/>
      <c r="F3" s="185"/>
      <c r="G3" s="185"/>
      <c r="H3" s="191"/>
      <c r="I3" s="191"/>
      <c r="J3" s="191"/>
      <c r="K3" s="191"/>
      <c r="L3" s="191"/>
      <c r="M3" s="191"/>
      <c r="N3" s="191"/>
      <c r="O3" s="191"/>
      <c r="P3" s="191"/>
      <c r="Q3" s="191"/>
      <c r="R3" s="191"/>
      <c r="S3" s="191"/>
      <c r="T3" s="191"/>
      <c r="U3" s="191"/>
      <c r="V3" s="191"/>
      <c r="W3" s="191"/>
      <c r="X3" s="191"/>
      <c r="Y3" s="191"/>
      <c r="Z3" s="191"/>
      <c r="AA3" s="191"/>
      <c r="AB3" s="194"/>
      <c r="AC3" s="194"/>
      <c r="AD3" s="194"/>
      <c r="AE3" s="192"/>
      <c r="AF3" s="192"/>
      <c r="AG3" s="201"/>
      <c r="AH3" s="204"/>
      <c r="AI3" s="204"/>
      <c r="AJ3" s="195"/>
      <c r="AK3" s="202"/>
      <c r="AL3" s="202"/>
      <c r="AM3" s="202"/>
      <c r="AN3" s="202"/>
      <c r="AO3" s="202"/>
      <c r="AP3" s="202"/>
      <c r="AQ3" s="202"/>
      <c r="AR3" s="202"/>
      <c r="AS3" s="202"/>
      <c r="AT3" s="202"/>
      <c r="AU3" s="202"/>
      <c r="AV3" s="202"/>
      <c r="AW3" s="202"/>
      <c r="AX3" s="202"/>
      <c r="AY3" s="203"/>
      <c r="AZ3" s="202"/>
      <c r="BA3" s="203"/>
      <c r="BB3" s="202"/>
      <c r="BC3" s="203"/>
      <c r="BD3" s="202"/>
    </row>
    <row r="4" spans="1:56" x14ac:dyDescent="0.3">
      <c r="A4" s="183" t="s">
        <v>71</v>
      </c>
      <c r="B4" s="245" t="s">
        <v>448</v>
      </c>
      <c r="C4" s="185" t="s">
        <v>449</v>
      </c>
      <c r="D4" s="184" t="s">
        <v>223</v>
      </c>
      <c r="E4" s="184" t="s">
        <v>450</v>
      </c>
      <c r="F4" s="205" t="s">
        <v>74</v>
      </c>
      <c r="G4" s="186" t="s">
        <v>75</v>
      </c>
      <c r="H4" s="193"/>
      <c r="I4" s="193"/>
      <c r="J4" s="193"/>
      <c r="K4" s="193"/>
      <c r="L4" s="193"/>
      <c r="M4" s="193"/>
      <c r="N4" s="193"/>
      <c r="O4" s="193"/>
      <c r="P4" s="193"/>
      <c r="Q4" s="193"/>
      <c r="R4" s="193"/>
      <c r="S4" s="193"/>
      <c r="T4" s="193"/>
      <c r="U4" s="193"/>
      <c r="V4" s="193"/>
      <c r="W4" s="193"/>
      <c r="X4" s="193"/>
      <c r="Y4" s="193"/>
      <c r="Z4" s="193"/>
      <c r="AA4" s="193" t="s">
        <v>76</v>
      </c>
      <c r="AB4" s="206" t="s">
        <v>77</v>
      </c>
      <c r="AC4" s="192" t="s">
        <v>78</v>
      </c>
      <c r="AD4" s="192" t="s">
        <v>79</v>
      </c>
      <c r="AE4" s="192"/>
      <c r="AF4" s="192"/>
      <c r="AG4" s="195" t="s">
        <v>82</v>
      </c>
      <c r="AH4" s="193" t="s">
        <v>360</v>
      </c>
      <c r="AI4" s="204"/>
      <c r="AJ4" s="204"/>
      <c r="AK4" s="207" t="s">
        <v>69</v>
      </c>
      <c r="AL4" s="207" t="s">
        <v>70</v>
      </c>
      <c r="AM4" s="207" t="s">
        <v>69</v>
      </c>
      <c r="AN4" s="207" t="s">
        <v>70</v>
      </c>
      <c r="AO4" s="207" t="s">
        <v>69</v>
      </c>
      <c r="AP4" s="207" t="s">
        <v>70</v>
      </c>
      <c r="AQ4" s="207" t="s">
        <v>69</v>
      </c>
      <c r="AR4" s="207" t="s">
        <v>70</v>
      </c>
      <c r="AS4" s="207" t="s">
        <v>69</v>
      </c>
      <c r="AT4" s="207" t="s">
        <v>70</v>
      </c>
      <c r="AU4" s="207" t="s">
        <v>69</v>
      </c>
      <c r="AV4" s="207" t="s">
        <v>70</v>
      </c>
      <c r="AW4" s="207" t="s">
        <v>69</v>
      </c>
      <c r="AX4" s="207" t="s">
        <v>70</v>
      </c>
      <c r="AY4" s="206" t="s">
        <v>69</v>
      </c>
      <c r="AZ4" s="206" t="s">
        <v>70</v>
      </c>
      <c r="BA4" s="206" t="s">
        <v>69</v>
      </c>
      <c r="BB4" s="206" t="s">
        <v>70</v>
      </c>
      <c r="BC4" s="206" t="s">
        <v>69</v>
      </c>
      <c r="BD4" s="206" t="s">
        <v>70</v>
      </c>
    </row>
    <row r="5" spans="1:56" x14ac:dyDescent="0.3">
      <c r="A5" s="187"/>
      <c r="B5" s="246"/>
      <c r="C5" s="188" t="s">
        <v>451</v>
      </c>
      <c r="D5" s="188"/>
      <c r="E5" s="188"/>
      <c r="F5" s="188"/>
      <c r="G5" s="189"/>
      <c r="H5" s="193"/>
      <c r="I5" s="193"/>
      <c r="J5" s="193"/>
      <c r="K5" s="193"/>
      <c r="L5" s="193"/>
      <c r="M5" s="193"/>
      <c r="N5" s="193"/>
      <c r="O5" s="193"/>
      <c r="P5" s="193"/>
      <c r="Q5" s="193"/>
      <c r="R5" s="193"/>
      <c r="S5" s="193"/>
      <c r="T5" s="193"/>
      <c r="U5" s="193"/>
      <c r="V5" s="193"/>
      <c r="W5" s="193"/>
      <c r="X5" s="193"/>
      <c r="Y5" s="193"/>
      <c r="Z5" s="193"/>
      <c r="AA5" s="193"/>
      <c r="AB5" s="206"/>
      <c r="AC5" s="203" t="s">
        <v>8</v>
      </c>
      <c r="AD5" s="203" t="s">
        <v>3</v>
      </c>
      <c r="AE5" s="203"/>
      <c r="AF5" s="203"/>
      <c r="AG5" s="208">
        <f>IF(Tabel2[[#This Row],[Antwoord leverancier]]=AC5,AB5,0)</f>
        <v>0</v>
      </c>
      <c r="AH5" s="209"/>
      <c r="AI5" s="209"/>
      <c r="AJ5" s="209"/>
      <c r="AK5" s="207">
        <f t="shared" ref="AK5:BD5" si="0">SUM(AK6:AK201)</f>
        <v>0</v>
      </c>
      <c r="AL5" s="207">
        <f t="shared" si="0"/>
        <v>0</v>
      </c>
      <c r="AM5" s="207">
        <f t="shared" si="0"/>
        <v>5</v>
      </c>
      <c r="AN5" s="207">
        <f t="shared" si="0"/>
        <v>0</v>
      </c>
      <c r="AO5" s="207">
        <f t="shared" si="0"/>
        <v>0</v>
      </c>
      <c r="AP5" s="207">
        <f t="shared" si="0"/>
        <v>0</v>
      </c>
      <c r="AQ5" s="207">
        <f t="shared" si="0"/>
        <v>12</v>
      </c>
      <c r="AR5" s="207">
        <f t="shared" si="0"/>
        <v>0</v>
      </c>
      <c r="AS5" s="207">
        <f t="shared" si="0"/>
        <v>0</v>
      </c>
      <c r="AT5" s="207">
        <f t="shared" si="0"/>
        <v>0</v>
      </c>
      <c r="AU5" s="207">
        <f t="shared" si="0"/>
        <v>0</v>
      </c>
      <c r="AV5" s="207">
        <f t="shared" si="0"/>
        <v>0</v>
      </c>
      <c r="AW5" s="207">
        <f t="shared" si="0"/>
        <v>4</v>
      </c>
      <c r="AX5" s="207">
        <f t="shared" si="0"/>
        <v>0</v>
      </c>
      <c r="AY5" s="207">
        <f t="shared" si="0"/>
        <v>3</v>
      </c>
      <c r="AZ5" s="207">
        <f t="shared" si="0"/>
        <v>0</v>
      </c>
      <c r="BA5" s="207">
        <f t="shared" si="0"/>
        <v>9</v>
      </c>
      <c r="BB5" s="207">
        <f t="shared" si="0"/>
        <v>0</v>
      </c>
      <c r="BC5" s="207">
        <f t="shared" si="0"/>
        <v>9</v>
      </c>
      <c r="BD5" s="207">
        <f t="shared" si="0"/>
        <v>0</v>
      </c>
    </row>
    <row r="6" spans="1:56" ht="57.6" x14ac:dyDescent="0.3">
      <c r="A6" s="187"/>
      <c r="B6" s="246"/>
      <c r="C6" s="190" t="s">
        <v>452</v>
      </c>
      <c r="D6" s="188"/>
      <c r="E6" s="188"/>
      <c r="F6" s="188"/>
      <c r="G6" s="189"/>
      <c r="H6" s="191"/>
      <c r="I6" s="191"/>
      <c r="J6" s="191"/>
      <c r="K6" s="191"/>
      <c r="L6" s="191"/>
      <c r="M6" s="191"/>
      <c r="N6" s="191"/>
      <c r="O6" s="191"/>
      <c r="P6" s="191"/>
      <c r="Q6" s="191"/>
      <c r="R6" s="191"/>
      <c r="S6" s="191"/>
      <c r="T6" s="191"/>
      <c r="U6" s="191"/>
      <c r="V6" s="191"/>
      <c r="W6" s="191"/>
      <c r="X6" s="191"/>
      <c r="Y6" s="191"/>
      <c r="Z6" s="191"/>
      <c r="AA6" s="191"/>
      <c r="AB6" s="203"/>
      <c r="AC6" s="203" t="s">
        <v>8</v>
      </c>
      <c r="AD6" s="203" t="s">
        <v>3</v>
      </c>
      <c r="AE6" s="203"/>
      <c r="AF6" s="203"/>
      <c r="AG6" s="208">
        <f>IF(Tabel2[[#This Row],[Antwoord leverancier]]=AC6,AB6,0)</f>
        <v>0</v>
      </c>
      <c r="AH6" s="209"/>
      <c r="AI6" s="209"/>
      <c r="AJ6" s="209"/>
      <c r="AK6" s="202">
        <f>IF($AA6=AK$1,$AB6,0)</f>
        <v>0</v>
      </c>
      <c r="AL6" s="202">
        <f t="shared" ref="AL6" si="1">IF($AA6=AK$1,$AG6,0)</f>
        <v>0</v>
      </c>
      <c r="AM6" s="202">
        <f>IF($AA6=AM$1,$AB6,0)</f>
        <v>0</v>
      </c>
      <c r="AN6" s="202">
        <f t="shared" ref="AN6" si="2">IF($AA6=AM$1,$AG6,0)</f>
        <v>0</v>
      </c>
      <c r="AO6" s="202">
        <f>IF($AA6=AO$1,$AB6,0)</f>
        <v>0</v>
      </c>
      <c r="AP6" s="202">
        <f t="shared" ref="AP6" si="3">IF($AA6=AO$1,$AG6,0)</f>
        <v>0</v>
      </c>
      <c r="AQ6" s="202">
        <f>IF($AA6=AQ$1,$AB6,0)</f>
        <v>0</v>
      </c>
      <c r="AR6" s="202">
        <f t="shared" ref="AR6" si="4">IF($AA6=AQ$1,$AG6,0)</f>
        <v>0</v>
      </c>
      <c r="AS6" s="202">
        <f>IF($AA6=AS$1,$AB6,0)</f>
        <v>0</v>
      </c>
      <c r="AT6" s="202">
        <f t="shared" ref="AT6" si="5">IF($AA6=AS$1,$AG6,0)</f>
        <v>0</v>
      </c>
      <c r="AU6" s="202">
        <f>IF($AA6=AU$1,$AB6,0)</f>
        <v>0</v>
      </c>
      <c r="AV6" s="202">
        <f t="shared" ref="AV6" si="6">IF($AA6=AU$1,$AG6,0)</f>
        <v>0</v>
      </c>
      <c r="AW6" s="202">
        <f>IF($AA6=AW$1,$AB6,0)</f>
        <v>0</v>
      </c>
      <c r="AX6" s="202">
        <f t="shared" ref="AX6" si="7">IF($AA6=AW$1,$AG6,0)</f>
        <v>0</v>
      </c>
      <c r="AY6" s="202">
        <f>IF($AA6=AY$1,$AB6,0)</f>
        <v>0</v>
      </c>
      <c r="AZ6" s="202">
        <f t="shared" ref="AZ6" si="8">IF($AA6=AY$1,$AG6,0)</f>
        <v>0</v>
      </c>
      <c r="BA6" s="202">
        <f>IF($AA6=BA$1,$AB6,0)</f>
        <v>0</v>
      </c>
      <c r="BB6" s="202">
        <f t="shared" ref="BB6" si="9">IF($AA6=BA$1,$AG6,0)</f>
        <v>0</v>
      </c>
      <c r="BC6" s="202">
        <f>IF($AA6=BC$1,$AB6,0)</f>
        <v>0</v>
      </c>
      <c r="BD6" s="202">
        <f t="shared" ref="BD6" si="10">IF($AA6=BC$1,$AG6,0)</f>
        <v>0</v>
      </c>
    </row>
    <row r="7" spans="1:56" x14ac:dyDescent="0.3">
      <c r="A7" s="187"/>
      <c r="B7" s="246"/>
      <c r="C7" s="188" t="s">
        <v>453</v>
      </c>
      <c r="D7" s="188"/>
      <c r="E7" s="188"/>
      <c r="F7" s="188"/>
      <c r="G7" s="189"/>
      <c r="H7" s="191"/>
      <c r="I7" s="191"/>
      <c r="J7" s="191"/>
      <c r="K7" s="191"/>
      <c r="L7" s="191"/>
      <c r="M7" s="191"/>
      <c r="N7" s="191"/>
      <c r="O7" s="191"/>
      <c r="P7" s="191"/>
      <c r="Q7" s="191"/>
      <c r="R7" s="191"/>
      <c r="S7" s="191"/>
      <c r="T7" s="191"/>
      <c r="U7" s="191"/>
      <c r="V7" s="191"/>
      <c r="W7" s="191"/>
      <c r="X7" s="191"/>
      <c r="Y7" s="191"/>
      <c r="Z7" s="191"/>
      <c r="AA7" s="191"/>
      <c r="AB7" s="203"/>
      <c r="AC7" s="203" t="s">
        <v>8</v>
      </c>
      <c r="AD7" s="203" t="s">
        <v>3</v>
      </c>
      <c r="AE7" s="203"/>
      <c r="AF7" s="203"/>
      <c r="AG7" s="208">
        <f>IF(Tabel2[[#This Row],[Antwoord leverancier]]=AC7,AB7,0)</f>
        <v>0</v>
      </c>
      <c r="AH7" s="209"/>
      <c r="AI7" s="209"/>
      <c r="AJ7" s="209"/>
      <c r="AK7" s="202">
        <f t="shared" ref="AK7:AK43" si="11">IF($AA7=AK$1,$AB7,0)</f>
        <v>0</v>
      </c>
      <c r="AL7" s="202">
        <f t="shared" ref="AL7:AL43" si="12">IF($AA7=AK$1,$AG7,0)</f>
        <v>0</v>
      </c>
      <c r="AM7" s="202">
        <f t="shared" ref="AM7:AM43" si="13">IF($AA7=AM$1,$AB7,0)</f>
        <v>0</v>
      </c>
      <c r="AN7" s="202">
        <f t="shared" ref="AN7:AN43" si="14">IF($AA7=AM$1,$AG7,0)</f>
        <v>0</v>
      </c>
      <c r="AO7" s="202">
        <f t="shared" ref="AO7:AO43" si="15">IF($AA7=AO$1,$AB7,0)</f>
        <v>0</v>
      </c>
      <c r="AP7" s="202">
        <f t="shared" ref="AP7:AP43" si="16">IF($AA7=AO$1,$AG7,0)</f>
        <v>0</v>
      </c>
      <c r="AQ7" s="202">
        <f t="shared" ref="AQ7:AQ43" si="17">IF($AA7=AQ$1,$AB7,0)</f>
        <v>0</v>
      </c>
      <c r="AR7" s="202">
        <f t="shared" ref="AR7:AR43" si="18">IF($AA7=AQ$1,$AG7,0)</f>
        <v>0</v>
      </c>
      <c r="AS7" s="202">
        <f t="shared" ref="AS7:AS43" si="19">IF($AA7=AS$1,$AB7,0)</f>
        <v>0</v>
      </c>
      <c r="AT7" s="202">
        <f t="shared" ref="AT7:AT43" si="20">IF($AA7=AS$1,$AG7,0)</f>
        <v>0</v>
      </c>
      <c r="AU7" s="202">
        <f t="shared" ref="AU7:AU43" si="21">IF($AA7=AU$1,$AB7,0)</f>
        <v>0</v>
      </c>
      <c r="AV7" s="202">
        <f t="shared" ref="AV7:AV43" si="22">IF($AA7=AU$1,$AG7,0)</f>
        <v>0</v>
      </c>
      <c r="AW7" s="202">
        <f t="shared" ref="AW7:AW43" si="23">IF($AA7=AW$1,$AB7,0)</f>
        <v>0</v>
      </c>
      <c r="AX7" s="202">
        <f t="shared" ref="AX7:AX43" si="24">IF($AA7=AW$1,$AG7,0)</f>
        <v>0</v>
      </c>
      <c r="AY7" s="202">
        <f t="shared" ref="AY7:AY43" si="25">IF($AA7=AY$1,$AB7,0)</f>
        <v>0</v>
      </c>
      <c r="AZ7" s="202">
        <f t="shared" ref="AZ7:AZ43" si="26">IF($AA7=AY$1,$AG7,0)</f>
        <v>0</v>
      </c>
      <c r="BA7" s="202">
        <f t="shared" ref="BA7:BA43" si="27">IF($AA7=BA$1,$AB7,0)</f>
        <v>0</v>
      </c>
      <c r="BB7" s="202">
        <f t="shared" ref="BB7:BB43" si="28">IF($AA7=BA$1,$AG7,0)</f>
        <v>0</v>
      </c>
      <c r="BC7" s="202">
        <f t="shared" ref="BC7:BC43" si="29">IF($AA7=BC$1,$AB7,0)</f>
        <v>0</v>
      </c>
      <c r="BD7" s="202">
        <f t="shared" ref="BD7:BD43" si="30">IF($AA7=BC$1,$AG7,0)</f>
        <v>0</v>
      </c>
    </row>
    <row r="8" spans="1:56" ht="28.8" x14ac:dyDescent="0.3">
      <c r="A8" s="210" t="s">
        <v>454</v>
      </c>
      <c r="B8" s="247"/>
      <c r="C8" s="211" t="s">
        <v>455</v>
      </c>
      <c r="D8" s="211" t="s">
        <v>456</v>
      </c>
      <c r="E8" s="211" t="s">
        <v>457</v>
      </c>
      <c r="F8" s="212"/>
      <c r="G8" s="212"/>
      <c r="H8" s="191"/>
      <c r="I8" s="191"/>
      <c r="J8" s="191"/>
      <c r="K8" s="191"/>
      <c r="L8" s="191"/>
      <c r="M8" s="191"/>
      <c r="N8" s="191"/>
      <c r="O8" s="191"/>
      <c r="P8" s="191"/>
      <c r="Q8" s="191"/>
      <c r="R8" s="191"/>
      <c r="S8" s="191"/>
      <c r="T8" s="191"/>
      <c r="U8" s="191"/>
      <c r="V8" s="191"/>
      <c r="W8" s="191"/>
      <c r="X8" s="191"/>
      <c r="Y8" s="191"/>
      <c r="Z8" s="191"/>
      <c r="AA8" s="191" t="s">
        <v>65</v>
      </c>
      <c r="AB8" s="203">
        <v>1</v>
      </c>
      <c r="AC8" s="203" t="s">
        <v>8</v>
      </c>
      <c r="AD8" s="203" t="s">
        <v>3</v>
      </c>
      <c r="AE8" s="203"/>
      <c r="AF8" s="203"/>
      <c r="AG8" s="208">
        <f>IF(Tabel2[[#This Row],[Antwoord leverancier]]=AC8,AB8,0)</f>
        <v>0</v>
      </c>
      <c r="AH8" s="209"/>
      <c r="AI8" s="209"/>
      <c r="AJ8" s="209"/>
      <c r="AK8" s="202">
        <f t="shared" si="11"/>
        <v>0</v>
      </c>
      <c r="AL8" s="202">
        <f t="shared" si="12"/>
        <v>0</v>
      </c>
      <c r="AM8" s="202">
        <f t="shared" si="13"/>
        <v>0</v>
      </c>
      <c r="AN8" s="202">
        <f t="shared" si="14"/>
        <v>0</v>
      </c>
      <c r="AO8" s="202">
        <f t="shared" si="15"/>
        <v>0</v>
      </c>
      <c r="AP8" s="202">
        <f t="shared" si="16"/>
        <v>0</v>
      </c>
      <c r="AQ8" s="202">
        <f t="shared" si="17"/>
        <v>0</v>
      </c>
      <c r="AR8" s="202">
        <f t="shared" si="18"/>
        <v>0</v>
      </c>
      <c r="AS8" s="202">
        <f t="shared" si="19"/>
        <v>0</v>
      </c>
      <c r="AT8" s="202">
        <f t="shared" si="20"/>
        <v>0</v>
      </c>
      <c r="AU8" s="202">
        <f t="shared" si="21"/>
        <v>0</v>
      </c>
      <c r="AV8" s="202">
        <f t="shared" si="22"/>
        <v>0</v>
      </c>
      <c r="AW8" s="202">
        <f t="shared" si="23"/>
        <v>0</v>
      </c>
      <c r="AX8" s="202">
        <f t="shared" si="24"/>
        <v>0</v>
      </c>
      <c r="AY8" s="202">
        <f t="shared" si="25"/>
        <v>0</v>
      </c>
      <c r="AZ8" s="202">
        <f t="shared" si="26"/>
        <v>0</v>
      </c>
      <c r="BA8" s="202">
        <f t="shared" si="27"/>
        <v>1</v>
      </c>
      <c r="BB8" s="202">
        <f t="shared" si="28"/>
        <v>0</v>
      </c>
      <c r="BC8" s="202">
        <f t="shared" si="29"/>
        <v>0</v>
      </c>
      <c r="BD8" s="202">
        <f t="shared" si="30"/>
        <v>0</v>
      </c>
    </row>
    <row r="9" spans="1:56" x14ac:dyDescent="0.3">
      <c r="A9" s="187"/>
      <c r="B9" s="246"/>
      <c r="C9" s="188" t="s">
        <v>458</v>
      </c>
      <c r="D9" s="188"/>
      <c r="E9" s="188"/>
      <c r="F9" s="188"/>
      <c r="G9" s="189"/>
      <c r="H9" s="191"/>
      <c r="I9" s="191"/>
      <c r="J9" s="191"/>
      <c r="K9" s="191"/>
      <c r="L9" s="191"/>
      <c r="M9" s="191"/>
      <c r="N9" s="191"/>
      <c r="O9" s="191"/>
      <c r="P9" s="191"/>
      <c r="Q9" s="191"/>
      <c r="R9" s="191"/>
      <c r="S9" s="191"/>
      <c r="T9" s="191"/>
      <c r="U9" s="191"/>
      <c r="V9" s="191"/>
      <c r="W9" s="191"/>
      <c r="X9" s="191"/>
      <c r="Y9" s="191"/>
      <c r="Z9" s="191"/>
      <c r="AA9" s="191"/>
      <c r="AB9" s="203"/>
      <c r="AC9" s="203"/>
      <c r="AD9" s="203"/>
      <c r="AE9" s="203"/>
      <c r="AF9" s="203"/>
      <c r="AG9" s="208">
        <f>IF(Tabel2[[#This Row],[Antwoord leverancier]]=AC9,AB9,0)</f>
        <v>0</v>
      </c>
      <c r="AH9" s="209"/>
      <c r="AI9" s="209"/>
      <c r="AJ9" s="209"/>
      <c r="AK9" s="202">
        <f t="shared" si="11"/>
        <v>0</v>
      </c>
      <c r="AL9" s="202">
        <f t="shared" si="12"/>
        <v>0</v>
      </c>
      <c r="AM9" s="202">
        <f t="shared" si="13"/>
        <v>0</v>
      </c>
      <c r="AN9" s="202">
        <f t="shared" si="14"/>
        <v>0</v>
      </c>
      <c r="AO9" s="202">
        <f t="shared" si="15"/>
        <v>0</v>
      </c>
      <c r="AP9" s="202">
        <f t="shared" si="16"/>
        <v>0</v>
      </c>
      <c r="AQ9" s="202">
        <f t="shared" si="17"/>
        <v>0</v>
      </c>
      <c r="AR9" s="202">
        <f t="shared" si="18"/>
        <v>0</v>
      </c>
      <c r="AS9" s="202">
        <f t="shared" si="19"/>
        <v>0</v>
      </c>
      <c r="AT9" s="202">
        <f t="shared" si="20"/>
        <v>0</v>
      </c>
      <c r="AU9" s="202">
        <f t="shared" si="21"/>
        <v>0</v>
      </c>
      <c r="AV9" s="202">
        <f t="shared" si="22"/>
        <v>0</v>
      </c>
      <c r="AW9" s="202">
        <f t="shared" si="23"/>
        <v>0</v>
      </c>
      <c r="AX9" s="202">
        <f t="shared" si="24"/>
        <v>0</v>
      </c>
      <c r="AY9" s="202">
        <f t="shared" si="25"/>
        <v>0</v>
      </c>
      <c r="AZ9" s="202">
        <f t="shared" si="26"/>
        <v>0</v>
      </c>
      <c r="BA9" s="202">
        <f t="shared" si="27"/>
        <v>0</v>
      </c>
      <c r="BB9" s="202">
        <f t="shared" si="28"/>
        <v>0</v>
      </c>
      <c r="BC9" s="202">
        <f t="shared" si="29"/>
        <v>0</v>
      </c>
      <c r="BD9" s="202">
        <f t="shared" si="30"/>
        <v>0</v>
      </c>
    </row>
    <row r="10" spans="1:56" ht="86.4" x14ac:dyDescent="0.3">
      <c r="A10" s="210" t="s">
        <v>459</v>
      </c>
      <c r="B10" s="247"/>
      <c r="C10" s="211" t="s">
        <v>460</v>
      </c>
      <c r="D10" s="211" t="s">
        <v>456</v>
      </c>
      <c r="E10" s="211" t="s">
        <v>461</v>
      </c>
      <c r="F10" s="212"/>
      <c r="G10" s="212"/>
      <c r="H10" s="191"/>
      <c r="I10" s="191"/>
      <c r="J10" s="191"/>
      <c r="K10" s="191"/>
      <c r="L10" s="191"/>
      <c r="M10" s="191"/>
      <c r="N10" s="191"/>
      <c r="O10" s="191"/>
      <c r="P10" s="191"/>
      <c r="Q10" s="191"/>
      <c r="R10" s="191"/>
      <c r="S10" s="191"/>
      <c r="T10" s="191"/>
      <c r="U10" s="191"/>
      <c r="V10" s="191"/>
      <c r="W10" s="191"/>
      <c r="X10" s="191"/>
      <c r="Y10" s="191"/>
      <c r="Z10" s="191"/>
      <c r="AA10" s="191" t="s">
        <v>66</v>
      </c>
      <c r="AB10" s="203">
        <v>1</v>
      </c>
      <c r="AC10" s="203" t="s">
        <v>8</v>
      </c>
      <c r="AD10" s="203" t="s">
        <v>3</v>
      </c>
      <c r="AE10" s="203"/>
      <c r="AF10" s="203"/>
      <c r="AG10" s="208">
        <f>IF(Tabel2[[#This Row],[Antwoord leverancier]]=AC10,AB10,0)</f>
        <v>0</v>
      </c>
      <c r="AH10" s="209"/>
      <c r="AI10" s="209"/>
      <c r="AJ10" s="209"/>
      <c r="AK10" s="202">
        <f t="shared" si="11"/>
        <v>0</v>
      </c>
      <c r="AL10" s="202">
        <f t="shared" si="12"/>
        <v>0</v>
      </c>
      <c r="AM10" s="202">
        <f t="shared" si="13"/>
        <v>0</v>
      </c>
      <c r="AN10" s="202">
        <f t="shared" si="14"/>
        <v>0</v>
      </c>
      <c r="AO10" s="202">
        <f t="shared" si="15"/>
        <v>0</v>
      </c>
      <c r="AP10" s="202">
        <f t="shared" si="16"/>
        <v>0</v>
      </c>
      <c r="AQ10" s="202">
        <f t="shared" si="17"/>
        <v>0</v>
      </c>
      <c r="AR10" s="202">
        <f t="shared" si="18"/>
        <v>0</v>
      </c>
      <c r="AS10" s="202">
        <f t="shared" si="19"/>
        <v>0</v>
      </c>
      <c r="AT10" s="202">
        <f t="shared" si="20"/>
        <v>0</v>
      </c>
      <c r="AU10" s="202">
        <f t="shared" si="21"/>
        <v>0</v>
      </c>
      <c r="AV10" s="202">
        <f t="shared" si="22"/>
        <v>0</v>
      </c>
      <c r="AW10" s="202">
        <f t="shared" si="23"/>
        <v>0</v>
      </c>
      <c r="AX10" s="202">
        <f t="shared" si="24"/>
        <v>0</v>
      </c>
      <c r="AY10" s="202">
        <f t="shared" si="25"/>
        <v>0</v>
      </c>
      <c r="AZ10" s="202">
        <f t="shared" si="26"/>
        <v>0</v>
      </c>
      <c r="BA10" s="202">
        <f t="shared" si="27"/>
        <v>0</v>
      </c>
      <c r="BB10" s="202">
        <f t="shared" si="28"/>
        <v>0</v>
      </c>
      <c r="BC10" s="202">
        <f t="shared" si="29"/>
        <v>1</v>
      </c>
      <c r="BD10" s="202">
        <f t="shared" si="30"/>
        <v>0</v>
      </c>
    </row>
    <row r="11" spans="1:56" ht="57.6" x14ac:dyDescent="0.3">
      <c r="A11" s="210" t="s">
        <v>462</v>
      </c>
      <c r="B11" s="247"/>
      <c r="C11" s="211" t="s">
        <v>463</v>
      </c>
      <c r="D11" s="211" t="s">
        <v>456</v>
      </c>
      <c r="E11" s="211" t="s">
        <v>464</v>
      </c>
      <c r="F11" s="212"/>
      <c r="G11" s="212"/>
      <c r="H11" s="191"/>
      <c r="I11" s="191"/>
      <c r="J11" s="191"/>
      <c r="K11" s="191"/>
      <c r="L11" s="191"/>
      <c r="M11" s="191"/>
      <c r="N11" s="191"/>
      <c r="O11" s="191"/>
      <c r="P11" s="191"/>
      <c r="Q11" s="191"/>
      <c r="R11" s="191"/>
      <c r="S11" s="191"/>
      <c r="T11" s="191"/>
      <c r="U11" s="191"/>
      <c r="V11" s="191"/>
      <c r="W11" s="191"/>
      <c r="X11" s="191"/>
      <c r="Y11" s="191"/>
      <c r="Z11" s="191"/>
      <c r="AA11" s="191" t="s">
        <v>66</v>
      </c>
      <c r="AB11" s="203">
        <v>1</v>
      </c>
      <c r="AC11" s="203" t="s">
        <v>8</v>
      </c>
      <c r="AD11" s="203" t="s">
        <v>3</v>
      </c>
      <c r="AE11" s="203"/>
      <c r="AF11" s="203"/>
      <c r="AG11" s="208">
        <f>IF(Tabel2[[#This Row],[Antwoord leverancier]]=AC11,AB11,0)</f>
        <v>0</v>
      </c>
      <c r="AH11" s="209"/>
      <c r="AI11" s="209"/>
      <c r="AJ11" s="209"/>
      <c r="AK11" s="202">
        <f t="shared" si="11"/>
        <v>0</v>
      </c>
      <c r="AL11" s="202">
        <f t="shared" si="12"/>
        <v>0</v>
      </c>
      <c r="AM11" s="202">
        <f t="shared" si="13"/>
        <v>0</v>
      </c>
      <c r="AN11" s="202">
        <f t="shared" si="14"/>
        <v>0</v>
      </c>
      <c r="AO11" s="202">
        <f t="shared" si="15"/>
        <v>0</v>
      </c>
      <c r="AP11" s="202">
        <f t="shared" si="16"/>
        <v>0</v>
      </c>
      <c r="AQ11" s="202">
        <f t="shared" si="17"/>
        <v>0</v>
      </c>
      <c r="AR11" s="202">
        <f t="shared" si="18"/>
        <v>0</v>
      </c>
      <c r="AS11" s="202">
        <f t="shared" si="19"/>
        <v>0</v>
      </c>
      <c r="AT11" s="202">
        <f t="shared" si="20"/>
        <v>0</v>
      </c>
      <c r="AU11" s="202">
        <f t="shared" si="21"/>
        <v>0</v>
      </c>
      <c r="AV11" s="202">
        <f t="shared" si="22"/>
        <v>0</v>
      </c>
      <c r="AW11" s="202">
        <f t="shared" si="23"/>
        <v>0</v>
      </c>
      <c r="AX11" s="202">
        <f t="shared" si="24"/>
        <v>0</v>
      </c>
      <c r="AY11" s="202">
        <f t="shared" si="25"/>
        <v>0</v>
      </c>
      <c r="AZ11" s="202">
        <f t="shared" si="26"/>
        <v>0</v>
      </c>
      <c r="BA11" s="202">
        <f t="shared" si="27"/>
        <v>0</v>
      </c>
      <c r="BB11" s="202">
        <f t="shared" si="28"/>
        <v>0</v>
      </c>
      <c r="BC11" s="202">
        <f t="shared" si="29"/>
        <v>1</v>
      </c>
      <c r="BD11" s="202">
        <f t="shared" si="30"/>
        <v>0</v>
      </c>
    </row>
    <row r="12" spans="1:56" ht="72" x14ac:dyDescent="0.3">
      <c r="A12" s="210" t="s">
        <v>465</v>
      </c>
      <c r="B12" s="247"/>
      <c r="C12" s="211" t="s">
        <v>466</v>
      </c>
      <c r="D12" s="211" t="s">
        <v>456</v>
      </c>
      <c r="E12" s="211" t="s">
        <v>467</v>
      </c>
      <c r="F12" s="212"/>
      <c r="G12" s="212"/>
      <c r="H12" s="191"/>
      <c r="I12" s="191"/>
      <c r="J12" s="191"/>
      <c r="K12" s="191"/>
      <c r="L12" s="191"/>
      <c r="M12" s="191"/>
      <c r="N12" s="191"/>
      <c r="O12" s="191"/>
      <c r="P12" s="191"/>
      <c r="Q12" s="191"/>
      <c r="R12" s="191"/>
      <c r="S12" s="191"/>
      <c r="T12" s="191"/>
      <c r="U12" s="191"/>
      <c r="V12" s="191"/>
      <c r="W12" s="191"/>
      <c r="X12" s="191"/>
      <c r="Y12" s="191"/>
      <c r="Z12" s="191"/>
      <c r="AA12" s="191" t="s">
        <v>66</v>
      </c>
      <c r="AB12" s="203">
        <v>1</v>
      </c>
      <c r="AC12" s="203" t="s">
        <v>8</v>
      </c>
      <c r="AD12" s="203" t="s">
        <v>3</v>
      </c>
      <c r="AE12" s="203"/>
      <c r="AF12" s="203"/>
      <c r="AG12" s="208">
        <f>IF(Tabel2[[#This Row],[Antwoord leverancier]]=AC12,AB12,0)</f>
        <v>0</v>
      </c>
      <c r="AH12" s="209"/>
      <c r="AI12" s="209"/>
      <c r="AJ12" s="209"/>
      <c r="AK12" s="202">
        <f t="shared" si="11"/>
        <v>0</v>
      </c>
      <c r="AL12" s="202">
        <f t="shared" si="12"/>
        <v>0</v>
      </c>
      <c r="AM12" s="202">
        <f t="shared" si="13"/>
        <v>0</v>
      </c>
      <c r="AN12" s="202">
        <f t="shared" si="14"/>
        <v>0</v>
      </c>
      <c r="AO12" s="202">
        <f t="shared" si="15"/>
        <v>0</v>
      </c>
      <c r="AP12" s="202">
        <f t="shared" si="16"/>
        <v>0</v>
      </c>
      <c r="AQ12" s="202">
        <f t="shared" si="17"/>
        <v>0</v>
      </c>
      <c r="AR12" s="202">
        <f t="shared" si="18"/>
        <v>0</v>
      </c>
      <c r="AS12" s="202">
        <f t="shared" si="19"/>
        <v>0</v>
      </c>
      <c r="AT12" s="202">
        <f t="shared" si="20"/>
        <v>0</v>
      </c>
      <c r="AU12" s="202">
        <f t="shared" si="21"/>
        <v>0</v>
      </c>
      <c r="AV12" s="202">
        <f t="shared" si="22"/>
        <v>0</v>
      </c>
      <c r="AW12" s="202">
        <f t="shared" si="23"/>
        <v>0</v>
      </c>
      <c r="AX12" s="202">
        <f t="shared" si="24"/>
        <v>0</v>
      </c>
      <c r="AY12" s="202">
        <f t="shared" si="25"/>
        <v>0</v>
      </c>
      <c r="AZ12" s="202">
        <f t="shared" si="26"/>
        <v>0</v>
      </c>
      <c r="BA12" s="202">
        <f t="shared" si="27"/>
        <v>0</v>
      </c>
      <c r="BB12" s="202">
        <f t="shared" si="28"/>
        <v>0</v>
      </c>
      <c r="BC12" s="202">
        <f t="shared" si="29"/>
        <v>1</v>
      </c>
      <c r="BD12" s="202">
        <f t="shared" si="30"/>
        <v>0</v>
      </c>
    </row>
    <row r="13" spans="1:56" ht="43.2" x14ac:dyDescent="0.3">
      <c r="A13" s="210" t="s">
        <v>468</v>
      </c>
      <c r="B13" s="247"/>
      <c r="C13" s="211" t="s">
        <v>469</v>
      </c>
      <c r="D13" s="211" t="s">
        <v>456</v>
      </c>
      <c r="E13" s="211" t="s">
        <v>470</v>
      </c>
      <c r="F13" s="212"/>
      <c r="G13" s="212"/>
      <c r="H13" s="191"/>
      <c r="I13" s="191"/>
      <c r="J13" s="191"/>
      <c r="K13" s="191"/>
      <c r="L13" s="191"/>
      <c r="M13" s="191"/>
      <c r="N13" s="191"/>
      <c r="O13" s="191"/>
      <c r="P13" s="191"/>
      <c r="Q13" s="191"/>
      <c r="R13" s="191"/>
      <c r="S13" s="191"/>
      <c r="T13" s="191"/>
      <c r="U13" s="191"/>
      <c r="V13" s="191"/>
      <c r="W13" s="191"/>
      <c r="X13" s="191"/>
      <c r="Y13" s="191"/>
      <c r="Z13" s="191"/>
      <c r="AA13" s="191" t="s">
        <v>66</v>
      </c>
      <c r="AB13" s="203">
        <v>1</v>
      </c>
      <c r="AC13" s="203" t="s">
        <v>8</v>
      </c>
      <c r="AD13" s="203" t="s">
        <v>3</v>
      </c>
      <c r="AE13" s="203"/>
      <c r="AF13" s="203"/>
      <c r="AG13" s="208">
        <f>IF(Tabel2[[#This Row],[Antwoord leverancier]]=AC13,AB13,0)</f>
        <v>0</v>
      </c>
      <c r="AH13" s="209"/>
      <c r="AI13" s="209"/>
      <c r="AJ13" s="209"/>
      <c r="AK13" s="202">
        <f t="shared" si="11"/>
        <v>0</v>
      </c>
      <c r="AL13" s="202">
        <f t="shared" si="12"/>
        <v>0</v>
      </c>
      <c r="AM13" s="202">
        <f t="shared" si="13"/>
        <v>0</v>
      </c>
      <c r="AN13" s="202">
        <f t="shared" si="14"/>
        <v>0</v>
      </c>
      <c r="AO13" s="202">
        <f t="shared" si="15"/>
        <v>0</v>
      </c>
      <c r="AP13" s="202">
        <f t="shared" si="16"/>
        <v>0</v>
      </c>
      <c r="AQ13" s="202">
        <f t="shared" si="17"/>
        <v>0</v>
      </c>
      <c r="AR13" s="202">
        <f t="shared" si="18"/>
        <v>0</v>
      </c>
      <c r="AS13" s="202">
        <f t="shared" si="19"/>
        <v>0</v>
      </c>
      <c r="AT13" s="202">
        <f t="shared" si="20"/>
        <v>0</v>
      </c>
      <c r="AU13" s="202">
        <f t="shared" si="21"/>
        <v>0</v>
      </c>
      <c r="AV13" s="202">
        <f t="shared" si="22"/>
        <v>0</v>
      </c>
      <c r="AW13" s="202">
        <f t="shared" si="23"/>
        <v>0</v>
      </c>
      <c r="AX13" s="202">
        <f t="shared" si="24"/>
        <v>0</v>
      </c>
      <c r="AY13" s="202">
        <f t="shared" si="25"/>
        <v>0</v>
      </c>
      <c r="AZ13" s="202">
        <f t="shared" si="26"/>
        <v>0</v>
      </c>
      <c r="BA13" s="202">
        <f t="shared" si="27"/>
        <v>0</v>
      </c>
      <c r="BB13" s="202">
        <f t="shared" si="28"/>
        <v>0</v>
      </c>
      <c r="BC13" s="202">
        <f t="shared" si="29"/>
        <v>1</v>
      </c>
      <c r="BD13" s="202">
        <f t="shared" si="30"/>
        <v>0</v>
      </c>
    </row>
    <row r="14" spans="1:56" x14ac:dyDescent="0.3">
      <c r="A14" s="210" t="s">
        <v>471</v>
      </c>
      <c r="B14" s="247"/>
      <c r="C14" s="211" t="s">
        <v>472</v>
      </c>
      <c r="D14" s="211" t="s">
        <v>456</v>
      </c>
      <c r="E14" s="211" t="s">
        <v>473</v>
      </c>
      <c r="F14" s="212"/>
      <c r="G14" s="212"/>
      <c r="H14" s="191"/>
      <c r="I14" s="191"/>
      <c r="J14" s="191"/>
      <c r="K14" s="191"/>
      <c r="L14" s="191"/>
      <c r="M14" s="191"/>
      <c r="N14" s="191"/>
      <c r="O14" s="191"/>
      <c r="P14" s="191"/>
      <c r="Q14" s="191"/>
      <c r="R14" s="191"/>
      <c r="S14" s="191"/>
      <c r="T14" s="191"/>
      <c r="U14" s="191"/>
      <c r="V14" s="191"/>
      <c r="W14" s="191"/>
      <c r="X14" s="191"/>
      <c r="Y14" s="191"/>
      <c r="Z14" s="191"/>
      <c r="AA14" s="191" t="s">
        <v>66</v>
      </c>
      <c r="AB14" s="203">
        <v>1</v>
      </c>
      <c r="AC14" s="203" t="s">
        <v>8</v>
      </c>
      <c r="AD14" s="203" t="s">
        <v>3</v>
      </c>
      <c r="AE14" s="203"/>
      <c r="AF14" s="203"/>
      <c r="AG14" s="208">
        <f>IF(Tabel2[[#This Row],[Antwoord leverancier]]=AC14,AB14,0)</f>
        <v>0</v>
      </c>
      <c r="AH14" s="209"/>
      <c r="AI14" s="209"/>
      <c r="AJ14" s="209"/>
      <c r="AK14" s="202">
        <f t="shared" si="11"/>
        <v>0</v>
      </c>
      <c r="AL14" s="202">
        <f t="shared" si="12"/>
        <v>0</v>
      </c>
      <c r="AM14" s="202">
        <f t="shared" si="13"/>
        <v>0</v>
      </c>
      <c r="AN14" s="202">
        <f t="shared" si="14"/>
        <v>0</v>
      </c>
      <c r="AO14" s="202">
        <f t="shared" si="15"/>
        <v>0</v>
      </c>
      <c r="AP14" s="202">
        <f t="shared" si="16"/>
        <v>0</v>
      </c>
      <c r="AQ14" s="202">
        <f t="shared" si="17"/>
        <v>0</v>
      </c>
      <c r="AR14" s="202">
        <f t="shared" si="18"/>
        <v>0</v>
      </c>
      <c r="AS14" s="202">
        <f t="shared" si="19"/>
        <v>0</v>
      </c>
      <c r="AT14" s="202">
        <f t="shared" si="20"/>
        <v>0</v>
      </c>
      <c r="AU14" s="202">
        <f t="shared" si="21"/>
        <v>0</v>
      </c>
      <c r="AV14" s="202">
        <f t="shared" si="22"/>
        <v>0</v>
      </c>
      <c r="AW14" s="202">
        <f t="shared" si="23"/>
        <v>0</v>
      </c>
      <c r="AX14" s="202">
        <f t="shared" si="24"/>
        <v>0</v>
      </c>
      <c r="AY14" s="202">
        <f t="shared" si="25"/>
        <v>0</v>
      </c>
      <c r="AZ14" s="202">
        <f t="shared" si="26"/>
        <v>0</v>
      </c>
      <c r="BA14" s="202">
        <f t="shared" si="27"/>
        <v>0</v>
      </c>
      <c r="BB14" s="202">
        <f t="shared" si="28"/>
        <v>0</v>
      </c>
      <c r="BC14" s="202">
        <f t="shared" si="29"/>
        <v>1</v>
      </c>
      <c r="BD14" s="202">
        <f t="shared" si="30"/>
        <v>0</v>
      </c>
    </row>
    <row r="15" spans="1:56" ht="72" x14ac:dyDescent="0.3">
      <c r="A15" s="210" t="s">
        <v>474</v>
      </c>
      <c r="B15" s="247"/>
      <c r="C15" s="211" t="s">
        <v>475</v>
      </c>
      <c r="D15" s="211" t="s">
        <v>456</v>
      </c>
      <c r="E15" s="211" t="s">
        <v>476</v>
      </c>
      <c r="F15" s="212"/>
      <c r="G15" s="212"/>
      <c r="H15" s="191"/>
      <c r="I15" s="191"/>
      <c r="J15" s="191"/>
      <c r="K15" s="191"/>
      <c r="L15" s="191"/>
      <c r="M15" s="191"/>
      <c r="N15" s="191"/>
      <c r="O15" s="191"/>
      <c r="P15" s="191"/>
      <c r="Q15" s="191"/>
      <c r="R15" s="191"/>
      <c r="S15" s="191"/>
      <c r="T15" s="191"/>
      <c r="U15" s="191"/>
      <c r="V15" s="191"/>
      <c r="W15" s="191"/>
      <c r="X15" s="191"/>
      <c r="Y15" s="191"/>
      <c r="Z15" s="191"/>
      <c r="AA15" s="191" t="s">
        <v>66</v>
      </c>
      <c r="AB15" s="203">
        <v>1</v>
      </c>
      <c r="AC15" s="203" t="s">
        <v>8</v>
      </c>
      <c r="AD15" s="203" t="s">
        <v>3</v>
      </c>
      <c r="AE15" s="203"/>
      <c r="AF15" s="203"/>
      <c r="AG15" s="208">
        <f>IF(Tabel2[[#This Row],[Antwoord leverancier]]=AC15,AB15,0)</f>
        <v>0</v>
      </c>
      <c r="AH15" s="209"/>
      <c r="AI15" s="209"/>
      <c r="AJ15" s="209"/>
      <c r="AK15" s="202">
        <f t="shared" si="11"/>
        <v>0</v>
      </c>
      <c r="AL15" s="202">
        <f t="shared" si="12"/>
        <v>0</v>
      </c>
      <c r="AM15" s="202">
        <f t="shared" si="13"/>
        <v>0</v>
      </c>
      <c r="AN15" s="202">
        <f t="shared" si="14"/>
        <v>0</v>
      </c>
      <c r="AO15" s="202">
        <f t="shared" si="15"/>
        <v>0</v>
      </c>
      <c r="AP15" s="202">
        <f t="shared" si="16"/>
        <v>0</v>
      </c>
      <c r="AQ15" s="202">
        <f t="shared" si="17"/>
        <v>0</v>
      </c>
      <c r="AR15" s="202">
        <f t="shared" si="18"/>
        <v>0</v>
      </c>
      <c r="AS15" s="202">
        <f t="shared" si="19"/>
        <v>0</v>
      </c>
      <c r="AT15" s="202">
        <f t="shared" si="20"/>
        <v>0</v>
      </c>
      <c r="AU15" s="202">
        <f t="shared" si="21"/>
        <v>0</v>
      </c>
      <c r="AV15" s="202">
        <f t="shared" si="22"/>
        <v>0</v>
      </c>
      <c r="AW15" s="202">
        <f t="shared" si="23"/>
        <v>0</v>
      </c>
      <c r="AX15" s="202">
        <f t="shared" si="24"/>
        <v>0</v>
      </c>
      <c r="AY15" s="202">
        <f t="shared" si="25"/>
        <v>0</v>
      </c>
      <c r="AZ15" s="202">
        <f t="shared" si="26"/>
        <v>0</v>
      </c>
      <c r="BA15" s="202">
        <f t="shared" si="27"/>
        <v>0</v>
      </c>
      <c r="BB15" s="202">
        <f t="shared" si="28"/>
        <v>0</v>
      </c>
      <c r="BC15" s="202">
        <f t="shared" si="29"/>
        <v>1</v>
      </c>
      <c r="BD15" s="202">
        <f t="shared" si="30"/>
        <v>0</v>
      </c>
    </row>
    <row r="16" spans="1:56" x14ac:dyDescent="0.3">
      <c r="A16" s="187"/>
      <c r="B16" s="246"/>
      <c r="C16" s="188" t="s">
        <v>477</v>
      </c>
      <c r="D16" s="188"/>
      <c r="E16" s="188"/>
      <c r="F16" s="188"/>
      <c r="G16" s="189"/>
      <c r="H16" s="191"/>
      <c r="I16" s="191"/>
      <c r="J16" s="191"/>
      <c r="K16" s="191"/>
      <c r="L16" s="191"/>
      <c r="M16" s="191"/>
      <c r="N16" s="191"/>
      <c r="O16" s="191"/>
      <c r="P16" s="191"/>
      <c r="Q16" s="191"/>
      <c r="R16" s="191"/>
      <c r="S16" s="191"/>
      <c r="T16" s="191"/>
      <c r="U16" s="191"/>
      <c r="V16" s="191"/>
      <c r="W16" s="191"/>
      <c r="X16" s="191"/>
      <c r="Y16" s="191"/>
      <c r="Z16" s="191"/>
      <c r="AA16" s="191"/>
      <c r="AB16" s="203"/>
      <c r="AC16" s="203"/>
      <c r="AD16" s="203"/>
      <c r="AE16" s="203"/>
      <c r="AF16" s="203"/>
      <c r="AG16" s="208">
        <f>IF(Tabel2[[#This Row],[Antwoord leverancier]]=AC16,AB16,0)</f>
        <v>0</v>
      </c>
      <c r="AH16" s="209"/>
      <c r="AI16" s="209"/>
      <c r="AJ16" s="209"/>
      <c r="AK16" s="202">
        <f t="shared" si="11"/>
        <v>0</v>
      </c>
      <c r="AL16" s="202">
        <f t="shared" si="12"/>
        <v>0</v>
      </c>
      <c r="AM16" s="202">
        <f t="shared" si="13"/>
        <v>0</v>
      </c>
      <c r="AN16" s="202">
        <f t="shared" si="14"/>
        <v>0</v>
      </c>
      <c r="AO16" s="202">
        <f t="shared" si="15"/>
        <v>0</v>
      </c>
      <c r="AP16" s="202">
        <f t="shared" si="16"/>
        <v>0</v>
      </c>
      <c r="AQ16" s="202">
        <f t="shared" si="17"/>
        <v>0</v>
      </c>
      <c r="AR16" s="202">
        <f t="shared" si="18"/>
        <v>0</v>
      </c>
      <c r="AS16" s="202">
        <f t="shared" si="19"/>
        <v>0</v>
      </c>
      <c r="AT16" s="202">
        <f t="shared" si="20"/>
        <v>0</v>
      </c>
      <c r="AU16" s="202">
        <f t="shared" si="21"/>
        <v>0</v>
      </c>
      <c r="AV16" s="202">
        <f t="shared" si="22"/>
        <v>0</v>
      </c>
      <c r="AW16" s="202">
        <f t="shared" si="23"/>
        <v>0</v>
      </c>
      <c r="AX16" s="202">
        <f t="shared" si="24"/>
        <v>0</v>
      </c>
      <c r="AY16" s="202">
        <f t="shared" si="25"/>
        <v>0</v>
      </c>
      <c r="AZ16" s="202">
        <f t="shared" si="26"/>
        <v>0</v>
      </c>
      <c r="BA16" s="202">
        <f t="shared" si="27"/>
        <v>0</v>
      </c>
      <c r="BB16" s="202">
        <f t="shared" si="28"/>
        <v>0</v>
      </c>
      <c r="BC16" s="202">
        <f t="shared" si="29"/>
        <v>0</v>
      </c>
      <c r="BD16" s="202">
        <f t="shared" si="30"/>
        <v>0</v>
      </c>
    </row>
    <row r="17" spans="1:56" ht="43.2" x14ac:dyDescent="0.3">
      <c r="A17" s="187"/>
      <c r="B17" s="246"/>
      <c r="C17" s="190" t="s">
        <v>478</v>
      </c>
      <c r="D17" s="188"/>
      <c r="E17" s="188"/>
      <c r="F17" s="188"/>
      <c r="G17" s="189"/>
      <c r="H17" s="191"/>
      <c r="I17" s="191"/>
      <c r="J17" s="191"/>
      <c r="K17" s="191"/>
      <c r="L17" s="191"/>
      <c r="M17" s="191"/>
      <c r="N17" s="191"/>
      <c r="O17" s="191"/>
      <c r="P17" s="191"/>
      <c r="Q17" s="191"/>
      <c r="R17" s="191"/>
      <c r="S17" s="191"/>
      <c r="T17" s="191"/>
      <c r="U17" s="191"/>
      <c r="V17" s="191"/>
      <c r="W17" s="191"/>
      <c r="X17" s="191"/>
      <c r="Y17" s="191"/>
      <c r="Z17" s="191"/>
      <c r="AA17" s="191"/>
      <c r="AB17" s="203"/>
      <c r="AC17" s="203"/>
      <c r="AD17" s="203"/>
      <c r="AE17" s="203"/>
      <c r="AF17" s="203"/>
      <c r="AG17" s="208">
        <f>IF(Tabel2[[#This Row],[Antwoord leverancier]]=AC17,AB17,0)</f>
        <v>0</v>
      </c>
      <c r="AH17" s="209"/>
      <c r="AI17" s="209"/>
      <c r="AJ17" s="209"/>
      <c r="AK17" s="202">
        <f t="shared" si="11"/>
        <v>0</v>
      </c>
      <c r="AL17" s="202">
        <f t="shared" si="12"/>
        <v>0</v>
      </c>
      <c r="AM17" s="202">
        <f t="shared" si="13"/>
        <v>0</v>
      </c>
      <c r="AN17" s="202">
        <f t="shared" si="14"/>
        <v>0</v>
      </c>
      <c r="AO17" s="202">
        <f t="shared" si="15"/>
        <v>0</v>
      </c>
      <c r="AP17" s="202">
        <f t="shared" si="16"/>
        <v>0</v>
      </c>
      <c r="AQ17" s="202">
        <f t="shared" si="17"/>
        <v>0</v>
      </c>
      <c r="AR17" s="202">
        <f t="shared" si="18"/>
        <v>0</v>
      </c>
      <c r="AS17" s="202">
        <f t="shared" si="19"/>
        <v>0</v>
      </c>
      <c r="AT17" s="202">
        <f t="shared" si="20"/>
        <v>0</v>
      </c>
      <c r="AU17" s="202">
        <f t="shared" si="21"/>
        <v>0</v>
      </c>
      <c r="AV17" s="202">
        <f t="shared" si="22"/>
        <v>0</v>
      </c>
      <c r="AW17" s="202">
        <f t="shared" si="23"/>
        <v>0</v>
      </c>
      <c r="AX17" s="202">
        <f t="shared" si="24"/>
        <v>0</v>
      </c>
      <c r="AY17" s="202">
        <f t="shared" si="25"/>
        <v>0</v>
      </c>
      <c r="AZ17" s="202">
        <f t="shared" si="26"/>
        <v>0</v>
      </c>
      <c r="BA17" s="202">
        <f t="shared" si="27"/>
        <v>0</v>
      </c>
      <c r="BB17" s="202">
        <f t="shared" si="28"/>
        <v>0</v>
      </c>
      <c r="BC17" s="202">
        <f t="shared" si="29"/>
        <v>0</v>
      </c>
      <c r="BD17" s="202">
        <f t="shared" si="30"/>
        <v>0</v>
      </c>
    </row>
    <row r="18" spans="1:56" ht="187.2" x14ac:dyDescent="0.3">
      <c r="A18" s="210" t="s">
        <v>479</v>
      </c>
      <c r="B18" s="247" t="s">
        <v>480</v>
      </c>
      <c r="C18" s="211" t="s">
        <v>481</v>
      </c>
      <c r="D18" s="211" t="s">
        <v>456</v>
      </c>
      <c r="E18" s="211" t="s">
        <v>482</v>
      </c>
      <c r="F18" s="212"/>
      <c r="G18" s="212"/>
      <c r="H18" s="191"/>
      <c r="I18" s="191"/>
      <c r="J18" s="191"/>
      <c r="K18" s="191"/>
      <c r="L18" s="191"/>
      <c r="M18" s="191"/>
      <c r="N18" s="191"/>
      <c r="O18" s="191"/>
      <c r="P18" s="191"/>
      <c r="Q18" s="191"/>
      <c r="R18" s="191"/>
      <c r="S18" s="191"/>
      <c r="T18" s="191"/>
      <c r="U18" s="191"/>
      <c r="V18" s="191"/>
      <c r="W18" s="191"/>
      <c r="X18" s="191"/>
      <c r="Y18" s="191"/>
      <c r="Z18" s="191"/>
      <c r="AA18" s="191" t="s">
        <v>64</v>
      </c>
      <c r="AB18" s="203">
        <v>3</v>
      </c>
      <c r="AC18" s="203" t="s">
        <v>8</v>
      </c>
      <c r="AD18" s="203" t="s">
        <v>3</v>
      </c>
      <c r="AE18" s="203"/>
      <c r="AF18" s="203"/>
      <c r="AG18" s="208">
        <f>IF(Tabel2[[#This Row],[Antwoord leverancier]]=AC18,AB18,0)</f>
        <v>0</v>
      </c>
      <c r="AH18" s="209"/>
      <c r="AI18" s="209"/>
      <c r="AJ18" s="209"/>
      <c r="AK18" s="202">
        <f t="shared" si="11"/>
        <v>0</v>
      </c>
      <c r="AL18" s="202">
        <f t="shared" si="12"/>
        <v>0</v>
      </c>
      <c r="AM18" s="202">
        <f t="shared" si="13"/>
        <v>0</v>
      </c>
      <c r="AN18" s="202">
        <f t="shared" si="14"/>
        <v>0</v>
      </c>
      <c r="AO18" s="202">
        <f t="shared" si="15"/>
        <v>0</v>
      </c>
      <c r="AP18" s="202">
        <f t="shared" si="16"/>
        <v>0</v>
      </c>
      <c r="AQ18" s="202">
        <f t="shared" si="17"/>
        <v>0</v>
      </c>
      <c r="AR18" s="202">
        <f t="shared" si="18"/>
        <v>0</v>
      </c>
      <c r="AS18" s="202">
        <f t="shared" si="19"/>
        <v>0</v>
      </c>
      <c r="AT18" s="202">
        <f t="shared" si="20"/>
        <v>0</v>
      </c>
      <c r="AU18" s="202">
        <f t="shared" si="21"/>
        <v>0</v>
      </c>
      <c r="AV18" s="202">
        <f t="shared" si="22"/>
        <v>0</v>
      </c>
      <c r="AW18" s="202">
        <f t="shared" si="23"/>
        <v>0</v>
      </c>
      <c r="AX18" s="202">
        <f t="shared" si="24"/>
        <v>0</v>
      </c>
      <c r="AY18" s="202">
        <f t="shared" si="25"/>
        <v>3</v>
      </c>
      <c r="AZ18" s="202">
        <f t="shared" si="26"/>
        <v>0</v>
      </c>
      <c r="BA18" s="202">
        <f t="shared" si="27"/>
        <v>0</v>
      </c>
      <c r="BB18" s="202">
        <f t="shared" si="28"/>
        <v>0</v>
      </c>
      <c r="BC18" s="202">
        <f t="shared" si="29"/>
        <v>0</v>
      </c>
      <c r="BD18" s="202">
        <f t="shared" si="30"/>
        <v>0</v>
      </c>
    </row>
    <row r="19" spans="1:56" x14ac:dyDescent="0.3">
      <c r="A19" s="187"/>
      <c r="B19" s="246"/>
      <c r="C19" s="188" t="s">
        <v>483</v>
      </c>
      <c r="D19" s="188"/>
      <c r="E19" s="188"/>
      <c r="F19" s="188"/>
      <c r="G19" s="189"/>
      <c r="H19" s="191"/>
      <c r="I19" s="191"/>
      <c r="J19" s="191"/>
      <c r="K19" s="191"/>
      <c r="L19" s="191"/>
      <c r="M19" s="191"/>
      <c r="N19" s="191"/>
      <c r="O19" s="191"/>
      <c r="P19" s="191"/>
      <c r="Q19" s="191"/>
      <c r="R19" s="191"/>
      <c r="S19" s="191"/>
      <c r="T19" s="191"/>
      <c r="U19" s="191"/>
      <c r="V19" s="191"/>
      <c r="W19" s="191"/>
      <c r="X19" s="191"/>
      <c r="Y19" s="191"/>
      <c r="Z19" s="191"/>
      <c r="AA19" s="191"/>
      <c r="AB19" s="203"/>
      <c r="AC19" s="203" t="s">
        <v>8</v>
      </c>
      <c r="AD19" s="203" t="s">
        <v>3</v>
      </c>
      <c r="AE19" s="203"/>
      <c r="AF19" s="203"/>
      <c r="AG19" s="208">
        <f>IF(Tabel2[[#This Row],[Antwoord leverancier]]=AC19,AB19,0)</f>
        <v>0</v>
      </c>
      <c r="AH19" s="209"/>
      <c r="AI19" s="209"/>
      <c r="AJ19" s="209"/>
      <c r="AK19" s="202">
        <f t="shared" si="11"/>
        <v>0</v>
      </c>
      <c r="AL19" s="202">
        <f t="shared" si="12"/>
        <v>0</v>
      </c>
      <c r="AM19" s="202">
        <f t="shared" si="13"/>
        <v>0</v>
      </c>
      <c r="AN19" s="202">
        <f t="shared" si="14"/>
        <v>0</v>
      </c>
      <c r="AO19" s="202">
        <f t="shared" si="15"/>
        <v>0</v>
      </c>
      <c r="AP19" s="202">
        <f t="shared" si="16"/>
        <v>0</v>
      </c>
      <c r="AQ19" s="202">
        <f t="shared" si="17"/>
        <v>0</v>
      </c>
      <c r="AR19" s="202">
        <f t="shared" si="18"/>
        <v>0</v>
      </c>
      <c r="AS19" s="202">
        <f t="shared" si="19"/>
        <v>0</v>
      </c>
      <c r="AT19" s="202">
        <f t="shared" si="20"/>
        <v>0</v>
      </c>
      <c r="AU19" s="202">
        <f t="shared" si="21"/>
        <v>0</v>
      </c>
      <c r="AV19" s="202">
        <f t="shared" si="22"/>
        <v>0</v>
      </c>
      <c r="AW19" s="202">
        <f t="shared" si="23"/>
        <v>0</v>
      </c>
      <c r="AX19" s="202">
        <f t="shared" si="24"/>
        <v>0</v>
      </c>
      <c r="AY19" s="202">
        <f t="shared" si="25"/>
        <v>0</v>
      </c>
      <c r="AZ19" s="202">
        <f t="shared" si="26"/>
        <v>0</v>
      </c>
      <c r="BA19" s="202">
        <f t="shared" si="27"/>
        <v>0</v>
      </c>
      <c r="BB19" s="202">
        <f t="shared" si="28"/>
        <v>0</v>
      </c>
      <c r="BC19" s="202">
        <f t="shared" si="29"/>
        <v>0</v>
      </c>
      <c r="BD19" s="202">
        <f t="shared" si="30"/>
        <v>0</v>
      </c>
    </row>
    <row r="20" spans="1:56" x14ac:dyDescent="0.3">
      <c r="A20" s="210" t="s">
        <v>484</v>
      </c>
      <c r="B20" s="247"/>
      <c r="C20" s="211" t="s">
        <v>485</v>
      </c>
      <c r="D20" s="211" t="s">
        <v>456</v>
      </c>
      <c r="E20" s="211" t="s">
        <v>486</v>
      </c>
      <c r="F20" s="212"/>
      <c r="G20" s="212"/>
      <c r="H20" s="191"/>
      <c r="I20" s="191"/>
      <c r="J20" s="191"/>
      <c r="K20" s="191"/>
      <c r="L20" s="191"/>
      <c r="M20" s="191"/>
      <c r="N20" s="191"/>
      <c r="O20" s="191"/>
      <c r="P20" s="191"/>
      <c r="Q20" s="191"/>
      <c r="R20" s="191"/>
      <c r="S20" s="191"/>
      <c r="T20" s="191"/>
      <c r="U20" s="191"/>
      <c r="V20" s="191"/>
      <c r="W20" s="191"/>
      <c r="X20" s="191"/>
      <c r="Y20" s="191"/>
      <c r="Z20" s="191"/>
      <c r="AA20" s="191" t="s">
        <v>65</v>
      </c>
      <c r="AB20" s="203">
        <v>1</v>
      </c>
      <c r="AC20" s="203" t="s">
        <v>8</v>
      </c>
      <c r="AD20" s="203" t="s">
        <v>3</v>
      </c>
      <c r="AE20" s="203"/>
      <c r="AF20" s="203"/>
      <c r="AG20" s="208">
        <f>IF(Tabel2[[#This Row],[Antwoord leverancier]]=AC20,AB20,0)</f>
        <v>0</v>
      </c>
      <c r="AH20" s="209"/>
      <c r="AI20" s="209"/>
      <c r="AJ20" s="209"/>
      <c r="AK20" s="202">
        <f t="shared" si="11"/>
        <v>0</v>
      </c>
      <c r="AL20" s="202">
        <f t="shared" si="12"/>
        <v>0</v>
      </c>
      <c r="AM20" s="202">
        <f t="shared" si="13"/>
        <v>0</v>
      </c>
      <c r="AN20" s="202">
        <f t="shared" si="14"/>
        <v>0</v>
      </c>
      <c r="AO20" s="202">
        <f t="shared" si="15"/>
        <v>0</v>
      </c>
      <c r="AP20" s="202">
        <f t="shared" si="16"/>
        <v>0</v>
      </c>
      <c r="AQ20" s="202">
        <f t="shared" si="17"/>
        <v>0</v>
      </c>
      <c r="AR20" s="202">
        <f t="shared" si="18"/>
        <v>0</v>
      </c>
      <c r="AS20" s="202">
        <f t="shared" si="19"/>
        <v>0</v>
      </c>
      <c r="AT20" s="202">
        <f t="shared" si="20"/>
        <v>0</v>
      </c>
      <c r="AU20" s="202">
        <f t="shared" si="21"/>
        <v>0</v>
      </c>
      <c r="AV20" s="202">
        <f t="shared" si="22"/>
        <v>0</v>
      </c>
      <c r="AW20" s="202">
        <f t="shared" si="23"/>
        <v>0</v>
      </c>
      <c r="AX20" s="202">
        <f t="shared" si="24"/>
        <v>0</v>
      </c>
      <c r="AY20" s="202">
        <f t="shared" si="25"/>
        <v>0</v>
      </c>
      <c r="AZ20" s="202">
        <f t="shared" si="26"/>
        <v>0</v>
      </c>
      <c r="BA20" s="202">
        <f t="shared" si="27"/>
        <v>1</v>
      </c>
      <c r="BB20" s="202">
        <f t="shared" si="28"/>
        <v>0</v>
      </c>
      <c r="BC20" s="202">
        <f t="shared" si="29"/>
        <v>0</v>
      </c>
      <c r="BD20" s="202">
        <f t="shared" si="30"/>
        <v>0</v>
      </c>
    </row>
    <row r="21" spans="1:56" ht="28.8" x14ac:dyDescent="0.3">
      <c r="A21" s="210" t="s">
        <v>487</v>
      </c>
      <c r="B21" s="247" t="s">
        <v>480</v>
      </c>
      <c r="C21" s="211" t="s">
        <v>488</v>
      </c>
      <c r="D21" s="211" t="s">
        <v>456</v>
      </c>
      <c r="E21" s="211" t="s">
        <v>486</v>
      </c>
      <c r="F21" s="212"/>
      <c r="G21" s="212"/>
      <c r="H21" s="191"/>
      <c r="I21" s="191"/>
      <c r="J21" s="191"/>
      <c r="K21" s="191"/>
      <c r="L21" s="191"/>
      <c r="M21" s="191"/>
      <c r="N21" s="191"/>
      <c r="O21" s="191"/>
      <c r="P21" s="191"/>
      <c r="Q21" s="191"/>
      <c r="R21" s="191"/>
      <c r="S21" s="191"/>
      <c r="T21" s="191"/>
      <c r="U21" s="191"/>
      <c r="V21" s="191"/>
      <c r="W21" s="191"/>
      <c r="X21" s="191"/>
      <c r="Y21" s="191"/>
      <c r="Z21" s="191"/>
      <c r="AA21" s="191" t="s">
        <v>65</v>
      </c>
      <c r="AB21" s="203">
        <v>3</v>
      </c>
      <c r="AC21" s="203" t="s">
        <v>8</v>
      </c>
      <c r="AD21" s="203" t="s">
        <v>3</v>
      </c>
      <c r="AE21" s="203"/>
      <c r="AF21" s="203"/>
      <c r="AG21" s="208">
        <f>IF(Tabel2[[#This Row],[Antwoord leverancier]]=AC21,AB21,0)</f>
        <v>0</v>
      </c>
      <c r="AH21" s="209"/>
      <c r="AI21" s="209"/>
      <c r="AJ21" s="209"/>
      <c r="AK21" s="202">
        <f t="shared" si="11"/>
        <v>0</v>
      </c>
      <c r="AL21" s="202">
        <f t="shared" si="12"/>
        <v>0</v>
      </c>
      <c r="AM21" s="202">
        <f t="shared" si="13"/>
        <v>0</v>
      </c>
      <c r="AN21" s="202">
        <f t="shared" si="14"/>
        <v>0</v>
      </c>
      <c r="AO21" s="202">
        <f t="shared" si="15"/>
        <v>0</v>
      </c>
      <c r="AP21" s="202">
        <f t="shared" si="16"/>
        <v>0</v>
      </c>
      <c r="AQ21" s="202">
        <f t="shared" si="17"/>
        <v>0</v>
      </c>
      <c r="AR21" s="202">
        <f t="shared" si="18"/>
        <v>0</v>
      </c>
      <c r="AS21" s="202">
        <f t="shared" si="19"/>
        <v>0</v>
      </c>
      <c r="AT21" s="202">
        <f t="shared" si="20"/>
        <v>0</v>
      </c>
      <c r="AU21" s="202">
        <f t="shared" si="21"/>
        <v>0</v>
      </c>
      <c r="AV21" s="202">
        <f t="shared" si="22"/>
        <v>0</v>
      </c>
      <c r="AW21" s="202">
        <f t="shared" si="23"/>
        <v>0</v>
      </c>
      <c r="AX21" s="202">
        <f t="shared" si="24"/>
        <v>0</v>
      </c>
      <c r="AY21" s="202">
        <f t="shared" si="25"/>
        <v>0</v>
      </c>
      <c r="AZ21" s="202">
        <f t="shared" si="26"/>
        <v>0</v>
      </c>
      <c r="BA21" s="202">
        <f t="shared" si="27"/>
        <v>3</v>
      </c>
      <c r="BB21" s="202">
        <f t="shared" si="28"/>
        <v>0</v>
      </c>
      <c r="BC21" s="202">
        <f t="shared" si="29"/>
        <v>0</v>
      </c>
      <c r="BD21" s="202">
        <f t="shared" si="30"/>
        <v>0</v>
      </c>
    </row>
    <row r="22" spans="1:56" ht="43.2" x14ac:dyDescent="0.3">
      <c r="A22" s="210" t="s">
        <v>489</v>
      </c>
      <c r="B22" s="247" t="s">
        <v>480</v>
      </c>
      <c r="C22" s="211" t="s">
        <v>490</v>
      </c>
      <c r="D22" s="211"/>
      <c r="E22" s="211"/>
      <c r="F22" s="212"/>
      <c r="G22" s="212"/>
      <c r="H22" s="191"/>
      <c r="I22" s="191"/>
      <c r="J22" s="191"/>
      <c r="K22" s="191"/>
      <c r="L22" s="191"/>
      <c r="M22" s="191"/>
      <c r="N22" s="191"/>
      <c r="O22" s="191"/>
      <c r="P22" s="191"/>
      <c r="Q22" s="191"/>
      <c r="R22" s="191"/>
      <c r="S22" s="191"/>
      <c r="T22" s="191"/>
      <c r="U22" s="191"/>
      <c r="V22" s="191"/>
      <c r="W22" s="191"/>
      <c r="X22" s="191"/>
      <c r="Y22" s="191"/>
      <c r="Z22" s="191"/>
      <c r="AA22" s="191" t="s">
        <v>65</v>
      </c>
      <c r="AB22" s="203">
        <v>3</v>
      </c>
      <c r="AC22" s="203" t="s">
        <v>8</v>
      </c>
      <c r="AD22" s="203" t="s">
        <v>3</v>
      </c>
      <c r="AE22" s="203"/>
      <c r="AF22" s="203"/>
      <c r="AG22" s="208">
        <f>IF(Tabel2[[#This Row],[Antwoord leverancier]]=AC22,AB22,0)</f>
        <v>0</v>
      </c>
      <c r="AH22" s="209"/>
      <c r="AI22" s="209"/>
      <c r="AJ22" s="209"/>
      <c r="AK22" s="202">
        <f t="shared" si="11"/>
        <v>0</v>
      </c>
      <c r="AL22" s="202">
        <f t="shared" si="12"/>
        <v>0</v>
      </c>
      <c r="AM22" s="202">
        <f t="shared" si="13"/>
        <v>0</v>
      </c>
      <c r="AN22" s="202">
        <f t="shared" si="14"/>
        <v>0</v>
      </c>
      <c r="AO22" s="202">
        <f t="shared" si="15"/>
        <v>0</v>
      </c>
      <c r="AP22" s="202">
        <f t="shared" si="16"/>
        <v>0</v>
      </c>
      <c r="AQ22" s="202">
        <f t="shared" si="17"/>
        <v>0</v>
      </c>
      <c r="AR22" s="202">
        <f t="shared" si="18"/>
        <v>0</v>
      </c>
      <c r="AS22" s="202">
        <f t="shared" si="19"/>
        <v>0</v>
      </c>
      <c r="AT22" s="202">
        <f t="shared" si="20"/>
        <v>0</v>
      </c>
      <c r="AU22" s="202">
        <f t="shared" si="21"/>
        <v>0</v>
      </c>
      <c r="AV22" s="202">
        <f t="shared" si="22"/>
        <v>0</v>
      </c>
      <c r="AW22" s="202">
        <f t="shared" si="23"/>
        <v>0</v>
      </c>
      <c r="AX22" s="202">
        <f t="shared" si="24"/>
        <v>0</v>
      </c>
      <c r="AY22" s="202">
        <f t="shared" si="25"/>
        <v>0</v>
      </c>
      <c r="AZ22" s="202">
        <f t="shared" si="26"/>
        <v>0</v>
      </c>
      <c r="BA22" s="202">
        <f t="shared" si="27"/>
        <v>3</v>
      </c>
      <c r="BB22" s="202">
        <f t="shared" si="28"/>
        <v>0</v>
      </c>
      <c r="BC22" s="202">
        <f t="shared" si="29"/>
        <v>0</v>
      </c>
      <c r="BD22" s="202">
        <f t="shared" si="30"/>
        <v>0</v>
      </c>
    </row>
    <row r="23" spans="1:56" x14ac:dyDescent="0.3">
      <c r="A23" s="187"/>
      <c r="B23" s="246"/>
      <c r="C23" s="188" t="s">
        <v>491</v>
      </c>
      <c r="D23" s="188"/>
      <c r="E23" s="188"/>
      <c r="F23" s="188"/>
      <c r="G23" s="189"/>
      <c r="H23" s="191"/>
      <c r="I23" s="191"/>
      <c r="J23" s="191"/>
      <c r="K23" s="191"/>
      <c r="L23" s="191"/>
      <c r="M23" s="191"/>
      <c r="N23" s="191"/>
      <c r="O23" s="191"/>
      <c r="P23" s="191"/>
      <c r="Q23" s="191"/>
      <c r="R23" s="191"/>
      <c r="S23" s="191"/>
      <c r="T23" s="191"/>
      <c r="U23" s="191"/>
      <c r="V23" s="191"/>
      <c r="W23" s="191"/>
      <c r="X23" s="191"/>
      <c r="Y23" s="191"/>
      <c r="Z23" s="191"/>
      <c r="AA23" s="191"/>
      <c r="AB23" s="203"/>
      <c r="AC23" s="203"/>
      <c r="AD23" s="203"/>
      <c r="AE23" s="203"/>
      <c r="AF23" s="203"/>
      <c r="AG23" s="208">
        <f>IF(Tabel2[[#This Row],[Antwoord leverancier]]=AC23,AB23,0)</f>
        <v>0</v>
      </c>
      <c r="AH23" s="209"/>
      <c r="AI23" s="209"/>
      <c r="AJ23" s="209"/>
      <c r="AK23" s="202">
        <f t="shared" si="11"/>
        <v>0</v>
      </c>
      <c r="AL23" s="202">
        <f t="shared" si="12"/>
        <v>0</v>
      </c>
      <c r="AM23" s="202">
        <f t="shared" si="13"/>
        <v>0</v>
      </c>
      <c r="AN23" s="202">
        <f t="shared" si="14"/>
        <v>0</v>
      </c>
      <c r="AO23" s="202">
        <f t="shared" si="15"/>
        <v>0</v>
      </c>
      <c r="AP23" s="202">
        <f t="shared" si="16"/>
        <v>0</v>
      </c>
      <c r="AQ23" s="202">
        <f t="shared" si="17"/>
        <v>0</v>
      </c>
      <c r="AR23" s="202">
        <f t="shared" si="18"/>
        <v>0</v>
      </c>
      <c r="AS23" s="202">
        <f t="shared" si="19"/>
        <v>0</v>
      </c>
      <c r="AT23" s="202">
        <f t="shared" si="20"/>
        <v>0</v>
      </c>
      <c r="AU23" s="202">
        <f t="shared" si="21"/>
        <v>0</v>
      </c>
      <c r="AV23" s="202">
        <f t="shared" si="22"/>
        <v>0</v>
      </c>
      <c r="AW23" s="202">
        <f t="shared" si="23"/>
        <v>0</v>
      </c>
      <c r="AX23" s="202">
        <f t="shared" si="24"/>
        <v>0</v>
      </c>
      <c r="AY23" s="202">
        <f t="shared" si="25"/>
        <v>0</v>
      </c>
      <c r="AZ23" s="202">
        <f t="shared" si="26"/>
        <v>0</v>
      </c>
      <c r="BA23" s="202">
        <f t="shared" si="27"/>
        <v>0</v>
      </c>
      <c r="BB23" s="202">
        <f t="shared" si="28"/>
        <v>0</v>
      </c>
      <c r="BC23" s="202">
        <f t="shared" si="29"/>
        <v>0</v>
      </c>
      <c r="BD23" s="202">
        <f t="shared" si="30"/>
        <v>0</v>
      </c>
    </row>
    <row r="24" spans="1:56" ht="43.2" x14ac:dyDescent="0.3">
      <c r="A24" s="210"/>
      <c r="B24" s="247"/>
      <c r="C24" s="211" t="s">
        <v>492</v>
      </c>
      <c r="D24" s="211"/>
      <c r="E24" s="211"/>
      <c r="F24" s="212"/>
      <c r="G24" s="212"/>
      <c r="H24" s="191"/>
      <c r="I24" s="191"/>
      <c r="J24" s="191"/>
      <c r="K24" s="191"/>
      <c r="L24" s="191"/>
      <c r="M24" s="191"/>
      <c r="N24" s="191"/>
      <c r="O24" s="191"/>
      <c r="P24" s="191"/>
      <c r="Q24" s="191"/>
      <c r="R24" s="191"/>
      <c r="S24" s="191"/>
      <c r="T24" s="191"/>
      <c r="U24" s="191"/>
      <c r="V24" s="191"/>
      <c r="W24" s="191"/>
      <c r="X24" s="191"/>
      <c r="Y24" s="191"/>
      <c r="Z24" s="191"/>
      <c r="AA24" s="191" t="s">
        <v>63</v>
      </c>
      <c r="AB24" s="203">
        <v>1</v>
      </c>
      <c r="AC24" s="203" t="s">
        <v>87</v>
      </c>
      <c r="AD24" s="203" t="s">
        <v>3</v>
      </c>
      <c r="AE24" s="203"/>
      <c r="AF24" s="203"/>
      <c r="AG24" s="208">
        <f>IF(Tabel2[[#This Row],[Antwoord leverancier]]=AC24,AB24,0)</f>
        <v>0</v>
      </c>
      <c r="AH24" s="191" t="s">
        <v>88</v>
      </c>
      <c r="AI24" s="209"/>
      <c r="AJ24" s="209"/>
      <c r="AK24" s="202">
        <f t="shared" si="11"/>
        <v>0</v>
      </c>
      <c r="AL24" s="202">
        <f t="shared" si="12"/>
        <v>0</v>
      </c>
      <c r="AM24" s="202">
        <f t="shared" si="13"/>
        <v>0</v>
      </c>
      <c r="AN24" s="202">
        <f t="shared" si="14"/>
        <v>0</v>
      </c>
      <c r="AO24" s="202">
        <f t="shared" si="15"/>
        <v>0</v>
      </c>
      <c r="AP24" s="202">
        <f t="shared" si="16"/>
        <v>0</v>
      </c>
      <c r="AQ24" s="202">
        <f t="shared" si="17"/>
        <v>0</v>
      </c>
      <c r="AR24" s="202">
        <f t="shared" si="18"/>
        <v>0</v>
      </c>
      <c r="AS24" s="202">
        <f t="shared" si="19"/>
        <v>0</v>
      </c>
      <c r="AT24" s="202">
        <f t="shared" si="20"/>
        <v>0</v>
      </c>
      <c r="AU24" s="202">
        <f t="shared" si="21"/>
        <v>0</v>
      </c>
      <c r="AV24" s="202">
        <f t="shared" si="22"/>
        <v>0</v>
      </c>
      <c r="AW24" s="202">
        <f t="shared" si="23"/>
        <v>1</v>
      </c>
      <c r="AX24" s="202">
        <f t="shared" si="24"/>
        <v>0</v>
      </c>
      <c r="AY24" s="202">
        <f t="shared" si="25"/>
        <v>0</v>
      </c>
      <c r="AZ24" s="202">
        <f t="shared" si="26"/>
        <v>0</v>
      </c>
      <c r="BA24" s="202">
        <f t="shared" si="27"/>
        <v>0</v>
      </c>
      <c r="BB24" s="202">
        <f t="shared" si="28"/>
        <v>0</v>
      </c>
      <c r="BC24" s="202">
        <f t="shared" si="29"/>
        <v>0</v>
      </c>
      <c r="BD24" s="202">
        <f t="shared" si="30"/>
        <v>0</v>
      </c>
    </row>
    <row r="25" spans="1:56" ht="28.8" x14ac:dyDescent="0.3">
      <c r="A25" s="210" t="s">
        <v>493</v>
      </c>
      <c r="B25" s="247"/>
      <c r="C25" s="211" t="s">
        <v>494</v>
      </c>
      <c r="D25" s="211" t="s">
        <v>456</v>
      </c>
      <c r="E25" s="211" t="s">
        <v>495</v>
      </c>
      <c r="F25" s="212"/>
      <c r="G25" s="212"/>
      <c r="H25" s="191"/>
      <c r="I25" s="191"/>
      <c r="J25" s="191"/>
      <c r="K25" s="191"/>
      <c r="L25" s="191"/>
      <c r="M25" s="191"/>
      <c r="N25" s="191"/>
      <c r="O25" s="191"/>
      <c r="P25" s="191"/>
      <c r="Q25" s="191"/>
      <c r="R25" s="191"/>
      <c r="S25" s="191"/>
      <c r="T25" s="191"/>
      <c r="U25" s="191"/>
      <c r="V25" s="191"/>
      <c r="W25" s="191"/>
      <c r="X25" s="191"/>
      <c r="Y25" s="191"/>
      <c r="Z25" s="191"/>
      <c r="AA25" s="191" t="s">
        <v>63</v>
      </c>
      <c r="AB25" s="203">
        <v>1</v>
      </c>
      <c r="AC25" s="203" t="s">
        <v>8</v>
      </c>
      <c r="AD25" s="203" t="s">
        <v>3</v>
      </c>
      <c r="AE25" s="203"/>
      <c r="AF25" s="203"/>
      <c r="AG25" s="208">
        <f>IF(Tabel2[[#This Row],[Antwoord leverancier]]=AC25,AB25,0)</f>
        <v>0</v>
      </c>
      <c r="AH25" s="209"/>
      <c r="AI25" s="209"/>
      <c r="AJ25" s="209"/>
      <c r="AK25" s="202">
        <f t="shared" si="11"/>
        <v>0</v>
      </c>
      <c r="AL25" s="202">
        <f t="shared" si="12"/>
        <v>0</v>
      </c>
      <c r="AM25" s="202">
        <f t="shared" si="13"/>
        <v>0</v>
      </c>
      <c r="AN25" s="202">
        <f t="shared" si="14"/>
        <v>0</v>
      </c>
      <c r="AO25" s="202">
        <f t="shared" si="15"/>
        <v>0</v>
      </c>
      <c r="AP25" s="202">
        <f t="shared" si="16"/>
        <v>0</v>
      </c>
      <c r="AQ25" s="202">
        <f t="shared" si="17"/>
        <v>0</v>
      </c>
      <c r="AR25" s="202">
        <f t="shared" si="18"/>
        <v>0</v>
      </c>
      <c r="AS25" s="202">
        <f t="shared" si="19"/>
        <v>0</v>
      </c>
      <c r="AT25" s="202">
        <f t="shared" si="20"/>
        <v>0</v>
      </c>
      <c r="AU25" s="202">
        <f t="shared" si="21"/>
        <v>0</v>
      </c>
      <c r="AV25" s="202">
        <f t="shared" si="22"/>
        <v>0</v>
      </c>
      <c r="AW25" s="202">
        <f t="shared" si="23"/>
        <v>1</v>
      </c>
      <c r="AX25" s="202">
        <f t="shared" si="24"/>
        <v>0</v>
      </c>
      <c r="AY25" s="202">
        <f t="shared" si="25"/>
        <v>0</v>
      </c>
      <c r="AZ25" s="202">
        <f t="shared" si="26"/>
        <v>0</v>
      </c>
      <c r="BA25" s="202">
        <f t="shared" si="27"/>
        <v>0</v>
      </c>
      <c r="BB25" s="202">
        <f t="shared" si="28"/>
        <v>0</v>
      </c>
      <c r="BC25" s="202">
        <f t="shared" si="29"/>
        <v>0</v>
      </c>
      <c r="BD25" s="202">
        <f t="shared" si="30"/>
        <v>0</v>
      </c>
    </row>
    <row r="26" spans="1:56" ht="28.8" x14ac:dyDescent="0.3">
      <c r="A26" s="210" t="s">
        <v>496</v>
      </c>
      <c r="B26" s="247"/>
      <c r="C26" s="211" t="s">
        <v>497</v>
      </c>
      <c r="D26" s="211" t="s">
        <v>498</v>
      </c>
      <c r="E26" s="211" t="s">
        <v>499</v>
      </c>
      <c r="F26" s="212"/>
      <c r="G26" s="212"/>
      <c r="H26" s="191"/>
      <c r="I26" s="191"/>
      <c r="J26" s="191"/>
      <c r="K26" s="191"/>
      <c r="L26" s="191"/>
      <c r="M26" s="191"/>
      <c r="N26" s="191"/>
      <c r="O26" s="191"/>
      <c r="P26" s="191"/>
      <c r="Q26" s="191"/>
      <c r="R26" s="191"/>
      <c r="S26" s="191"/>
      <c r="T26" s="191"/>
      <c r="U26" s="191"/>
      <c r="V26" s="191"/>
      <c r="W26" s="191"/>
      <c r="X26" s="191"/>
      <c r="Y26" s="191"/>
      <c r="Z26" s="191"/>
      <c r="AA26" s="191" t="s">
        <v>63</v>
      </c>
      <c r="AB26" s="203">
        <v>1</v>
      </c>
      <c r="AC26" s="203" t="s">
        <v>8</v>
      </c>
      <c r="AD26" s="203" t="s">
        <v>3</v>
      </c>
      <c r="AE26" s="203"/>
      <c r="AF26" s="203"/>
      <c r="AG26" s="208">
        <f>IF(Tabel2[[#This Row],[Antwoord leverancier]]=AC26,AB26,0)</f>
        <v>0</v>
      </c>
      <c r="AH26" s="209"/>
      <c r="AI26" s="209"/>
      <c r="AJ26" s="209"/>
      <c r="AK26" s="202">
        <f t="shared" si="11"/>
        <v>0</v>
      </c>
      <c r="AL26" s="202">
        <f t="shared" si="12"/>
        <v>0</v>
      </c>
      <c r="AM26" s="202">
        <f t="shared" si="13"/>
        <v>0</v>
      </c>
      <c r="AN26" s="202">
        <f t="shared" si="14"/>
        <v>0</v>
      </c>
      <c r="AO26" s="202">
        <f t="shared" si="15"/>
        <v>0</v>
      </c>
      <c r="AP26" s="202">
        <f t="shared" si="16"/>
        <v>0</v>
      </c>
      <c r="AQ26" s="202">
        <f t="shared" si="17"/>
        <v>0</v>
      </c>
      <c r="AR26" s="202">
        <f t="shared" si="18"/>
        <v>0</v>
      </c>
      <c r="AS26" s="202">
        <f t="shared" si="19"/>
        <v>0</v>
      </c>
      <c r="AT26" s="202">
        <f t="shared" si="20"/>
        <v>0</v>
      </c>
      <c r="AU26" s="202">
        <f t="shared" si="21"/>
        <v>0</v>
      </c>
      <c r="AV26" s="202">
        <f t="shared" si="22"/>
        <v>0</v>
      </c>
      <c r="AW26" s="202">
        <f t="shared" si="23"/>
        <v>1</v>
      </c>
      <c r="AX26" s="202">
        <f t="shared" si="24"/>
        <v>0</v>
      </c>
      <c r="AY26" s="202">
        <f t="shared" si="25"/>
        <v>0</v>
      </c>
      <c r="AZ26" s="202">
        <f t="shared" si="26"/>
        <v>0</v>
      </c>
      <c r="BA26" s="202">
        <f t="shared" si="27"/>
        <v>0</v>
      </c>
      <c r="BB26" s="202">
        <f t="shared" si="28"/>
        <v>0</v>
      </c>
      <c r="BC26" s="202">
        <f t="shared" si="29"/>
        <v>0</v>
      </c>
      <c r="BD26" s="202">
        <f t="shared" si="30"/>
        <v>0</v>
      </c>
    </row>
    <row r="27" spans="1:56" x14ac:dyDescent="0.3">
      <c r="A27" s="187"/>
      <c r="B27" s="246"/>
      <c r="C27" s="188" t="s">
        <v>500</v>
      </c>
      <c r="D27" s="188"/>
      <c r="E27" s="188"/>
      <c r="F27" s="188"/>
      <c r="G27" s="189"/>
      <c r="H27" s="191"/>
      <c r="I27" s="191"/>
      <c r="J27" s="191"/>
      <c r="K27" s="191"/>
      <c r="L27" s="191"/>
      <c r="M27" s="191"/>
      <c r="N27" s="191"/>
      <c r="O27" s="191"/>
      <c r="P27" s="191"/>
      <c r="Q27" s="191"/>
      <c r="R27" s="191"/>
      <c r="S27" s="191"/>
      <c r="T27" s="191"/>
      <c r="U27" s="191"/>
      <c r="V27" s="191"/>
      <c r="W27" s="191"/>
      <c r="X27" s="191"/>
      <c r="Y27" s="191"/>
      <c r="Z27" s="191"/>
      <c r="AA27" s="191"/>
      <c r="AB27" s="203"/>
      <c r="AC27" s="203"/>
      <c r="AD27" s="203"/>
      <c r="AE27" s="203"/>
      <c r="AF27" s="203"/>
      <c r="AG27" s="208">
        <f>IF(Tabel2[[#This Row],[Antwoord leverancier]]=AC27,AB27,0)</f>
        <v>0</v>
      </c>
      <c r="AH27" s="209"/>
      <c r="AI27" s="209"/>
      <c r="AJ27" s="209"/>
      <c r="AK27" s="202">
        <f t="shared" si="11"/>
        <v>0</v>
      </c>
      <c r="AL27" s="202">
        <f t="shared" si="12"/>
        <v>0</v>
      </c>
      <c r="AM27" s="202">
        <f t="shared" si="13"/>
        <v>0</v>
      </c>
      <c r="AN27" s="202">
        <f t="shared" si="14"/>
        <v>0</v>
      </c>
      <c r="AO27" s="202">
        <f t="shared" si="15"/>
        <v>0</v>
      </c>
      <c r="AP27" s="202">
        <f t="shared" si="16"/>
        <v>0</v>
      </c>
      <c r="AQ27" s="202">
        <f t="shared" si="17"/>
        <v>0</v>
      </c>
      <c r="AR27" s="202">
        <f t="shared" si="18"/>
        <v>0</v>
      </c>
      <c r="AS27" s="202">
        <f t="shared" si="19"/>
        <v>0</v>
      </c>
      <c r="AT27" s="202">
        <f t="shared" si="20"/>
        <v>0</v>
      </c>
      <c r="AU27" s="202">
        <f t="shared" si="21"/>
        <v>0</v>
      </c>
      <c r="AV27" s="202">
        <f t="shared" si="22"/>
        <v>0</v>
      </c>
      <c r="AW27" s="202">
        <f t="shared" si="23"/>
        <v>0</v>
      </c>
      <c r="AX27" s="202">
        <f t="shared" si="24"/>
        <v>0</v>
      </c>
      <c r="AY27" s="202">
        <f t="shared" si="25"/>
        <v>0</v>
      </c>
      <c r="AZ27" s="202">
        <f t="shared" si="26"/>
        <v>0</v>
      </c>
      <c r="BA27" s="202">
        <f t="shared" si="27"/>
        <v>0</v>
      </c>
      <c r="BB27" s="202">
        <f t="shared" si="28"/>
        <v>0</v>
      </c>
      <c r="BC27" s="202">
        <f t="shared" si="29"/>
        <v>0</v>
      </c>
      <c r="BD27" s="202">
        <f t="shared" si="30"/>
        <v>0</v>
      </c>
    </row>
    <row r="28" spans="1:56" ht="90" customHeight="1" x14ac:dyDescent="0.3">
      <c r="A28" s="210" t="s">
        <v>501</v>
      </c>
      <c r="B28" s="247"/>
      <c r="C28" s="211" t="s">
        <v>502</v>
      </c>
      <c r="D28" s="211" t="s">
        <v>456</v>
      </c>
      <c r="E28" s="211" t="s">
        <v>503</v>
      </c>
      <c r="F28" s="212"/>
      <c r="G28" s="212"/>
      <c r="H28" s="191"/>
      <c r="I28" s="191"/>
      <c r="J28" s="191"/>
      <c r="K28" s="191"/>
      <c r="L28" s="191"/>
      <c r="M28" s="191"/>
      <c r="N28" s="191"/>
      <c r="O28" s="191"/>
      <c r="P28" s="191"/>
      <c r="Q28" s="191"/>
      <c r="R28" s="191"/>
      <c r="S28" s="191"/>
      <c r="T28" s="191"/>
      <c r="U28" s="191"/>
      <c r="V28" s="191"/>
      <c r="W28" s="191"/>
      <c r="X28" s="191"/>
      <c r="Y28" s="191"/>
      <c r="Z28" s="191"/>
      <c r="AA28" s="191" t="s">
        <v>60</v>
      </c>
      <c r="AB28" s="203">
        <v>1</v>
      </c>
      <c r="AC28" s="203" t="s">
        <v>8</v>
      </c>
      <c r="AD28" s="203" t="s">
        <v>3</v>
      </c>
      <c r="AE28" s="203"/>
      <c r="AF28" s="203"/>
      <c r="AG28" s="208">
        <f>IF(Tabel2[[#This Row],[Antwoord leverancier]]=AC28,AB28,0)</f>
        <v>0</v>
      </c>
      <c r="AH28" s="209"/>
      <c r="AI28" s="209"/>
      <c r="AJ28" s="209"/>
      <c r="AK28" s="202">
        <f t="shared" si="11"/>
        <v>0</v>
      </c>
      <c r="AL28" s="202">
        <f t="shared" si="12"/>
        <v>0</v>
      </c>
      <c r="AM28" s="202">
        <f t="shared" si="13"/>
        <v>0</v>
      </c>
      <c r="AN28" s="202">
        <f t="shared" si="14"/>
        <v>0</v>
      </c>
      <c r="AO28" s="202">
        <f t="shared" si="15"/>
        <v>0</v>
      </c>
      <c r="AP28" s="202">
        <f t="shared" si="16"/>
        <v>0</v>
      </c>
      <c r="AQ28" s="202">
        <f t="shared" si="17"/>
        <v>1</v>
      </c>
      <c r="AR28" s="202">
        <f t="shared" si="18"/>
        <v>0</v>
      </c>
      <c r="AS28" s="202">
        <f t="shared" si="19"/>
        <v>0</v>
      </c>
      <c r="AT28" s="202">
        <f t="shared" si="20"/>
        <v>0</v>
      </c>
      <c r="AU28" s="202">
        <f t="shared" si="21"/>
        <v>0</v>
      </c>
      <c r="AV28" s="202">
        <f t="shared" si="22"/>
        <v>0</v>
      </c>
      <c r="AW28" s="202">
        <f t="shared" si="23"/>
        <v>0</v>
      </c>
      <c r="AX28" s="202">
        <f t="shared" si="24"/>
        <v>0</v>
      </c>
      <c r="AY28" s="202">
        <f t="shared" si="25"/>
        <v>0</v>
      </c>
      <c r="AZ28" s="202">
        <f t="shared" si="26"/>
        <v>0</v>
      </c>
      <c r="BA28" s="202">
        <f t="shared" si="27"/>
        <v>0</v>
      </c>
      <c r="BB28" s="202">
        <f t="shared" si="28"/>
        <v>0</v>
      </c>
      <c r="BC28" s="202">
        <f t="shared" si="29"/>
        <v>0</v>
      </c>
      <c r="BD28" s="202">
        <f t="shared" si="30"/>
        <v>0</v>
      </c>
    </row>
    <row r="29" spans="1:56" ht="57.6" x14ac:dyDescent="0.3">
      <c r="A29" s="210" t="s">
        <v>504</v>
      </c>
      <c r="B29" s="247" t="s">
        <v>480</v>
      </c>
      <c r="C29" s="211" t="s">
        <v>505</v>
      </c>
      <c r="D29" s="211" t="s">
        <v>506</v>
      </c>
      <c r="E29" s="211" t="s">
        <v>507</v>
      </c>
      <c r="F29" s="212"/>
      <c r="G29" s="212"/>
      <c r="H29" s="191"/>
      <c r="I29" s="191"/>
      <c r="J29" s="191"/>
      <c r="K29" s="191"/>
      <c r="L29" s="191"/>
      <c r="M29" s="191"/>
      <c r="N29" s="191"/>
      <c r="O29" s="191"/>
      <c r="P29" s="191"/>
      <c r="Q29" s="191"/>
      <c r="R29" s="191"/>
      <c r="S29" s="191"/>
      <c r="T29" s="191"/>
      <c r="U29" s="191"/>
      <c r="V29" s="191"/>
      <c r="W29" s="191"/>
      <c r="X29" s="191"/>
      <c r="Y29" s="191"/>
      <c r="Z29" s="191"/>
      <c r="AA29" s="191" t="s">
        <v>60</v>
      </c>
      <c r="AB29" s="203">
        <v>3</v>
      </c>
      <c r="AC29" s="203" t="s">
        <v>8</v>
      </c>
      <c r="AD29" s="203" t="s">
        <v>3</v>
      </c>
      <c r="AE29" s="203"/>
      <c r="AF29" s="203"/>
      <c r="AG29" s="208">
        <f>IF(Tabel2[[#This Row],[Antwoord leverancier]]=AC29,AB29,0)</f>
        <v>0</v>
      </c>
      <c r="AH29" s="209"/>
      <c r="AI29" s="209"/>
      <c r="AJ29" s="209"/>
      <c r="AK29" s="202">
        <f t="shared" si="11"/>
        <v>0</v>
      </c>
      <c r="AL29" s="202">
        <f t="shared" si="12"/>
        <v>0</v>
      </c>
      <c r="AM29" s="202">
        <f t="shared" si="13"/>
        <v>0</v>
      </c>
      <c r="AN29" s="202">
        <f t="shared" si="14"/>
        <v>0</v>
      </c>
      <c r="AO29" s="202">
        <f t="shared" si="15"/>
        <v>0</v>
      </c>
      <c r="AP29" s="202">
        <f t="shared" si="16"/>
        <v>0</v>
      </c>
      <c r="AQ29" s="202">
        <f t="shared" si="17"/>
        <v>3</v>
      </c>
      <c r="AR29" s="202">
        <f t="shared" si="18"/>
        <v>0</v>
      </c>
      <c r="AS29" s="202">
        <f t="shared" si="19"/>
        <v>0</v>
      </c>
      <c r="AT29" s="202">
        <f t="shared" si="20"/>
        <v>0</v>
      </c>
      <c r="AU29" s="202">
        <f t="shared" si="21"/>
        <v>0</v>
      </c>
      <c r="AV29" s="202">
        <f t="shared" si="22"/>
        <v>0</v>
      </c>
      <c r="AW29" s="202">
        <f t="shared" si="23"/>
        <v>0</v>
      </c>
      <c r="AX29" s="202">
        <f t="shared" si="24"/>
        <v>0</v>
      </c>
      <c r="AY29" s="202">
        <f t="shared" si="25"/>
        <v>0</v>
      </c>
      <c r="AZ29" s="202">
        <f t="shared" si="26"/>
        <v>0</v>
      </c>
      <c r="BA29" s="202">
        <f t="shared" si="27"/>
        <v>0</v>
      </c>
      <c r="BB29" s="202">
        <f t="shared" si="28"/>
        <v>0</v>
      </c>
      <c r="BC29" s="202">
        <f t="shared" si="29"/>
        <v>0</v>
      </c>
      <c r="BD29" s="202">
        <f t="shared" si="30"/>
        <v>0</v>
      </c>
    </row>
    <row r="30" spans="1:56" ht="115.2" x14ac:dyDescent="0.3">
      <c r="A30" s="210" t="s">
        <v>508</v>
      </c>
      <c r="B30" s="247"/>
      <c r="C30" s="211" t="s">
        <v>509</v>
      </c>
      <c r="D30" s="211" t="s">
        <v>506</v>
      </c>
      <c r="E30" s="211" t="s">
        <v>507</v>
      </c>
      <c r="F30" s="212"/>
      <c r="G30" s="212"/>
      <c r="H30" s="191"/>
      <c r="I30" s="191"/>
      <c r="J30" s="191"/>
      <c r="K30" s="191"/>
      <c r="L30" s="191"/>
      <c r="M30" s="191"/>
      <c r="N30" s="191"/>
      <c r="O30" s="191"/>
      <c r="P30" s="191"/>
      <c r="Q30" s="191"/>
      <c r="R30" s="191"/>
      <c r="S30" s="191"/>
      <c r="T30" s="191"/>
      <c r="U30" s="191"/>
      <c r="V30" s="191"/>
      <c r="W30" s="191"/>
      <c r="X30" s="191"/>
      <c r="Y30" s="191"/>
      <c r="Z30" s="191"/>
      <c r="AA30" s="191" t="s">
        <v>60</v>
      </c>
      <c r="AB30" s="203">
        <v>1</v>
      </c>
      <c r="AC30" s="203" t="s">
        <v>8</v>
      </c>
      <c r="AD30" s="203" t="s">
        <v>3</v>
      </c>
      <c r="AE30" s="203"/>
      <c r="AF30" s="203"/>
      <c r="AG30" s="208">
        <f>IF(Tabel2[[#This Row],[Antwoord leverancier]]=AC30,AB30,0)</f>
        <v>0</v>
      </c>
      <c r="AH30" s="209"/>
      <c r="AI30" s="209"/>
      <c r="AJ30" s="209"/>
      <c r="AK30" s="202">
        <f t="shared" si="11"/>
        <v>0</v>
      </c>
      <c r="AL30" s="202">
        <f t="shared" si="12"/>
        <v>0</v>
      </c>
      <c r="AM30" s="202">
        <f t="shared" si="13"/>
        <v>0</v>
      </c>
      <c r="AN30" s="202">
        <f t="shared" si="14"/>
        <v>0</v>
      </c>
      <c r="AO30" s="202">
        <f t="shared" si="15"/>
        <v>0</v>
      </c>
      <c r="AP30" s="202">
        <f t="shared" si="16"/>
        <v>0</v>
      </c>
      <c r="AQ30" s="202">
        <f t="shared" si="17"/>
        <v>1</v>
      </c>
      <c r="AR30" s="202">
        <f t="shared" si="18"/>
        <v>0</v>
      </c>
      <c r="AS30" s="202">
        <f t="shared" si="19"/>
        <v>0</v>
      </c>
      <c r="AT30" s="202">
        <f t="shared" si="20"/>
        <v>0</v>
      </c>
      <c r="AU30" s="202">
        <f t="shared" si="21"/>
        <v>0</v>
      </c>
      <c r="AV30" s="202">
        <f t="shared" si="22"/>
        <v>0</v>
      </c>
      <c r="AW30" s="202">
        <f t="shared" si="23"/>
        <v>0</v>
      </c>
      <c r="AX30" s="202">
        <f t="shared" si="24"/>
        <v>0</v>
      </c>
      <c r="AY30" s="202">
        <f t="shared" si="25"/>
        <v>0</v>
      </c>
      <c r="AZ30" s="202">
        <f t="shared" si="26"/>
        <v>0</v>
      </c>
      <c r="BA30" s="202">
        <f t="shared" si="27"/>
        <v>0</v>
      </c>
      <c r="BB30" s="202">
        <f t="shared" si="28"/>
        <v>0</v>
      </c>
      <c r="BC30" s="202">
        <f t="shared" si="29"/>
        <v>0</v>
      </c>
      <c r="BD30" s="202">
        <f t="shared" si="30"/>
        <v>0</v>
      </c>
    </row>
    <row r="31" spans="1:56" ht="57.6" x14ac:dyDescent="0.3">
      <c r="A31" s="210" t="s">
        <v>510</v>
      </c>
      <c r="B31" s="247" t="s">
        <v>480</v>
      </c>
      <c r="C31" s="211" t="s">
        <v>511</v>
      </c>
      <c r="D31" s="211" t="s">
        <v>506</v>
      </c>
      <c r="E31" s="211" t="s">
        <v>507</v>
      </c>
      <c r="F31" s="212"/>
      <c r="G31" s="212"/>
      <c r="H31" s="191"/>
      <c r="I31" s="191"/>
      <c r="J31" s="191"/>
      <c r="K31" s="191"/>
      <c r="L31" s="191"/>
      <c r="M31" s="191"/>
      <c r="N31" s="191"/>
      <c r="O31" s="191"/>
      <c r="P31" s="191"/>
      <c r="Q31" s="191"/>
      <c r="R31" s="191"/>
      <c r="S31" s="191"/>
      <c r="T31" s="191"/>
      <c r="U31" s="191"/>
      <c r="V31" s="191"/>
      <c r="W31" s="191"/>
      <c r="X31" s="191"/>
      <c r="Y31" s="191"/>
      <c r="Z31" s="191"/>
      <c r="AA31" s="191" t="s">
        <v>60</v>
      </c>
      <c r="AB31" s="203">
        <v>3</v>
      </c>
      <c r="AC31" s="203" t="s">
        <v>8</v>
      </c>
      <c r="AD31" s="203" t="s">
        <v>3</v>
      </c>
      <c r="AE31" s="203"/>
      <c r="AF31" s="203"/>
      <c r="AG31" s="208">
        <f>IF(Tabel2[[#This Row],[Antwoord leverancier]]=AC31,AB31,0)</f>
        <v>0</v>
      </c>
      <c r="AH31" s="209"/>
      <c r="AI31" s="209"/>
      <c r="AJ31" s="209"/>
      <c r="AK31" s="202">
        <f t="shared" si="11"/>
        <v>0</v>
      </c>
      <c r="AL31" s="202">
        <f t="shared" si="12"/>
        <v>0</v>
      </c>
      <c r="AM31" s="202">
        <f t="shared" si="13"/>
        <v>0</v>
      </c>
      <c r="AN31" s="202">
        <f t="shared" si="14"/>
        <v>0</v>
      </c>
      <c r="AO31" s="202">
        <f t="shared" si="15"/>
        <v>0</v>
      </c>
      <c r="AP31" s="202">
        <f t="shared" si="16"/>
        <v>0</v>
      </c>
      <c r="AQ31" s="202">
        <f t="shared" si="17"/>
        <v>3</v>
      </c>
      <c r="AR31" s="202">
        <f t="shared" si="18"/>
        <v>0</v>
      </c>
      <c r="AS31" s="202">
        <f t="shared" si="19"/>
        <v>0</v>
      </c>
      <c r="AT31" s="202">
        <f t="shared" si="20"/>
        <v>0</v>
      </c>
      <c r="AU31" s="202">
        <f t="shared" si="21"/>
        <v>0</v>
      </c>
      <c r="AV31" s="202">
        <f t="shared" si="22"/>
        <v>0</v>
      </c>
      <c r="AW31" s="202">
        <f t="shared" si="23"/>
        <v>0</v>
      </c>
      <c r="AX31" s="202">
        <f t="shared" si="24"/>
        <v>0</v>
      </c>
      <c r="AY31" s="202">
        <f t="shared" si="25"/>
        <v>0</v>
      </c>
      <c r="AZ31" s="202">
        <f t="shared" si="26"/>
        <v>0</v>
      </c>
      <c r="BA31" s="202">
        <f t="shared" si="27"/>
        <v>0</v>
      </c>
      <c r="BB31" s="202">
        <f t="shared" si="28"/>
        <v>0</v>
      </c>
      <c r="BC31" s="202">
        <f t="shared" si="29"/>
        <v>0</v>
      </c>
      <c r="BD31" s="202">
        <f t="shared" si="30"/>
        <v>0</v>
      </c>
    </row>
    <row r="32" spans="1:56" ht="28.8" x14ac:dyDescent="0.3">
      <c r="A32" s="210" t="s">
        <v>512</v>
      </c>
      <c r="B32" s="247"/>
      <c r="C32" s="211" t="s">
        <v>513</v>
      </c>
      <c r="D32" s="211" t="s">
        <v>514</v>
      </c>
      <c r="E32" s="211"/>
      <c r="F32" s="212"/>
      <c r="G32" s="212"/>
      <c r="H32" s="191"/>
      <c r="I32" s="191"/>
      <c r="J32" s="191"/>
      <c r="K32" s="191"/>
      <c r="L32" s="191"/>
      <c r="M32" s="191"/>
      <c r="N32" s="191"/>
      <c r="O32" s="191"/>
      <c r="P32" s="191"/>
      <c r="Q32" s="191"/>
      <c r="R32" s="191"/>
      <c r="S32" s="191"/>
      <c r="T32" s="191"/>
      <c r="U32" s="191"/>
      <c r="V32" s="191"/>
      <c r="W32" s="191"/>
      <c r="X32" s="191"/>
      <c r="Y32" s="191"/>
      <c r="Z32" s="191"/>
      <c r="AA32" s="191" t="s">
        <v>65</v>
      </c>
      <c r="AB32" s="203">
        <v>1</v>
      </c>
      <c r="AC32" s="203" t="s">
        <v>8</v>
      </c>
      <c r="AD32" s="203" t="s">
        <v>3</v>
      </c>
      <c r="AE32" s="203"/>
      <c r="AF32" s="203"/>
      <c r="AG32" s="208">
        <f>IF(Tabel2[[#This Row],[Antwoord leverancier]]=AC32,AB32,0)</f>
        <v>0</v>
      </c>
      <c r="AH32" s="209"/>
      <c r="AI32" s="209"/>
      <c r="AJ32" s="209"/>
      <c r="AK32" s="202">
        <f t="shared" si="11"/>
        <v>0</v>
      </c>
      <c r="AL32" s="202">
        <f t="shared" si="12"/>
        <v>0</v>
      </c>
      <c r="AM32" s="202">
        <f t="shared" si="13"/>
        <v>0</v>
      </c>
      <c r="AN32" s="202">
        <f t="shared" si="14"/>
        <v>0</v>
      </c>
      <c r="AO32" s="202">
        <f t="shared" si="15"/>
        <v>0</v>
      </c>
      <c r="AP32" s="202">
        <f t="shared" si="16"/>
        <v>0</v>
      </c>
      <c r="AQ32" s="202">
        <f t="shared" si="17"/>
        <v>0</v>
      </c>
      <c r="AR32" s="202">
        <f t="shared" si="18"/>
        <v>0</v>
      </c>
      <c r="AS32" s="202">
        <f t="shared" si="19"/>
        <v>0</v>
      </c>
      <c r="AT32" s="202">
        <f t="shared" si="20"/>
        <v>0</v>
      </c>
      <c r="AU32" s="202">
        <f t="shared" si="21"/>
        <v>0</v>
      </c>
      <c r="AV32" s="202">
        <f t="shared" si="22"/>
        <v>0</v>
      </c>
      <c r="AW32" s="202">
        <f t="shared" si="23"/>
        <v>0</v>
      </c>
      <c r="AX32" s="202">
        <f t="shared" si="24"/>
        <v>0</v>
      </c>
      <c r="AY32" s="202">
        <f t="shared" si="25"/>
        <v>0</v>
      </c>
      <c r="AZ32" s="202">
        <f t="shared" si="26"/>
        <v>0</v>
      </c>
      <c r="BA32" s="202">
        <f t="shared" si="27"/>
        <v>1</v>
      </c>
      <c r="BB32" s="202">
        <f t="shared" si="28"/>
        <v>0</v>
      </c>
      <c r="BC32" s="202">
        <f t="shared" si="29"/>
        <v>0</v>
      </c>
      <c r="BD32" s="202">
        <f t="shared" si="30"/>
        <v>0</v>
      </c>
    </row>
    <row r="33" spans="1:56" ht="43.2" x14ac:dyDescent="0.3">
      <c r="A33" s="210" t="s">
        <v>515</v>
      </c>
      <c r="B33" s="247"/>
      <c r="C33" s="211" t="s">
        <v>516</v>
      </c>
      <c r="D33" s="211" t="s">
        <v>456</v>
      </c>
      <c r="E33" s="211" t="s">
        <v>517</v>
      </c>
      <c r="F33" s="212"/>
      <c r="G33" s="212"/>
      <c r="H33" s="191"/>
      <c r="I33" s="191"/>
      <c r="J33" s="191"/>
      <c r="K33" s="191"/>
      <c r="L33" s="191"/>
      <c r="M33" s="191"/>
      <c r="N33" s="191"/>
      <c r="O33" s="191"/>
      <c r="P33" s="191"/>
      <c r="Q33" s="191"/>
      <c r="R33" s="191"/>
      <c r="S33" s="191"/>
      <c r="T33" s="191"/>
      <c r="U33" s="191"/>
      <c r="V33" s="191"/>
      <c r="W33" s="191"/>
      <c r="X33" s="191"/>
      <c r="Y33" s="191"/>
      <c r="Z33" s="191"/>
      <c r="AA33" s="191" t="s">
        <v>60</v>
      </c>
      <c r="AB33" s="203">
        <v>1</v>
      </c>
      <c r="AC33" s="203" t="s">
        <v>8</v>
      </c>
      <c r="AD33" s="203" t="s">
        <v>3</v>
      </c>
      <c r="AE33" s="203"/>
      <c r="AF33" s="203"/>
      <c r="AG33" s="208">
        <f>IF(Tabel2[[#This Row],[Antwoord leverancier]]=AC33,AB33,0)</f>
        <v>0</v>
      </c>
      <c r="AH33" s="209"/>
      <c r="AI33" s="209"/>
      <c r="AJ33" s="209"/>
      <c r="AK33" s="202">
        <f t="shared" si="11"/>
        <v>0</v>
      </c>
      <c r="AL33" s="202">
        <f t="shared" si="12"/>
        <v>0</v>
      </c>
      <c r="AM33" s="202">
        <f t="shared" si="13"/>
        <v>0</v>
      </c>
      <c r="AN33" s="202">
        <f t="shared" si="14"/>
        <v>0</v>
      </c>
      <c r="AO33" s="202">
        <f t="shared" si="15"/>
        <v>0</v>
      </c>
      <c r="AP33" s="202">
        <f t="shared" si="16"/>
        <v>0</v>
      </c>
      <c r="AQ33" s="202">
        <f t="shared" si="17"/>
        <v>1</v>
      </c>
      <c r="AR33" s="202">
        <f t="shared" si="18"/>
        <v>0</v>
      </c>
      <c r="AS33" s="202">
        <f t="shared" si="19"/>
        <v>0</v>
      </c>
      <c r="AT33" s="202">
        <f t="shared" si="20"/>
        <v>0</v>
      </c>
      <c r="AU33" s="202">
        <f t="shared" si="21"/>
        <v>0</v>
      </c>
      <c r="AV33" s="202">
        <f t="shared" si="22"/>
        <v>0</v>
      </c>
      <c r="AW33" s="202">
        <f t="shared" si="23"/>
        <v>0</v>
      </c>
      <c r="AX33" s="202">
        <f t="shared" si="24"/>
        <v>0</v>
      </c>
      <c r="AY33" s="202">
        <f t="shared" si="25"/>
        <v>0</v>
      </c>
      <c r="AZ33" s="202">
        <f t="shared" si="26"/>
        <v>0</v>
      </c>
      <c r="BA33" s="202">
        <f t="shared" si="27"/>
        <v>0</v>
      </c>
      <c r="BB33" s="202">
        <f t="shared" si="28"/>
        <v>0</v>
      </c>
      <c r="BC33" s="202">
        <f t="shared" si="29"/>
        <v>0</v>
      </c>
      <c r="BD33" s="202">
        <f t="shared" si="30"/>
        <v>0</v>
      </c>
    </row>
    <row r="34" spans="1:56" ht="86.4" x14ac:dyDescent="0.3">
      <c r="A34" s="210" t="s">
        <v>518</v>
      </c>
      <c r="B34" s="247" t="s">
        <v>480</v>
      </c>
      <c r="C34" s="211" t="s">
        <v>519</v>
      </c>
      <c r="D34" s="211" t="s">
        <v>456</v>
      </c>
      <c r="E34" s="211" t="s">
        <v>520</v>
      </c>
      <c r="F34" s="212"/>
      <c r="G34" s="212"/>
      <c r="H34" s="191"/>
      <c r="I34" s="191"/>
      <c r="J34" s="191"/>
      <c r="K34" s="191"/>
      <c r="L34" s="191"/>
      <c r="M34" s="191"/>
      <c r="N34" s="191"/>
      <c r="O34" s="191"/>
      <c r="P34" s="191"/>
      <c r="Q34" s="191"/>
      <c r="R34" s="191"/>
      <c r="S34" s="191"/>
      <c r="T34" s="191"/>
      <c r="U34" s="191"/>
      <c r="V34" s="191"/>
      <c r="W34" s="191"/>
      <c r="X34" s="191"/>
      <c r="Y34" s="191"/>
      <c r="Z34" s="191"/>
      <c r="AA34" s="191" t="s">
        <v>66</v>
      </c>
      <c r="AB34" s="203">
        <v>3</v>
      </c>
      <c r="AC34" s="203" t="s">
        <v>8</v>
      </c>
      <c r="AD34" s="203" t="s">
        <v>3</v>
      </c>
      <c r="AE34" s="203"/>
      <c r="AF34" s="203"/>
      <c r="AG34" s="208">
        <f>IF(Tabel2[[#This Row],[Antwoord leverancier]]=AC34,AB34,0)</f>
        <v>0</v>
      </c>
      <c r="AH34" s="209"/>
      <c r="AI34" s="209"/>
      <c r="AJ34" s="209"/>
      <c r="AK34" s="202">
        <f t="shared" si="11"/>
        <v>0</v>
      </c>
      <c r="AL34" s="202">
        <f t="shared" si="12"/>
        <v>0</v>
      </c>
      <c r="AM34" s="202">
        <f t="shared" si="13"/>
        <v>0</v>
      </c>
      <c r="AN34" s="202">
        <f t="shared" si="14"/>
        <v>0</v>
      </c>
      <c r="AO34" s="202">
        <f t="shared" si="15"/>
        <v>0</v>
      </c>
      <c r="AP34" s="202">
        <f t="shared" si="16"/>
        <v>0</v>
      </c>
      <c r="AQ34" s="202">
        <f t="shared" si="17"/>
        <v>0</v>
      </c>
      <c r="AR34" s="202">
        <f t="shared" si="18"/>
        <v>0</v>
      </c>
      <c r="AS34" s="202">
        <f t="shared" si="19"/>
        <v>0</v>
      </c>
      <c r="AT34" s="202">
        <f t="shared" si="20"/>
        <v>0</v>
      </c>
      <c r="AU34" s="202">
        <f t="shared" si="21"/>
        <v>0</v>
      </c>
      <c r="AV34" s="202">
        <f t="shared" si="22"/>
        <v>0</v>
      </c>
      <c r="AW34" s="202">
        <f t="shared" si="23"/>
        <v>0</v>
      </c>
      <c r="AX34" s="202">
        <f t="shared" si="24"/>
        <v>0</v>
      </c>
      <c r="AY34" s="202">
        <f t="shared" si="25"/>
        <v>0</v>
      </c>
      <c r="AZ34" s="202">
        <f t="shared" si="26"/>
        <v>0</v>
      </c>
      <c r="BA34" s="202">
        <f t="shared" si="27"/>
        <v>0</v>
      </c>
      <c r="BB34" s="202">
        <f t="shared" si="28"/>
        <v>0</v>
      </c>
      <c r="BC34" s="202">
        <f t="shared" si="29"/>
        <v>3</v>
      </c>
      <c r="BD34" s="202">
        <f t="shared" si="30"/>
        <v>0</v>
      </c>
    </row>
    <row r="35" spans="1:56" ht="28.8" x14ac:dyDescent="0.3">
      <c r="A35" s="210" t="s">
        <v>521</v>
      </c>
      <c r="B35" s="247" t="s">
        <v>480</v>
      </c>
      <c r="C35" s="211" t="s">
        <v>522</v>
      </c>
      <c r="D35" s="211" t="s">
        <v>456</v>
      </c>
      <c r="E35" s="211" t="s">
        <v>523</v>
      </c>
      <c r="F35" s="212"/>
      <c r="G35" s="212"/>
      <c r="H35" s="191"/>
      <c r="I35" s="191"/>
      <c r="J35" s="191"/>
      <c r="K35" s="191"/>
      <c r="L35" s="191"/>
      <c r="M35" s="191"/>
      <c r="N35" s="191"/>
      <c r="O35" s="191"/>
      <c r="P35" s="191"/>
      <c r="Q35" s="191"/>
      <c r="R35" s="191"/>
      <c r="S35" s="191"/>
      <c r="T35" s="191"/>
      <c r="U35" s="191"/>
      <c r="V35" s="191"/>
      <c r="W35" s="191"/>
      <c r="X35" s="191"/>
      <c r="Y35" s="191"/>
      <c r="Z35" s="191"/>
      <c r="AA35" s="191" t="s">
        <v>60</v>
      </c>
      <c r="AB35" s="203">
        <v>3</v>
      </c>
      <c r="AC35" s="203" t="s">
        <v>8</v>
      </c>
      <c r="AD35" s="203" t="s">
        <v>3</v>
      </c>
      <c r="AE35" s="203"/>
      <c r="AF35" s="203"/>
      <c r="AG35" s="208">
        <f>IF(Tabel2[[#This Row],[Antwoord leverancier]]=AC35,AB35,0)</f>
        <v>0</v>
      </c>
      <c r="AH35" s="209"/>
      <c r="AI35" s="209"/>
      <c r="AJ35" s="209"/>
      <c r="AK35" s="202">
        <f t="shared" si="11"/>
        <v>0</v>
      </c>
      <c r="AL35" s="202">
        <f t="shared" si="12"/>
        <v>0</v>
      </c>
      <c r="AM35" s="202">
        <f t="shared" si="13"/>
        <v>0</v>
      </c>
      <c r="AN35" s="202">
        <f t="shared" si="14"/>
        <v>0</v>
      </c>
      <c r="AO35" s="202">
        <f t="shared" si="15"/>
        <v>0</v>
      </c>
      <c r="AP35" s="202">
        <f t="shared" si="16"/>
        <v>0</v>
      </c>
      <c r="AQ35" s="202">
        <f t="shared" si="17"/>
        <v>3</v>
      </c>
      <c r="AR35" s="202">
        <f t="shared" si="18"/>
        <v>0</v>
      </c>
      <c r="AS35" s="202">
        <f t="shared" si="19"/>
        <v>0</v>
      </c>
      <c r="AT35" s="202">
        <f t="shared" si="20"/>
        <v>0</v>
      </c>
      <c r="AU35" s="202">
        <f t="shared" si="21"/>
        <v>0</v>
      </c>
      <c r="AV35" s="202">
        <f t="shared" si="22"/>
        <v>0</v>
      </c>
      <c r="AW35" s="202">
        <f t="shared" si="23"/>
        <v>0</v>
      </c>
      <c r="AX35" s="202">
        <f t="shared" si="24"/>
        <v>0</v>
      </c>
      <c r="AY35" s="202">
        <f t="shared" si="25"/>
        <v>0</v>
      </c>
      <c r="AZ35" s="202">
        <f t="shared" si="26"/>
        <v>0</v>
      </c>
      <c r="BA35" s="202">
        <f t="shared" si="27"/>
        <v>0</v>
      </c>
      <c r="BB35" s="202">
        <f t="shared" si="28"/>
        <v>0</v>
      </c>
      <c r="BC35" s="202">
        <f t="shared" si="29"/>
        <v>0</v>
      </c>
      <c r="BD35" s="202">
        <f t="shared" si="30"/>
        <v>0</v>
      </c>
    </row>
    <row r="36" spans="1:56" x14ac:dyDescent="0.3">
      <c r="A36" s="187"/>
      <c r="B36" s="246"/>
      <c r="C36" s="188" t="s">
        <v>524</v>
      </c>
      <c r="D36" s="188"/>
      <c r="E36" s="188"/>
      <c r="F36" s="188"/>
      <c r="G36" s="189"/>
      <c r="H36" s="191"/>
      <c r="I36" s="191"/>
      <c r="J36" s="191"/>
      <c r="K36" s="191"/>
      <c r="L36" s="191"/>
      <c r="M36" s="191"/>
      <c r="N36" s="191"/>
      <c r="O36" s="191"/>
      <c r="P36" s="191"/>
      <c r="Q36" s="191"/>
      <c r="R36" s="191"/>
      <c r="S36" s="191"/>
      <c r="T36" s="191"/>
      <c r="U36" s="191"/>
      <c r="V36" s="191"/>
      <c r="W36" s="191"/>
      <c r="X36" s="191"/>
      <c r="Y36" s="191"/>
      <c r="Z36" s="191"/>
      <c r="AA36" s="191"/>
      <c r="AB36" s="203"/>
      <c r="AC36" s="203" t="s">
        <v>8</v>
      </c>
      <c r="AD36" s="203" t="s">
        <v>3</v>
      </c>
      <c r="AE36" s="203"/>
      <c r="AF36" s="203"/>
      <c r="AG36" s="208">
        <f>IF(Tabel2[[#This Row],[Antwoord leverancier]]=AC36,AB36,0)</f>
        <v>0</v>
      </c>
      <c r="AH36" s="209"/>
      <c r="AI36" s="209"/>
      <c r="AJ36" s="209"/>
      <c r="AK36" s="202">
        <f t="shared" si="11"/>
        <v>0</v>
      </c>
      <c r="AL36" s="202">
        <f t="shared" si="12"/>
        <v>0</v>
      </c>
      <c r="AM36" s="202">
        <f t="shared" si="13"/>
        <v>0</v>
      </c>
      <c r="AN36" s="202">
        <f t="shared" si="14"/>
        <v>0</v>
      </c>
      <c r="AO36" s="202">
        <f t="shared" si="15"/>
        <v>0</v>
      </c>
      <c r="AP36" s="202">
        <f t="shared" si="16"/>
        <v>0</v>
      </c>
      <c r="AQ36" s="202">
        <f t="shared" si="17"/>
        <v>0</v>
      </c>
      <c r="AR36" s="202">
        <f t="shared" si="18"/>
        <v>0</v>
      </c>
      <c r="AS36" s="202">
        <f t="shared" si="19"/>
        <v>0</v>
      </c>
      <c r="AT36" s="202">
        <f t="shared" si="20"/>
        <v>0</v>
      </c>
      <c r="AU36" s="202">
        <f t="shared" si="21"/>
        <v>0</v>
      </c>
      <c r="AV36" s="202">
        <f t="shared" si="22"/>
        <v>0</v>
      </c>
      <c r="AW36" s="202">
        <f t="shared" si="23"/>
        <v>0</v>
      </c>
      <c r="AX36" s="202">
        <f t="shared" si="24"/>
        <v>0</v>
      </c>
      <c r="AY36" s="202">
        <f t="shared" si="25"/>
        <v>0</v>
      </c>
      <c r="AZ36" s="202">
        <f t="shared" si="26"/>
        <v>0</v>
      </c>
      <c r="BA36" s="202">
        <f t="shared" si="27"/>
        <v>0</v>
      </c>
      <c r="BB36" s="202">
        <f t="shared" si="28"/>
        <v>0</v>
      </c>
      <c r="BC36" s="202">
        <f t="shared" si="29"/>
        <v>0</v>
      </c>
      <c r="BD36" s="202">
        <f t="shared" si="30"/>
        <v>0</v>
      </c>
    </row>
    <row r="37" spans="1:56" ht="28.8" x14ac:dyDescent="0.3">
      <c r="A37" s="187"/>
      <c r="B37" s="246"/>
      <c r="C37" s="190" t="s">
        <v>525</v>
      </c>
      <c r="D37" s="188"/>
      <c r="E37" s="188"/>
      <c r="F37" s="188"/>
      <c r="G37" s="189"/>
      <c r="H37" s="191"/>
      <c r="I37" s="191"/>
      <c r="J37" s="191"/>
      <c r="K37" s="191"/>
      <c r="L37" s="191"/>
      <c r="M37" s="191"/>
      <c r="N37" s="191"/>
      <c r="O37" s="191"/>
      <c r="P37" s="191"/>
      <c r="Q37" s="191"/>
      <c r="R37" s="191"/>
      <c r="S37" s="191"/>
      <c r="T37" s="191"/>
      <c r="U37" s="191"/>
      <c r="V37" s="191"/>
      <c r="W37" s="191"/>
      <c r="X37" s="191"/>
      <c r="Y37" s="191"/>
      <c r="Z37" s="191"/>
      <c r="AA37" s="191"/>
      <c r="AB37" s="203"/>
      <c r="AC37" s="203" t="s">
        <v>8</v>
      </c>
      <c r="AD37" s="203" t="s">
        <v>3</v>
      </c>
      <c r="AE37" s="203"/>
      <c r="AF37" s="203"/>
      <c r="AG37" s="208">
        <f>IF(Tabel2[[#This Row],[Antwoord leverancier]]=AC37,AB37,0)</f>
        <v>0</v>
      </c>
      <c r="AH37" s="209"/>
      <c r="AI37" s="209"/>
      <c r="AJ37" s="209"/>
      <c r="AK37" s="202">
        <f t="shared" si="11"/>
        <v>0</v>
      </c>
      <c r="AL37" s="202">
        <f t="shared" si="12"/>
        <v>0</v>
      </c>
      <c r="AM37" s="202">
        <f t="shared" si="13"/>
        <v>0</v>
      </c>
      <c r="AN37" s="202">
        <f t="shared" si="14"/>
        <v>0</v>
      </c>
      <c r="AO37" s="202">
        <f t="shared" si="15"/>
        <v>0</v>
      </c>
      <c r="AP37" s="202">
        <f t="shared" si="16"/>
        <v>0</v>
      </c>
      <c r="AQ37" s="202">
        <f t="shared" si="17"/>
        <v>0</v>
      </c>
      <c r="AR37" s="202">
        <f t="shared" si="18"/>
        <v>0</v>
      </c>
      <c r="AS37" s="202">
        <f t="shared" si="19"/>
        <v>0</v>
      </c>
      <c r="AT37" s="202">
        <f t="shared" si="20"/>
        <v>0</v>
      </c>
      <c r="AU37" s="202">
        <f t="shared" si="21"/>
        <v>0</v>
      </c>
      <c r="AV37" s="202">
        <f t="shared" si="22"/>
        <v>0</v>
      </c>
      <c r="AW37" s="202">
        <f t="shared" si="23"/>
        <v>0</v>
      </c>
      <c r="AX37" s="202">
        <f t="shared" si="24"/>
        <v>0</v>
      </c>
      <c r="AY37" s="202">
        <f t="shared" si="25"/>
        <v>0</v>
      </c>
      <c r="AZ37" s="202">
        <f t="shared" si="26"/>
        <v>0</v>
      </c>
      <c r="BA37" s="202">
        <f t="shared" si="27"/>
        <v>0</v>
      </c>
      <c r="BB37" s="202">
        <f t="shared" si="28"/>
        <v>0</v>
      </c>
      <c r="BC37" s="202">
        <f t="shared" si="29"/>
        <v>0</v>
      </c>
      <c r="BD37" s="202">
        <f t="shared" si="30"/>
        <v>0</v>
      </c>
    </row>
    <row r="38" spans="1:56" ht="28.8" x14ac:dyDescent="0.3">
      <c r="A38" s="210" t="s">
        <v>526</v>
      </c>
      <c r="B38" s="247"/>
      <c r="C38" s="211" t="s">
        <v>527</v>
      </c>
      <c r="D38" s="211" t="s">
        <v>456</v>
      </c>
      <c r="E38" s="211" t="s">
        <v>528</v>
      </c>
      <c r="F38" s="212"/>
      <c r="G38" s="212"/>
      <c r="H38" s="191"/>
      <c r="I38" s="191"/>
      <c r="J38" s="191"/>
      <c r="K38" s="191"/>
      <c r="L38" s="191"/>
      <c r="M38" s="191"/>
      <c r="N38" s="191"/>
      <c r="O38" s="191"/>
      <c r="P38" s="191"/>
      <c r="Q38" s="191"/>
      <c r="R38" s="191"/>
      <c r="S38" s="191"/>
      <c r="T38" s="191"/>
      <c r="U38" s="191"/>
      <c r="V38" s="191"/>
      <c r="W38" s="191"/>
      <c r="X38" s="191"/>
      <c r="Y38" s="191"/>
      <c r="Z38" s="191"/>
      <c r="AA38" s="191" t="s">
        <v>58</v>
      </c>
      <c r="AB38" s="203">
        <v>1</v>
      </c>
      <c r="AC38" s="203" t="s">
        <v>8</v>
      </c>
      <c r="AD38" s="203" t="s">
        <v>3</v>
      </c>
      <c r="AE38" s="203"/>
      <c r="AF38" s="203"/>
      <c r="AG38" s="208">
        <f>IF(Tabel2[[#This Row],[Antwoord leverancier]]=AC38,AB38,0)</f>
        <v>0</v>
      </c>
      <c r="AH38" s="209"/>
      <c r="AI38" s="209"/>
      <c r="AJ38" s="209"/>
      <c r="AK38" s="202">
        <f t="shared" si="11"/>
        <v>0</v>
      </c>
      <c r="AL38" s="202">
        <f t="shared" si="12"/>
        <v>0</v>
      </c>
      <c r="AM38" s="202">
        <f t="shared" si="13"/>
        <v>1</v>
      </c>
      <c r="AN38" s="202">
        <f t="shared" si="14"/>
        <v>0</v>
      </c>
      <c r="AO38" s="202">
        <f t="shared" si="15"/>
        <v>0</v>
      </c>
      <c r="AP38" s="202">
        <f t="shared" si="16"/>
        <v>0</v>
      </c>
      <c r="AQ38" s="202">
        <f t="shared" si="17"/>
        <v>0</v>
      </c>
      <c r="AR38" s="202">
        <f t="shared" si="18"/>
        <v>0</v>
      </c>
      <c r="AS38" s="202">
        <f t="shared" si="19"/>
        <v>0</v>
      </c>
      <c r="AT38" s="202">
        <f t="shared" si="20"/>
        <v>0</v>
      </c>
      <c r="AU38" s="202">
        <f t="shared" si="21"/>
        <v>0</v>
      </c>
      <c r="AV38" s="202">
        <f t="shared" si="22"/>
        <v>0</v>
      </c>
      <c r="AW38" s="202">
        <f t="shared" si="23"/>
        <v>0</v>
      </c>
      <c r="AX38" s="202">
        <f t="shared" si="24"/>
        <v>0</v>
      </c>
      <c r="AY38" s="202">
        <f t="shared" si="25"/>
        <v>0</v>
      </c>
      <c r="AZ38" s="202">
        <f t="shared" si="26"/>
        <v>0</v>
      </c>
      <c r="BA38" s="202">
        <f t="shared" si="27"/>
        <v>0</v>
      </c>
      <c r="BB38" s="202">
        <f t="shared" si="28"/>
        <v>0</v>
      </c>
      <c r="BC38" s="202">
        <f t="shared" si="29"/>
        <v>0</v>
      </c>
      <c r="BD38" s="202">
        <f t="shared" si="30"/>
        <v>0</v>
      </c>
    </row>
    <row r="39" spans="1:56" ht="28.8" x14ac:dyDescent="0.3">
      <c r="A39" s="210" t="s">
        <v>529</v>
      </c>
      <c r="B39" s="247"/>
      <c r="C39" s="211" t="s">
        <v>530</v>
      </c>
      <c r="D39" s="211" t="s">
        <v>531</v>
      </c>
      <c r="E39" s="211" t="s">
        <v>532</v>
      </c>
      <c r="F39" s="212"/>
      <c r="G39" s="212"/>
      <c r="H39" s="191"/>
      <c r="I39" s="191"/>
      <c r="J39" s="191"/>
      <c r="K39" s="191"/>
      <c r="L39" s="191"/>
      <c r="M39" s="191"/>
      <c r="N39" s="191"/>
      <c r="O39" s="191"/>
      <c r="P39" s="191"/>
      <c r="Q39" s="191"/>
      <c r="R39" s="191"/>
      <c r="S39" s="191"/>
      <c r="T39" s="191"/>
      <c r="U39" s="191"/>
      <c r="V39" s="191"/>
      <c r="W39" s="191"/>
      <c r="X39" s="191"/>
      <c r="Y39" s="191"/>
      <c r="Z39" s="191"/>
      <c r="AA39" s="191" t="s">
        <v>58</v>
      </c>
      <c r="AB39" s="203">
        <v>1</v>
      </c>
      <c r="AC39" s="203" t="s">
        <v>8</v>
      </c>
      <c r="AD39" s="203" t="s">
        <v>3</v>
      </c>
      <c r="AE39" s="203"/>
      <c r="AF39" s="203"/>
      <c r="AG39" s="208">
        <f>IF(Tabel2[[#This Row],[Antwoord leverancier]]=AC39,AB39,0)</f>
        <v>0</v>
      </c>
      <c r="AH39" s="209"/>
      <c r="AI39" s="209"/>
      <c r="AJ39" s="209"/>
      <c r="AK39" s="202">
        <f t="shared" si="11"/>
        <v>0</v>
      </c>
      <c r="AL39" s="202">
        <f t="shared" si="12"/>
        <v>0</v>
      </c>
      <c r="AM39" s="202">
        <f t="shared" si="13"/>
        <v>1</v>
      </c>
      <c r="AN39" s="202">
        <f t="shared" si="14"/>
        <v>0</v>
      </c>
      <c r="AO39" s="202">
        <f t="shared" si="15"/>
        <v>0</v>
      </c>
      <c r="AP39" s="202">
        <f t="shared" si="16"/>
        <v>0</v>
      </c>
      <c r="AQ39" s="202">
        <f t="shared" si="17"/>
        <v>0</v>
      </c>
      <c r="AR39" s="202">
        <f t="shared" si="18"/>
        <v>0</v>
      </c>
      <c r="AS39" s="202">
        <f t="shared" si="19"/>
        <v>0</v>
      </c>
      <c r="AT39" s="202">
        <f t="shared" si="20"/>
        <v>0</v>
      </c>
      <c r="AU39" s="202">
        <f t="shared" si="21"/>
        <v>0</v>
      </c>
      <c r="AV39" s="202">
        <f t="shared" si="22"/>
        <v>0</v>
      </c>
      <c r="AW39" s="202">
        <f t="shared" si="23"/>
        <v>0</v>
      </c>
      <c r="AX39" s="202">
        <f t="shared" si="24"/>
        <v>0</v>
      </c>
      <c r="AY39" s="202">
        <f t="shared" si="25"/>
        <v>0</v>
      </c>
      <c r="AZ39" s="202">
        <f t="shared" si="26"/>
        <v>0</v>
      </c>
      <c r="BA39" s="202">
        <f t="shared" si="27"/>
        <v>0</v>
      </c>
      <c r="BB39" s="202">
        <f t="shared" si="28"/>
        <v>0</v>
      </c>
      <c r="BC39" s="202">
        <f t="shared" si="29"/>
        <v>0</v>
      </c>
      <c r="BD39" s="202">
        <f t="shared" si="30"/>
        <v>0</v>
      </c>
    </row>
    <row r="40" spans="1:56" x14ac:dyDescent="0.3">
      <c r="A40" s="210" t="s">
        <v>533</v>
      </c>
      <c r="B40" s="247"/>
      <c r="C40" s="211" t="s">
        <v>534</v>
      </c>
      <c r="D40" s="211" t="s">
        <v>456</v>
      </c>
      <c r="E40" s="211" t="s">
        <v>535</v>
      </c>
      <c r="F40" s="212"/>
      <c r="G40" s="212"/>
      <c r="H40" s="191"/>
      <c r="I40" s="191"/>
      <c r="J40" s="191"/>
      <c r="K40" s="191"/>
      <c r="L40" s="191"/>
      <c r="M40" s="191"/>
      <c r="N40" s="191"/>
      <c r="O40" s="191"/>
      <c r="P40" s="191"/>
      <c r="Q40" s="191"/>
      <c r="R40" s="191"/>
      <c r="S40" s="191"/>
      <c r="T40" s="191"/>
      <c r="U40" s="191"/>
      <c r="V40" s="191"/>
      <c r="W40" s="191"/>
      <c r="X40" s="191"/>
      <c r="Y40" s="191"/>
      <c r="Z40" s="191"/>
      <c r="AA40" s="191" t="s">
        <v>58</v>
      </c>
      <c r="AB40" s="203">
        <v>1</v>
      </c>
      <c r="AC40" s="203" t="s">
        <v>8</v>
      </c>
      <c r="AD40" s="203" t="s">
        <v>3</v>
      </c>
      <c r="AE40" s="203"/>
      <c r="AF40" s="203"/>
      <c r="AG40" s="208">
        <f>IF(Tabel2[[#This Row],[Antwoord leverancier]]=AC40,AB40,0)</f>
        <v>0</v>
      </c>
      <c r="AH40" s="209"/>
      <c r="AI40" s="209"/>
      <c r="AJ40" s="209"/>
      <c r="AK40" s="202">
        <f t="shared" si="11"/>
        <v>0</v>
      </c>
      <c r="AL40" s="202">
        <f t="shared" si="12"/>
        <v>0</v>
      </c>
      <c r="AM40" s="202">
        <f t="shared" si="13"/>
        <v>1</v>
      </c>
      <c r="AN40" s="202">
        <f t="shared" si="14"/>
        <v>0</v>
      </c>
      <c r="AO40" s="202">
        <f t="shared" si="15"/>
        <v>0</v>
      </c>
      <c r="AP40" s="202">
        <f t="shared" si="16"/>
        <v>0</v>
      </c>
      <c r="AQ40" s="202">
        <f t="shared" si="17"/>
        <v>0</v>
      </c>
      <c r="AR40" s="202">
        <f t="shared" si="18"/>
        <v>0</v>
      </c>
      <c r="AS40" s="202">
        <f t="shared" si="19"/>
        <v>0</v>
      </c>
      <c r="AT40" s="202">
        <f t="shared" si="20"/>
        <v>0</v>
      </c>
      <c r="AU40" s="202">
        <f t="shared" si="21"/>
        <v>0</v>
      </c>
      <c r="AV40" s="202">
        <f t="shared" si="22"/>
        <v>0</v>
      </c>
      <c r="AW40" s="202">
        <f t="shared" si="23"/>
        <v>0</v>
      </c>
      <c r="AX40" s="202">
        <f t="shared" si="24"/>
        <v>0</v>
      </c>
      <c r="AY40" s="202">
        <f t="shared" si="25"/>
        <v>0</v>
      </c>
      <c r="AZ40" s="202">
        <f t="shared" si="26"/>
        <v>0</v>
      </c>
      <c r="BA40" s="202">
        <f t="shared" si="27"/>
        <v>0</v>
      </c>
      <c r="BB40" s="202">
        <f t="shared" si="28"/>
        <v>0</v>
      </c>
      <c r="BC40" s="202">
        <f t="shared" si="29"/>
        <v>0</v>
      </c>
      <c r="BD40" s="202">
        <f t="shared" si="30"/>
        <v>0</v>
      </c>
    </row>
    <row r="41" spans="1:56" ht="28.8" x14ac:dyDescent="0.3">
      <c r="A41" s="210" t="s">
        <v>536</v>
      </c>
      <c r="B41" s="247"/>
      <c r="C41" s="211" t="s">
        <v>537</v>
      </c>
      <c r="D41" s="211" t="s">
        <v>456</v>
      </c>
      <c r="E41" s="211" t="s">
        <v>538</v>
      </c>
      <c r="F41" s="212"/>
      <c r="G41" s="212"/>
      <c r="H41" s="191"/>
      <c r="I41" s="191"/>
      <c r="J41" s="191"/>
      <c r="K41" s="191"/>
      <c r="L41" s="191"/>
      <c r="M41" s="191"/>
      <c r="N41" s="191"/>
      <c r="O41" s="191"/>
      <c r="P41" s="191"/>
      <c r="Q41" s="191"/>
      <c r="R41" s="191"/>
      <c r="S41" s="191"/>
      <c r="T41" s="191"/>
      <c r="U41" s="191"/>
      <c r="V41" s="191"/>
      <c r="W41" s="191"/>
      <c r="X41" s="191"/>
      <c r="Y41" s="191"/>
      <c r="Z41" s="191"/>
      <c r="AA41" s="191" t="s">
        <v>58</v>
      </c>
      <c r="AB41" s="203">
        <v>1</v>
      </c>
      <c r="AC41" s="203" t="s">
        <v>8</v>
      </c>
      <c r="AD41" s="203" t="s">
        <v>3</v>
      </c>
      <c r="AE41" s="203"/>
      <c r="AF41" s="203"/>
      <c r="AG41" s="208">
        <f>IF(Tabel2[[#This Row],[Antwoord leverancier]]=AC41,AB41,0)</f>
        <v>0</v>
      </c>
      <c r="AH41" s="209"/>
      <c r="AI41" s="209"/>
      <c r="AJ41" s="209"/>
      <c r="AK41" s="202">
        <f t="shared" si="11"/>
        <v>0</v>
      </c>
      <c r="AL41" s="202">
        <f t="shared" si="12"/>
        <v>0</v>
      </c>
      <c r="AM41" s="202">
        <f t="shared" si="13"/>
        <v>1</v>
      </c>
      <c r="AN41" s="202">
        <f t="shared" si="14"/>
        <v>0</v>
      </c>
      <c r="AO41" s="202">
        <f t="shared" si="15"/>
        <v>0</v>
      </c>
      <c r="AP41" s="202">
        <f t="shared" si="16"/>
        <v>0</v>
      </c>
      <c r="AQ41" s="202">
        <f t="shared" si="17"/>
        <v>0</v>
      </c>
      <c r="AR41" s="202">
        <f t="shared" si="18"/>
        <v>0</v>
      </c>
      <c r="AS41" s="202">
        <f t="shared" si="19"/>
        <v>0</v>
      </c>
      <c r="AT41" s="202">
        <f t="shared" si="20"/>
        <v>0</v>
      </c>
      <c r="AU41" s="202">
        <f t="shared" si="21"/>
        <v>0</v>
      </c>
      <c r="AV41" s="202">
        <f t="shared" si="22"/>
        <v>0</v>
      </c>
      <c r="AW41" s="202">
        <f t="shared" si="23"/>
        <v>0</v>
      </c>
      <c r="AX41" s="202">
        <f t="shared" si="24"/>
        <v>0</v>
      </c>
      <c r="AY41" s="202">
        <f t="shared" si="25"/>
        <v>0</v>
      </c>
      <c r="AZ41" s="202">
        <f t="shared" si="26"/>
        <v>0</v>
      </c>
      <c r="BA41" s="202">
        <f t="shared" si="27"/>
        <v>0</v>
      </c>
      <c r="BB41" s="202">
        <f t="shared" si="28"/>
        <v>0</v>
      </c>
      <c r="BC41" s="202">
        <f t="shared" si="29"/>
        <v>0</v>
      </c>
      <c r="BD41" s="202">
        <f t="shared" si="30"/>
        <v>0</v>
      </c>
    </row>
    <row r="42" spans="1:56" ht="129.6" x14ac:dyDescent="0.3">
      <c r="A42" s="210" t="s">
        <v>539</v>
      </c>
      <c r="B42" s="247"/>
      <c r="C42" s="211" t="s">
        <v>540</v>
      </c>
      <c r="D42" s="211" t="s">
        <v>456</v>
      </c>
      <c r="E42" s="211" t="s">
        <v>541</v>
      </c>
      <c r="F42" s="212"/>
      <c r="G42" s="212"/>
      <c r="H42" s="191"/>
      <c r="I42" s="191"/>
      <c r="J42" s="191"/>
      <c r="K42" s="191"/>
      <c r="L42" s="191"/>
      <c r="M42" s="191"/>
      <c r="N42" s="191"/>
      <c r="O42" s="191"/>
      <c r="P42" s="191"/>
      <c r="Q42" s="191"/>
      <c r="R42" s="191"/>
      <c r="S42" s="191"/>
      <c r="T42" s="191"/>
      <c r="U42" s="191"/>
      <c r="V42" s="191"/>
      <c r="W42" s="191"/>
      <c r="X42" s="191"/>
      <c r="Y42" s="191"/>
      <c r="Z42" s="191"/>
      <c r="AA42" s="191" t="s">
        <v>58</v>
      </c>
      <c r="AB42" s="203">
        <v>1</v>
      </c>
      <c r="AC42" s="203" t="s">
        <v>8</v>
      </c>
      <c r="AD42" s="203" t="s">
        <v>3</v>
      </c>
      <c r="AE42" s="203"/>
      <c r="AF42" s="203"/>
      <c r="AG42" s="208">
        <f>IF(Tabel2[[#This Row],[Antwoord leverancier]]=AC42,AB42,0)</f>
        <v>0</v>
      </c>
      <c r="AH42" s="209"/>
      <c r="AI42" s="209"/>
      <c r="AJ42" s="209"/>
      <c r="AK42" s="202">
        <f t="shared" si="11"/>
        <v>0</v>
      </c>
      <c r="AL42" s="202">
        <f t="shared" si="12"/>
        <v>0</v>
      </c>
      <c r="AM42" s="202">
        <f t="shared" si="13"/>
        <v>1</v>
      </c>
      <c r="AN42" s="202">
        <f t="shared" si="14"/>
        <v>0</v>
      </c>
      <c r="AO42" s="202">
        <f t="shared" si="15"/>
        <v>0</v>
      </c>
      <c r="AP42" s="202">
        <f t="shared" si="16"/>
        <v>0</v>
      </c>
      <c r="AQ42" s="202">
        <f t="shared" si="17"/>
        <v>0</v>
      </c>
      <c r="AR42" s="202">
        <f t="shared" si="18"/>
        <v>0</v>
      </c>
      <c r="AS42" s="202">
        <f t="shared" si="19"/>
        <v>0</v>
      </c>
      <c r="AT42" s="202">
        <f t="shared" si="20"/>
        <v>0</v>
      </c>
      <c r="AU42" s="202">
        <f t="shared" si="21"/>
        <v>0</v>
      </c>
      <c r="AV42" s="202">
        <f t="shared" si="22"/>
        <v>0</v>
      </c>
      <c r="AW42" s="202">
        <f t="shared" si="23"/>
        <v>0</v>
      </c>
      <c r="AX42" s="202">
        <f t="shared" si="24"/>
        <v>0</v>
      </c>
      <c r="AY42" s="202">
        <f t="shared" si="25"/>
        <v>0</v>
      </c>
      <c r="AZ42" s="202">
        <f t="shared" si="26"/>
        <v>0</v>
      </c>
      <c r="BA42" s="202">
        <f t="shared" si="27"/>
        <v>0</v>
      </c>
      <c r="BB42" s="202">
        <f t="shared" si="28"/>
        <v>0</v>
      </c>
      <c r="BC42" s="202">
        <f t="shared" si="29"/>
        <v>0</v>
      </c>
      <c r="BD42" s="202">
        <f t="shared" si="30"/>
        <v>0</v>
      </c>
    </row>
    <row r="43" spans="1:56" ht="57.6" x14ac:dyDescent="0.3">
      <c r="A43" s="213" t="s">
        <v>542</v>
      </c>
      <c r="B43" s="248"/>
      <c r="C43" s="214" t="s">
        <v>543</v>
      </c>
      <c r="D43" s="214" t="s">
        <v>498</v>
      </c>
      <c r="E43" s="214" t="s">
        <v>544</v>
      </c>
      <c r="F43" s="212"/>
      <c r="G43" s="215"/>
      <c r="H43" s="191"/>
      <c r="I43" s="191"/>
      <c r="J43" s="191"/>
      <c r="K43" s="191"/>
      <c r="L43" s="191"/>
      <c r="M43" s="191"/>
      <c r="N43" s="191"/>
      <c r="O43" s="191"/>
      <c r="P43" s="191"/>
      <c r="Q43" s="191"/>
      <c r="R43" s="191"/>
      <c r="S43" s="191"/>
      <c r="T43" s="191"/>
      <c r="U43" s="191"/>
      <c r="V43" s="191"/>
      <c r="W43" s="191"/>
      <c r="X43" s="191"/>
      <c r="Y43" s="191"/>
      <c r="Z43" s="191"/>
      <c r="AA43" s="191" t="s">
        <v>63</v>
      </c>
      <c r="AB43" s="203">
        <v>1</v>
      </c>
      <c r="AC43" s="203" t="s">
        <v>8</v>
      </c>
      <c r="AD43" s="203" t="s">
        <v>3</v>
      </c>
      <c r="AE43" s="203"/>
      <c r="AF43" s="203"/>
      <c r="AG43" s="208">
        <f>IF(Tabel2[[#This Row],[Antwoord leverancier]]=AC43,AB43,0)</f>
        <v>0</v>
      </c>
      <c r="AH43" s="209"/>
      <c r="AI43" s="209"/>
      <c r="AJ43" s="209"/>
      <c r="AK43" s="202">
        <f t="shared" si="11"/>
        <v>0</v>
      </c>
      <c r="AL43" s="202">
        <f t="shared" si="12"/>
        <v>0</v>
      </c>
      <c r="AM43" s="202">
        <f t="shared" si="13"/>
        <v>0</v>
      </c>
      <c r="AN43" s="202">
        <f t="shared" si="14"/>
        <v>0</v>
      </c>
      <c r="AO43" s="202">
        <f t="shared" si="15"/>
        <v>0</v>
      </c>
      <c r="AP43" s="202">
        <f t="shared" si="16"/>
        <v>0</v>
      </c>
      <c r="AQ43" s="202">
        <f t="shared" si="17"/>
        <v>0</v>
      </c>
      <c r="AR43" s="202">
        <f t="shared" si="18"/>
        <v>0</v>
      </c>
      <c r="AS43" s="202">
        <f t="shared" si="19"/>
        <v>0</v>
      </c>
      <c r="AT43" s="202">
        <f t="shared" si="20"/>
        <v>0</v>
      </c>
      <c r="AU43" s="202">
        <f t="shared" si="21"/>
        <v>0</v>
      </c>
      <c r="AV43" s="202">
        <f t="shared" si="22"/>
        <v>0</v>
      </c>
      <c r="AW43" s="202">
        <f t="shared" si="23"/>
        <v>1</v>
      </c>
      <c r="AX43" s="202">
        <f t="shared" si="24"/>
        <v>0</v>
      </c>
      <c r="AY43" s="202">
        <f t="shared" si="25"/>
        <v>0</v>
      </c>
      <c r="AZ43" s="202">
        <f t="shared" si="26"/>
        <v>0</v>
      </c>
      <c r="BA43" s="202">
        <f t="shared" si="27"/>
        <v>0</v>
      </c>
      <c r="BB43" s="202">
        <f t="shared" si="28"/>
        <v>0</v>
      </c>
      <c r="BC43" s="202">
        <f t="shared" si="29"/>
        <v>0</v>
      </c>
      <c r="BD43" s="202">
        <f t="shared" si="30"/>
        <v>0</v>
      </c>
    </row>
    <row r="44" spans="1:56" ht="6.6" customHeight="1" x14ac:dyDescent="0.3">
      <c r="A44" s="216"/>
      <c r="B44" s="249"/>
      <c r="C44" s="217"/>
      <c r="D44" s="217"/>
      <c r="E44" s="217"/>
      <c r="F44" s="216"/>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row>
  </sheetData>
  <sheetProtection algorithmName="SHA-512" hashValue="Yqfav19bxMLJsfWYlD8HgM2NEJLvnADcmrF3U7D8fI9d/Og9ELyxxn0gysm11Y/K9voygPHeJypq06wRvLOJvQ==" saltValue="ez8liNPxRDpWuSiRuxw1jw==" spinCount="100000" sheet="1" objects="1" scenarios="1"/>
  <mergeCells count="11">
    <mergeCell ref="A1:F1"/>
    <mergeCell ref="BA1:BB1"/>
    <mergeCell ref="BC1:BD1"/>
    <mergeCell ref="AK1:AL1"/>
    <mergeCell ref="AO1:AP1"/>
    <mergeCell ref="AQ1:AR1"/>
    <mergeCell ref="AU1:AV1"/>
    <mergeCell ref="AW1:AX1"/>
    <mergeCell ref="AY1:AZ1"/>
    <mergeCell ref="AM1:AN1"/>
    <mergeCell ref="AS1:AT1"/>
  </mergeCells>
  <phoneticPr fontId="3" type="noConversion"/>
  <conditionalFormatting sqref="B4:B1048576">
    <cfRule type="cellIs" dxfId="43" priority="46" operator="equal">
      <formula>"H"</formula>
    </cfRule>
  </conditionalFormatting>
  <dataValidations count="3">
    <dataValidation type="list" allowBlank="1" showInputMessage="1" showErrorMessage="1" sqref="F8 F10:F15 F18 F20:F22 F38:F43 F26 F28:F35" xr:uid="{00000000-0002-0000-0400-000000000000}">
      <formula1>lst_janeenvt</formula1>
    </dataValidation>
    <dataValidation type="list" allowBlank="1" showInputMessage="1" showErrorMessage="1" sqref="F24:F25" xr:uid="{00000000-0002-0000-0400-000001000000}">
      <formula1>lst_janeeToel</formula1>
    </dataValidation>
    <dataValidation type="list" allowBlank="1" showInputMessage="1" showErrorMessage="1" sqref="AA6:AA43" xr:uid="{00000000-0002-0000-0400-000002000000}">
      <formula1>lst_Category</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A77"/>
  <sheetViews>
    <sheetView showGridLines="0" showRowColHeaders="0" zoomScaleNormal="100" workbookViewId="0">
      <pane ySplit="4" topLeftCell="A5" activePane="bottomLeft" state="frozen"/>
      <selection activeCell="G9" sqref="G9"/>
      <selection pane="bottomLeft" activeCell="A5" sqref="A5"/>
    </sheetView>
  </sheetViews>
  <sheetFormatPr defaultColWidth="8.88671875" defaultRowHeight="14.4" outlineLevelCol="1" x14ac:dyDescent="0.3"/>
  <cols>
    <col min="1" max="1" width="4.44140625" style="3" customWidth="1"/>
    <col min="2" max="2" width="7" style="25" bestFit="1" customWidth="1"/>
    <col min="3" max="3" width="79.44140625" style="5" customWidth="1"/>
    <col min="4" max="4" width="14.33203125" style="3" customWidth="1" outlineLevel="1"/>
    <col min="5" max="5" width="13" style="3" customWidth="1" outlineLevel="1"/>
    <col min="6" max="6" width="22.5546875" style="11" customWidth="1"/>
    <col min="7" max="7" width="39.109375" style="3" customWidth="1"/>
    <col min="8" max="8" width="12.109375" style="3" customWidth="1"/>
    <col min="9" max="15" width="8.33203125" style="3" customWidth="1"/>
    <col min="16" max="22" width="13.44140625" style="3" customWidth="1"/>
    <col min="23" max="25" width="15.33203125" style="3" customWidth="1"/>
    <col min="26" max="26" width="9.88671875" style="3" customWidth="1"/>
    <col min="27" max="46" width="8.88671875" style="3" hidden="1" customWidth="1"/>
    <col min="47" max="47" width="22.109375" style="3" hidden="1" customWidth="1"/>
    <col min="48" max="52" width="0" style="3" hidden="1" customWidth="1"/>
    <col min="53" max="53" width="5.6640625" style="124" hidden="1" customWidth="1"/>
    <col min="54" max="54" width="13.109375" style="72" hidden="1" customWidth="1"/>
    <col min="55" max="56" width="0" style="72" hidden="1" customWidth="1"/>
    <col min="57" max="74" width="8.88671875" style="72"/>
    <col min="75" max="16384" width="8.88671875" style="3"/>
  </cols>
  <sheetData>
    <row r="1" spans="1:74" ht="23.4" x14ac:dyDescent="0.45">
      <c r="A1" s="291" t="s">
        <v>545</v>
      </c>
      <c r="B1" s="291"/>
      <c r="C1" s="291"/>
      <c r="D1" s="291"/>
      <c r="E1" s="291"/>
      <c r="F1" s="291"/>
      <c r="G1" s="252" t="str">
        <f>"Completed - "&amp;'4. Security Management'!$AJ$2&amp;"%"</f>
        <v>Completed - 0%</v>
      </c>
      <c r="AA1" s="4"/>
      <c r="AB1" s="103" t="s">
        <v>53</v>
      </c>
      <c r="AC1" s="95" t="s">
        <v>54</v>
      </c>
      <c r="AD1" s="104"/>
      <c r="AE1" s="104"/>
      <c r="AF1" s="104"/>
      <c r="AG1" s="106"/>
      <c r="AH1" s="95" t="s">
        <v>55</v>
      </c>
      <c r="AI1" s="4"/>
      <c r="AJ1" s="95" t="s">
        <v>56</v>
      </c>
      <c r="AK1" s="280" t="s">
        <v>57</v>
      </c>
      <c r="AL1" s="280"/>
      <c r="AM1" s="280" t="s">
        <v>58</v>
      </c>
      <c r="AN1" s="280"/>
      <c r="AO1" s="280" t="s">
        <v>59</v>
      </c>
      <c r="AP1" s="280"/>
      <c r="AQ1" s="280" t="s">
        <v>60</v>
      </c>
      <c r="AR1" s="280"/>
      <c r="AS1" s="280" t="s">
        <v>61</v>
      </c>
      <c r="AT1" s="280"/>
      <c r="AU1" s="280" t="s">
        <v>62</v>
      </c>
      <c r="AV1" s="280"/>
      <c r="AW1" s="280" t="s">
        <v>63</v>
      </c>
      <c r="AX1" s="280"/>
      <c r="AY1" s="292" t="s">
        <v>64</v>
      </c>
      <c r="AZ1" s="292"/>
      <c r="BA1" s="292" t="s">
        <v>65</v>
      </c>
      <c r="BB1" s="292"/>
      <c r="BC1" s="292" t="s">
        <v>66</v>
      </c>
      <c r="BD1" s="292"/>
      <c r="BE1" s="3"/>
      <c r="BF1" s="3"/>
      <c r="BG1" s="3"/>
      <c r="BH1" s="3"/>
      <c r="BI1" s="3"/>
      <c r="BJ1" s="3"/>
      <c r="BK1" s="3"/>
      <c r="BL1" s="3"/>
      <c r="BM1" s="3"/>
      <c r="BN1" s="3"/>
      <c r="BO1" s="3"/>
      <c r="BP1" s="3"/>
      <c r="BQ1" s="3"/>
      <c r="BR1" s="3"/>
      <c r="BS1" s="3"/>
      <c r="BT1" s="3"/>
      <c r="BU1" s="3"/>
      <c r="BV1" s="3"/>
    </row>
    <row r="2" spans="1:74" ht="14.4" customHeight="1" x14ac:dyDescent="0.3">
      <c r="A2" s="147"/>
      <c r="B2" s="147"/>
      <c r="C2" s="147"/>
      <c r="D2" s="147"/>
      <c r="E2" s="147"/>
      <c r="F2" s="147"/>
      <c r="G2" s="147"/>
      <c r="AA2" s="4"/>
      <c r="AB2" s="131">
        <f>SUM(AB5:AB101)</f>
        <v>43</v>
      </c>
      <c r="AC2" s="132">
        <f>AG2</f>
        <v>0</v>
      </c>
      <c r="AD2" s="104"/>
      <c r="AE2" s="103"/>
      <c r="AF2" s="103"/>
      <c r="AG2" s="105">
        <f>SUM(AG5:AG101)</f>
        <v>0</v>
      </c>
      <c r="AH2" s="95" t="s">
        <v>68</v>
      </c>
      <c r="AI2" s="4"/>
      <c r="AJ2" s="106">
        <f>ROUND(COUNTA(F5:F101)/COUNTA(AB5:AB101),2)*100</f>
        <v>0</v>
      </c>
      <c r="AK2" s="118"/>
      <c r="AL2" s="118">
        <f>IF(AND(AL5&gt;0,AK5&gt;0),AL5/AK5,0)</f>
        <v>0</v>
      </c>
      <c r="AM2" s="118"/>
      <c r="AN2" s="118">
        <f>IF(AND(AN5&gt;0,AM5&gt;0),AN5/AM5,0)</f>
        <v>0</v>
      </c>
      <c r="AO2" s="118"/>
      <c r="AP2" s="118">
        <f>IF(AND(AP5&gt;0,AO5&gt;0),AP5/AO5,0)</f>
        <v>0</v>
      </c>
      <c r="AQ2" s="118"/>
      <c r="AR2" s="118">
        <f>IF(AND(AR5&gt;0,AQ5&gt;0),AR5/AQ5,0)</f>
        <v>0</v>
      </c>
      <c r="AS2" s="118"/>
      <c r="AT2" s="118">
        <f>IF(AND(AT5&gt;0,AS5&gt;0),AT5/AS5,0)</f>
        <v>0</v>
      </c>
      <c r="AU2" s="118"/>
      <c r="AV2" s="118">
        <f>IF(AND(AV5&gt;0,AU5&gt;0),AV5/AU5,0)</f>
        <v>0</v>
      </c>
      <c r="AW2" s="118"/>
      <c r="AX2" s="118">
        <f>IF(AND(AX5&gt;0,AW5&gt;0),AX5/AW5,0)</f>
        <v>0</v>
      </c>
      <c r="AY2" s="116"/>
      <c r="AZ2" s="118">
        <f>IF(AND(AZ5&gt;0,AY5&gt;0),AZ5/AY5,0)</f>
        <v>0</v>
      </c>
      <c r="BA2" s="116"/>
      <c r="BB2" s="118">
        <f>IF(AND(BB5&gt;0,BA5&gt;0),BB5/BA5,0)</f>
        <v>0</v>
      </c>
      <c r="BC2" s="116"/>
      <c r="BD2" s="118">
        <f>IF(AND(BD5&gt;0,BC5&gt;0),BD5/BC5,0)</f>
        <v>0</v>
      </c>
      <c r="BE2" s="3"/>
      <c r="BF2" s="3"/>
      <c r="BG2" s="3"/>
      <c r="BH2" s="3"/>
      <c r="BI2" s="3"/>
      <c r="BJ2" s="3"/>
      <c r="BK2" s="3"/>
      <c r="BL2" s="3"/>
      <c r="BM2" s="3"/>
      <c r="BN2" s="3"/>
      <c r="BO2" s="3"/>
      <c r="BP2" s="3"/>
      <c r="BQ2" s="3"/>
      <c r="BR2" s="3"/>
      <c r="BS2" s="3"/>
      <c r="BT2" s="3"/>
      <c r="BU2" s="3"/>
      <c r="BV2" s="3"/>
    </row>
    <row r="3" spans="1:74" ht="14.4" customHeight="1" x14ac:dyDescent="0.3">
      <c r="A3" s="147"/>
      <c r="B3" s="147"/>
      <c r="C3" s="147"/>
      <c r="D3" s="147"/>
      <c r="E3" s="147"/>
      <c r="F3" s="147"/>
      <c r="G3" s="147"/>
      <c r="AA3" s="4"/>
      <c r="AB3" s="104"/>
      <c r="AC3" s="116"/>
      <c r="AD3" s="116"/>
      <c r="AE3" s="109"/>
      <c r="AF3" s="109"/>
      <c r="AG3" s="105"/>
      <c r="AH3" s="100"/>
      <c r="AI3" s="100"/>
      <c r="AJ3" s="106"/>
      <c r="AK3" s="118"/>
      <c r="AL3" s="118"/>
      <c r="AM3" s="118"/>
      <c r="AN3" s="118"/>
      <c r="AO3" s="118"/>
      <c r="AP3" s="118"/>
      <c r="AQ3" s="118"/>
      <c r="AR3" s="118"/>
      <c r="AS3" s="118"/>
      <c r="AT3" s="118"/>
      <c r="AU3" s="118"/>
      <c r="AV3" s="118"/>
      <c r="AW3" s="118"/>
      <c r="AX3" s="118"/>
      <c r="AY3" s="116"/>
      <c r="AZ3" s="118"/>
      <c r="BA3" s="116"/>
      <c r="BB3" s="118"/>
      <c r="BC3" s="116"/>
      <c r="BD3" s="118"/>
      <c r="BE3" s="3"/>
      <c r="BF3" s="3"/>
      <c r="BG3" s="3"/>
      <c r="BH3" s="3"/>
      <c r="BI3" s="3"/>
      <c r="BJ3" s="3"/>
      <c r="BK3" s="3"/>
      <c r="BL3" s="3"/>
      <c r="BM3" s="3"/>
      <c r="BN3" s="3"/>
      <c r="BO3" s="3"/>
      <c r="BP3" s="3"/>
      <c r="BQ3" s="3"/>
      <c r="BR3" s="3"/>
      <c r="BS3" s="3"/>
      <c r="BT3" s="3"/>
      <c r="BU3" s="3"/>
      <c r="BV3" s="3"/>
    </row>
    <row r="4" spans="1:74" thickBot="1" x14ac:dyDescent="0.35">
      <c r="A4" s="16" t="s">
        <v>71</v>
      </c>
      <c r="B4" s="23" t="s">
        <v>354</v>
      </c>
      <c r="C4" s="16" t="s">
        <v>449</v>
      </c>
      <c r="D4" s="16" t="s">
        <v>223</v>
      </c>
      <c r="E4" s="16" t="s">
        <v>450</v>
      </c>
      <c r="F4" s="78" t="s">
        <v>546</v>
      </c>
      <c r="G4" s="76" t="s">
        <v>75</v>
      </c>
      <c r="AA4" s="95" t="s">
        <v>76</v>
      </c>
      <c r="AB4" s="109" t="s">
        <v>77</v>
      </c>
      <c r="AC4" s="103" t="s">
        <v>78</v>
      </c>
      <c r="AD4" s="103" t="s">
        <v>79</v>
      </c>
      <c r="AE4" s="109"/>
      <c r="AF4" s="109"/>
      <c r="AG4" s="106" t="s">
        <v>82</v>
      </c>
      <c r="AH4" s="95" t="s">
        <v>360</v>
      </c>
      <c r="AI4" s="100"/>
      <c r="AJ4" s="100"/>
      <c r="AK4" s="119" t="s">
        <v>69</v>
      </c>
      <c r="AL4" s="119" t="s">
        <v>70</v>
      </c>
      <c r="AM4" s="119" t="s">
        <v>69</v>
      </c>
      <c r="AN4" s="119" t="s">
        <v>70</v>
      </c>
      <c r="AO4" s="119" t="s">
        <v>69</v>
      </c>
      <c r="AP4" s="119" t="s">
        <v>70</v>
      </c>
      <c r="AQ4" s="119" t="s">
        <v>69</v>
      </c>
      <c r="AR4" s="119" t="s">
        <v>70</v>
      </c>
      <c r="AS4" s="119" t="s">
        <v>69</v>
      </c>
      <c r="AT4" s="119" t="s">
        <v>70</v>
      </c>
      <c r="AU4" s="119" t="s">
        <v>69</v>
      </c>
      <c r="AV4" s="119" t="s">
        <v>70</v>
      </c>
      <c r="AW4" s="119" t="s">
        <v>69</v>
      </c>
      <c r="AX4" s="119" t="s">
        <v>70</v>
      </c>
      <c r="AY4" s="109" t="s">
        <v>69</v>
      </c>
      <c r="AZ4" s="109" t="s">
        <v>70</v>
      </c>
      <c r="BA4" s="109" t="s">
        <v>69</v>
      </c>
      <c r="BB4" s="109" t="s">
        <v>70</v>
      </c>
      <c r="BC4" s="109" t="s">
        <v>69</v>
      </c>
      <c r="BD4" s="109" t="s">
        <v>70</v>
      </c>
      <c r="BE4" s="3"/>
      <c r="BF4" s="3"/>
      <c r="BG4" s="3"/>
      <c r="BH4" s="3"/>
      <c r="BI4" s="3"/>
      <c r="BJ4" s="3"/>
      <c r="BK4" s="3"/>
      <c r="BL4" s="3"/>
      <c r="BM4" s="3"/>
      <c r="BN4" s="3"/>
      <c r="BO4" s="3"/>
      <c r="BP4" s="3"/>
      <c r="BQ4" s="3"/>
      <c r="BR4" s="3"/>
      <c r="BS4" s="3"/>
      <c r="BT4" s="3"/>
      <c r="BU4" s="3"/>
      <c r="BV4" s="3"/>
    </row>
    <row r="5" spans="1:74" thickTop="1" x14ac:dyDescent="0.3">
      <c r="A5" s="17"/>
      <c r="B5" s="24"/>
      <c r="C5" s="17" t="s">
        <v>547</v>
      </c>
      <c r="D5" s="17"/>
      <c r="E5" s="74"/>
      <c r="F5" s="173"/>
      <c r="G5" s="77"/>
      <c r="AA5" s="95"/>
      <c r="AB5" s="109"/>
      <c r="AC5" s="109"/>
      <c r="AD5" s="109"/>
      <c r="AE5" s="109"/>
      <c r="AF5" s="109"/>
      <c r="AG5" s="117"/>
      <c r="AH5" s="98"/>
      <c r="AI5" s="98"/>
      <c r="AJ5" s="98"/>
      <c r="AK5" s="119">
        <f t="shared" ref="AK5:BD5" si="0">SUM(AK6:AK203)</f>
        <v>0</v>
      </c>
      <c r="AL5" s="119">
        <f t="shared" si="0"/>
        <v>0</v>
      </c>
      <c r="AM5" s="119">
        <f t="shared" si="0"/>
        <v>0</v>
      </c>
      <c r="AN5" s="119">
        <f t="shared" si="0"/>
        <v>0</v>
      </c>
      <c r="AO5" s="119">
        <f t="shared" si="0"/>
        <v>0</v>
      </c>
      <c r="AP5" s="119">
        <f t="shared" si="0"/>
        <v>0</v>
      </c>
      <c r="AQ5" s="119">
        <f t="shared" si="0"/>
        <v>2</v>
      </c>
      <c r="AR5" s="119">
        <f t="shared" si="0"/>
        <v>0</v>
      </c>
      <c r="AS5" s="119">
        <f t="shared" si="0"/>
        <v>0</v>
      </c>
      <c r="AT5" s="119">
        <f t="shared" si="0"/>
        <v>0</v>
      </c>
      <c r="AU5" s="119">
        <f t="shared" si="0"/>
        <v>0</v>
      </c>
      <c r="AV5" s="119">
        <f t="shared" si="0"/>
        <v>0</v>
      </c>
      <c r="AW5" s="119">
        <f t="shared" si="0"/>
        <v>0</v>
      </c>
      <c r="AX5" s="119">
        <f t="shared" si="0"/>
        <v>0</v>
      </c>
      <c r="AY5" s="119">
        <f t="shared" si="0"/>
        <v>41</v>
      </c>
      <c r="AZ5" s="119">
        <f t="shared" si="0"/>
        <v>0</v>
      </c>
      <c r="BA5" s="119">
        <f t="shared" si="0"/>
        <v>0</v>
      </c>
      <c r="BB5" s="119">
        <f t="shared" si="0"/>
        <v>0</v>
      </c>
      <c r="BC5" s="119">
        <f t="shared" si="0"/>
        <v>0</v>
      </c>
      <c r="BD5" s="119">
        <f t="shared" si="0"/>
        <v>0</v>
      </c>
      <c r="BE5" s="3"/>
      <c r="BF5" s="3"/>
      <c r="BG5" s="3"/>
      <c r="BH5" s="3"/>
      <c r="BI5" s="3"/>
      <c r="BJ5" s="3"/>
      <c r="BK5" s="3"/>
      <c r="BL5" s="3"/>
      <c r="BM5" s="3"/>
      <c r="BN5" s="3"/>
      <c r="BO5" s="3"/>
      <c r="BP5" s="3"/>
      <c r="BQ5" s="3"/>
      <c r="BR5" s="3"/>
      <c r="BS5" s="3"/>
      <c r="BT5" s="3"/>
      <c r="BU5" s="3"/>
      <c r="BV5" s="3"/>
    </row>
    <row r="6" spans="1:74" ht="27.6" x14ac:dyDescent="0.3">
      <c r="A6" s="3" t="s">
        <v>548</v>
      </c>
      <c r="B6" s="25" t="s">
        <v>480</v>
      </c>
      <c r="C6" s="5" t="s">
        <v>549</v>
      </c>
      <c r="D6" s="20" t="s">
        <v>456</v>
      </c>
      <c r="E6" s="20" t="s">
        <v>550</v>
      </c>
      <c r="F6" s="36"/>
      <c r="G6" s="36"/>
      <c r="AA6" s="4" t="s">
        <v>64</v>
      </c>
      <c r="AB6" s="116">
        <v>5</v>
      </c>
      <c r="AC6" s="116" t="s">
        <v>8</v>
      </c>
      <c r="AD6" s="116" t="s">
        <v>3</v>
      </c>
      <c r="AE6" s="116"/>
      <c r="AF6" s="116"/>
      <c r="AG6" s="123">
        <f>IF(Tabel1[[#This Row],[Antwoord Leverancier]]=AC6,AB6,0)</f>
        <v>0</v>
      </c>
      <c r="AH6" s="98"/>
      <c r="AI6" s="98"/>
      <c r="AJ6" s="98"/>
      <c r="AK6" s="118">
        <f>IF($AA6=AK$1,$AB6,0)</f>
        <v>0</v>
      </c>
      <c r="AL6" s="118">
        <f t="shared" ref="AL6" si="1">IF($AA6=AK$1,$AG6,0)</f>
        <v>0</v>
      </c>
      <c r="AM6" s="118">
        <f>IF($AA6=AM$1,$AB6,0)</f>
        <v>0</v>
      </c>
      <c r="AN6" s="118">
        <f t="shared" ref="AN6" si="2">IF($AA6=AM$1,$AG6,0)</f>
        <v>0</v>
      </c>
      <c r="AO6" s="118">
        <f>IF($AA6=AO$1,$AB6,0)</f>
        <v>0</v>
      </c>
      <c r="AP6" s="118">
        <f t="shared" ref="AP6" si="3">IF($AA6=AO$1,$AG6,0)</f>
        <v>0</v>
      </c>
      <c r="AQ6" s="118">
        <f>IF($AA6=AQ$1,$AB6,0)</f>
        <v>0</v>
      </c>
      <c r="AR6" s="118">
        <f t="shared" ref="AR6" si="4">IF($AA6=AQ$1,$AG6,0)</f>
        <v>0</v>
      </c>
      <c r="AS6" s="118">
        <f>IF($AA6=AS$1,$AB6,0)</f>
        <v>0</v>
      </c>
      <c r="AT6" s="118">
        <f t="shared" ref="AT6" si="5">IF($AA6=AS$1,$AG6,0)</f>
        <v>0</v>
      </c>
      <c r="AU6" s="118">
        <f>IF($AA6=AU$1,$AB6,0)</f>
        <v>0</v>
      </c>
      <c r="AV6" s="118">
        <f t="shared" ref="AV6" si="6">IF($AA6=AU$1,$AG6,0)</f>
        <v>0</v>
      </c>
      <c r="AW6" s="118">
        <f>IF($AA6=AW$1,$AB6,0)</f>
        <v>0</v>
      </c>
      <c r="AX6" s="118">
        <f t="shared" ref="AX6" si="7">IF($AA6=AW$1,$AG6,0)</f>
        <v>0</v>
      </c>
      <c r="AY6" s="118">
        <f>IF($AA6=AY$1,$AB6,0)</f>
        <v>5</v>
      </c>
      <c r="AZ6" s="118">
        <f t="shared" ref="AZ6" si="8">IF($AA6=AY$1,$AG6,0)</f>
        <v>0</v>
      </c>
      <c r="BA6" s="118">
        <f>IF($AA6=BA$1,$AB6,0)</f>
        <v>0</v>
      </c>
      <c r="BB6" s="118">
        <f t="shared" ref="BB6" si="9">IF($AA6=BA$1,$AG6,0)</f>
        <v>0</v>
      </c>
      <c r="BC6" s="118">
        <f>IF($AA6=BC$1,$AB6,0)</f>
        <v>0</v>
      </c>
      <c r="BD6" s="118">
        <f t="shared" ref="BD6" si="10">IF($AA6=BC$1,$AG6,0)</f>
        <v>0</v>
      </c>
      <c r="BE6" s="3"/>
      <c r="BF6" s="3"/>
      <c r="BG6" s="3"/>
      <c r="BH6" s="3"/>
      <c r="BI6" s="3"/>
      <c r="BJ6" s="3"/>
      <c r="BK6" s="3"/>
      <c r="BL6" s="3"/>
      <c r="BM6" s="3"/>
      <c r="BN6" s="3"/>
      <c r="BO6" s="3"/>
      <c r="BP6" s="3"/>
      <c r="BQ6" s="3"/>
      <c r="BR6" s="3"/>
      <c r="BS6" s="3"/>
      <c r="BT6" s="3"/>
      <c r="BU6" s="3"/>
      <c r="BV6" s="3"/>
    </row>
    <row r="7" spans="1:74" ht="27.6" x14ac:dyDescent="0.3">
      <c r="A7" s="3" t="s">
        <v>551</v>
      </c>
      <c r="B7" s="25" t="s">
        <v>480</v>
      </c>
      <c r="C7" s="5" t="s">
        <v>552</v>
      </c>
      <c r="D7" s="20" t="s">
        <v>456</v>
      </c>
      <c r="E7" s="20" t="s">
        <v>553</v>
      </c>
      <c r="F7" s="36"/>
      <c r="G7" s="36"/>
      <c r="AA7" s="4" t="s">
        <v>64</v>
      </c>
      <c r="AB7" s="116">
        <v>1</v>
      </c>
      <c r="AC7" s="116" t="s">
        <v>8</v>
      </c>
      <c r="AD7" s="116" t="s">
        <v>3</v>
      </c>
      <c r="AE7" s="116"/>
      <c r="AF7" s="116"/>
      <c r="AG7" s="123">
        <f>IF(Tabel1[[#This Row],[Antwoord Leverancier]]=AC7,AB7,0)</f>
        <v>0</v>
      </c>
      <c r="AH7" s="98"/>
      <c r="AI7" s="98"/>
      <c r="AJ7" s="98"/>
      <c r="AK7" s="118">
        <f t="shared" ref="AK7:AK40" si="11">IF($AA7=AK$1,$AB7,0)</f>
        <v>0</v>
      </c>
      <c r="AL7" s="118">
        <f t="shared" ref="AL7:AL40" si="12">IF($AA7=AK$1,$AG7,0)</f>
        <v>0</v>
      </c>
      <c r="AM7" s="118">
        <f t="shared" ref="AM7:AM40" si="13">IF($AA7=AM$1,$AB7,0)</f>
        <v>0</v>
      </c>
      <c r="AN7" s="118">
        <f t="shared" ref="AN7:AN40" si="14">IF($AA7=AM$1,$AG7,0)</f>
        <v>0</v>
      </c>
      <c r="AO7" s="118">
        <f t="shared" ref="AO7:AO40" si="15">IF($AA7=AO$1,$AB7,0)</f>
        <v>0</v>
      </c>
      <c r="AP7" s="118">
        <f t="shared" ref="AP7:AP40" si="16">IF($AA7=AO$1,$AG7,0)</f>
        <v>0</v>
      </c>
      <c r="AQ7" s="118">
        <f t="shared" ref="AQ7:AQ40" si="17">IF($AA7=AQ$1,$AB7,0)</f>
        <v>0</v>
      </c>
      <c r="AR7" s="118">
        <f t="shared" ref="AR7:AR40" si="18">IF($AA7=AQ$1,$AG7,0)</f>
        <v>0</v>
      </c>
      <c r="AS7" s="118">
        <f t="shared" ref="AS7:AS40" si="19">IF($AA7=AS$1,$AB7,0)</f>
        <v>0</v>
      </c>
      <c r="AT7" s="118">
        <f t="shared" ref="AT7:AT40" si="20">IF($AA7=AS$1,$AG7,0)</f>
        <v>0</v>
      </c>
      <c r="AU7" s="118">
        <f t="shared" ref="AU7:AU40" si="21">IF($AA7=AU$1,$AB7,0)</f>
        <v>0</v>
      </c>
      <c r="AV7" s="118">
        <f t="shared" ref="AV7:AV40" si="22">IF($AA7=AU$1,$AG7,0)</f>
        <v>0</v>
      </c>
      <c r="AW7" s="118">
        <f t="shared" ref="AW7:AW40" si="23">IF($AA7=AW$1,$AB7,0)</f>
        <v>0</v>
      </c>
      <c r="AX7" s="118">
        <f t="shared" ref="AX7:AX40" si="24">IF($AA7=AW$1,$AG7,0)</f>
        <v>0</v>
      </c>
      <c r="AY7" s="118">
        <f t="shared" ref="AY7:AY40" si="25">IF($AA7=AY$1,$AB7,0)</f>
        <v>1</v>
      </c>
      <c r="AZ7" s="118">
        <f t="shared" ref="AZ7:AZ40" si="26">IF($AA7=AY$1,$AG7,0)</f>
        <v>0</v>
      </c>
      <c r="BA7" s="118">
        <f t="shared" ref="BA7:BA40" si="27">IF($AA7=BA$1,$AB7,0)</f>
        <v>0</v>
      </c>
      <c r="BB7" s="118">
        <f t="shared" ref="BB7:BB40" si="28">IF($AA7=BA$1,$AG7,0)</f>
        <v>0</v>
      </c>
      <c r="BC7" s="118">
        <f t="shared" ref="BC7:BC40" si="29">IF($AA7=BC$1,$AB7,0)</f>
        <v>0</v>
      </c>
      <c r="BD7" s="118">
        <f t="shared" ref="BD7:BD40" si="30">IF($AA7=BC$1,$AG7,0)</f>
        <v>0</v>
      </c>
      <c r="BE7" s="3"/>
      <c r="BF7" s="3"/>
      <c r="BG7" s="3"/>
      <c r="BH7" s="3"/>
      <c r="BI7" s="3"/>
      <c r="BJ7" s="3"/>
      <c r="BK7" s="3"/>
      <c r="BL7" s="3"/>
      <c r="BM7" s="3"/>
      <c r="BN7" s="3"/>
      <c r="BO7" s="3"/>
      <c r="BP7" s="3"/>
      <c r="BQ7" s="3"/>
      <c r="BR7" s="3"/>
      <c r="BS7" s="3"/>
      <c r="BT7" s="3"/>
      <c r="BU7" s="3"/>
      <c r="BV7" s="3"/>
    </row>
    <row r="8" spans="1:74" ht="27.6" x14ac:dyDescent="0.3">
      <c r="A8" s="3" t="s">
        <v>554</v>
      </c>
      <c r="B8" s="25" t="s">
        <v>480</v>
      </c>
      <c r="C8" s="5" t="s">
        <v>555</v>
      </c>
      <c r="D8" s="20" t="s">
        <v>456</v>
      </c>
      <c r="E8" s="20" t="s">
        <v>556</v>
      </c>
      <c r="F8" s="36"/>
      <c r="G8" s="36"/>
      <c r="AA8" s="4" t="s">
        <v>64</v>
      </c>
      <c r="AB8" s="116">
        <v>1</v>
      </c>
      <c r="AC8" s="116" t="s">
        <v>8</v>
      </c>
      <c r="AD8" s="116" t="s">
        <v>3</v>
      </c>
      <c r="AE8" s="116"/>
      <c r="AF8" s="116"/>
      <c r="AG8" s="123">
        <f>IF(Tabel1[[#This Row],[Antwoord Leverancier]]=AC8,AB8,0)</f>
        <v>0</v>
      </c>
      <c r="AH8" s="98"/>
      <c r="AI8" s="98"/>
      <c r="AJ8" s="98"/>
      <c r="AK8" s="118">
        <f t="shared" si="11"/>
        <v>0</v>
      </c>
      <c r="AL8" s="118">
        <f t="shared" si="12"/>
        <v>0</v>
      </c>
      <c r="AM8" s="118">
        <f t="shared" si="13"/>
        <v>0</v>
      </c>
      <c r="AN8" s="118">
        <f t="shared" si="14"/>
        <v>0</v>
      </c>
      <c r="AO8" s="118">
        <f t="shared" si="15"/>
        <v>0</v>
      </c>
      <c r="AP8" s="118">
        <f t="shared" si="16"/>
        <v>0</v>
      </c>
      <c r="AQ8" s="118">
        <f t="shared" si="17"/>
        <v>0</v>
      </c>
      <c r="AR8" s="118">
        <f t="shared" si="18"/>
        <v>0</v>
      </c>
      <c r="AS8" s="118">
        <f t="shared" si="19"/>
        <v>0</v>
      </c>
      <c r="AT8" s="118">
        <f t="shared" si="20"/>
        <v>0</v>
      </c>
      <c r="AU8" s="118">
        <f t="shared" si="21"/>
        <v>0</v>
      </c>
      <c r="AV8" s="118">
        <f t="shared" si="22"/>
        <v>0</v>
      </c>
      <c r="AW8" s="118">
        <f t="shared" si="23"/>
        <v>0</v>
      </c>
      <c r="AX8" s="118">
        <f t="shared" si="24"/>
        <v>0</v>
      </c>
      <c r="AY8" s="118">
        <f t="shared" si="25"/>
        <v>1</v>
      </c>
      <c r="AZ8" s="118">
        <f t="shared" si="26"/>
        <v>0</v>
      </c>
      <c r="BA8" s="118">
        <f t="shared" si="27"/>
        <v>0</v>
      </c>
      <c r="BB8" s="118">
        <f t="shared" si="28"/>
        <v>0</v>
      </c>
      <c r="BC8" s="118">
        <f t="shared" si="29"/>
        <v>0</v>
      </c>
      <c r="BD8" s="118">
        <f t="shared" si="30"/>
        <v>0</v>
      </c>
      <c r="BE8" s="3"/>
      <c r="BF8" s="3"/>
      <c r="BG8" s="3"/>
      <c r="BH8" s="3"/>
      <c r="BI8" s="3"/>
      <c r="BJ8" s="3"/>
      <c r="BK8" s="3"/>
      <c r="BL8" s="3"/>
      <c r="BM8" s="3"/>
      <c r="BN8" s="3"/>
      <c r="BO8" s="3"/>
      <c r="BP8" s="3"/>
      <c r="BQ8" s="3"/>
      <c r="BR8" s="3"/>
      <c r="BS8" s="3"/>
      <c r="BT8" s="3"/>
      <c r="BU8" s="3"/>
      <c r="BV8" s="3"/>
    </row>
    <row r="9" spans="1:74" ht="13.8" x14ac:dyDescent="0.3">
      <c r="A9" s="17"/>
      <c r="B9" s="24"/>
      <c r="C9" s="17" t="s">
        <v>557</v>
      </c>
      <c r="D9" s="21"/>
      <c r="E9" s="75"/>
      <c r="F9" s="173"/>
      <c r="G9" s="77"/>
      <c r="AA9" s="4"/>
      <c r="AB9" s="116"/>
      <c r="AC9" s="116"/>
      <c r="AD9" s="116"/>
      <c r="AE9" s="116"/>
      <c r="AF9" s="116"/>
      <c r="AG9" s="123">
        <f>IF(Tabel1[[#This Row],[Antwoord Leverancier]]=AC9,AB9,0)</f>
        <v>0</v>
      </c>
      <c r="AH9" s="98"/>
      <c r="AI9" s="98"/>
      <c r="AJ9" s="98"/>
      <c r="AK9" s="118">
        <f t="shared" si="11"/>
        <v>0</v>
      </c>
      <c r="AL9" s="118">
        <f t="shared" si="12"/>
        <v>0</v>
      </c>
      <c r="AM9" s="118">
        <f t="shared" si="13"/>
        <v>0</v>
      </c>
      <c r="AN9" s="118">
        <f t="shared" si="14"/>
        <v>0</v>
      </c>
      <c r="AO9" s="118">
        <f t="shared" si="15"/>
        <v>0</v>
      </c>
      <c r="AP9" s="118">
        <f t="shared" si="16"/>
        <v>0</v>
      </c>
      <c r="AQ9" s="118">
        <f t="shared" si="17"/>
        <v>0</v>
      </c>
      <c r="AR9" s="118">
        <f t="shared" si="18"/>
        <v>0</v>
      </c>
      <c r="AS9" s="118">
        <f t="shared" si="19"/>
        <v>0</v>
      </c>
      <c r="AT9" s="118">
        <f t="shared" si="20"/>
        <v>0</v>
      </c>
      <c r="AU9" s="118">
        <f t="shared" si="21"/>
        <v>0</v>
      </c>
      <c r="AV9" s="118">
        <f t="shared" si="22"/>
        <v>0</v>
      </c>
      <c r="AW9" s="118">
        <f t="shared" si="23"/>
        <v>0</v>
      </c>
      <c r="AX9" s="118">
        <f t="shared" si="24"/>
        <v>0</v>
      </c>
      <c r="AY9" s="118">
        <f t="shared" si="25"/>
        <v>0</v>
      </c>
      <c r="AZ9" s="118">
        <f t="shared" si="26"/>
        <v>0</v>
      </c>
      <c r="BA9" s="118">
        <f t="shared" si="27"/>
        <v>0</v>
      </c>
      <c r="BB9" s="118">
        <f t="shared" si="28"/>
        <v>0</v>
      </c>
      <c r="BC9" s="118">
        <f t="shared" si="29"/>
        <v>0</v>
      </c>
      <c r="BD9" s="118">
        <f t="shared" si="30"/>
        <v>0</v>
      </c>
      <c r="BE9" s="3"/>
      <c r="BF9" s="3"/>
      <c r="BG9" s="3"/>
      <c r="BH9" s="3"/>
      <c r="BI9" s="3"/>
      <c r="BJ9" s="3"/>
      <c r="BK9" s="3"/>
      <c r="BL9" s="3"/>
      <c r="BM9" s="3"/>
      <c r="BN9" s="3"/>
      <c r="BO9" s="3"/>
      <c r="BP9" s="3"/>
      <c r="BQ9" s="3"/>
      <c r="BR9" s="3"/>
      <c r="BS9" s="3"/>
      <c r="BT9" s="3"/>
      <c r="BU9" s="3"/>
      <c r="BV9" s="3"/>
    </row>
    <row r="10" spans="1:74" ht="55.2" x14ac:dyDescent="0.3">
      <c r="A10" s="3" t="s">
        <v>558</v>
      </c>
      <c r="C10" s="5" t="s">
        <v>559</v>
      </c>
      <c r="D10" s="22" t="s">
        <v>560</v>
      </c>
      <c r="E10" s="20" t="s">
        <v>561</v>
      </c>
      <c r="F10" s="36"/>
      <c r="G10" s="36"/>
      <c r="AA10" s="4" t="s">
        <v>64</v>
      </c>
      <c r="AB10" s="116">
        <v>1</v>
      </c>
      <c r="AC10" s="116" t="s">
        <v>8</v>
      </c>
      <c r="AD10" s="116" t="s">
        <v>3</v>
      </c>
      <c r="AE10" s="116"/>
      <c r="AF10" s="116"/>
      <c r="AG10" s="123">
        <f>IF(Tabel1[[#This Row],[Antwoord Leverancier]]=AC10,AB10,0)</f>
        <v>0</v>
      </c>
      <c r="AH10" s="98"/>
      <c r="AI10" s="98"/>
      <c r="AJ10" s="98"/>
      <c r="AK10" s="118">
        <f t="shared" si="11"/>
        <v>0</v>
      </c>
      <c r="AL10" s="118">
        <f t="shared" si="12"/>
        <v>0</v>
      </c>
      <c r="AM10" s="118">
        <f t="shared" si="13"/>
        <v>0</v>
      </c>
      <c r="AN10" s="118">
        <f t="shared" si="14"/>
        <v>0</v>
      </c>
      <c r="AO10" s="118">
        <f t="shared" si="15"/>
        <v>0</v>
      </c>
      <c r="AP10" s="118">
        <f t="shared" si="16"/>
        <v>0</v>
      </c>
      <c r="AQ10" s="118">
        <f t="shared" si="17"/>
        <v>0</v>
      </c>
      <c r="AR10" s="118">
        <f t="shared" si="18"/>
        <v>0</v>
      </c>
      <c r="AS10" s="118">
        <f t="shared" si="19"/>
        <v>0</v>
      </c>
      <c r="AT10" s="118">
        <f t="shared" si="20"/>
        <v>0</v>
      </c>
      <c r="AU10" s="118">
        <f t="shared" si="21"/>
        <v>0</v>
      </c>
      <c r="AV10" s="118">
        <f t="shared" si="22"/>
        <v>0</v>
      </c>
      <c r="AW10" s="118">
        <f t="shared" si="23"/>
        <v>0</v>
      </c>
      <c r="AX10" s="118">
        <f t="shared" si="24"/>
        <v>0</v>
      </c>
      <c r="AY10" s="118">
        <f t="shared" si="25"/>
        <v>1</v>
      </c>
      <c r="AZ10" s="118">
        <f t="shared" si="26"/>
        <v>0</v>
      </c>
      <c r="BA10" s="118">
        <f t="shared" si="27"/>
        <v>0</v>
      </c>
      <c r="BB10" s="118">
        <f t="shared" si="28"/>
        <v>0</v>
      </c>
      <c r="BC10" s="118">
        <f t="shared" si="29"/>
        <v>0</v>
      </c>
      <c r="BD10" s="118">
        <f t="shared" si="30"/>
        <v>0</v>
      </c>
      <c r="BE10" s="3"/>
      <c r="BF10" s="3"/>
      <c r="BG10" s="3"/>
      <c r="BH10" s="3"/>
      <c r="BI10" s="3"/>
      <c r="BJ10" s="3"/>
      <c r="BK10" s="3"/>
      <c r="BL10" s="3"/>
      <c r="BM10" s="3"/>
      <c r="BN10" s="3"/>
      <c r="BO10" s="3"/>
      <c r="BP10" s="3"/>
      <c r="BQ10" s="3"/>
      <c r="BR10" s="3"/>
      <c r="BS10" s="3"/>
      <c r="BT10" s="3"/>
      <c r="BU10" s="3"/>
      <c r="BV10" s="3"/>
    </row>
    <row r="11" spans="1:74" ht="55.2" x14ac:dyDescent="0.3">
      <c r="A11" s="3" t="s">
        <v>558</v>
      </c>
      <c r="B11" s="25" t="s">
        <v>480</v>
      </c>
      <c r="C11" s="5" t="s">
        <v>562</v>
      </c>
      <c r="D11" s="20" t="s">
        <v>563</v>
      </c>
      <c r="E11" s="20" t="s">
        <v>564</v>
      </c>
      <c r="F11" s="36"/>
      <c r="G11" s="36"/>
      <c r="AA11" s="4" t="s">
        <v>64</v>
      </c>
      <c r="AB11" s="116">
        <v>5</v>
      </c>
      <c r="AC11" s="116" t="s">
        <v>8</v>
      </c>
      <c r="AD11" s="116" t="s">
        <v>3</v>
      </c>
      <c r="AE11" s="116"/>
      <c r="AF11" s="116"/>
      <c r="AG11" s="123">
        <f>IF(Tabel1[[#This Row],[Antwoord Leverancier]]=AC11,AB11,0)</f>
        <v>0</v>
      </c>
      <c r="AH11" s="98"/>
      <c r="AI11" s="98"/>
      <c r="AJ11" s="98"/>
      <c r="AK11" s="118">
        <f t="shared" si="11"/>
        <v>0</v>
      </c>
      <c r="AL11" s="118">
        <f t="shared" si="12"/>
        <v>0</v>
      </c>
      <c r="AM11" s="118">
        <f t="shared" si="13"/>
        <v>0</v>
      </c>
      <c r="AN11" s="118">
        <f t="shared" si="14"/>
        <v>0</v>
      </c>
      <c r="AO11" s="118">
        <f t="shared" si="15"/>
        <v>0</v>
      </c>
      <c r="AP11" s="118">
        <f t="shared" si="16"/>
        <v>0</v>
      </c>
      <c r="AQ11" s="118">
        <f t="shared" si="17"/>
        <v>0</v>
      </c>
      <c r="AR11" s="118">
        <f t="shared" si="18"/>
        <v>0</v>
      </c>
      <c r="AS11" s="118">
        <f t="shared" si="19"/>
        <v>0</v>
      </c>
      <c r="AT11" s="118">
        <f t="shared" si="20"/>
        <v>0</v>
      </c>
      <c r="AU11" s="118">
        <f t="shared" si="21"/>
        <v>0</v>
      </c>
      <c r="AV11" s="118">
        <f t="shared" si="22"/>
        <v>0</v>
      </c>
      <c r="AW11" s="118">
        <f t="shared" si="23"/>
        <v>0</v>
      </c>
      <c r="AX11" s="118">
        <f t="shared" si="24"/>
        <v>0</v>
      </c>
      <c r="AY11" s="118">
        <f t="shared" si="25"/>
        <v>5</v>
      </c>
      <c r="AZ11" s="118">
        <f t="shared" si="26"/>
        <v>0</v>
      </c>
      <c r="BA11" s="118">
        <f t="shared" si="27"/>
        <v>0</v>
      </c>
      <c r="BB11" s="118">
        <f t="shared" si="28"/>
        <v>0</v>
      </c>
      <c r="BC11" s="118">
        <f t="shared" si="29"/>
        <v>0</v>
      </c>
      <c r="BD11" s="118">
        <f t="shared" si="30"/>
        <v>0</v>
      </c>
      <c r="BE11" s="3"/>
      <c r="BF11" s="3"/>
      <c r="BG11" s="3"/>
      <c r="BH11" s="3"/>
      <c r="BI11" s="3"/>
      <c r="BJ11" s="3"/>
      <c r="BK11" s="3"/>
      <c r="BL11" s="3"/>
      <c r="BM11" s="3"/>
      <c r="BN11" s="3"/>
      <c r="BO11" s="3"/>
      <c r="BP11" s="3"/>
      <c r="BQ11" s="3"/>
      <c r="BR11" s="3"/>
      <c r="BS11" s="3"/>
      <c r="BT11" s="3"/>
      <c r="BU11" s="3"/>
      <c r="BV11" s="3"/>
    </row>
    <row r="12" spans="1:74" ht="27.6" x14ac:dyDescent="0.3">
      <c r="A12" s="3" t="s">
        <v>565</v>
      </c>
      <c r="B12" s="25" t="s">
        <v>480</v>
      </c>
      <c r="C12" s="5" t="s">
        <v>566</v>
      </c>
      <c r="D12" s="20" t="s">
        <v>567</v>
      </c>
      <c r="E12" s="20" t="s">
        <v>564</v>
      </c>
      <c r="F12" s="36"/>
      <c r="G12" s="36"/>
      <c r="AA12" s="4" t="s">
        <v>64</v>
      </c>
      <c r="AB12" s="116">
        <v>3</v>
      </c>
      <c r="AC12" s="116" t="s">
        <v>8</v>
      </c>
      <c r="AD12" s="116" t="s">
        <v>3</v>
      </c>
      <c r="AE12" s="116"/>
      <c r="AF12" s="116"/>
      <c r="AG12" s="123">
        <f>IF(Tabel1[[#This Row],[Antwoord Leverancier]]=AC12,AB12,0)</f>
        <v>0</v>
      </c>
      <c r="AH12" s="98"/>
      <c r="AI12" s="98"/>
      <c r="AJ12" s="98"/>
      <c r="AK12" s="118">
        <f t="shared" si="11"/>
        <v>0</v>
      </c>
      <c r="AL12" s="118">
        <f t="shared" si="12"/>
        <v>0</v>
      </c>
      <c r="AM12" s="118">
        <f t="shared" si="13"/>
        <v>0</v>
      </c>
      <c r="AN12" s="118">
        <f t="shared" si="14"/>
        <v>0</v>
      </c>
      <c r="AO12" s="118">
        <f t="shared" si="15"/>
        <v>0</v>
      </c>
      <c r="AP12" s="118">
        <f t="shared" si="16"/>
        <v>0</v>
      </c>
      <c r="AQ12" s="118">
        <f t="shared" si="17"/>
        <v>0</v>
      </c>
      <c r="AR12" s="118">
        <f t="shared" si="18"/>
        <v>0</v>
      </c>
      <c r="AS12" s="118">
        <f t="shared" si="19"/>
        <v>0</v>
      </c>
      <c r="AT12" s="118">
        <f t="shared" si="20"/>
        <v>0</v>
      </c>
      <c r="AU12" s="118">
        <f t="shared" si="21"/>
        <v>0</v>
      </c>
      <c r="AV12" s="118">
        <f t="shared" si="22"/>
        <v>0</v>
      </c>
      <c r="AW12" s="118">
        <f t="shared" si="23"/>
        <v>0</v>
      </c>
      <c r="AX12" s="118">
        <f t="shared" si="24"/>
        <v>0</v>
      </c>
      <c r="AY12" s="118">
        <f t="shared" si="25"/>
        <v>3</v>
      </c>
      <c r="AZ12" s="118">
        <f t="shared" si="26"/>
        <v>0</v>
      </c>
      <c r="BA12" s="118">
        <f t="shared" si="27"/>
        <v>0</v>
      </c>
      <c r="BB12" s="118">
        <f t="shared" si="28"/>
        <v>0</v>
      </c>
      <c r="BC12" s="118">
        <f t="shared" si="29"/>
        <v>0</v>
      </c>
      <c r="BD12" s="118">
        <f t="shared" si="30"/>
        <v>0</v>
      </c>
      <c r="BE12" s="3"/>
      <c r="BF12" s="3"/>
      <c r="BG12" s="3"/>
      <c r="BH12" s="3"/>
      <c r="BI12" s="3"/>
      <c r="BJ12" s="3"/>
      <c r="BK12" s="3"/>
      <c r="BL12" s="3"/>
      <c r="BM12" s="3"/>
      <c r="BN12" s="3"/>
      <c r="BO12" s="3"/>
      <c r="BP12" s="3"/>
      <c r="BQ12" s="3"/>
      <c r="BR12" s="3"/>
      <c r="BS12" s="3"/>
      <c r="BT12" s="3"/>
      <c r="BU12" s="3"/>
      <c r="BV12" s="3"/>
    </row>
    <row r="13" spans="1:74" ht="13.8" x14ac:dyDescent="0.3">
      <c r="A13" s="17"/>
      <c r="B13" s="24"/>
      <c r="C13" s="17" t="s">
        <v>568</v>
      </c>
      <c r="D13" s="21"/>
      <c r="E13" s="75"/>
      <c r="F13" s="173"/>
      <c r="G13" s="77"/>
      <c r="AA13" s="4"/>
      <c r="AB13" s="116"/>
      <c r="AC13" s="116"/>
      <c r="AD13" s="116"/>
      <c r="AE13" s="116"/>
      <c r="AF13" s="116"/>
      <c r="AG13" s="123">
        <f>IF(Tabel1[[#This Row],[Antwoord Leverancier]]=AC13,AB13,0)</f>
        <v>0</v>
      </c>
      <c r="AH13" s="98"/>
      <c r="AI13" s="98"/>
      <c r="AJ13" s="98"/>
      <c r="AK13" s="118">
        <f t="shared" si="11"/>
        <v>0</v>
      </c>
      <c r="AL13" s="118">
        <f t="shared" si="12"/>
        <v>0</v>
      </c>
      <c r="AM13" s="118">
        <f t="shared" si="13"/>
        <v>0</v>
      </c>
      <c r="AN13" s="118">
        <f t="shared" si="14"/>
        <v>0</v>
      </c>
      <c r="AO13" s="118">
        <f t="shared" si="15"/>
        <v>0</v>
      </c>
      <c r="AP13" s="118">
        <f t="shared" si="16"/>
        <v>0</v>
      </c>
      <c r="AQ13" s="118">
        <f t="shared" si="17"/>
        <v>0</v>
      </c>
      <c r="AR13" s="118">
        <f t="shared" si="18"/>
        <v>0</v>
      </c>
      <c r="AS13" s="118">
        <f t="shared" si="19"/>
        <v>0</v>
      </c>
      <c r="AT13" s="118">
        <f t="shared" si="20"/>
        <v>0</v>
      </c>
      <c r="AU13" s="118">
        <f t="shared" si="21"/>
        <v>0</v>
      </c>
      <c r="AV13" s="118">
        <f t="shared" si="22"/>
        <v>0</v>
      </c>
      <c r="AW13" s="118">
        <f t="shared" si="23"/>
        <v>0</v>
      </c>
      <c r="AX13" s="118">
        <f t="shared" si="24"/>
        <v>0</v>
      </c>
      <c r="AY13" s="118">
        <f t="shared" si="25"/>
        <v>0</v>
      </c>
      <c r="AZ13" s="118">
        <f t="shared" si="26"/>
        <v>0</v>
      </c>
      <c r="BA13" s="118">
        <f t="shared" si="27"/>
        <v>0</v>
      </c>
      <c r="BB13" s="118">
        <f t="shared" si="28"/>
        <v>0</v>
      </c>
      <c r="BC13" s="118">
        <f t="shared" si="29"/>
        <v>0</v>
      </c>
      <c r="BD13" s="118">
        <f t="shared" si="30"/>
        <v>0</v>
      </c>
      <c r="BE13" s="3"/>
      <c r="BF13" s="3"/>
      <c r="BG13" s="3"/>
      <c r="BH13" s="3"/>
      <c r="BI13" s="3"/>
      <c r="BJ13" s="3"/>
      <c r="BK13" s="3"/>
      <c r="BL13" s="3"/>
      <c r="BM13" s="3"/>
      <c r="BN13" s="3"/>
      <c r="BO13" s="3"/>
      <c r="BP13" s="3"/>
      <c r="BQ13" s="3"/>
      <c r="BR13" s="3"/>
      <c r="BS13" s="3"/>
      <c r="BT13" s="3"/>
      <c r="BU13" s="3"/>
      <c r="BV13" s="3"/>
    </row>
    <row r="14" spans="1:74" ht="41.4" x14ac:dyDescent="0.3">
      <c r="A14" s="3" t="s">
        <v>569</v>
      </c>
      <c r="B14" s="25" t="s">
        <v>480</v>
      </c>
      <c r="C14" s="5" t="s">
        <v>570</v>
      </c>
      <c r="D14" s="20" t="s">
        <v>456</v>
      </c>
      <c r="E14" s="20" t="s">
        <v>571</v>
      </c>
      <c r="F14" s="36"/>
      <c r="G14" s="36"/>
      <c r="AA14" s="4" t="s">
        <v>64</v>
      </c>
      <c r="AB14" s="116">
        <v>1</v>
      </c>
      <c r="AC14" s="116" t="s">
        <v>8</v>
      </c>
      <c r="AD14" s="116" t="s">
        <v>3</v>
      </c>
      <c r="AE14" s="116"/>
      <c r="AF14" s="116"/>
      <c r="AG14" s="123">
        <f>IF(Tabel1[[#This Row],[Antwoord Leverancier]]=AC14,AB14,0)</f>
        <v>0</v>
      </c>
      <c r="AH14" s="98"/>
      <c r="AI14" s="98"/>
      <c r="AJ14" s="98"/>
      <c r="AK14" s="118">
        <f t="shared" si="11"/>
        <v>0</v>
      </c>
      <c r="AL14" s="118">
        <f t="shared" si="12"/>
        <v>0</v>
      </c>
      <c r="AM14" s="118">
        <f t="shared" si="13"/>
        <v>0</v>
      </c>
      <c r="AN14" s="118">
        <f t="shared" si="14"/>
        <v>0</v>
      </c>
      <c r="AO14" s="118">
        <f t="shared" si="15"/>
        <v>0</v>
      </c>
      <c r="AP14" s="118">
        <f t="shared" si="16"/>
        <v>0</v>
      </c>
      <c r="AQ14" s="118">
        <f t="shared" si="17"/>
        <v>0</v>
      </c>
      <c r="AR14" s="118">
        <f t="shared" si="18"/>
        <v>0</v>
      </c>
      <c r="AS14" s="118">
        <f t="shared" si="19"/>
        <v>0</v>
      </c>
      <c r="AT14" s="118">
        <f t="shared" si="20"/>
        <v>0</v>
      </c>
      <c r="AU14" s="118">
        <f t="shared" si="21"/>
        <v>0</v>
      </c>
      <c r="AV14" s="118">
        <f t="shared" si="22"/>
        <v>0</v>
      </c>
      <c r="AW14" s="118">
        <f t="shared" si="23"/>
        <v>0</v>
      </c>
      <c r="AX14" s="118">
        <f t="shared" si="24"/>
        <v>0</v>
      </c>
      <c r="AY14" s="118">
        <f t="shared" si="25"/>
        <v>1</v>
      </c>
      <c r="AZ14" s="118">
        <f t="shared" si="26"/>
        <v>0</v>
      </c>
      <c r="BA14" s="118">
        <f t="shared" si="27"/>
        <v>0</v>
      </c>
      <c r="BB14" s="118">
        <f t="shared" si="28"/>
        <v>0</v>
      </c>
      <c r="BC14" s="118">
        <f t="shared" si="29"/>
        <v>0</v>
      </c>
      <c r="BD14" s="118">
        <f t="shared" si="30"/>
        <v>0</v>
      </c>
      <c r="BE14" s="3"/>
      <c r="BF14" s="3"/>
      <c r="BG14" s="3"/>
      <c r="BH14" s="3"/>
      <c r="BI14" s="3"/>
      <c r="BJ14" s="3"/>
      <c r="BK14" s="3"/>
      <c r="BL14" s="3"/>
      <c r="BM14" s="3"/>
      <c r="BN14" s="3"/>
      <c r="BO14" s="3"/>
      <c r="BP14" s="3"/>
      <c r="BQ14" s="3"/>
      <c r="BR14" s="3"/>
      <c r="BS14" s="3"/>
      <c r="BT14" s="3"/>
      <c r="BU14" s="3"/>
      <c r="BV14" s="3"/>
    </row>
    <row r="15" spans="1:74" ht="41.4" x14ac:dyDescent="0.3">
      <c r="A15" s="3" t="s">
        <v>569</v>
      </c>
      <c r="B15" s="25" t="s">
        <v>480</v>
      </c>
      <c r="C15" s="5" t="s">
        <v>572</v>
      </c>
      <c r="D15" s="20" t="s">
        <v>456</v>
      </c>
      <c r="E15" s="20" t="s">
        <v>571</v>
      </c>
      <c r="F15" s="36"/>
      <c r="G15" s="36"/>
      <c r="AA15" s="4" t="s">
        <v>64</v>
      </c>
      <c r="AB15" s="116">
        <v>1</v>
      </c>
      <c r="AC15" s="116" t="s">
        <v>8</v>
      </c>
      <c r="AD15" s="116" t="s">
        <v>3</v>
      </c>
      <c r="AE15" s="116"/>
      <c r="AF15" s="116"/>
      <c r="AG15" s="123">
        <f>IF(Tabel1[[#This Row],[Antwoord Leverancier]]=AC15,AB15,0)</f>
        <v>0</v>
      </c>
      <c r="AH15" s="98"/>
      <c r="AI15" s="98"/>
      <c r="AJ15" s="98"/>
      <c r="AK15" s="118">
        <f t="shared" si="11"/>
        <v>0</v>
      </c>
      <c r="AL15" s="118">
        <f t="shared" si="12"/>
        <v>0</v>
      </c>
      <c r="AM15" s="118">
        <f t="shared" si="13"/>
        <v>0</v>
      </c>
      <c r="AN15" s="118">
        <f t="shared" si="14"/>
        <v>0</v>
      </c>
      <c r="AO15" s="118">
        <f t="shared" si="15"/>
        <v>0</v>
      </c>
      <c r="AP15" s="118">
        <f t="shared" si="16"/>
        <v>0</v>
      </c>
      <c r="AQ15" s="118">
        <f t="shared" si="17"/>
        <v>0</v>
      </c>
      <c r="AR15" s="118">
        <f t="shared" si="18"/>
        <v>0</v>
      </c>
      <c r="AS15" s="118">
        <f t="shared" si="19"/>
        <v>0</v>
      </c>
      <c r="AT15" s="118">
        <f t="shared" si="20"/>
        <v>0</v>
      </c>
      <c r="AU15" s="118">
        <f t="shared" si="21"/>
        <v>0</v>
      </c>
      <c r="AV15" s="118">
        <f t="shared" si="22"/>
        <v>0</v>
      </c>
      <c r="AW15" s="118">
        <f t="shared" si="23"/>
        <v>0</v>
      </c>
      <c r="AX15" s="118">
        <f t="shared" si="24"/>
        <v>0</v>
      </c>
      <c r="AY15" s="118">
        <f t="shared" si="25"/>
        <v>1</v>
      </c>
      <c r="AZ15" s="118">
        <f t="shared" si="26"/>
        <v>0</v>
      </c>
      <c r="BA15" s="118">
        <f t="shared" si="27"/>
        <v>0</v>
      </c>
      <c r="BB15" s="118">
        <f t="shared" si="28"/>
        <v>0</v>
      </c>
      <c r="BC15" s="118">
        <f t="shared" si="29"/>
        <v>0</v>
      </c>
      <c r="BD15" s="118">
        <f t="shared" si="30"/>
        <v>0</v>
      </c>
      <c r="BE15" s="3"/>
      <c r="BF15" s="3"/>
      <c r="BG15" s="3"/>
      <c r="BH15" s="3"/>
      <c r="BI15" s="3"/>
      <c r="BJ15" s="3"/>
      <c r="BK15" s="3"/>
      <c r="BL15" s="3"/>
      <c r="BM15" s="3"/>
      <c r="BN15" s="3"/>
      <c r="BO15" s="3"/>
      <c r="BP15" s="3"/>
      <c r="BQ15" s="3"/>
      <c r="BR15" s="3"/>
      <c r="BS15" s="3"/>
      <c r="BT15" s="3"/>
      <c r="BU15" s="3"/>
      <c r="BV15" s="3"/>
    </row>
    <row r="16" spans="1:74" ht="13.8" x14ac:dyDescent="0.3">
      <c r="A16" s="17"/>
      <c r="B16" s="24"/>
      <c r="C16" s="17" t="s">
        <v>573</v>
      </c>
      <c r="D16" s="21"/>
      <c r="E16" s="75"/>
      <c r="F16" s="173"/>
      <c r="G16" s="77"/>
      <c r="AA16" s="4"/>
      <c r="AB16" s="116"/>
      <c r="AC16" s="116"/>
      <c r="AD16" s="116"/>
      <c r="AE16" s="116"/>
      <c r="AF16" s="116"/>
      <c r="AG16" s="123">
        <f>IF(Tabel1[[#This Row],[Antwoord Leverancier]]=AC16,AB16,0)</f>
        <v>0</v>
      </c>
      <c r="AH16" s="98"/>
      <c r="AI16" s="98"/>
      <c r="AJ16" s="98"/>
      <c r="AK16" s="118">
        <f t="shared" si="11"/>
        <v>0</v>
      </c>
      <c r="AL16" s="118">
        <f t="shared" si="12"/>
        <v>0</v>
      </c>
      <c r="AM16" s="118">
        <f t="shared" si="13"/>
        <v>0</v>
      </c>
      <c r="AN16" s="118">
        <f t="shared" si="14"/>
        <v>0</v>
      </c>
      <c r="AO16" s="118">
        <f t="shared" si="15"/>
        <v>0</v>
      </c>
      <c r="AP16" s="118">
        <f t="shared" si="16"/>
        <v>0</v>
      </c>
      <c r="AQ16" s="118">
        <f t="shared" si="17"/>
        <v>0</v>
      </c>
      <c r="AR16" s="118">
        <f t="shared" si="18"/>
        <v>0</v>
      </c>
      <c r="AS16" s="118">
        <f t="shared" si="19"/>
        <v>0</v>
      </c>
      <c r="AT16" s="118">
        <f t="shared" si="20"/>
        <v>0</v>
      </c>
      <c r="AU16" s="118">
        <f t="shared" si="21"/>
        <v>0</v>
      </c>
      <c r="AV16" s="118">
        <f t="shared" si="22"/>
        <v>0</v>
      </c>
      <c r="AW16" s="118">
        <f t="shared" si="23"/>
        <v>0</v>
      </c>
      <c r="AX16" s="118">
        <f t="shared" si="24"/>
        <v>0</v>
      </c>
      <c r="AY16" s="118">
        <f t="shared" si="25"/>
        <v>0</v>
      </c>
      <c r="AZ16" s="118">
        <f t="shared" si="26"/>
        <v>0</v>
      </c>
      <c r="BA16" s="118">
        <f t="shared" si="27"/>
        <v>0</v>
      </c>
      <c r="BB16" s="118">
        <f t="shared" si="28"/>
        <v>0</v>
      </c>
      <c r="BC16" s="118">
        <f t="shared" si="29"/>
        <v>0</v>
      </c>
      <c r="BD16" s="118">
        <f t="shared" si="30"/>
        <v>0</v>
      </c>
      <c r="BE16" s="3"/>
      <c r="BF16" s="3"/>
      <c r="BG16" s="3"/>
      <c r="BH16" s="3"/>
      <c r="BI16" s="3"/>
      <c r="BJ16" s="3"/>
      <c r="BK16" s="3"/>
      <c r="BL16" s="3"/>
      <c r="BM16" s="3"/>
      <c r="BN16" s="3"/>
      <c r="BO16" s="3"/>
      <c r="BP16" s="3"/>
      <c r="BQ16" s="3"/>
      <c r="BR16" s="3"/>
      <c r="BS16" s="3"/>
      <c r="BT16" s="3"/>
      <c r="BU16" s="3"/>
      <c r="BV16" s="3"/>
    </row>
    <row r="17" spans="1:74" ht="41.4" x14ac:dyDescent="0.3">
      <c r="A17" s="3" t="s">
        <v>574</v>
      </c>
      <c r="C17" s="5" t="s">
        <v>575</v>
      </c>
      <c r="D17" s="20" t="s">
        <v>456</v>
      </c>
      <c r="E17" s="20" t="s">
        <v>576</v>
      </c>
      <c r="F17" s="36"/>
      <c r="G17" s="36"/>
      <c r="AA17" s="4" t="s">
        <v>64</v>
      </c>
      <c r="AB17" s="116">
        <v>3</v>
      </c>
      <c r="AC17" s="116" t="s">
        <v>8</v>
      </c>
      <c r="AD17" s="116" t="s">
        <v>3</v>
      </c>
      <c r="AE17" s="116"/>
      <c r="AF17" s="116"/>
      <c r="AG17" s="123">
        <f>IF(Tabel1[[#This Row],[Antwoord Leverancier]]=AC17,AB17,0)</f>
        <v>0</v>
      </c>
      <c r="AH17" s="98"/>
      <c r="AI17" s="98"/>
      <c r="AJ17" s="98"/>
      <c r="AK17" s="118">
        <f t="shared" si="11"/>
        <v>0</v>
      </c>
      <c r="AL17" s="118">
        <f t="shared" si="12"/>
        <v>0</v>
      </c>
      <c r="AM17" s="118">
        <f t="shared" si="13"/>
        <v>0</v>
      </c>
      <c r="AN17" s="118">
        <f t="shared" si="14"/>
        <v>0</v>
      </c>
      <c r="AO17" s="118">
        <f t="shared" si="15"/>
        <v>0</v>
      </c>
      <c r="AP17" s="118">
        <f t="shared" si="16"/>
        <v>0</v>
      </c>
      <c r="AQ17" s="118">
        <f t="shared" si="17"/>
        <v>0</v>
      </c>
      <c r="AR17" s="118">
        <f t="shared" si="18"/>
        <v>0</v>
      </c>
      <c r="AS17" s="118">
        <f t="shared" si="19"/>
        <v>0</v>
      </c>
      <c r="AT17" s="118">
        <f t="shared" si="20"/>
        <v>0</v>
      </c>
      <c r="AU17" s="118">
        <f t="shared" si="21"/>
        <v>0</v>
      </c>
      <c r="AV17" s="118">
        <f t="shared" si="22"/>
        <v>0</v>
      </c>
      <c r="AW17" s="118">
        <f t="shared" si="23"/>
        <v>0</v>
      </c>
      <c r="AX17" s="118">
        <f t="shared" si="24"/>
        <v>0</v>
      </c>
      <c r="AY17" s="118">
        <f t="shared" si="25"/>
        <v>3</v>
      </c>
      <c r="AZ17" s="118">
        <f t="shared" si="26"/>
        <v>0</v>
      </c>
      <c r="BA17" s="118">
        <f t="shared" si="27"/>
        <v>0</v>
      </c>
      <c r="BB17" s="118">
        <f t="shared" si="28"/>
        <v>0</v>
      </c>
      <c r="BC17" s="118">
        <f t="shared" si="29"/>
        <v>0</v>
      </c>
      <c r="BD17" s="118">
        <f t="shared" si="30"/>
        <v>0</v>
      </c>
      <c r="BE17" s="3"/>
      <c r="BF17" s="3"/>
      <c r="BG17" s="3"/>
      <c r="BH17" s="3"/>
      <c r="BI17" s="3"/>
      <c r="BJ17" s="3"/>
      <c r="BK17" s="3"/>
      <c r="BL17" s="3"/>
      <c r="BM17" s="3"/>
      <c r="BN17" s="3"/>
      <c r="BO17" s="3"/>
      <c r="BP17" s="3"/>
      <c r="BQ17" s="3"/>
      <c r="BR17" s="3"/>
      <c r="BS17" s="3"/>
      <c r="BT17" s="3"/>
      <c r="BU17" s="3"/>
      <c r="BV17" s="3"/>
    </row>
    <row r="18" spans="1:74" ht="27.6" x14ac:dyDescent="0.3">
      <c r="A18" s="3" t="s">
        <v>577</v>
      </c>
      <c r="C18" s="5" t="s">
        <v>578</v>
      </c>
      <c r="D18" s="20" t="s">
        <v>456</v>
      </c>
      <c r="E18" s="20" t="s">
        <v>576</v>
      </c>
      <c r="F18" s="36"/>
      <c r="G18" s="36"/>
      <c r="AA18" s="4" t="s">
        <v>64</v>
      </c>
      <c r="AB18" s="116">
        <v>1</v>
      </c>
      <c r="AC18" s="116" t="s">
        <v>8</v>
      </c>
      <c r="AD18" s="116" t="s">
        <v>3</v>
      </c>
      <c r="AE18" s="116"/>
      <c r="AF18" s="116"/>
      <c r="AG18" s="123">
        <f>IF(Tabel1[[#This Row],[Antwoord Leverancier]]=AC18,AB18,0)</f>
        <v>0</v>
      </c>
      <c r="AH18" s="98"/>
      <c r="AI18" s="98"/>
      <c r="AJ18" s="98"/>
      <c r="AK18" s="118">
        <f t="shared" si="11"/>
        <v>0</v>
      </c>
      <c r="AL18" s="118">
        <f t="shared" si="12"/>
        <v>0</v>
      </c>
      <c r="AM18" s="118">
        <f t="shared" si="13"/>
        <v>0</v>
      </c>
      <c r="AN18" s="118">
        <f t="shared" si="14"/>
        <v>0</v>
      </c>
      <c r="AO18" s="118">
        <f t="shared" si="15"/>
        <v>0</v>
      </c>
      <c r="AP18" s="118">
        <f t="shared" si="16"/>
        <v>0</v>
      </c>
      <c r="AQ18" s="118">
        <f t="shared" si="17"/>
        <v>0</v>
      </c>
      <c r="AR18" s="118">
        <f t="shared" si="18"/>
        <v>0</v>
      </c>
      <c r="AS18" s="118">
        <f t="shared" si="19"/>
        <v>0</v>
      </c>
      <c r="AT18" s="118">
        <f t="shared" si="20"/>
        <v>0</v>
      </c>
      <c r="AU18" s="118">
        <f t="shared" si="21"/>
        <v>0</v>
      </c>
      <c r="AV18" s="118">
        <f t="shared" si="22"/>
        <v>0</v>
      </c>
      <c r="AW18" s="118">
        <f t="shared" si="23"/>
        <v>0</v>
      </c>
      <c r="AX18" s="118">
        <f t="shared" si="24"/>
        <v>0</v>
      </c>
      <c r="AY18" s="118">
        <f t="shared" si="25"/>
        <v>1</v>
      </c>
      <c r="AZ18" s="118">
        <f t="shared" si="26"/>
        <v>0</v>
      </c>
      <c r="BA18" s="118">
        <f t="shared" si="27"/>
        <v>0</v>
      </c>
      <c r="BB18" s="118">
        <f t="shared" si="28"/>
        <v>0</v>
      </c>
      <c r="BC18" s="118">
        <f t="shared" si="29"/>
        <v>0</v>
      </c>
      <c r="BD18" s="118">
        <f t="shared" si="30"/>
        <v>0</v>
      </c>
      <c r="BE18" s="3"/>
      <c r="BF18" s="3"/>
      <c r="BG18" s="3"/>
      <c r="BH18" s="3"/>
      <c r="BI18" s="3"/>
      <c r="BJ18" s="3"/>
      <c r="BK18" s="3"/>
      <c r="BL18" s="3"/>
      <c r="BM18" s="3"/>
      <c r="BN18" s="3"/>
      <c r="BO18" s="3"/>
      <c r="BP18" s="3"/>
      <c r="BQ18" s="3"/>
      <c r="BR18" s="3"/>
      <c r="BS18" s="3"/>
      <c r="BT18" s="3"/>
      <c r="BU18" s="3"/>
      <c r="BV18" s="3"/>
    </row>
    <row r="19" spans="1:74" ht="13.8" x14ac:dyDescent="0.3">
      <c r="A19" s="3" t="s">
        <v>579</v>
      </c>
      <c r="B19" s="25" t="s">
        <v>480</v>
      </c>
      <c r="C19" s="5" t="s">
        <v>580</v>
      </c>
      <c r="D19" s="20" t="s">
        <v>456</v>
      </c>
      <c r="E19" s="20" t="s">
        <v>581</v>
      </c>
      <c r="F19" s="36"/>
      <c r="G19" s="36"/>
      <c r="AA19" s="4" t="s">
        <v>64</v>
      </c>
      <c r="AB19" s="116">
        <v>1</v>
      </c>
      <c r="AC19" s="116" t="s">
        <v>8</v>
      </c>
      <c r="AD19" s="116" t="s">
        <v>3</v>
      </c>
      <c r="AE19" s="116"/>
      <c r="AF19" s="116"/>
      <c r="AG19" s="123">
        <f>IF(Tabel1[[#This Row],[Antwoord Leverancier]]=AC19,AB19,0)</f>
        <v>0</v>
      </c>
      <c r="AH19" s="98"/>
      <c r="AI19" s="98"/>
      <c r="AJ19" s="98"/>
      <c r="AK19" s="118">
        <f t="shared" si="11"/>
        <v>0</v>
      </c>
      <c r="AL19" s="118">
        <f t="shared" si="12"/>
        <v>0</v>
      </c>
      <c r="AM19" s="118">
        <f t="shared" si="13"/>
        <v>0</v>
      </c>
      <c r="AN19" s="118">
        <f t="shared" si="14"/>
        <v>0</v>
      </c>
      <c r="AO19" s="118">
        <f t="shared" si="15"/>
        <v>0</v>
      </c>
      <c r="AP19" s="118">
        <f t="shared" si="16"/>
        <v>0</v>
      </c>
      <c r="AQ19" s="118">
        <f t="shared" si="17"/>
        <v>0</v>
      </c>
      <c r="AR19" s="118">
        <f t="shared" si="18"/>
        <v>0</v>
      </c>
      <c r="AS19" s="118">
        <f t="shared" si="19"/>
        <v>0</v>
      </c>
      <c r="AT19" s="118">
        <f t="shared" si="20"/>
        <v>0</v>
      </c>
      <c r="AU19" s="118">
        <f t="shared" si="21"/>
        <v>0</v>
      </c>
      <c r="AV19" s="118">
        <f t="shared" si="22"/>
        <v>0</v>
      </c>
      <c r="AW19" s="118">
        <f t="shared" si="23"/>
        <v>0</v>
      </c>
      <c r="AX19" s="118">
        <f t="shared" si="24"/>
        <v>0</v>
      </c>
      <c r="AY19" s="118">
        <f t="shared" si="25"/>
        <v>1</v>
      </c>
      <c r="AZ19" s="118">
        <f t="shared" si="26"/>
        <v>0</v>
      </c>
      <c r="BA19" s="118">
        <f t="shared" si="27"/>
        <v>0</v>
      </c>
      <c r="BB19" s="118">
        <f t="shared" si="28"/>
        <v>0</v>
      </c>
      <c r="BC19" s="118">
        <f t="shared" si="29"/>
        <v>0</v>
      </c>
      <c r="BD19" s="118">
        <f t="shared" si="30"/>
        <v>0</v>
      </c>
      <c r="BE19" s="3"/>
      <c r="BF19" s="3"/>
      <c r="BG19" s="3"/>
      <c r="BH19" s="3"/>
      <c r="BI19" s="3"/>
      <c r="BJ19" s="3"/>
      <c r="BK19" s="3"/>
      <c r="BL19" s="3"/>
      <c r="BM19" s="3"/>
      <c r="BN19" s="3"/>
      <c r="BO19" s="3"/>
      <c r="BP19" s="3"/>
      <c r="BQ19" s="3"/>
      <c r="BR19" s="3"/>
      <c r="BS19" s="3"/>
      <c r="BT19" s="3"/>
      <c r="BU19" s="3"/>
      <c r="BV19" s="3"/>
    </row>
    <row r="20" spans="1:74" ht="27.6" x14ac:dyDescent="0.3">
      <c r="A20" s="3" t="s">
        <v>582</v>
      </c>
      <c r="B20" s="25" t="s">
        <v>480</v>
      </c>
      <c r="C20" s="5" t="s">
        <v>583</v>
      </c>
      <c r="D20" s="20" t="s">
        <v>456</v>
      </c>
      <c r="E20" s="20" t="s">
        <v>584</v>
      </c>
      <c r="F20" s="36"/>
      <c r="G20" s="36"/>
      <c r="AA20" s="4" t="s">
        <v>64</v>
      </c>
      <c r="AB20" s="116">
        <v>1</v>
      </c>
      <c r="AC20" s="116" t="s">
        <v>8</v>
      </c>
      <c r="AD20" s="116" t="s">
        <v>3</v>
      </c>
      <c r="AE20" s="116"/>
      <c r="AF20" s="116"/>
      <c r="AG20" s="123">
        <f>IF(Tabel1[[#This Row],[Antwoord Leverancier]]=AC20,AB20,0)</f>
        <v>0</v>
      </c>
      <c r="AH20" s="98"/>
      <c r="AI20" s="98"/>
      <c r="AJ20" s="98"/>
      <c r="AK20" s="118">
        <f t="shared" si="11"/>
        <v>0</v>
      </c>
      <c r="AL20" s="118">
        <f t="shared" si="12"/>
        <v>0</v>
      </c>
      <c r="AM20" s="118">
        <f t="shared" si="13"/>
        <v>0</v>
      </c>
      <c r="AN20" s="118">
        <f t="shared" si="14"/>
        <v>0</v>
      </c>
      <c r="AO20" s="118">
        <f t="shared" si="15"/>
        <v>0</v>
      </c>
      <c r="AP20" s="118">
        <f t="shared" si="16"/>
        <v>0</v>
      </c>
      <c r="AQ20" s="118">
        <f t="shared" si="17"/>
        <v>0</v>
      </c>
      <c r="AR20" s="118">
        <f t="shared" si="18"/>
        <v>0</v>
      </c>
      <c r="AS20" s="118">
        <f t="shared" si="19"/>
        <v>0</v>
      </c>
      <c r="AT20" s="118">
        <f t="shared" si="20"/>
        <v>0</v>
      </c>
      <c r="AU20" s="118">
        <f t="shared" si="21"/>
        <v>0</v>
      </c>
      <c r="AV20" s="118">
        <f t="shared" si="22"/>
        <v>0</v>
      </c>
      <c r="AW20" s="118">
        <f t="shared" si="23"/>
        <v>0</v>
      </c>
      <c r="AX20" s="118">
        <f t="shared" si="24"/>
        <v>0</v>
      </c>
      <c r="AY20" s="118">
        <f t="shared" si="25"/>
        <v>1</v>
      </c>
      <c r="AZ20" s="118">
        <f t="shared" si="26"/>
        <v>0</v>
      </c>
      <c r="BA20" s="118">
        <f t="shared" si="27"/>
        <v>0</v>
      </c>
      <c r="BB20" s="118">
        <f t="shared" si="28"/>
        <v>0</v>
      </c>
      <c r="BC20" s="118">
        <f t="shared" si="29"/>
        <v>0</v>
      </c>
      <c r="BD20" s="118">
        <f t="shared" si="30"/>
        <v>0</v>
      </c>
      <c r="BE20" s="3"/>
      <c r="BF20" s="3"/>
      <c r="BG20" s="3"/>
      <c r="BH20" s="3"/>
      <c r="BI20" s="3"/>
      <c r="BJ20" s="3"/>
      <c r="BK20" s="3"/>
      <c r="BL20" s="3"/>
      <c r="BM20" s="3"/>
      <c r="BN20" s="3"/>
      <c r="BO20" s="3"/>
      <c r="BP20" s="3"/>
      <c r="BQ20" s="3"/>
      <c r="BR20" s="3"/>
      <c r="BS20" s="3"/>
      <c r="BT20" s="3"/>
      <c r="BU20" s="3"/>
      <c r="BV20" s="3"/>
    </row>
    <row r="21" spans="1:74" ht="55.2" x14ac:dyDescent="0.3">
      <c r="A21" s="3" t="s">
        <v>585</v>
      </c>
      <c r="C21" s="5" t="s">
        <v>586</v>
      </c>
      <c r="D21" s="20" t="s">
        <v>587</v>
      </c>
      <c r="E21" s="20" t="s">
        <v>588</v>
      </c>
      <c r="F21" s="36"/>
      <c r="G21" s="36"/>
      <c r="AA21" s="4" t="s">
        <v>64</v>
      </c>
      <c r="AB21" s="116">
        <v>1</v>
      </c>
      <c r="AC21" s="116" t="s">
        <v>8</v>
      </c>
      <c r="AD21" s="116" t="s">
        <v>3</v>
      </c>
      <c r="AE21" s="116"/>
      <c r="AF21" s="116"/>
      <c r="AG21" s="123">
        <f>IF(Tabel1[[#This Row],[Antwoord Leverancier]]=AC21,AB21,0)</f>
        <v>0</v>
      </c>
      <c r="AH21" s="98"/>
      <c r="AI21" s="98"/>
      <c r="AJ21" s="98"/>
      <c r="AK21" s="118">
        <f t="shared" si="11"/>
        <v>0</v>
      </c>
      <c r="AL21" s="118">
        <f t="shared" si="12"/>
        <v>0</v>
      </c>
      <c r="AM21" s="118">
        <f t="shared" si="13"/>
        <v>0</v>
      </c>
      <c r="AN21" s="118">
        <f t="shared" si="14"/>
        <v>0</v>
      </c>
      <c r="AO21" s="118">
        <f t="shared" si="15"/>
        <v>0</v>
      </c>
      <c r="AP21" s="118">
        <f t="shared" si="16"/>
        <v>0</v>
      </c>
      <c r="AQ21" s="118">
        <f t="shared" si="17"/>
        <v>0</v>
      </c>
      <c r="AR21" s="118">
        <f t="shared" si="18"/>
        <v>0</v>
      </c>
      <c r="AS21" s="118">
        <f t="shared" si="19"/>
        <v>0</v>
      </c>
      <c r="AT21" s="118">
        <f t="shared" si="20"/>
        <v>0</v>
      </c>
      <c r="AU21" s="118">
        <f t="shared" si="21"/>
        <v>0</v>
      </c>
      <c r="AV21" s="118">
        <f t="shared" si="22"/>
        <v>0</v>
      </c>
      <c r="AW21" s="118">
        <f t="shared" si="23"/>
        <v>0</v>
      </c>
      <c r="AX21" s="118">
        <f t="shared" si="24"/>
        <v>0</v>
      </c>
      <c r="AY21" s="118">
        <f t="shared" si="25"/>
        <v>1</v>
      </c>
      <c r="AZ21" s="118">
        <f t="shared" si="26"/>
        <v>0</v>
      </c>
      <c r="BA21" s="118">
        <f t="shared" si="27"/>
        <v>0</v>
      </c>
      <c r="BB21" s="118">
        <f t="shared" si="28"/>
        <v>0</v>
      </c>
      <c r="BC21" s="118">
        <f t="shared" si="29"/>
        <v>0</v>
      </c>
      <c r="BD21" s="118">
        <f t="shared" si="30"/>
        <v>0</v>
      </c>
      <c r="BE21" s="3"/>
      <c r="BF21" s="3"/>
      <c r="BG21" s="3"/>
      <c r="BH21" s="3"/>
      <c r="BI21" s="3"/>
      <c r="BJ21" s="3"/>
      <c r="BK21" s="3"/>
      <c r="BL21" s="3"/>
      <c r="BM21" s="3"/>
      <c r="BN21" s="3"/>
      <c r="BO21" s="3"/>
      <c r="BP21" s="3"/>
      <c r="BQ21" s="3"/>
      <c r="BR21" s="3"/>
      <c r="BS21" s="3"/>
      <c r="BT21" s="3"/>
      <c r="BU21" s="3"/>
      <c r="BV21" s="3"/>
    </row>
    <row r="22" spans="1:74" ht="13.8" x14ac:dyDescent="0.3">
      <c r="A22" s="17"/>
      <c r="B22" s="24"/>
      <c r="C22" s="17" t="s">
        <v>589</v>
      </c>
      <c r="D22" s="21"/>
      <c r="E22" s="75"/>
      <c r="F22" s="173"/>
      <c r="G22" s="77"/>
      <c r="AA22" s="4"/>
      <c r="AB22" s="116"/>
      <c r="AC22" s="116"/>
      <c r="AD22" s="116"/>
      <c r="AE22" s="116"/>
      <c r="AF22" s="116"/>
      <c r="AG22" s="123">
        <f>IF(Tabel1[[#This Row],[Antwoord Leverancier]]=AC22,AB22,0)</f>
        <v>0</v>
      </c>
      <c r="AH22" s="98"/>
      <c r="AI22" s="98"/>
      <c r="AJ22" s="98"/>
      <c r="AK22" s="118">
        <f t="shared" si="11"/>
        <v>0</v>
      </c>
      <c r="AL22" s="118">
        <f t="shared" si="12"/>
        <v>0</v>
      </c>
      <c r="AM22" s="118">
        <f t="shared" si="13"/>
        <v>0</v>
      </c>
      <c r="AN22" s="118">
        <f t="shared" si="14"/>
        <v>0</v>
      </c>
      <c r="AO22" s="118">
        <f t="shared" si="15"/>
        <v>0</v>
      </c>
      <c r="AP22" s="118">
        <f t="shared" si="16"/>
        <v>0</v>
      </c>
      <c r="AQ22" s="118">
        <f t="shared" si="17"/>
        <v>0</v>
      </c>
      <c r="AR22" s="118">
        <f t="shared" si="18"/>
        <v>0</v>
      </c>
      <c r="AS22" s="118">
        <f t="shared" si="19"/>
        <v>0</v>
      </c>
      <c r="AT22" s="118">
        <f t="shared" si="20"/>
        <v>0</v>
      </c>
      <c r="AU22" s="118">
        <f t="shared" si="21"/>
        <v>0</v>
      </c>
      <c r="AV22" s="118">
        <f t="shared" si="22"/>
        <v>0</v>
      </c>
      <c r="AW22" s="118">
        <f t="shared" si="23"/>
        <v>0</v>
      </c>
      <c r="AX22" s="118">
        <f t="shared" si="24"/>
        <v>0</v>
      </c>
      <c r="AY22" s="118">
        <f t="shared" si="25"/>
        <v>0</v>
      </c>
      <c r="AZ22" s="118">
        <f t="shared" si="26"/>
        <v>0</v>
      </c>
      <c r="BA22" s="118">
        <f t="shared" si="27"/>
        <v>0</v>
      </c>
      <c r="BB22" s="118">
        <f t="shared" si="28"/>
        <v>0</v>
      </c>
      <c r="BC22" s="118">
        <f t="shared" si="29"/>
        <v>0</v>
      </c>
      <c r="BD22" s="118">
        <f t="shared" si="30"/>
        <v>0</v>
      </c>
      <c r="BE22" s="3"/>
      <c r="BF22" s="3"/>
      <c r="BG22" s="3"/>
      <c r="BH22" s="3"/>
      <c r="BI22" s="3"/>
      <c r="BJ22" s="3"/>
      <c r="BK22" s="3"/>
      <c r="BL22" s="3"/>
      <c r="BM22" s="3"/>
      <c r="BN22" s="3"/>
      <c r="BO22" s="3"/>
      <c r="BP22" s="3"/>
      <c r="BQ22" s="3"/>
      <c r="BR22" s="3"/>
      <c r="BS22" s="3"/>
      <c r="BT22" s="3"/>
      <c r="BU22" s="3"/>
      <c r="BV22" s="3"/>
    </row>
    <row r="23" spans="1:74" ht="27.6" x14ac:dyDescent="0.3">
      <c r="A23" s="3" t="s">
        <v>590</v>
      </c>
      <c r="B23" s="25" t="s">
        <v>480</v>
      </c>
      <c r="C23" s="5" t="s">
        <v>591</v>
      </c>
      <c r="D23" s="20" t="s">
        <v>456</v>
      </c>
      <c r="E23" s="20" t="s">
        <v>592</v>
      </c>
      <c r="F23" s="36"/>
      <c r="G23" s="36"/>
      <c r="AA23" s="4" t="s">
        <v>64</v>
      </c>
      <c r="AB23" s="116">
        <v>1</v>
      </c>
      <c r="AC23" s="116" t="s">
        <v>8</v>
      </c>
      <c r="AD23" s="116" t="s">
        <v>3</v>
      </c>
      <c r="AE23" s="116"/>
      <c r="AF23" s="116"/>
      <c r="AG23" s="123">
        <f>IF(Tabel1[[#This Row],[Antwoord Leverancier]]=AC23,AB23,0)</f>
        <v>0</v>
      </c>
      <c r="AH23" s="98"/>
      <c r="AI23" s="98"/>
      <c r="AJ23" s="98"/>
      <c r="AK23" s="118">
        <f t="shared" si="11"/>
        <v>0</v>
      </c>
      <c r="AL23" s="118">
        <f t="shared" si="12"/>
        <v>0</v>
      </c>
      <c r="AM23" s="118">
        <f t="shared" si="13"/>
        <v>0</v>
      </c>
      <c r="AN23" s="118">
        <f t="shared" si="14"/>
        <v>0</v>
      </c>
      <c r="AO23" s="118">
        <f t="shared" si="15"/>
        <v>0</v>
      </c>
      <c r="AP23" s="118">
        <f t="shared" si="16"/>
        <v>0</v>
      </c>
      <c r="AQ23" s="118">
        <f t="shared" si="17"/>
        <v>0</v>
      </c>
      <c r="AR23" s="118">
        <f t="shared" si="18"/>
        <v>0</v>
      </c>
      <c r="AS23" s="118">
        <f t="shared" si="19"/>
        <v>0</v>
      </c>
      <c r="AT23" s="118">
        <f t="shared" si="20"/>
        <v>0</v>
      </c>
      <c r="AU23" s="118">
        <f t="shared" si="21"/>
        <v>0</v>
      </c>
      <c r="AV23" s="118">
        <f t="shared" si="22"/>
        <v>0</v>
      </c>
      <c r="AW23" s="118">
        <f t="shared" si="23"/>
        <v>0</v>
      </c>
      <c r="AX23" s="118">
        <f t="shared" si="24"/>
        <v>0</v>
      </c>
      <c r="AY23" s="118">
        <f t="shared" si="25"/>
        <v>1</v>
      </c>
      <c r="AZ23" s="118">
        <f t="shared" si="26"/>
        <v>0</v>
      </c>
      <c r="BA23" s="118">
        <f t="shared" si="27"/>
        <v>0</v>
      </c>
      <c r="BB23" s="118">
        <f t="shared" si="28"/>
        <v>0</v>
      </c>
      <c r="BC23" s="118">
        <f t="shared" si="29"/>
        <v>0</v>
      </c>
      <c r="BD23" s="118">
        <f t="shared" si="30"/>
        <v>0</v>
      </c>
      <c r="BE23" s="3"/>
      <c r="BF23" s="3"/>
      <c r="BG23" s="3"/>
      <c r="BH23" s="3"/>
      <c r="BI23" s="3"/>
      <c r="BJ23" s="3"/>
      <c r="BK23" s="3"/>
      <c r="BL23" s="3"/>
      <c r="BM23" s="3"/>
      <c r="BN23" s="3"/>
      <c r="BO23" s="3"/>
      <c r="BP23" s="3"/>
      <c r="BQ23" s="3"/>
      <c r="BR23" s="3"/>
      <c r="BS23" s="3"/>
      <c r="BT23" s="3"/>
      <c r="BU23" s="3"/>
      <c r="BV23" s="3"/>
    </row>
    <row r="24" spans="1:74" ht="27.6" x14ac:dyDescent="0.3">
      <c r="A24" s="3" t="s">
        <v>593</v>
      </c>
      <c r="C24" s="5" t="s">
        <v>594</v>
      </c>
      <c r="D24" s="20" t="s">
        <v>456</v>
      </c>
      <c r="E24" s="20" t="s">
        <v>595</v>
      </c>
      <c r="F24" s="36"/>
      <c r="G24" s="36"/>
      <c r="AA24" s="4" t="s">
        <v>64</v>
      </c>
      <c r="AB24" s="116">
        <v>3</v>
      </c>
      <c r="AC24" s="116" t="s">
        <v>8</v>
      </c>
      <c r="AD24" s="116" t="s">
        <v>3</v>
      </c>
      <c r="AE24" s="116"/>
      <c r="AF24" s="116"/>
      <c r="AG24" s="123">
        <f>IF(Tabel1[[#This Row],[Antwoord Leverancier]]=AC24,AB24,0)</f>
        <v>0</v>
      </c>
      <c r="AH24" s="98"/>
      <c r="AI24" s="98"/>
      <c r="AJ24" s="98"/>
      <c r="AK24" s="118">
        <f t="shared" si="11"/>
        <v>0</v>
      </c>
      <c r="AL24" s="118">
        <f t="shared" si="12"/>
        <v>0</v>
      </c>
      <c r="AM24" s="118">
        <f t="shared" si="13"/>
        <v>0</v>
      </c>
      <c r="AN24" s="118">
        <f t="shared" si="14"/>
        <v>0</v>
      </c>
      <c r="AO24" s="118">
        <f t="shared" si="15"/>
        <v>0</v>
      </c>
      <c r="AP24" s="118">
        <f t="shared" si="16"/>
        <v>0</v>
      </c>
      <c r="AQ24" s="118">
        <f t="shared" si="17"/>
        <v>0</v>
      </c>
      <c r="AR24" s="118">
        <f t="shared" si="18"/>
        <v>0</v>
      </c>
      <c r="AS24" s="118">
        <f t="shared" si="19"/>
        <v>0</v>
      </c>
      <c r="AT24" s="118">
        <f t="shared" si="20"/>
        <v>0</v>
      </c>
      <c r="AU24" s="118">
        <f t="shared" si="21"/>
        <v>0</v>
      </c>
      <c r="AV24" s="118">
        <f t="shared" si="22"/>
        <v>0</v>
      </c>
      <c r="AW24" s="118">
        <f t="shared" si="23"/>
        <v>0</v>
      </c>
      <c r="AX24" s="118">
        <f t="shared" si="24"/>
        <v>0</v>
      </c>
      <c r="AY24" s="118">
        <f t="shared" si="25"/>
        <v>3</v>
      </c>
      <c r="AZ24" s="118">
        <f t="shared" si="26"/>
        <v>0</v>
      </c>
      <c r="BA24" s="118">
        <f t="shared" si="27"/>
        <v>0</v>
      </c>
      <c r="BB24" s="118">
        <f t="shared" si="28"/>
        <v>0</v>
      </c>
      <c r="BC24" s="118">
        <f t="shared" si="29"/>
        <v>0</v>
      </c>
      <c r="BD24" s="118">
        <f t="shared" si="30"/>
        <v>0</v>
      </c>
      <c r="BE24" s="3"/>
      <c r="BF24" s="3"/>
      <c r="BG24" s="3"/>
      <c r="BH24" s="3"/>
      <c r="BI24" s="3"/>
      <c r="BJ24" s="3"/>
      <c r="BK24" s="3"/>
      <c r="BL24" s="3"/>
      <c r="BM24" s="3"/>
      <c r="BN24" s="3"/>
      <c r="BO24" s="3"/>
      <c r="BP24" s="3"/>
      <c r="BQ24" s="3"/>
      <c r="BR24" s="3"/>
      <c r="BS24" s="3"/>
      <c r="BT24" s="3"/>
      <c r="BU24" s="3"/>
      <c r="BV24" s="3"/>
    </row>
    <row r="25" spans="1:74" ht="27.6" x14ac:dyDescent="0.3">
      <c r="A25" s="3" t="s">
        <v>596</v>
      </c>
      <c r="C25" s="5" t="s">
        <v>597</v>
      </c>
      <c r="D25" s="20"/>
      <c r="E25" s="20"/>
      <c r="F25" s="36"/>
      <c r="G25" s="36"/>
      <c r="AA25" s="4" t="s">
        <v>64</v>
      </c>
      <c r="AB25" s="116">
        <v>1</v>
      </c>
      <c r="AC25" s="116" t="s">
        <v>8</v>
      </c>
      <c r="AD25" s="116" t="s">
        <v>3</v>
      </c>
      <c r="AE25" s="116"/>
      <c r="AF25" s="116"/>
      <c r="AG25" s="123">
        <f>IF(Tabel1[[#This Row],[Antwoord Leverancier]]=AC25,AB25,0)</f>
        <v>0</v>
      </c>
      <c r="AH25" s="98"/>
      <c r="AI25" s="98"/>
      <c r="AJ25" s="98"/>
      <c r="AK25" s="118">
        <f t="shared" si="11"/>
        <v>0</v>
      </c>
      <c r="AL25" s="118">
        <f t="shared" si="12"/>
        <v>0</v>
      </c>
      <c r="AM25" s="118">
        <f t="shared" si="13"/>
        <v>0</v>
      </c>
      <c r="AN25" s="118">
        <f t="shared" si="14"/>
        <v>0</v>
      </c>
      <c r="AO25" s="118">
        <f t="shared" si="15"/>
        <v>0</v>
      </c>
      <c r="AP25" s="118">
        <f t="shared" si="16"/>
        <v>0</v>
      </c>
      <c r="AQ25" s="118">
        <f t="shared" si="17"/>
        <v>0</v>
      </c>
      <c r="AR25" s="118">
        <f t="shared" si="18"/>
        <v>0</v>
      </c>
      <c r="AS25" s="118">
        <f t="shared" si="19"/>
        <v>0</v>
      </c>
      <c r="AT25" s="118">
        <f t="shared" si="20"/>
        <v>0</v>
      </c>
      <c r="AU25" s="118">
        <f t="shared" si="21"/>
        <v>0</v>
      </c>
      <c r="AV25" s="118">
        <f t="shared" si="22"/>
        <v>0</v>
      </c>
      <c r="AW25" s="118">
        <f t="shared" si="23"/>
        <v>0</v>
      </c>
      <c r="AX25" s="118">
        <f t="shared" si="24"/>
        <v>0</v>
      </c>
      <c r="AY25" s="118">
        <f t="shared" si="25"/>
        <v>1</v>
      </c>
      <c r="AZ25" s="118">
        <f t="shared" si="26"/>
        <v>0</v>
      </c>
      <c r="BA25" s="118">
        <f t="shared" si="27"/>
        <v>0</v>
      </c>
      <c r="BB25" s="118">
        <f t="shared" si="28"/>
        <v>0</v>
      </c>
      <c r="BC25" s="118">
        <f t="shared" si="29"/>
        <v>0</v>
      </c>
      <c r="BD25" s="118">
        <f t="shared" si="30"/>
        <v>0</v>
      </c>
      <c r="BE25" s="3"/>
      <c r="BF25" s="3"/>
      <c r="BG25" s="3"/>
      <c r="BH25" s="3"/>
      <c r="BI25" s="3"/>
      <c r="BJ25" s="3"/>
      <c r="BK25" s="3"/>
      <c r="BL25" s="3"/>
      <c r="BM25" s="3"/>
      <c r="BN25" s="3"/>
      <c r="BO25" s="3"/>
      <c r="BP25" s="3"/>
      <c r="BQ25" s="3"/>
      <c r="BR25" s="3"/>
      <c r="BS25" s="3"/>
      <c r="BT25" s="3"/>
      <c r="BU25" s="3"/>
      <c r="BV25" s="3"/>
    </row>
    <row r="26" spans="1:74" ht="27.6" x14ac:dyDescent="0.3">
      <c r="A26" s="3" t="s">
        <v>596</v>
      </c>
      <c r="B26" s="25" t="s">
        <v>480</v>
      </c>
      <c r="C26" s="5" t="s">
        <v>598</v>
      </c>
      <c r="D26" s="20"/>
      <c r="E26" s="20"/>
      <c r="F26" s="36"/>
      <c r="G26" s="36"/>
      <c r="AA26" s="4" t="s">
        <v>64</v>
      </c>
      <c r="AB26" s="116">
        <v>1</v>
      </c>
      <c r="AC26" s="116" t="s">
        <v>8</v>
      </c>
      <c r="AD26" s="116" t="s">
        <v>3</v>
      </c>
      <c r="AE26" s="116"/>
      <c r="AF26" s="116"/>
      <c r="AG26" s="123">
        <f>IF(Tabel1[[#This Row],[Antwoord Leverancier]]=AC26,AB26,0)</f>
        <v>0</v>
      </c>
      <c r="AH26" s="98"/>
      <c r="AI26" s="98"/>
      <c r="AJ26" s="98"/>
      <c r="AK26" s="118">
        <f t="shared" si="11"/>
        <v>0</v>
      </c>
      <c r="AL26" s="118">
        <f t="shared" si="12"/>
        <v>0</v>
      </c>
      <c r="AM26" s="118">
        <f t="shared" si="13"/>
        <v>0</v>
      </c>
      <c r="AN26" s="118">
        <f t="shared" si="14"/>
        <v>0</v>
      </c>
      <c r="AO26" s="118">
        <f t="shared" si="15"/>
        <v>0</v>
      </c>
      <c r="AP26" s="118">
        <f t="shared" si="16"/>
        <v>0</v>
      </c>
      <c r="AQ26" s="118">
        <f t="shared" si="17"/>
        <v>0</v>
      </c>
      <c r="AR26" s="118">
        <f t="shared" si="18"/>
        <v>0</v>
      </c>
      <c r="AS26" s="118">
        <f t="shared" si="19"/>
        <v>0</v>
      </c>
      <c r="AT26" s="118">
        <f t="shared" si="20"/>
        <v>0</v>
      </c>
      <c r="AU26" s="118">
        <f t="shared" si="21"/>
        <v>0</v>
      </c>
      <c r="AV26" s="118">
        <f t="shared" si="22"/>
        <v>0</v>
      </c>
      <c r="AW26" s="118">
        <f t="shared" si="23"/>
        <v>0</v>
      </c>
      <c r="AX26" s="118">
        <f t="shared" si="24"/>
        <v>0</v>
      </c>
      <c r="AY26" s="118">
        <f t="shared" si="25"/>
        <v>1</v>
      </c>
      <c r="AZ26" s="118">
        <f t="shared" si="26"/>
        <v>0</v>
      </c>
      <c r="BA26" s="118">
        <f t="shared" si="27"/>
        <v>0</v>
      </c>
      <c r="BB26" s="118">
        <f t="shared" si="28"/>
        <v>0</v>
      </c>
      <c r="BC26" s="118">
        <f t="shared" si="29"/>
        <v>0</v>
      </c>
      <c r="BD26" s="118">
        <f t="shared" si="30"/>
        <v>0</v>
      </c>
      <c r="BE26" s="3"/>
      <c r="BF26" s="3"/>
      <c r="BG26" s="3"/>
      <c r="BH26" s="3"/>
      <c r="BI26" s="3"/>
      <c r="BJ26" s="3"/>
      <c r="BK26" s="3"/>
      <c r="BL26" s="3"/>
      <c r="BM26" s="3"/>
      <c r="BN26" s="3"/>
      <c r="BO26" s="3"/>
      <c r="BP26" s="3"/>
      <c r="BQ26" s="3"/>
      <c r="BR26" s="3"/>
      <c r="BS26" s="3"/>
      <c r="BT26" s="3"/>
      <c r="BU26" s="3"/>
      <c r="BV26" s="3"/>
    </row>
    <row r="27" spans="1:74" ht="13.8" x14ac:dyDescent="0.3">
      <c r="A27" s="3" t="s">
        <v>599</v>
      </c>
      <c r="B27" s="25" t="s">
        <v>480</v>
      </c>
      <c r="C27" s="5" t="s">
        <v>600</v>
      </c>
      <c r="D27" s="20" t="s">
        <v>456</v>
      </c>
      <c r="E27" s="20" t="s">
        <v>528</v>
      </c>
      <c r="F27" s="36"/>
      <c r="G27" s="36"/>
      <c r="AA27" s="4" t="s">
        <v>64</v>
      </c>
      <c r="AB27" s="116">
        <v>1</v>
      </c>
      <c r="AC27" s="116" t="s">
        <v>8</v>
      </c>
      <c r="AD27" s="116" t="s">
        <v>3</v>
      </c>
      <c r="AE27" s="116"/>
      <c r="AF27" s="116"/>
      <c r="AG27" s="123">
        <f>IF(Tabel1[[#This Row],[Antwoord Leverancier]]=AC27,AB27,0)</f>
        <v>0</v>
      </c>
      <c r="AH27" s="98"/>
      <c r="AI27" s="98"/>
      <c r="AJ27" s="98"/>
      <c r="AK27" s="118">
        <f t="shared" si="11"/>
        <v>0</v>
      </c>
      <c r="AL27" s="118">
        <f t="shared" si="12"/>
        <v>0</v>
      </c>
      <c r="AM27" s="118">
        <f t="shared" si="13"/>
        <v>0</v>
      </c>
      <c r="AN27" s="118">
        <f t="shared" si="14"/>
        <v>0</v>
      </c>
      <c r="AO27" s="118">
        <f t="shared" si="15"/>
        <v>0</v>
      </c>
      <c r="AP27" s="118">
        <f t="shared" si="16"/>
        <v>0</v>
      </c>
      <c r="AQ27" s="118">
        <f t="shared" si="17"/>
        <v>0</v>
      </c>
      <c r="AR27" s="118">
        <f t="shared" si="18"/>
        <v>0</v>
      </c>
      <c r="AS27" s="118">
        <f t="shared" si="19"/>
        <v>0</v>
      </c>
      <c r="AT27" s="118">
        <f t="shared" si="20"/>
        <v>0</v>
      </c>
      <c r="AU27" s="118">
        <f t="shared" si="21"/>
        <v>0</v>
      </c>
      <c r="AV27" s="118">
        <f t="shared" si="22"/>
        <v>0</v>
      </c>
      <c r="AW27" s="118">
        <f t="shared" si="23"/>
        <v>0</v>
      </c>
      <c r="AX27" s="118">
        <f t="shared" si="24"/>
        <v>0</v>
      </c>
      <c r="AY27" s="118">
        <f t="shared" si="25"/>
        <v>1</v>
      </c>
      <c r="AZ27" s="118">
        <f t="shared" si="26"/>
        <v>0</v>
      </c>
      <c r="BA27" s="118">
        <f t="shared" si="27"/>
        <v>0</v>
      </c>
      <c r="BB27" s="118">
        <f t="shared" si="28"/>
        <v>0</v>
      </c>
      <c r="BC27" s="118">
        <f t="shared" si="29"/>
        <v>0</v>
      </c>
      <c r="BD27" s="118">
        <f t="shared" si="30"/>
        <v>0</v>
      </c>
      <c r="BE27" s="3"/>
      <c r="BF27" s="3"/>
      <c r="BG27" s="3"/>
      <c r="BH27" s="3"/>
      <c r="BI27" s="3"/>
      <c r="BJ27" s="3"/>
      <c r="BK27" s="3"/>
      <c r="BL27" s="3"/>
      <c r="BM27" s="3"/>
      <c r="BN27" s="3"/>
      <c r="BO27" s="3"/>
      <c r="BP27" s="3"/>
      <c r="BQ27" s="3"/>
      <c r="BR27" s="3"/>
      <c r="BS27" s="3"/>
      <c r="BT27" s="3"/>
      <c r="BU27" s="3"/>
      <c r="BV27" s="3"/>
    </row>
    <row r="28" spans="1:74" ht="13.8" x14ac:dyDescent="0.3">
      <c r="A28" s="17"/>
      <c r="B28" s="24"/>
      <c r="C28" s="17" t="s">
        <v>601</v>
      </c>
      <c r="D28" s="21"/>
      <c r="E28" s="75"/>
      <c r="F28" s="173"/>
      <c r="G28" s="77"/>
      <c r="AA28" s="4"/>
      <c r="AB28" s="116"/>
      <c r="AC28" s="116"/>
      <c r="AD28" s="116"/>
      <c r="AE28" s="116"/>
      <c r="AF28" s="116"/>
      <c r="AG28" s="123">
        <f>IF(Tabel1[[#This Row],[Antwoord Leverancier]]=AC28,AB28,0)</f>
        <v>0</v>
      </c>
      <c r="AH28" s="98"/>
      <c r="AI28" s="98"/>
      <c r="AJ28" s="98"/>
      <c r="AK28" s="118">
        <f t="shared" si="11"/>
        <v>0</v>
      </c>
      <c r="AL28" s="118">
        <f t="shared" si="12"/>
        <v>0</v>
      </c>
      <c r="AM28" s="118">
        <f t="shared" si="13"/>
        <v>0</v>
      </c>
      <c r="AN28" s="118">
        <f t="shared" si="14"/>
        <v>0</v>
      </c>
      <c r="AO28" s="118">
        <f t="shared" si="15"/>
        <v>0</v>
      </c>
      <c r="AP28" s="118">
        <f t="shared" si="16"/>
        <v>0</v>
      </c>
      <c r="AQ28" s="118">
        <f t="shared" si="17"/>
        <v>0</v>
      </c>
      <c r="AR28" s="118">
        <f t="shared" si="18"/>
        <v>0</v>
      </c>
      <c r="AS28" s="118">
        <f t="shared" si="19"/>
        <v>0</v>
      </c>
      <c r="AT28" s="118">
        <f t="shared" si="20"/>
        <v>0</v>
      </c>
      <c r="AU28" s="118">
        <f t="shared" si="21"/>
        <v>0</v>
      </c>
      <c r="AV28" s="118">
        <f t="shared" si="22"/>
        <v>0</v>
      </c>
      <c r="AW28" s="118">
        <f t="shared" si="23"/>
        <v>0</v>
      </c>
      <c r="AX28" s="118">
        <f t="shared" si="24"/>
        <v>0</v>
      </c>
      <c r="AY28" s="118">
        <f t="shared" si="25"/>
        <v>0</v>
      </c>
      <c r="AZ28" s="118">
        <f t="shared" si="26"/>
        <v>0</v>
      </c>
      <c r="BA28" s="118">
        <f t="shared" si="27"/>
        <v>0</v>
      </c>
      <c r="BB28" s="118">
        <f t="shared" si="28"/>
        <v>0</v>
      </c>
      <c r="BC28" s="118">
        <f t="shared" si="29"/>
        <v>0</v>
      </c>
      <c r="BD28" s="118">
        <f t="shared" si="30"/>
        <v>0</v>
      </c>
      <c r="BE28" s="3"/>
      <c r="BF28" s="3"/>
      <c r="BG28" s="3"/>
      <c r="BH28" s="3"/>
      <c r="BI28" s="3"/>
      <c r="BJ28" s="3"/>
      <c r="BK28" s="3"/>
      <c r="BL28" s="3"/>
      <c r="BM28" s="3"/>
      <c r="BN28" s="3"/>
      <c r="BO28" s="3"/>
      <c r="BP28" s="3"/>
      <c r="BQ28" s="3"/>
      <c r="BR28" s="3"/>
      <c r="BS28" s="3"/>
      <c r="BT28" s="3"/>
      <c r="BU28" s="3"/>
      <c r="BV28" s="3"/>
    </row>
    <row r="29" spans="1:74" ht="41.4" x14ac:dyDescent="0.3">
      <c r="A29" s="3" t="s">
        <v>602</v>
      </c>
      <c r="C29" s="5" t="s">
        <v>603</v>
      </c>
      <c r="D29" s="20" t="s">
        <v>456</v>
      </c>
      <c r="E29" s="20" t="s">
        <v>604</v>
      </c>
      <c r="F29" s="36"/>
      <c r="G29" s="36"/>
      <c r="AA29" s="4" t="s">
        <v>64</v>
      </c>
      <c r="AB29" s="116">
        <v>1</v>
      </c>
      <c r="AC29" s="116" t="s">
        <v>8</v>
      </c>
      <c r="AD29" s="116" t="s">
        <v>3</v>
      </c>
      <c r="AE29" s="116"/>
      <c r="AF29" s="116"/>
      <c r="AG29" s="123">
        <f>IF(Tabel1[[#This Row],[Antwoord Leverancier]]=AC29,AB29,0)</f>
        <v>0</v>
      </c>
      <c r="AH29" s="98"/>
      <c r="AI29" s="98"/>
      <c r="AJ29" s="98"/>
      <c r="AK29" s="118">
        <f t="shared" si="11"/>
        <v>0</v>
      </c>
      <c r="AL29" s="118">
        <f t="shared" si="12"/>
        <v>0</v>
      </c>
      <c r="AM29" s="118">
        <f t="shared" si="13"/>
        <v>0</v>
      </c>
      <c r="AN29" s="118">
        <f t="shared" si="14"/>
        <v>0</v>
      </c>
      <c r="AO29" s="118">
        <f t="shared" si="15"/>
        <v>0</v>
      </c>
      <c r="AP29" s="118">
        <f t="shared" si="16"/>
        <v>0</v>
      </c>
      <c r="AQ29" s="118">
        <f t="shared" si="17"/>
        <v>0</v>
      </c>
      <c r="AR29" s="118">
        <f t="shared" si="18"/>
        <v>0</v>
      </c>
      <c r="AS29" s="118">
        <f t="shared" si="19"/>
        <v>0</v>
      </c>
      <c r="AT29" s="118">
        <f t="shared" si="20"/>
        <v>0</v>
      </c>
      <c r="AU29" s="118">
        <f t="shared" si="21"/>
        <v>0</v>
      </c>
      <c r="AV29" s="118">
        <f t="shared" si="22"/>
        <v>0</v>
      </c>
      <c r="AW29" s="118">
        <f t="shared" si="23"/>
        <v>0</v>
      </c>
      <c r="AX29" s="118">
        <f t="shared" si="24"/>
        <v>0</v>
      </c>
      <c r="AY29" s="118">
        <f t="shared" si="25"/>
        <v>1</v>
      </c>
      <c r="AZ29" s="118">
        <f t="shared" si="26"/>
        <v>0</v>
      </c>
      <c r="BA29" s="118">
        <f t="shared" si="27"/>
        <v>0</v>
      </c>
      <c r="BB29" s="118">
        <f t="shared" si="28"/>
        <v>0</v>
      </c>
      <c r="BC29" s="118">
        <f t="shared" si="29"/>
        <v>0</v>
      </c>
      <c r="BD29" s="118">
        <f t="shared" si="30"/>
        <v>0</v>
      </c>
      <c r="BE29" s="3"/>
      <c r="BF29" s="3"/>
      <c r="BG29" s="3"/>
      <c r="BH29" s="3"/>
      <c r="BI29" s="3"/>
      <c r="BJ29" s="3"/>
      <c r="BK29" s="3"/>
      <c r="BL29" s="3"/>
      <c r="BM29" s="3"/>
      <c r="BN29" s="3"/>
      <c r="BO29" s="3"/>
      <c r="BP29" s="3"/>
      <c r="BQ29" s="3"/>
      <c r="BR29" s="3"/>
      <c r="BS29" s="3"/>
      <c r="BT29" s="3"/>
      <c r="BU29" s="3"/>
      <c r="BV29" s="3"/>
    </row>
    <row r="30" spans="1:74" ht="41.4" x14ac:dyDescent="0.3">
      <c r="A30" s="3" t="s">
        <v>605</v>
      </c>
      <c r="C30" s="5" t="s">
        <v>606</v>
      </c>
      <c r="D30" s="20" t="s">
        <v>456</v>
      </c>
      <c r="E30" s="20" t="s">
        <v>604</v>
      </c>
      <c r="F30" s="36"/>
      <c r="G30" s="36"/>
      <c r="AA30" s="4" t="s">
        <v>64</v>
      </c>
      <c r="AB30" s="116">
        <v>1</v>
      </c>
      <c r="AC30" s="116" t="s">
        <v>8</v>
      </c>
      <c r="AD30" s="116" t="s">
        <v>3</v>
      </c>
      <c r="AE30" s="116"/>
      <c r="AF30" s="116"/>
      <c r="AG30" s="123">
        <f>IF(Tabel1[[#This Row],[Antwoord Leverancier]]=AC30,AB30,0)</f>
        <v>0</v>
      </c>
      <c r="AH30" s="98"/>
      <c r="AI30" s="98"/>
      <c r="AJ30" s="98"/>
      <c r="AK30" s="118">
        <f t="shared" si="11"/>
        <v>0</v>
      </c>
      <c r="AL30" s="118">
        <f t="shared" si="12"/>
        <v>0</v>
      </c>
      <c r="AM30" s="118">
        <f t="shared" si="13"/>
        <v>0</v>
      </c>
      <c r="AN30" s="118">
        <f t="shared" si="14"/>
        <v>0</v>
      </c>
      <c r="AO30" s="118">
        <f t="shared" si="15"/>
        <v>0</v>
      </c>
      <c r="AP30" s="118">
        <f t="shared" si="16"/>
        <v>0</v>
      </c>
      <c r="AQ30" s="118">
        <f t="shared" si="17"/>
        <v>0</v>
      </c>
      <c r="AR30" s="118">
        <f t="shared" si="18"/>
        <v>0</v>
      </c>
      <c r="AS30" s="118">
        <f t="shared" si="19"/>
        <v>0</v>
      </c>
      <c r="AT30" s="118">
        <f t="shared" si="20"/>
        <v>0</v>
      </c>
      <c r="AU30" s="118">
        <f t="shared" si="21"/>
        <v>0</v>
      </c>
      <c r="AV30" s="118">
        <f t="shared" si="22"/>
        <v>0</v>
      </c>
      <c r="AW30" s="118">
        <f t="shared" si="23"/>
        <v>0</v>
      </c>
      <c r="AX30" s="118">
        <f t="shared" si="24"/>
        <v>0</v>
      </c>
      <c r="AY30" s="118">
        <f t="shared" si="25"/>
        <v>1</v>
      </c>
      <c r="AZ30" s="118">
        <f t="shared" si="26"/>
        <v>0</v>
      </c>
      <c r="BA30" s="118">
        <f t="shared" si="27"/>
        <v>0</v>
      </c>
      <c r="BB30" s="118">
        <f t="shared" si="28"/>
        <v>0</v>
      </c>
      <c r="BC30" s="118">
        <f t="shared" si="29"/>
        <v>0</v>
      </c>
      <c r="BD30" s="118">
        <f t="shared" si="30"/>
        <v>0</v>
      </c>
      <c r="BE30" s="3"/>
      <c r="BF30" s="3"/>
      <c r="BG30" s="3"/>
      <c r="BH30" s="3"/>
      <c r="BI30" s="3"/>
      <c r="BJ30" s="3"/>
      <c r="BK30" s="3"/>
      <c r="BL30" s="3"/>
      <c r="BM30" s="3"/>
      <c r="BN30" s="3"/>
      <c r="BO30" s="3"/>
      <c r="BP30" s="3"/>
      <c r="BQ30" s="3"/>
      <c r="BR30" s="3"/>
      <c r="BS30" s="3"/>
      <c r="BT30" s="3"/>
      <c r="BU30" s="3"/>
      <c r="BV30" s="3"/>
    </row>
    <row r="31" spans="1:74" ht="13.8" x14ac:dyDescent="0.3">
      <c r="A31" s="3" t="s">
        <v>607</v>
      </c>
      <c r="C31" s="5" t="s">
        <v>608</v>
      </c>
      <c r="D31" s="20" t="s">
        <v>456</v>
      </c>
      <c r="E31" s="20" t="s">
        <v>609</v>
      </c>
      <c r="F31" s="36"/>
      <c r="G31" s="36"/>
      <c r="AA31" s="4" t="s">
        <v>64</v>
      </c>
      <c r="AB31" s="116">
        <v>1</v>
      </c>
      <c r="AC31" s="116" t="s">
        <v>8</v>
      </c>
      <c r="AD31" s="116" t="s">
        <v>3</v>
      </c>
      <c r="AE31" s="116"/>
      <c r="AF31" s="116"/>
      <c r="AG31" s="123">
        <f>IF(Tabel1[[#This Row],[Antwoord Leverancier]]=AC31,AB31,0)</f>
        <v>0</v>
      </c>
      <c r="AH31" s="98"/>
      <c r="AI31" s="98"/>
      <c r="AJ31" s="98"/>
      <c r="AK31" s="118">
        <f t="shared" si="11"/>
        <v>0</v>
      </c>
      <c r="AL31" s="118">
        <f t="shared" si="12"/>
        <v>0</v>
      </c>
      <c r="AM31" s="118">
        <f t="shared" si="13"/>
        <v>0</v>
      </c>
      <c r="AN31" s="118">
        <f t="shared" si="14"/>
        <v>0</v>
      </c>
      <c r="AO31" s="118">
        <f t="shared" si="15"/>
        <v>0</v>
      </c>
      <c r="AP31" s="118">
        <f t="shared" si="16"/>
        <v>0</v>
      </c>
      <c r="AQ31" s="118">
        <f t="shared" si="17"/>
        <v>0</v>
      </c>
      <c r="AR31" s="118">
        <f t="shared" si="18"/>
        <v>0</v>
      </c>
      <c r="AS31" s="118">
        <f t="shared" si="19"/>
        <v>0</v>
      </c>
      <c r="AT31" s="118">
        <f t="shared" si="20"/>
        <v>0</v>
      </c>
      <c r="AU31" s="118">
        <f t="shared" si="21"/>
        <v>0</v>
      </c>
      <c r="AV31" s="118">
        <f t="shared" si="22"/>
        <v>0</v>
      </c>
      <c r="AW31" s="118">
        <f t="shared" si="23"/>
        <v>0</v>
      </c>
      <c r="AX31" s="118">
        <f t="shared" si="24"/>
        <v>0</v>
      </c>
      <c r="AY31" s="118">
        <f t="shared" si="25"/>
        <v>1</v>
      </c>
      <c r="AZ31" s="118">
        <f t="shared" si="26"/>
        <v>0</v>
      </c>
      <c r="BA31" s="118">
        <f t="shared" si="27"/>
        <v>0</v>
      </c>
      <c r="BB31" s="118">
        <f t="shared" si="28"/>
        <v>0</v>
      </c>
      <c r="BC31" s="118">
        <f t="shared" si="29"/>
        <v>0</v>
      </c>
      <c r="BD31" s="118">
        <f t="shared" si="30"/>
        <v>0</v>
      </c>
      <c r="BE31" s="3"/>
      <c r="BF31" s="3"/>
      <c r="BG31" s="3"/>
      <c r="BH31" s="3"/>
      <c r="BI31" s="3"/>
      <c r="BJ31" s="3"/>
      <c r="BK31" s="3"/>
      <c r="BL31" s="3"/>
      <c r="BM31" s="3"/>
      <c r="BN31" s="3"/>
      <c r="BO31" s="3"/>
      <c r="BP31" s="3"/>
      <c r="BQ31" s="3"/>
      <c r="BR31" s="3"/>
      <c r="BS31" s="3"/>
      <c r="BT31" s="3"/>
      <c r="BU31" s="3"/>
      <c r="BV31" s="3"/>
    </row>
    <row r="32" spans="1:74" ht="41.4" x14ac:dyDescent="0.3">
      <c r="A32" s="3" t="s">
        <v>607</v>
      </c>
      <c r="B32" s="25" t="s">
        <v>480</v>
      </c>
      <c r="C32" s="5" t="s">
        <v>610</v>
      </c>
      <c r="D32" s="20" t="s">
        <v>456</v>
      </c>
      <c r="E32" s="20" t="s">
        <v>609</v>
      </c>
      <c r="F32" s="36"/>
      <c r="G32" s="36"/>
      <c r="AA32" s="4" t="s">
        <v>64</v>
      </c>
      <c r="AB32" s="116">
        <v>1</v>
      </c>
      <c r="AC32" s="116" t="s">
        <v>8</v>
      </c>
      <c r="AD32" s="116" t="s">
        <v>3</v>
      </c>
      <c r="AE32" s="116"/>
      <c r="AF32" s="116"/>
      <c r="AG32" s="123">
        <f>IF(Tabel1[[#This Row],[Antwoord Leverancier]]=AC32,AB32,0)</f>
        <v>0</v>
      </c>
      <c r="AH32" s="98"/>
      <c r="AI32" s="98"/>
      <c r="AJ32" s="98"/>
      <c r="AK32" s="118">
        <f t="shared" si="11"/>
        <v>0</v>
      </c>
      <c r="AL32" s="118">
        <f t="shared" si="12"/>
        <v>0</v>
      </c>
      <c r="AM32" s="118">
        <f t="shared" si="13"/>
        <v>0</v>
      </c>
      <c r="AN32" s="118">
        <f t="shared" si="14"/>
        <v>0</v>
      </c>
      <c r="AO32" s="118">
        <f t="shared" si="15"/>
        <v>0</v>
      </c>
      <c r="AP32" s="118">
        <f t="shared" si="16"/>
        <v>0</v>
      </c>
      <c r="AQ32" s="118">
        <f t="shared" si="17"/>
        <v>0</v>
      </c>
      <c r="AR32" s="118">
        <f t="shared" si="18"/>
        <v>0</v>
      </c>
      <c r="AS32" s="118">
        <f t="shared" si="19"/>
        <v>0</v>
      </c>
      <c r="AT32" s="118">
        <f t="shared" si="20"/>
        <v>0</v>
      </c>
      <c r="AU32" s="118">
        <f t="shared" si="21"/>
        <v>0</v>
      </c>
      <c r="AV32" s="118">
        <f t="shared" si="22"/>
        <v>0</v>
      </c>
      <c r="AW32" s="118">
        <f t="shared" si="23"/>
        <v>0</v>
      </c>
      <c r="AX32" s="118">
        <f t="shared" si="24"/>
        <v>0</v>
      </c>
      <c r="AY32" s="118">
        <f t="shared" si="25"/>
        <v>1</v>
      </c>
      <c r="AZ32" s="118">
        <f t="shared" si="26"/>
        <v>0</v>
      </c>
      <c r="BA32" s="118">
        <f t="shared" si="27"/>
        <v>0</v>
      </c>
      <c r="BB32" s="118">
        <f t="shared" si="28"/>
        <v>0</v>
      </c>
      <c r="BC32" s="118">
        <f t="shared" si="29"/>
        <v>0</v>
      </c>
      <c r="BD32" s="118">
        <f t="shared" si="30"/>
        <v>0</v>
      </c>
      <c r="BE32" s="3"/>
      <c r="BF32" s="3"/>
      <c r="BG32" s="3"/>
      <c r="BH32" s="3"/>
      <c r="BI32" s="3"/>
      <c r="BJ32" s="3"/>
      <c r="BK32" s="3"/>
      <c r="BL32" s="3"/>
      <c r="BM32" s="3"/>
      <c r="BN32" s="3"/>
      <c r="BO32" s="3"/>
      <c r="BP32" s="3"/>
      <c r="BQ32" s="3"/>
      <c r="BR32" s="3"/>
      <c r="BS32" s="3"/>
      <c r="BT32" s="3"/>
      <c r="BU32" s="3"/>
      <c r="BV32" s="3"/>
    </row>
    <row r="33" spans="1:16381" ht="13.8" x14ac:dyDescent="0.3">
      <c r="A33" s="3" t="s">
        <v>611</v>
      </c>
      <c r="C33" s="5" t="s">
        <v>612</v>
      </c>
      <c r="D33" s="20" t="s">
        <v>613</v>
      </c>
      <c r="E33" s="20" t="s">
        <v>614</v>
      </c>
      <c r="F33" s="36"/>
      <c r="G33" s="36"/>
      <c r="AA33" s="4" t="s">
        <v>60</v>
      </c>
      <c r="AB33" s="116">
        <v>1</v>
      </c>
      <c r="AC33" s="116" t="s">
        <v>8</v>
      </c>
      <c r="AD33" s="116" t="s">
        <v>3</v>
      </c>
      <c r="AE33" s="116"/>
      <c r="AF33" s="116"/>
      <c r="AG33" s="123">
        <f>IF(Tabel1[[#This Row],[Antwoord Leverancier]]=AC33,AB33,0)</f>
        <v>0</v>
      </c>
      <c r="AH33" s="98"/>
      <c r="AI33" s="98"/>
      <c r="AJ33" s="98"/>
      <c r="AK33" s="118">
        <f t="shared" si="11"/>
        <v>0</v>
      </c>
      <c r="AL33" s="118">
        <f t="shared" si="12"/>
        <v>0</v>
      </c>
      <c r="AM33" s="118">
        <f t="shared" si="13"/>
        <v>0</v>
      </c>
      <c r="AN33" s="118">
        <f t="shared" si="14"/>
        <v>0</v>
      </c>
      <c r="AO33" s="118">
        <f t="shared" si="15"/>
        <v>0</v>
      </c>
      <c r="AP33" s="118">
        <f t="shared" si="16"/>
        <v>0</v>
      </c>
      <c r="AQ33" s="118">
        <f t="shared" si="17"/>
        <v>1</v>
      </c>
      <c r="AR33" s="118">
        <f t="shared" si="18"/>
        <v>0</v>
      </c>
      <c r="AS33" s="118">
        <f t="shared" si="19"/>
        <v>0</v>
      </c>
      <c r="AT33" s="118">
        <f t="shared" si="20"/>
        <v>0</v>
      </c>
      <c r="AU33" s="118">
        <f t="shared" si="21"/>
        <v>0</v>
      </c>
      <c r="AV33" s="118">
        <f t="shared" si="22"/>
        <v>0</v>
      </c>
      <c r="AW33" s="118">
        <f t="shared" si="23"/>
        <v>0</v>
      </c>
      <c r="AX33" s="118">
        <f t="shared" si="24"/>
        <v>0</v>
      </c>
      <c r="AY33" s="118">
        <f t="shared" si="25"/>
        <v>0</v>
      </c>
      <c r="AZ33" s="118">
        <f t="shared" si="26"/>
        <v>0</v>
      </c>
      <c r="BA33" s="118">
        <f t="shared" si="27"/>
        <v>0</v>
      </c>
      <c r="BB33" s="118">
        <f t="shared" si="28"/>
        <v>0</v>
      </c>
      <c r="BC33" s="118">
        <f t="shared" si="29"/>
        <v>0</v>
      </c>
      <c r="BD33" s="118">
        <f t="shared" si="30"/>
        <v>0</v>
      </c>
      <c r="BE33" s="3"/>
      <c r="BF33" s="3"/>
      <c r="BG33" s="3"/>
      <c r="BH33" s="3"/>
      <c r="BI33" s="3"/>
      <c r="BJ33" s="3"/>
      <c r="BK33" s="3"/>
      <c r="BL33" s="3"/>
      <c r="BM33" s="3"/>
      <c r="BN33" s="3"/>
      <c r="BO33" s="3"/>
      <c r="BP33" s="3"/>
      <c r="BQ33" s="3"/>
      <c r="BR33" s="3"/>
      <c r="BS33" s="3"/>
      <c r="BT33" s="3"/>
      <c r="BU33" s="3"/>
      <c r="BV33" s="3"/>
    </row>
    <row r="34" spans="1:16381" ht="27.6" x14ac:dyDescent="0.3">
      <c r="A34" s="3" t="s">
        <v>615</v>
      </c>
      <c r="C34" s="5" t="s">
        <v>616</v>
      </c>
      <c r="D34" s="20" t="s">
        <v>456</v>
      </c>
      <c r="E34" s="20" t="s">
        <v>614</v>
      </c>
      <c r="F34" s="36"/>
      <c r="G34" s="36"/>
      <c r="AA34" s="4" t="s">
        <v>60</v>
      </c>
      <c r="AB34" s="116">
        <v>1</v>
      </c>
      <c r="AC34" s="116" t="s">
        <v>8</v>
      </c>
      <c r="AD34" s="116" t="s">
        <v>3</v>
      </c>
      <c r="AE34" s="116"/>
      <c r="AF34" s="116"/>
      <c r="AG34" s="123">
        <f>IF(Tabel1[[#This Row],[Antwoord Leverancier]]=AC34,AB34,0)</f>
        <v>0</v>
      </c>
      <c r="AH34" s="98"/>
      <c r="AI34" s="98"/>
      <c r="AJ34" s="98"/>
      <c r="AK34" s="118">
        <f t="shared" si="11"/>
        <v>0</v>
      </c>
      <c r="AL34" s="118">
        <f t="shared" si="12"/>
        <v>0</v>
      </c>
      <c r="AM34" s="118">
        <f t="shared" si="13"/>
        <v>0</v>
      </c>
      <c r="AN34" s="118">
        <f t="shared" si="14"/>
        <v>0</v>
      </c>
      <c r="AO34" s="118">
        <f t="shared" si="15"/>
        <v>0</v>
      </c>
      <c r="AP34" s="118">
        <f t="shared" si="16"/>
        <v>0</v>
      </c>
      <c r="AQ34" s="118">
        <f t="shared" si="17"/>
        <v>1</v>
      </c>
      <c r="AR34" s="118">
        <f t="shared" si="18"/>
        <v>0</v>
      </c>
      <c r="AS34" s="118">
        <f t="shared" si="19"/>
        <v>0</v>
      </c>
      <c r="AT34" s="118">
        <f t="shared" si="20"/>
        <v>0</v>
      </c>
      <c r="AU34" s="118">
        <f t="shared" si="21"/>
        <v>0</v>
      </c>
      <c r="AV34" s="118">
        <f t="shared" si="22"/>
        <v>0</v>
      </c>
      <c r="AW34" s="118">
        <f t="shared" si="23"/>
        <v>0</v>
      </c>
      <c r="AX34" s="118">
        <f t="shared" si="24"/>
        <v>0</v>
      </c>
      <c r="AY34" s="118">
        <f t="shared" si="25"/>
        <v>0</v>
      </c>
      <c r="AZ34" s="118">
        <f t="shared" si="26"/>
        <v>0</v>
      </c>
      <c r="BA34" s="118">
        <f t="shared" si="27"/>
        <v>0</v>
      </c>
      <c r="BB34" s="118">
        <f t="shared" si="28"/>
        <v>0</v>
      </c>
      <c r="BC34" s="118">
        <f t="shared" si="29"/>
        <v>0</v>
      </c>
      <c r="BD34" s="118">
        <f t="shared" si="30"/>
        <v>0</v>
      </c>
      <c r="BE34" s="3"/>
      <c r="BF34" s="3"/>
      <c r="BG34" s="3"/>
      <c r="BH34" s="3"/>
      <c r="BI34" s="3"/>
      <c r="BJ34" s="3"/>
      <c r="BK34" s="3"/>
      <c r="BL34" s="3"/>
      <c r="BM34" s="3"/>
      <c r="BN34" s="3"/>
      <c r="BO34" s="3"/>
      <c r="BP34" s="3"/>
      <c r="BQ34" s="3"/>
      <c r="BR34" s="3"/>
      <c r="BS34" s="3"/>
      <c r="BT34" s="3"/>
      <c r="BU34" s="3"/>
      <c r="BV34" s="3"/>
    </row>
    <row r="35" spans="1:16381" ht="69" x14ac:dyDescent="0.3">
      <c r="A35" s="3" t="s">
        <v>617</v>
      </c>
      <c r="B35" s="25" t="s">
        <v>480</v>
      </c>
      <c r="C35" s="5" t="s">
        <v>618</v>
      </c>
      <c r="D35" s="20"/>
      <c r="E35" s="20"/>
      <c r="F35" s="36"/>
      <c r="G35" s="37"/>
      <c r="AA35" s="4" t="s">
        <v>64</v>
      </c>
      <c r="AB35" s="116">
        <v>1</v>
      </c>
      <c r="AC35" s="116" t="s">
        <v>8</v>
      </c>
      <c r="AD35" s="116" t="s">
        <v>3</v>
      </c>
      <c r="AE35" s="116"/>
      <c r="AF35" s="116"/>
      <c r="AG35" s="123">
        <f>IF(Tabel1[[#This Row],[Antwoord Leverancier]]=AC35,AB35,0)</f>
        <v>0</v>
      </c>
      <c r="AH35" s="98"/>
      <c r="AI35" s="98"/>
      <c r="AJ35" s="98"/>
      <c r="AK35" s="118">
        <f t="shared" si="11"/>
        <v>0</v>
      </c>
      <c r="AL35" s="118">
        <f t="shared" si="12"/>
        <v>0</v>
      </c>
      <c r="AM35" s="118">
        <f t="shared" si="13"/>
        <v>0</v>
      </c>
      <c r="AN35" s="118">
        <f t="shared" si="14"/>
        <v>0</v>
      </c>
      <c r="AO35" s="118">
        <f t="shared" si="15"/>
        <v>0</v>
      </c>
      <c r="AP35" s="118">
        <f t="shared" si="16"/>
        <v>0</v>
      </c>
      <c r="AQ35" s="118">
        <f t="shared" si="17"/>
        <v>0</v>
      </c>
      <c r="AR35" s="118">
        <f t="shared" si="18"/>
        <v>0</v>
      </c>
      <c r="AS35" s="118">
        <f t="shared" si="19"/>
        <v>0</v>
      </c>
      <c r="AT35" s="118">
        <f t="shared" si="20"/>
        <v>0</v>
      </c>
      <c r="AU35" s="118">
        <f t="shared" si="21"/>
        <v>0</v>
      </c>
      <c r="AV35" s="118">
        <f t="shared" si="22"/>
        <v>0</v>
      </c>
      <c r="AW35" s="118">
        <f t="shared" si="23"/>
        <v>0</v>
      </c>
      <c r="AX35" s="118">
        <f t="shared" si="24"/>
        <v>0</v>
      </c>
      <c r="AY35" s="118">
        <f t="shared" si="25"/>
        <v>1</v>
      </c>
      <c r="AZ35" s="118">
        <f t="shared" si="26"/>
        <v>0</v>
      </c>
      <c r="BA35" s="118">
        <f t="shared" si="27"/>
        <v>0</v>
      </c>
      <c r="BB35" s="118">
        <f t="shared" si="28"/>
        <v>0</v>
      </c>
      <c r="BC35" s="118">
        <f t="shared" si="29"/>
        <v>0</v>
      </c>
      <c r="BD35" s="118">
        <f t="shared" si="30"/>
        <v>0</v>
      </c>
      <c r="BE35" s="3"/>
      <c r="BF35" s="3"/>
      <c r="BG35" s="3"/>
      <c r="BH35" s="3"/>
      <c r="BI35" s="3"/>
      <c r="BJ35" s="3"/>
      <c r="BK35" s="3"/>
      <c r="BL35" s="3"/>
      <c r="BM35" s="3"/>
      <c r="BN35" s="3"/>
      <c r="BO35" s="3"/>
      <c r="BP35" s="3"/>
      <c r="BQ35" s="3"/>
      <c r="BR35" s="3"/>
      <c r="BS35" s="3"/>
      <c r="BT35" s="3"/>
      <c r="BU35" s="3"/>
      <c r="BV35" s="3"/>
    </row>
    <row r="36" spans="1:16381" ht="13.8" x14ac:dyDescent="0.3">
      <c r="A36" s="3" t="s">
        <v>619</v>
      </c>
      <c r="C36" s="5" t="s">
        <v>620</v>
      </c>
      <c r="F36" s="36"/>
      <c r="G36" s="37"/>
      <c r="AA36" s="4" t="s">
        <v>64</v>
      </c>
      <c r="AB36" s="116">
        <v>1</v>
      </c>
      <c r="AC36" s="104" t="s">
        <v>87</v>
      </c>
      <c r="AD36" s="104" t="s">
        <v>3</v>
      </c>
      <c r="AE36" s="104"/>
      <c r="AF36" s="116"/>
      <c r="AG36" s="123">
        <f>IF(AND(Tabel1[[#This Row],[Antwoord Leverancier]]=AC36,Tabel1[[#This Row],[Toelichting]]&lt;&gt;""),AB36,0)</f>
        <v>0</v>
      </c>
      <c r="AH36" s="4" t="s">
        <v>88</v>
      </c>
      <c r="AI36" s="98"/>
      <c r="AJ36" s="98"/>
      <c r="AK36" s="118">
        <f t="shared" si="11"/>
        <v>0</v>
      </c>
      <c r="AL36" s="118">
        <f t="shared" si="12"/>
        <v>0</v>
      </c>
      <c r="AM36" s="118">
        <f t="shared" si="13"/>
        <v>0</v>
      </c>
      <c r="AN36" s="118">
        <f t="shared" si="14"/>
        <v>0</v>
      </c>
      <c r="AO36" s="118">
        <f t="shared" si="15"/>
        <v>0</v>
      </c>
      <c r="AP36" s="118">
        <f t="shared" si="16"/>
        <v>0</v>
      </c>
      <c r="AQ36" s="118">
        <f t="shared" si="17"/>
        <v>0</v>
      </c>
      <c r="AR36" s="118">
        <f t="shared" si="18"/>
        <v>0</v>
      </c>
      <c r="AS36" s="118">
        <f t="shared" si="19"/>
        <v>0</v>
      </c>
      <c r="AT36" s="118">
        <f t="shared" si="20"/>
        <v>0</v>
      </c>
      <c r="AU36" s="118">
        <f t="shared" si="21"/>
        <v>0</v>
      </c>
      <c r="AV36" s="118">
        <f t="shared" si="22"/>
        <v>0</v>
      </c>
      <c r="AW36" s="118">
        <f t="shared" si="23"/>
        <v>0</v>
      </c>
      <c r="AX36" s="118">
        <f t="shared" si="24"/>
        <v>0</v>
      </c>
      <c r="AY36" s="118">
        <f t="shared" si="25"/>
        <v>1</v>
      </c>
      <c r="AZ36" s="118">
        <f t="shared" si="26"/>
        <v>0</v>
      </c>
      <c r="BA36" s="118">
        <f t="shared" si="27"/>
        <v>0</v>
      </c>
      <c r="BB36" s="118">
        <f t="shared" si="28"/>
        <v>0</v>
      </c>
      <c r="BC36" s="118">
        <f t="shared" si="29"/>
        <v>0</v>
      </c>
      <c r="BD36" s="118">
        <f t="shared" si="30"/>
        <v>0</v>
      </c>
      <c r="BE36" s="3"/>
      <c r="BF36" s="3"/>
      <c r="BG36" s="3"/>
      <c r="BH36" s="3"/>
      <c r="BI36" s="3"/>
      <c r="BJ36" s="3"/>
      <c r="BK36" s="3"/>
      <c r="BL36" s="3"/>
      <c r="BM36" s="3"/>
      <c r="BN36" s="3"/>
      <c r="BO36" s="3"/>
      <c r="BP36" s="3"/>
      <c r="BQ36" s="3"/>
      <c r="BR36" s="3"/>
      <c r="BS36" s="3"/>
      <c r="BT36" s="3"/>
      <c r="BU36" s="3"/>
      <c r="BV36" s="3"/>
    </row>
    <row r="37" spans="1:16381" ht="13.8" x14ac:dyDescent="0.3">
      <c r="A37" s="17"/>
      <c r="B37" s="24"/>
      <c r="C37" s="17" t="s">
        <v>621</v>
      </c>
      <c r="D37" s="21"/>
      <c r="E37" s="75"/>
      <c r="F37" s="173"/>
      <c r="G37" s="77"/>
      <c r="AA37" s="4"/>
      <c r="AB37" s="116"/>
      <c r="AC37" s="116"/>
      <c r="AD37" s="116"/>
      <c r="AE37" s="116"/>
      <c r="AF37" s="116"/>
      <c r="AG37" s="123">
        <f>IF(Tabel1[[#This Row],[Antwoord Leverancier]]=AC37,AB37,0)</f>
        <v>0</v>
      </c>
      <c r="AH37" s="98"/>
      <c r="AI37" s="98"/>
      <c r="AJ37" s="98"/>
      <c r="AK37" s="118">
        <f t="shared" si="11"/>
        <v>0</v>
      </c>
      <c r="AL37" s="118">
        <f t="shared" si="12"/>
        <v>0</v>
      </c>
      <c r="AM37" s="118">
        <f t="shared" si="13"/>
        <v>0</v>
      </c>
      <c r="AN37" s="118">
        <f t="shared" si="14"/>
        <v>0</v>
      </c>
      <c r="AO37" s="118">
        <f t="shared" si="15"/>
        <v>0</v>
      </c>
      <c r="AP37" s="118">
        <f t="shared" si="16"/>
        <v>0</v>
      </c>
      <c r="AQ37" s="118">
        <f t="shared" si="17"/>
        <v>0</v>
      </c>
      <c r="AR37" s="118">
        <f t="shared" si="18"/>
        <v>0</v>
      </c>
      <c r="AS37" s="118">
        <f t="shared" si="19"/>
        <v>0</v>
      </c>
      <c r="AT37" s="118">
        <f t="shared" si="20"/>
        <v>0</v>
      </c>
      <c r="AU37" s="118">
        <f t="shared" si="21"/>
        <v>0</v>
      </c>
      <c r="AV37" s="118">
        <f t="shared" si="22"/>
        <v>0</v>
      </c>
      <c r="AW37" s="118">
        <f t="shared" si="23"/>
        <v>0</v>
      </c>
      <c r="AX37" s="118">
        <f t="shared" si="24"/>
        <v>0</v>
      </c>
      <c r="AY37" s="118">
        <f t="shared" si="25"/>
        <v>0</v>
      </c>
      <c r="AZ37" s="118">
        <f t="shared" si="26"/>
        <v>0</v>
      </c>
      <c r="BA37" s="118">
        <f t="shared" si="27"/>
        <v>0</v>
      </c>
      <c r="BB37" s="118">
        <f t="shared" si="28"/>
        <v>0</v>
      </c>
      <c r="BC37" s="118">
        <f t="shared" si="29"/>
        <v>0</v>
      </c>
      <c r="BD37" s="118">
        <f t="shared" si="30"/>
        <v>0</v>
      </c>
      <c r="BE37" s="3"/>
      <c r="BF37" s="3"/>
      <c r="BG37" s="3"/>
      <c r="BH37" s="3"/>
      <c r="BI37" s="3"/>
      <c r="BJ37" s="3"/>
      <c r="BK37" s="3"/>
      <c r="BL37" s="3"/>
      <c r="BM37" s="3"/>
      <c r="BN37" s="3"/>
      <c r="BO37" s="3"/>
      <c r="BP37" s="3"/>
      <c r="BQ37" s="3"/>
      <c r="BR37" s="3"/>
      <c r="BS37" s="3"/>
      <c r="BT37" s="3"/>
      <c r="BU37" s="3"/>
      <c r="BV37" s="3"/>
    </row>
    <row r="38" spans="1:16381" ht="30" customHeight="1" x14ac:dyDescent="0.3">
      <c r="A38" s="3" t="s">
        <v>619</v>
      </c>
      <c r="C38" s="5" t="s">
        <v>622</v>
      </c>
      <c r="D38" s="20" t="s">
        <v>456</v>
      </c>
      <c r="E38" s="20" t="s">
        <v>623</v>
      </c>
      <c r="F38" s="36"/>
      <c r="G38" s="36"/>
      <c r="AA38" s="4" t="s">
        <v>64</v>
      </c>
      <c r="AB38" s="116">
        <v>1</v>
      </c>
      <c r="AC38" s="116" t="s">
        <v>8</v>
      </c>
      <c r="AD38" s="116" t="s">
        <v>3</v>
      </c>
      <c r="AE38" s="116"/>
      <c r="AF38" s="116"/>
      <c r="AG38" s="123">
        <f>IF(Tabel1[[#This Row],[Antwoord Leverancier]]=AC38,AB38,0)</f>
        <v>0</v>
      </c>
      <c r="AH38" s="98"/>
      <c r="AI38" s="98"/>
      <c r="AJ38" s="98"/>
      <c r="AK38" s="118">
        <f t="shared" si="11"/>
        <v>0</v>
      </c>
      <c r="AL38" s="118">
        <f t="shared" si="12"/>
        <v>0</v>
      </c>
      <c r="AM38" s="118">
        <f t="shared" si="13"/>
        <v>0</v>
      </c>
      <c r="AN38" s="118">
        <f t="shared" si="14"/>
        <v>0</v>
      </c>
      <c r="AO38" s="118">
        <f t="shared" si="15"/>
        <v>0</v>
      </c>
      <c r="AP38" s="118">
        <f t="shared" si="16"/>
        <v>0</v>
      </c>
      <c r="AQ38" s="118">
        <f t="shared" si="17"/>
        <v>0</v>
      </c>
      <c r="AR38" s="118">
        <f t="shared" si="18"/>
        <v>0</v>
      </c>
      <c r="AS38" s="118">
        <f t="shared" si="19"/>
        <v>0</v>
      </c>
      <c r="AT38" s="118">
        <f t="shared" si="20"/>
        <v>0</v>
      </c>
      <c r="AU38" s="118">
        <f t="shared" si="21"/>
        <v>0</v>
      </c>
      <c r="AV38" s="118">
        <f t="shared" si="22"/>
        <v>0</v>
      </c>
      <c r="AW38" s="118">
        <f t="shared" si="23"/>
        <v>0</v>
      </c>
      <c r="AX38" s="118">
        <f t="shared" si="24"/>
        <v>0</v>
      </c>
      <c r="AY38" s="118">
        <f t="shared" si="25"/>
        <v>1</v>
      </c>
      <c r="AZ38" s="118">
        <f t="shared" si="26"/>
        <v>0</v>
      </c>
      <c r="BA38" s="118">
        <f t="shared" si="27"/>
        <v>0</v>
      </c>
      <c r="BB38" s="118">
        <f t="shared" si="28"/>
        <v>0</v>
      </c>
      <c r="BC38" s="118">
        <f t="shared" si="29"/>
        <v>0</v>
      </c>
      <c r="BD38" s="118">
        <f t="shared" si="30"/>
        <v>0</v>
      </c>
      <c r="BE38" s="3"/>
      <c r="BF38" s="3"/>
      <c r="BG38" s="3"/>
      <c r="BH38" s="3"/>
      <c r="BI38" s="3"/>
      <c r="BJ38" s="3"/>
      <c r="BK38" s="3"/>
      <c r="BL38" s="3"/>
      <c r="BM38" s="3"/>
      <c r="BN38" s="3"/>
      <c r="BO38" s="3"/>
      <c r="BP38" s="3"/>
      <c r="BQ38" s="3"/>
      <c r="BR38" s="3"/>
      <c r="BS38" s="3"/>
      <c r="BT38" s="3"/>
      <c r="BU38" s="3"/>
      <c r="BV38" s="3"/>
    </row>
    <row r="39" spans="1:16381" ht="55.2" x14ac:dyDescent="0.3">
      <c r="A39" s="3" t="s">
        <v>624</v>
      </c>
      <c r="C39" s="5" t="s">
        <v>625</v>
      </c>
      <c r="D39" s="20" t="s">
        <v>456</v>
      </c>
      <c r="E39" s="20" t="s">
        <v>626</v>
      </c>
      <c r="F39" s="36"/>
      <c r="G39" s="36"/>
      <c r="AA39" s="4" t="s">
        <v>64</v>
      </c>
      <c r="AB39" s="116">
        <v>1</v>
      </c>
      <c r="AC39" s="116" t="s">
        <v>8</v>
      </c>
      <c r="AD39" s="116" t="s">
        <v>3</v>
      </c>
      <c r="AE39" s="116"/>
      <c r="AF39" s="116"/>
      <c r="AG39" s="123">
        <f>IF(Tabel1[[#This Row],[Antwoord Leverancier]]=AC39,AB39,0)</f>
        <v>0</v>
      </c>
      <c r="AH39" s="98"/>
      <c r="AI39" s="98"/>
      <c r="AJ39" s="98"/>
      <c r="AK39" s="118">
        <f t="shared" si="11"/>
        <v>0</v>
      </c>
      <c r="AL39" s="118">
        <f t="shared" si="12"/>
        <v>0</v>
      </c>
      <c r="AM39" s="118">
        <f t="shared" si="13"/>
        <v>0</v>
      </c>
      <c r="AN39" s="118">
        <f t="shared" si="14"/>
        <v>0</v>
      </c>
      <c r="AO39" s="118">
        <f t="shared" si="15"/>
        <v>0</v>
      </c>
      <c r="AP39" s="118">
        <f t="shared" si="16"/>
        <v>0</v>
      </c>
      <c r="AQ39" s="118">
        <f t="shared" si="17"/>
        <v>0</v>
      </c>
      <c r="AR39" s="118">
        <f t="shared" si="18"/>
        <v>0</v>
      </c>
      <c r="AS39" s="118">
        <f t="shared" si="19"/>
        <v>0</v>
      </c>
      <c r="AT39" s="118">
        <f t="shared" si="20"/>
        <v>0</v>
      </c>
      <c r="AU39" s="118">
        <f t="shared" si="21"/>
        <v>0</v>
      </c>
      <c r="AV39" s="118">
        <f t="shared" si="22"/>
        <v>0</v>
      </c>
      <c r="AW39" s="118">
        <f t="shared" si="23"/>
        <v>0</v>
      </c>
      <c r="AX39" s="118">
        <f t="shared" si="24"/>
        <v>0</v>
      </c>
      <c r="AY39" s="118">
        <f t="shared" si="25"/>
        <v>1</v>
      </c>
      <c r="AZ39" s="118">
        <f t="shared" si="26"/>
        <v>0</v>
      </c>
      <c r="BA39" s="118">
        <f t="shared" si="27"/>
        <v>0</v>
      </c>
      <c r="BB39" s="118">
        <f t="shared" si="28"/>
        <v>0</v>
      </c>
      <c r="BC39" s="118">
        <f t="shared" si="29"/>
        <v>0</v>
      </c>
      <c r="BD39" s="118">
        <f t="shared" si="30"/>
        <v>0</v>
      </c>
      <c r="BE39" s="3"/>
      <c r="BF39" s="3"/>
      <c r="BG39" s="3"/>
      <c r="BH39" s="3"/>
      <c r="BI39" s="3"/>
      <c r="BJ39" s="3"/>
      <c r="BK39" s="3"/>
      <c r="BL39" s="3"/>
      <c r="BM39" s="3"/>
      <c r="BN39" s="3"/>
      <c r="BO39" s="3"/>
      <c r="BP39" s="3"/>
      <c r="BQ39" s="3"/>
      <c r="BR39" s="3"/>
      <c r="BS39" s="3"/>
      <c r="BT39" s="3"/>
      <c r="BU39" s="3"/>
      <c r="BV39" s="3"/>
    </row>
    <row r="40" spans="1:16381" ht="41.4" x14ac:dyDescent="0.3">
      <c r="A40" s="3" t="s">
        <v>624</v>
      </c>
      <c r="B40" s="25" t="s">
        <v>480</v>
      </c>
      <c r="C40" s="5" t="s">
        <v>627</v>
      </c>
      <c r="D40" s="20" t="s">
        <v>456</v>
      </c>
      <c r="E40" s="20" t="s">
        <v>626</v>
      </c>
      <c r="F40" s="36"/>
      <c r="G40" s="36"/>
      <c r="AA40" s="4" t="s">
        <v>64</v>
      </c>
      <c r="AB40" s="116">
        <v>1</v>
      </c>
      <c r="AC40" s="116" t="s">
        <v>8</v>
      </c>
      <c r="AD40" s="116" t="s">
        <v>3</v>
      </c>
      <c r="AE40" s="116"/>
      <c r="AF40" s="116"/>
      <c r="AG40" s="123">
        <f>IF(Tabel1[[#This Row],[Antwoord Leverancier]]=AC40,AB40,0)</f>
        <v>0</v>
      </c>
      <c r="AH40" s="98"/>
      <c r="AI40" s="98"/>
      <c r="AJ40" s="98"/>
      <c r="AK40" s="118">
        <f t="shared" si="11"/>
        <v>0</v>
      </c>
      <c r="AL40" s="118">
        <f t="shared" si="12"/>
        <v>0</v>
      </c>
      <c r="AM40" s="118">
        <f t="shared" si="13"/>
        <v>0</v>
      </c>
      <c r="AN40" s="118">
        <f t="shared" si="14"/>
        <v>0</v>
      </c>
      <c r="AO40" s="118">
        <f t="shared" si="15"/>
        <v>0</v>
      </c>
      <c r="AP40" s="118">
        <f t="shared" si="16"/>
        <v>0</v>
      </c>
      <c r="AQ40" s="118">
        <f t="shared" si="17"/>
        <v>0</v>
      </c>
      <c r="AR40" s="118">
        <f t="shared" si="18"/>
        <v>0</v>
      </c>
      <c r="AS40" s="118">
        <f t="shared" si="19"/>
        <v>0</v>
      </c>
      <c r="AT40" s="118">
        <f t="shared" si="20"/>
        <v>0</v>
      </c>
      <c r="AU40" s="118">
        <f t="shared" si="21"/>
        <v>0</v>
      </c>
      <c r="AV40" s="118">
        <f t="shared" si="22"/>
        <v>0</v>
      </c>
      <c r="AW40" s="118">
        <f t="shared" si="23"/>
        <v>0</v>
      </c>
      <c r="AX40" s="118">
        <f t="shared" si="24"/>
        <v>0</v>
      </c>
      <c r="AY40" s="118">
        <f t="shared" si="25"/>
        <v>1</v>
      </c>
      <c r="AZ40" s="118">
        <f t="shared" si="26"/>
        <v>0</v>
      </c>
      <c r="BA40" s="118">
        <f t="shared" si="27"/>
        <v>0</v>
      </c>
      <c r="BB40" s="118">
        <f t="shared" si="28"/>
        <v>0</v>
      </c>
      <c r="BC40" s="118">
        <f t="shared" si="29"/>
        <v>0</v>
      </c>
      <c r="BD40" s="118">
        <f t="shared" si="30"/>
        <v>0</v>
      </c>
      <c r="BE40" s="3"/>
      <c r="BF40" s="3"/>
      <c r="BG40" s="3"/>
      <c r="BH40" s="3"/>
      <c r="BI40" s="3"/>
      <c r="BJ40" s="3"/>
      <c r="BK40" s="3"/>
      <c r="BL40" s="3"/>
      <c r="BM40" s="3"/>
      <c r="BN40" s="3"/>
      <c r="BO40" s="3"/>
      <c r="BP40" s="3"/>
      <c r="BQ40" s="3"/>
      <c r="BR40" s="3"/>
      <c r="BS40" s="3"/>
      <c r="BT40" s="3"/>
      <c r="BU40" s="3"/>
      <c r="BV40" s="3"/>
    </row>
    <row r="41" spans="1:16381" s="18" customFormat="1" ht="7.95" customHeight="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c r="AML41" s="19"/>
      <c r="AMM41" s="19"/>
      <c r="AMN41" s="19"/>
      <c r="AMO41" s="19"/>
      <c r="AMP41" s="19"/>
      <c r="AMQ41" s="19"/>
      <c r="AMR41" s="19"/>
      <c r="AMS41" s="19"/>
      <c r="AMT41" s="19"/>
      <c r="AMU41" s="19"/>
      <c r="AMV41" s="19"/>
      <c r="AMW41" s="19"/>
      <c r="AMX41" s="19"/>
      <c r="AMY41" s="19"/>
      <c r="AMZ41" s="19"/>
      <c r="ANA41" s="19"/>
      <c r="ANB41" s="19"/>
      <c r="ANC41" s="19"/>
      <c r="AND41" s="19"/>
      <c r="ANE41" s="19"/>
      <c r="ANF41" s="19"/>
      <c r="ANG41" s="19"/>
      <c r="ANH41" s="19"/>
      <c r="ANI41" s="19"/>
      <c r="ANJ41" s="19"/>
      <c r="ANK41" s="19"/>
      <c r="ANL41" s="19"/>
      <c r="ANM41" s="19"/>
      <c r="ANN41" s="19"/>
      <c r="ANO41" s="19"/>
      <c r="ANP41" s="19"/>
      <c r="ANQ41" s="19"/>
      <c r="ANR41" s="19"/>
      <c r="ANS41" s="19"/>
      <c r="ANT41" s="19"/>
      <c r="ANU41" s="19"/>
      <c r="ANV41" s="19"/>
      <c r="ANW41" s="19"/>
      <c r="ANX41" s="19"/>
      <c r="ANY41" s="19"/>
      <c r="ANZ41" s="19"/>
      <c r="AOA41" s="19"/>
      <c r="AOB41" s="19"/>
      <c r="AOC41" s="19"/>
      <c r="AOD41" s="19"/>
      <c r="AOE41" s="19"/>
      <c r="AOF41" s="19"/>
      <c r="AOG41" s="19"/>
      <c r="AOH41" s="19"/>
      <c r="AOI41" s="19"/>
      <c r="AOJ41" s="19"/>
      <c r="AOK41" s="19"/>
      <c r="AOL41" s="19"/>
      <c r="AOM41" s="19"/>
      <c r="AON41" s="19"/>
      <c r="AOO41" s="19"/>
      <c r="AOP41" s="19"/>
      <c r="AOQ41" s="19"/>
      <c r="AOR41" s="19"/>
      <c r="AOS41" s="19"/>
      <c r="AOT41" s="19"/>
      <c r="AOU41" s="19"/>
      <c r="AOV41" s="19"/>
      <c r="AOW41" s="19"/>
      <c r="AOX41" s="19"/>
      <c r="AOY41" s="19"/>
      <c r="AOZ41" s="19"/>
      <c r="APA41" s="19"/>
      <c r="APB41" s="19"/>
      <c r="APC41" s="19"/>
      <c r="APD41" s="19"/>
      <c r="APE41" s="19"/>
      <c r="APF41" s="19"/>
      <c r="APG41" s="19"/>
      <c r="APH41" s="19"/>
      <c r="API41" s="19"/>
      <c r="APJ41" s="19"/>
      <c r="APK41" s="19"/>
      <c r="APL41" s="19"/>
      <c r="APM41" s="19"/>
      <c r="APN41" s="19"/>
      <c r="APO41" s="19"/>
      <c r="APP41" s="19"/>
      <c r="APQ41" s="19"/>
      <c r="APR41" s="19"/>
      <c r="APS41" s="19"/>
      <c r="APT41" s="19"/>
      <c r="APU41" s="19"/>
      <c r="APV41" s="19"/>
      <c r="APW41" s="19"/>
      <c r="APX41" s="19"/>
      <c r="APY41" s="19"/>
      <c r="APZ41" s="19"/>
      <c r="AQA41" s="19"/>
      <c r="AQB41" s="19"/>
      <c r="AQC41" s="19"/>
      <c r="AQD41" s="19"/>
      <c r="AQE41" s="19"/>
      <c r="AQF41" s="19"/>
      <c r="AQG41" s="19"/>
      <c r="AQH41" s="19"/>
      <c r="AQI41" s="19"/>
      <c r="AQJ41" s="19"/>
      <c r="AQK41" s="19"/>
      <c r="AQL41" s="19"/>
      <c r="AQM41" s="19"/>
      <c r="AQN41" s="19"/>
      <c r="AQO41" s="19"/>
      <c r="AQP41" s="19"/>
      <c r="AQQ41" s="19"/>
      <c r="AQR41" s="19"/>
      <c r="AQS41" s="19"/>
      <c r="AQT41" s="19"/>
      <c r="AQU41" s="19"/>
      <c r="AQV41" s="19"/>
      <c r="AQW41" s="19"/>
      <c r="AQX41" s="19"/>
      <c r="AQY41" s="19"/>
      <c r="AQZ41" s="19"/>
      <c r="ARA41" s="19"/>
      <c r="ARB41" s="19"/>
      <c r="ARC41" s="19"/>
      <c r="ARD41" s="19"/>
      <c r="ARE41" s="19"/>
      <c r="ARF41" s="19"/>
      <c r="ARG41" s="19"/>
      <c r="ARH41" s="19"/>
      <c r="ARI41" s="19"/>
      <c r="ARJ41" s="19"/>
      <c r="ARK41" s="19"/>
      <c r="ARL41" s="19"/>
      <c r="ARM41" s="19"/>
      <c r="ARN41" s="19"/>
      <c r="ARO41" s="19"/>
      <c r="ARP41" s="19"/>
      <c r="ARQ41" s="19"/>
      <c r="ARR41" s="19"/>
      <c r="ARS41" s="19"/>
      <c r="ART41" s="19"/>
      <c r="ARU41" s="19"/>
      <c r="ARV41" s="19"/>
      <c r="ARW41" s="19"/>
      <c r="ARX41" s="19"/>
      <c r="ARY41" s="19"/>
      <c r="ARZ41" s="19"/>
      <c r="ASA41" s="19"/>
      <c r="ASB41" s="19"/>
      <c r="ASC41" s="19"/>
      <c r="ASD41" s="19"/>
      <c r="ASE41" s="19"/>
      <c r="ASF41" s="19"/>
      <c r="ASG41" s="19"/>
      <c r="ASH41" s="19"/>
      <c r="ASI41" s="19"/>
      <c r="ASJ41" s="19"/>
      <c r="ASK41" s="19"/>
      <c r="ASL41" s="19"/>
      <c r="ASM41" s="19"/>
      <c r="ASN41" s="19"/>
      <c r="ASO41" s="19"/>
      <c r="ASP41" s="19"/>
      <c r="ASQ41" s="19"/>
      <c r="ASR41" s="19"/>
      <c r="ASS41" s="19"/>
      <c r="AST41" s="19"/>
      <c r="ASU41" s="19"/>
      <c r="ASV41" s="19"/>
      <c r="ASW41" s="19"/>
      <c r="ASX41" s="19"/>
      <c r="ASY41" s="19"/>
      <c r="ASZ41" s="19"/>
      <c r="ATA41" s="19"/>
      <c r="ATB41" s="19"/>
      <c r="ATC41" s="19"/>
      <c r="ATD41" s="19"/>
      <c r="ATE41" s="19"/>
      <c r="ATF41" s="19"/>
      <c r="ATG41" s="19"/>
      <c r="ATH41" s="19"/>
      <c r="ATI41" s="19"/>
      <c r="ATJ41" s="19"/>
      <c r="ATK41" s="19"/>
      <c r="ATL41" s="19"/>
      <c r="ATM41" s="19"/>
      <c r="ATN41" s="19"/>
      <c r="ATO41" s="19"/>
      <c r="ATP41" s="19"/>
      <c r="ATQ41" s="19"/>
      <c r="ATR41" s="19"/>
      <c r="ATS41" s="19"/>
      <c r="ATT41" s="19"/>
      <c r="ATU41" s="19"/>
      <c r="ATV41" s="19"/>
      <c r="ATW41" s="19"/>
      <c r="ATX41" s="19"/>
      <c r="ATY41" s="19"/>
      <c r="ATZ41" s="19"/>
      <c r="AUA41" s="19"/>
      <c r="AUB41" s="19"/>
      <c r="AUC41" s="19"/>
      <c r="AUD41" s="19"/>
      <c r="AUE41" s="19"/>
      <c r="AUF41" s="19"/>
      <c r="AUG41" s="19"/>
      <c r="AUH41" s="19"/>
      <c r="AUI41" s="19"/>
      <c r="AUJ41" s="19"/>
      <c r="AUK41" s="19"/>
      <c r="AUL41" s="19"/>
      <c r="AUM41" s="19"/>
      <c r="AUN41" s="19"/>
      <c r="AUO41" s="19"/>
      <c r="AUP41" s="19"/>
      <c r="AUQ41" s="19"/>
      <c r="AUR41" s="19"/>
      <c r="AUS41" s="19"/>
      <c r="AUT41" s="19"/>
      <c r="AUU41" s="19"/>
      <c r="AUV41" s="19"/>
      <c r="AUW41" s="19"/>
      <c r="AUX41" s="19"/>
      <c r="AUY41" s="19"/>
      <c r="AUZ41" s="19"/>
      <c r="AVA41" s="19"/>
      <c r="AVB41" s="19"/>
      <c r="AVC41" s="19"/>
      <c r="AVD41" s="19"/>
      <c r="AVE41" s="19"/>
      <c r="AVF41" s="19"/>
      <c r="AVG41" s="19"/>
      <c r="AVH41" s="19"/>
      <c r="AVI41" s="19"/>
      <c r="AVJ41" s="19"/>
      <c r="AVK41" s="19"/>
      <c r="AVL41" s="19"/>
      <c r="AVM41" s="19"/>
      <c r="AVN41" s="19"/>
      <c r="AVO41" s="19"/>
      <c r="AVP41" s="19"/>
      <c r="AVQ41" s="19"/>
      <c r="AVR41" s="19"/>
      <c r="AVS41" s="19"/>
      <c r="AVT41" s="19"/>
      <c r="AVU41" s="19"/>
      <c r="AVV41" s="19"/>
      <c r="AVW41" s="19"/>
      <c r="AVX41" s="19"/>
      <c r="AVY41" s="19"/>
      <c r="AVZ41" s="19"/>
      <c r="AWA41" s="19"/>
      <c r="AWB41" s="19"/>
      <c r="AWC41" s="19"/>
      <c r="AWD41" s="19"/>
      <c r="AWE41" s="19"/>
      <c r="AWF41" s="19"/>
      <c r="AWG41" s="19"/>
      <c r="AWH41" s="19"/>
      <c r="AWI41" s="19"/>
      <c r="AWJ41" s="19"/>
      <c r="AWK41" s="19"/>
      <c r="AWL41" s="19"/>
      <c r="AWM41" s="19"/>
      <c r="AWN41" s="19"/>
      <c r="AWO41" s="19"/>
      <c r="AWP41" s="19"/>
      <c r="AWQ41" s="19"/>
      <c r="AWR41" s="19"/>
      <c r="AWS41" s="19"/>
      <c r="AWT41" s="19"/>
      <c r="AWU41" s="19"/>
      <c r="AWV41" s="19"/>
      <c r="AWW41" s="19"/>
      <c r="AWX41" s="19"/>
      <c r="AWY41" s="19"/>
      <c r="AWZ41" s="19"/>
      <c r="AXA41" s="19"/>
      <c r="AXB41" s="19"/>
      <c r="AXC41" s="19"/>
      <c r="AXD41" s="19"/>
      <c r="AXE41" s="19"/>
      <c r="AXF41" s="19"/>
      <c r="AXG41" s="19"/>
      <c r="AXH41" s="19"/>
      <c r="AXI41" s="19"/>
      <c r="AXJ41" s="19"/>
      <c r="AXK41" s="19"/>
      <c r="AXL41" s="19"/>
      <c r="AXM41" s="19"/>
      <c r="AXN41" s="19"/>
      <c r="AXO41" s="19"/>
      <c r="AXP41" s="19"/>
      <c r="AXQ41" s="19"/>
      <c r="AXR41" s="19"/>
      <c r="AXS41" s="19"/>
      <c r="AXT41" s="19"/>
      <c r="AXU41" s="19"/>
      <c r="AXV41" s="19"/>
      <c r="AXW41" s="19"/>
      <c r="AXX41" s="19"/>
      <c r="AXY41" s="19"/>
      <c r="AXZ41" s="19"/>
      <c r="AYA41" s="19"/>
      <c r="AYB41" s="19"/>
      <c r="AYC41" s="19"/>
      <c r="AYD41" s="19"/>
      <c r="AYE41" s="19"/>
      <c r="AYF41" s="19"/>
      <c r="AYG41" s="19"/>
      <c r="AYH41" s="19"/>
      <c r="AYI41" s="19"/>
      <c r="AYJ41" s="19"/>
      <c r="AYK41" s="19"/>
      <c r="AYL41" s="19"/>
      <c r="AYM41" s="19"/>
      <c r="AYN41" s="19"/>
      <c r="AYO41" s="19"/>
      <c r="AYP41" s="19"/>
      <c r="AYQ41" s="19"/>
      <c r="AYR41" s="19"/>
      <c r="AYS41" s="19"/>
      <c r="AYT41" s="19"/>
      <c r="AYU41" s="19"/>
      <c r="AYV41" s="19"/>
      <c r="AYW41" s="19"/>
      <c r="AYX41" s="19"/>
      <c r="AYY41" s="19"/>
      <c r="AYZ41" s="19"/>
      <c r="AZA41" s="19"/>
      <c r="AZB41" s="19"/>
      <c r="AZC41" s="19"/>
      <c r="AZD41" s="19"/>
      <c r="AZE41" s="19"/>
      <c r="AZF41" s="19"/>
      <c r="AZG41" s="19"/>
      <c r="AZH41" s="19"/>
      <c r="AZI41" s="19"/>
      <c r="AZJ41" s="19"/>
      <c r="AZK41" s="19"/>
      <c r="AZL41" s="19"/>
      <c r="AZM41" s="19"/>
      <c r="AZN41" s="19"/>
      <c r="AZO41" s="19"/>
      <c r="AZP41" s="19"/>
      <c r="AZQ41" s="19"/>
      <c r="AZR41" s="19"/>
      <c r="AZS41" s="19"/>
      <c r="AZT41" s="19"/>
      <c r="AZU41" s="19"/>
      <c r="AZV41" s="19"/>
      <c r="AZW41" s="19"/>
      <c r="AZX41" s="19"/>
      <c r="AZY41" s="19"/>
      <c r="AZZ41" s="19"/>
      <c r="BAA41" s="19"/>
      <c r="BAB41" s="19"/>
      <c r="BAC41" s="19"/>
      <c r="BAD41" s="19"/>
      <c r="BAE41" s="19"/>
      <c r="BAF41" s="19"/>
      <c r="BAG41" s="19"/>
      <c r="BAH41" s="19"/>
      <c r="BAI41" s="19"/>
      <c r="BAJ41" s="19"/>
      <c r="BAK41" s="19"/>
      <c r="BAL41" s="19"/>
      <c r="BAM41" s="19"/>
      <c r="BAN41" s="19"/>
      <c r="BAO41" s="19"/>
      <c r="BAP41" s="19"/>
      <c r="BAQ41" s="19"/>
      <c r="BAR41" s="19"/>
      <c r="BAS41" s="19"/>
      <c r="BAT41" s="19"/>
      <c r="BAU41" s="19"/>
      <c r="BAV41" s="19"/>
      <c r="BAW41" s="19"/>
      <c r="BAX41" s="19"/>
      <c r="BAY41" s="19"/>
      <c r="BAZ41" s="19"/>
      <c r="BBA41" s="19"/>
      <c r="BBB41" s="19"/>
      <c r="BBC41" s="19"/>
      <c r="BBD41" s="19"/>
      <c r="BBE41" s="19"/>
      <c r="BBF41" s="19"/>
      <c r="BBG41" s="19"/>
      <c r="BBH41" s="19"/>
      <c r="BBI41" s="19"/>
      <c r="BBJ41" s="19"/>
      <c r="BBK41" s="19"/>
      <c r="BBL41" s="19"/>
      <c r="BBM41" s="19"/>
      <c r="BBN41" s="19"/>
      <c r="BBO41" s="19"/>
      <c r="BBP41" s="19"/>
      <c r="BBQ41" s="19"/>
      <c r="BBR41" s="19"/>
      <c r="BBS41" s="19"/>
      <c r="BBT41" s="19"/>
      <c r="BBU41" s="19"/>
      <c r="BBV41" s="19"/>
      <c r="BBW41" s="19"/>
      <c r="BBX41" s="19"/>
      <c r="BBY41" s="19"/>
      <c r="BBZ41" s="19"/>
      <c r="BCA41" s="19"/>
      <c r="BCB41" s="19"/>
      <c r="BCC41" s="19"/>
      <c r="BCD41" s="19"/>
      <c r="BCE41" s="19"/>
      <c r="BCF41" s="19"/>
      <c r="BCG41" s="19"/>
      <c r="BCH41" s="19"/>
      <c r="BCI41" s="19"/>
      <c r="BCJ41" s="19"/>
      <c r="BCK41" s="19"/>
      <c r="BCL41" s="19"/>
      <c r="BCM41" s="19"/>
      <c r="BCN41" s="19"/>
      <c r="BCO41" s="19"/>
      <c r="BCP41" s="19"/>
      <c r="BCQ41" s="19"/>
      <c r="BCR41" s="19"/>
      <c r="BCS41" s="19"/>
      <c r="BCT41" s="19"/>
      <c r="BCU41" s="19"/>
      <c r="BCV41" s="19"/>
      <c r="BCW41" s="19"/>
      <c r="BCX41" s="19"/>
      <c r="BCY41" s="19"/>
      <c r="BCZ41" s="19"/>
      <c r="BDA41" s="19"/>
      <c r="BDB41" s="19"/>
      <c r="BDC41" s="19"/>
      <c r="BDD41" s="19"/>
      <c r="BDE41" s="19"/>
      <c r="BDF41" s="19"/>
      <c r="BDG41" s="19"/>
      <c r="BDH41" s="19"/>
      <c r="BDI41" s="19"/>
      <c r="BDJ41" s="19"/>
      <c r="BDK41" s="19"/>
      <c r="BDL41" s="19"/>
      <c r="BDM41" s="19"/>
      <c r="BDN41" s="19"/>
      <c r="BDO41" s="19"/>
      <c r="BDP41" s="19"/>
      <c r="BDQ41" s="19"/>
      <c r="BDR41" s="19"/>
      <c r="BDS41" s="19"/>
      <c r="BDT41" s="19"/>
      <c r="BDU41" s="19"/>
      <c r="BDV41" s="19"/>
      <c r="BDW41" s="19"/>
      <c r="BDX41" s="19"/>
      <c r="BDY41" s="19"/>
      <c r="BDZ41" s="19"/>
      <c r="BEA41" s="19"/>
      <c r="BEB41" s="19"/>
      <c r="BEC41" s="19"/>
      <c r="BED41" s="19"/>
      <c r="BEE41" s="19"/>
      <c r="BEF41" s="19"/>
      <c r="BEG41" s="19"/>
      <c r="BEH41" s="19"/>
      <c r="BEI41" s="19"/>
      <c r="BEJ41" s="19"/>
      <c r="BEK41" s="19"/>
      <c r="BEL41" s="19"/>
      <c r="BEM41" s="19"/>
      <c r="BEN41" s="19"/>
      <c r="BEO41" s="19"/>
      <c r="BEP41" s="19"/>
      <c r="BEQ41" s="19"/>
      <c r="BER41" s="19"/>
      <c r="BES41" s="19"/>
      <c r="BET41" s="19"/>
      <c r="BEU41" s="19"/>
      <c r="BEV41" s="19"/>
      <c r="BEW41" s="19"/>
      <c r="BEX41" s="19"/>
      <c r="BEY41" s="19"/>
      <c r="BEZ41" s="19"/>
      <c r="BFA41" s="19"/>
      <c r="BFB41" s="19"/>
      <c r="BFC41" s="19"/>
      <c r="BFD41" s="19"/>
      <c r="BFE41" s="19"/>
      <c r="BFF41" s="19"/>
      <c r="BFG41" s="19"/>
      <c r="BFH41" s="19"/>
      <c r="BFI41" s="19"/>
      <c r="BFJ41" s="19"/>
      <c r="BFK41" s="19"/>
      <c r="BFL41" s="19"/>
      <c r="BFM41" s="19"/>
      <c r="BFN41" s="19"/>
      <c r="BFO41" s="19"/>
      <c r="BFP41" s="19"/>
      <c r="BFQ41" s="19"/>
      <c r="BFR41" s="19"/>
      <c r="BFS41" s="19"/>
      <c r="BFT41" s="19"/>
      <c r="BFU41" s="19"/>
      <c r="BFV41" s="19"/>
      <c r="BFW41" s="19"/>
      <c r="BFX41" s="19"/>
      <c r="BFY41" s="19"/>
      <c r="BFZ41" s="19"/>
      <c r="BGA41" s="19"/>
      <c r="BGB41" s="19"/>
      <c r="BGC41" s="19"/>
      <c r="BGD41" s="19"/>
      <c r="BGE41" s="19"/>
      <c r="BGF41" s="19"/>
      <c r="BGG41" s="19"/>
      <c r="BGH41" s="19"/>
      <c r="BGI41" s="19"/>
      <c r="BGJ41" s="19"/>
      <c r="BGK41" s="19"/>
      <c r="BGL41" s="19"/>
      <c r="BGM41" s="19"/>
      <c r="BGN41" s="19"/>
      <c r="BGO41" s="19"/>
      <c r="BGP41" s="19"/>
      <c r="BGQ41" s="19"/>
      <c r="BGR41" s="19"/>
      <c r="BGS41" s="19"/>
      <c r="BGT41" s="19"/>
      <c r="BGU41" s="19"/>
      <c r="BGV41" s="19"/>
      <c r="BGW41" s="19"/>
      <c r="BGX41" s="19"/>
      <c r="BGY41" s="19"/>
      <c r="BGZ41" s="19"/>
      <c r="BHA41" s="19"/>
      <c r="BHB41" s="19"/>
      <c r="BHC41" s="19"/>
      <c r="BHD41" s="19"/>
      <c r="BHE41" s="19"/>
      <c r="BHF41" s="19"/>
      <c r="BHG41" s="19"/>
      <c r="BHH41" s="19"/>
      <c r="BHI41" s="19"/>
      <c r="BHJ41" s="19"/>
      <c r="BHK41" s="19"/>
      <c r="BHL41" s="19"/>
      <c r="BHM41" s="19"/>
      <c r="BHN41" s="19"/>
      <c r="BHO41" s="19"/>
      <c r="BHP41" s="19"/>
      <c r="BHQ41" s="19"/>
      <c r="BHR41" s="19"/>
      <c r="BHS41" s="19"/>
      <c r="BHT41" s="19"/>
      <c r="BHU41" s="19"/>
      <c r="BHV41" s="19"/>
      <c r="BHW41" s="19"/>
      <c r="BHX41" s="19"/>
      <c r="BHY41" s="19"/>
      <c r="BHZ41" s="19"/>
      <c r="BIA41" s="19"/>
      <c r="BIB41" s="19"/>
      <c r="BIC41" s="19"/>
      <c r="BID41" s="19"/>
      <c r="BIE41" s="19"/>
      <c r="BIF41" s="19"/>
      <c r="BIG41" s="19"/>
      <c r="BIH41" s="19"/>
      <c r="BII41" s="19"/>
      <c r="BIJ41" s="19"/>
      <c r="BIK41" s="19"/>
      <c r="BIL41" s="19"/>
      <c r="BIM41" s="19"/>
      <c r="BIN41" s="19"/>
      <c r="BIO41" s="19"/>
      <c r="BIP41" s="19"/>
      <c r="BIQ41" s="19"/>
      <c r="BIR41" s="19"/>
      <c r="BIS41" s="19"/>
      <c r="BIT41" s="19"/>
      <c r="BIU41" s="19"/>
      <c r="BIV41" s="19"/>
      <c r="BIW41" s="19"/>
      <c r="BIX41" s="19"/>
      <c r="BIY41" s="19"/>
      <c r="BIZ41" s="19"/>
      <c r="BJA41" s="19"/>
      <c r="BJB41" s="19"/>
      <c r="BJC41" s="19"/>
      <c r="BJD41" s="19"/>
      <c r="BJE41" s="19"/>
      <c r="BJF41" s="19"/>
      <c r="BJG41" s="19"/>
      <c r="BJH41" s="19"/>
      <c r="BJI41" s="19"/>
      <c r="BJJ41" s="19"/>
      <c r="BJK41" s="19"/>
      <c r="BJL41" s="19"/>
      <c r="BJM41" s="19"/>
      <c r="BJN41" s="19"/>
      <c r="BJO41" s="19"/>
      <c r="BJP41" s="19"/>
      <c r="BJQ41" s="19"/>
      <c r="BJR41" s="19"/>
      <c r="BJS41" s="19"/>
      <c r="BJT41" s="19"/>
      <c r="BJU41" s="19"/>
      <c r="BJV41" s="19"/>
      <c r="BJW41" s="19"/>
      <c r="BJX41" s="19"/>
      <c r="BJY41" s="19"/>
      <c r="BJZ41" s="19"/>
      <c r="BKA41" s="19"/>
      <c r="BKB41" s="19"/>
      <c r="BKC41" s="19"/>
      <c r="BKD41" s="19"/>
      <c r="BKE41" s="19"/>
      <c r="BKF41" s="19"/>
      <c r="BKG41" s="19"/>
      <c r="BKH41" s="19"/>
      <c r="BKI41" s="19"/>
      <c r="BKJ41" s="19"/>
      <c r="BKK41" s="19"/>
      <c r="BKL41" s="19"/>
      <c r="BKM41" s="19"/>
      <c r="BKN41" s="19"/>
      <c r="BKO41" s="19"/>
      <c r="BKP41" s="19"/>
      <c r="BKQ41" s="19"/>
      <c r="BKR41" s="19"/>
      <c r="BKS41" s="19"/>
      <c r="BKT41" s="19"/>
      <c r="BKU41" s="19"/>
      <c r="BKV41" s="19"/>
      <c r="BKW41" s="19"/>
      <c r="BKX41" s="19"/>
      <c r="BKY41" s="19"/>
      <c r="BKZ41" s="19"/>
      <c r="BLA41" s="19"/>
      <c r="BLB41" s="19"/>
      <c r="BLC41" s="19"/>
      <c r="BLD41" s="19"/>
      <c r="BLE41" s="19"/>
      <c r="BLF41" s="19"/>
      <c r="BLG41" s="19"/>
      <c r="BLH41" s="19"/>
      <c r="BLI41" s="19"/>
      <c r="BLJ41" s="19"/>
      <c r="BLK41" s="19"/>
      <c r="BLL41" s="19"/>
      <c r="BLM41" s="19"/>
      <c r="BLN41" s="19"/>
      <c r="BLO41" s="19"/>
      <c r="BLP41" s="19"/>
      <c r="BLQ41" s="19"/>
      <c r="BLR41" s="19"/>
      <c r="BLS41" s="19"/>
      <c r="BLT41" s="19"/>
      <c r="BLU41" s="19"/>
      <c r="BLV41" s="19"/>
      <c r="BLW41" s="19"/>
      <c r="BLX41" s="19"/>
      <c r="BLY41" s="19"/>
      <c r="BLZ41" s="19"/>
      <c r="BMA41" s="19"/>
      <c r="BMB41" s="19"/>
      <c r="BMC41" s="19"/>
      <c r="BMD41" s="19"/>
      <c r="BME41" s="19"/>
      <c r="BMF41" s="19"/>
      <c r="BMG41" s="19"/>
      <c r="BMH41" s="19"/>
      <c r="BMI41" s="19"/>
      <c r="BMJ41" s="19"/>
      <c r="BMK41" s="19"/>
      <c r="BML41" s="19"/>
      <c r="BMM41" s="19"/>
      <c r="BMN41" s="19"/>
      <c r="BMO41" s="19"/>
      <c r="BMP41" s="19"/>
      <c r="BMQ41" s="19"/>
      <c r="BMR41" s="19"/>
      <c r="BMS41" s="19"/>
      <c r="BMT41" s="19"/>
      <c r="BMU41" s="19"/>
      <c r="BMV41" s="19"/>
      <c r="BMW41" s="19"/>
      <c r="BMX41" s="19"/>
      <c r="BMY41" s="19"/>
      <c r="BMZ41" s="19"/>
      <c r="BNA41" s="19"/>
      <c r="BNB41" s="19"/>
      <c r="BNC41" s="19"/>
      <c r="BND41" s="19"/>
      <c r="BNE41" s="19"/>
      <c r="BNF41" s="19"/>
      <c r="BNG41" s="19"/>
      <c r="BNH41" s="19"/>
      <c r="BNI41" s="19"/>
      <c r="BNJ41" s="19"/>
      <c r="BNK41" s="19"/>
      <c r="BNL41" s="19"/>
      <c r="BNM41" s="19"/>
      <c r="BNN41" s="19"/>
      <c r="BNO41" s="19"/>
      <c r="BNP41" s="19"/>
      <c r="BNQ41" s="19"/>
      <c r="BNR41" s="19"/>
      <c r="BNS41" s="19"/>
      <c r="BNT41" s="19"/>
      <c r="BNU41" s="19"/>
      <c r="BNV41" s="19"/>
      <c r="BNW41" s="19"/>
      <c r="BNX41" s="19"/>
      <c r="BNY41" s="19"/>
      <c r="BNZ41" s="19"/>
      <c r="BOA41" s="19"/>
      <c r="BOB41" s="19"/>
      <c r="BOC41" s="19"/>
      <c r="BOD41" s="19"/>
      <c r="BOE41" s="19"/>
      <c r="BOF41" s="19"/>
      <c r="BOG41" s="19"/>
      <c r="BOH41" s="19"/>
      <c r="BOI41" s="19"/>
      <c r="BOJ41" s="19"/>
      <c r="BOK41" s="19"/>
      <c r="BOL41" s="19"/>
      <c r="BOM41" s="19"/>
      <c r="BON41" s="19"/>
      <c r="BOO41" s="19"/>
      <c r="BOP41" s="19"/>
      <c r="BOQ41" s="19"/>
      <c r="BOR41" s="19"/>
      <c r="BOS41" s="19"/>
      <c r="BOT41" s="19"/>
      <c r="BOU41" s="19"/>
      <c r="BOV41" s="19"/>
      <c r="BOW41" s="19"/>
      <c r="BOX41" s="19"/>
      <c r="BOY41" s="19"/>
      <c r="BOZ41" s="19"/>
      <c r="BPA41" s="19"/>
      <c r="BPB41" s="19"/>
      <c r="BPC41" s="19"/>
      <c r="BPD41" s="19"/>
      <c r="BPE41" s="19"/>
      <c r="BPF41" s="19"/>
      <c r="BPG41" s="19"/>
      <c r="BPH41" s="19"/>
      <c r="BPI41" s="19"/>
      <c r="BPJ41" s="19"/>
      <c r="BPK41" s="19"/>
      <c r="BPL41" s="19"/>
      <c r="BPM41" s="19"/>
      <c r="BPN41" s="19"/>
      <c r="BPO41" s="19"/>
      <c r="BPP41" s="19"/>
      <c r="BPQ41" s="19"/>
      <c r="BPR41" s="19"/>
      <c r="BPS41" s="19"/>
      <c r="BPT41" s="19"/>
      <c r="BPU41" s="19"/>
      <c r="BPV41" s="19"/>
      <c r="BPW41" s="19"/>
      <c r="BPX41" s="19"/>
      <c r="BPY41" s="19"/>
      <c r="BPZ41" s="19"/>
      <c r="BQA41" s="19"/>
      <c r="BQB41" s="19"/>
      <c r="BQC41" s="19"/>
      <c r="BQD41" s="19"/>
      <c r="BQE41" s="19"/>
      <c r="BQF41" s="19"/>
      <c r="BQG41" s="19"/>
      <c r="BQH41" s="19"/>
      <c r="BQI41" s="19"/>
      <c r="BQJ41" s="19"/>
      <c r="BQK41" s="19"/>
      <c r="BQL41" s="19"/>
      <c r="BQM41" s="19"/>
      <c r="BQN41" s="19"/>
      <c r="BQO41" s="19"/>
      <c r="BQP41" s="19"/>
      <c r="BQQ41" s="19"/>
      <c r="BQR41" s="19"/>
      <c r="BQS41" s="19"/>
      <c r="BQT41" s="19"/>
      <c r="BQU41" s="19"/>
      <c r="BQV41" s="19"/>
      <c r="BQW41" s="19"/>
      <c r="BQX41" s="19"/>
      <c r="BQY41" s="19"/>
      <c r="BQZ41" s="19"/>
      <c r="BRA41" s="19"/>
      <c r="BRB41" s="19"/>
      <c r="BRC41" s="19"/>
      <c r="BRD41" s="19"/>
      <c r="BRE41" s="19"/>
      <c r="BRF41" s="19"/>
      <c r="BRG41" s="19"/>
      <c r="BRH41" s="19"/>
      <c r="BRI41" s="19"/>
      <c r="BRJ41" s="19"/>
      <c r="BRK41" s="19"/>
      <c r="BRL41" s="19"/>
      <c r="BRM41" s="19"/>
      <c r="BRN41" s="19"/>
      <c r="BRO41" s="19"/>
      <c r="BRP41" s="19"/>
      <c r="BRQ41" s="19"/>
      <c r="BRR41" s="19"/>
      <c r="BRS41" s="19"/>
      <c r="BRT41" s="19"/>
      <c r="BRU41" s="19"/>
      <c r="BRV41" s="19"/>
      <c r="BRW41" s="19"/>
      <c r="BRX41" s="19"/>
      <c r="BRY41" s="19"/>
      <c r="BRZ41" s="19"/>
      <c r="BSA41" s="19"/>
      <c r="BSB41" s="19"/>
      <c r="BSC41" s="19"/>
      <c r="BSD41" s="19"/>
      <c r="BSE41" s="19"/>
      <c r="BSF41" s="19"/>
      <c r="BSG41" s="19"/>
      <c r="BSH41" s="19"/>
      <c r="BSI41" s="19"/>
      <c r="BSJ41" s="19"/>
      <c r="BSK41" s="19"/>
      <c r="BSL41" s="19"/>
      <c r="BSM41" s="19"/>
      <c r="BSN41" s="19"/>
      <c r="BSO41" s="19"/>
      <c r="BSP41" s="19"/>
      <c r="BSQ41" s="19"/>
      <c r="BSR41" s="19"/>
      <c r="BSS41" s="19"/>
      <c r="BST41" s="19"/>
      <c r="BSU41" s="19"/>
      <c r="BSV41" s="19"/>
      <c r="BSW41" s="19"/>
      <c r="BSX41" s="19"/>
      <c r="BSY41" s="19"/>
      <c r="BSZ41" s="19"/>
      <c r="BTA41" s="19"/>
      <c r="BTB41" s="19"/>
      <c r="BTC41" s="19"/>
      <c r="BTD41" s="19"/>
      <c r="BTE41" s="19"/>
      <c r="BTF41" s="19"/>
      <c r="BTG41" s="19"/>
      <c r="BTH41" s="19"/>
      <c r="BTI41" s="19"/>
      <c r="BTJ41" s="19"/>
      <c r="BTK41" s="19"/>
      <c r="BTL41" s="19"/>
      <c r="BTM41" s="19"/>
      <c r="BTN41" s="19"/>
      <c r="BTO41" s="19"/>
      <c r="BTP41" s="19"/>
      <c r="BTQ41" s="19"/>
      <c r="BTR41" s="19"/>
      <c r="BTS41" s="19"/>
      <c r="BTT41" s="19"/>
      <c r="BTU41" s="19"/>
      <c r="BTV41" s="19"/>
      <c r="BTW41" s="19"/>
      <c r="BTX41" s="19"/>
      <c r="BTY41" s="19"/>
      <c r="BTZ41" s="19"/>
      <c r="BUA41" s="19"/>
      <c r="BUB41" s="19"/>
      <c r="BUC41" s="19"/>
      <c r="BUD41" s="19"/>
      <c r="BUE41" s="19"/>
      <c r="BUF41" s="19"/>
      <c r="BUG41" s="19"/>
      <c r="BUH41" s="19"/>
      <c r="BUI41" s="19"/>
      <c r="BUJ41" s="19"/>
      <c r="BUK41" s="19"/>
      <c r="BUL41" s="19"/>
      <c r="BUM41" s="19"/>
      <c r="BUN41" s="19"/>
      <c r="BUO41" s="19"/>
      <c r="BUP41" s="19"/>
      <c r="BUQ41" s="19"/>
      <c r="BUR41" s="19"/>
      <c r="BUS41" s="19"/>
      <c r="BUT41" s="19"/>
      <c r="BUU41" s="19"/>
      <c r="BUV41" s="19"/>
      <c r="BUW41" s="19"/>
      <c r="BUX41" s="19"/>
      <c r="BUY41" s="19"/>
      <c r="BUZ41" s="19"/>
      <c r="BVA41" s="19"/>
      <c r="BVB41" s="19"/>
      <c r="BVC41" s="19"/>
      <c r="BVD41" s="19"/>
      <c r="BVE41" s="19"/>
      <c r="BVF41" s="19"/>
      <c r="BVG41" s="19"/>
      <c r="BVH41" s="19"/>
      <c r="BVI41" s="19"/>
      <c r="BVJ41" s="19"/>
      <c r="BVK41" s="19"/>
      <c r="BVL41" s="19"/>
      <c r="BVM41" s="19"/>
      <c r="BVN41" s="19"/>
      <c r="BVO41" s="19"/>
      <c r="BVP41" s="19"/>
      <c r="BVQ41" s="19"/>
      <c r="BVR41" s="19"/>
      <c r="BVS41" s="19"/>
      <c r="BVT41" s="19"/>
      <c r="BVU41" s="19"/>
      <c r="BVV41" s="19"/>
      <c r="BVW41" s="19"/>
      <c r="BVX41" s="19"/>
      <c r="BVY41" s="19"/>
      <c r="BVZ41" s="19"/>
      <c r="BWA41" s="19"/>
      <c r="BWB41" s="19"/>
      <c r="BWC41" s="19"/>
      <c r="BWD41" s="19"/>
      <c r="BWE41" s="19"/>
      <c r="BWF41" s="19"/>
      <c r="BWG41" s="19"/>
      <c r="BWH41" s="19"/>
      <c r="BWI41" s="19"/>
      <c r="BWJ41" s="19"/>
      <c r="BWK41" s="19"/>
      <c r="BWL41" s="19"/>
      <c r="BWM41" s="19"/>
      <c r="BWN41" s="19"/>
      <c r="BWO41" s="19"/>
      <c r="BWP41" s="19"/>
      <c r="BWQ41" s="19"/>
      <c r="BWR41" s="19"/>
      <c r="BWS41" s="19"/>
      <c r="BWT41" s="19"/>
      <c r="BWU41" s="19"/>
      <c r="BWV41" s="19"/>
      <c r="BWW41" s="19"/>
      <c r="BWX41" s="19"/>
      <c r="BWY41" s="19"/>
      <c r="BWZ41" s="19"/>
      <c r="BXA41" s="19"/>
      <c r="BXB41" s="19"/>
      <c r="BXC41" s="19"/>
      <c r="BXD41" s="19"/>
      <c r="BXE41" s="19"/>
      <c r="BXF41" s="19"/>
      <c r="BXG41" s="19"/>
      <c r="BXH41" s="19"/>
      <c r="BXI41" s="19"/>
      <c r="BXJ41" s="19"/>
      <c r="BXK41" s="19"/>
      <c r="BXL41" s="19"/>
      <c r="BXM41" s="19"/>
      <c r="BXN41" s="19"/>
      <c r="BXO41" s="19"/>
      <c r="BXP41" s="19"/>
      <c r="BXQ41" s="19"/>
      <c r="BXR41" s="19"/>
      <c r="BXS41" s="19"/>
      <c r="BXT41" s="19"/>
      <c r="BXU41" s="19"/>
      <c r="BXV41" s="19"/>
      <c r="BXW41" s="19"/>
      <c r="BXX41" s="19"/>
      <c r="BXY41" s="19"/>
      <c r="BXZ41" s="19"/>
      <c r="BYA41" s="19"/>
      <c r="BYB41" s="19"/>
      <c r="BYC41" s="19"/>
      <c r="BYD41" s="19"/>
      <c r="BYE41" s="19"/>
      <c r="BYF41" s="19"/>
      <c r="BYG41" s="19"/>
      <c r="BYH41" s="19"/>
      <c r="BYI41" s="19"/>
      <c r="BYJ41" s="19"/>
      <c r="BYK41" s="19"/>
      <c r="BYL41" s="19"/>
      <c r="BYM41" s="19"/>
      <c r="BYN41" s="19"/>
      <c r="BYO41" s="19"/>
      <c r="BYP41" s="19"/>
      <c r="BYQ41" s="19"/>
      <c r="BYR41" s="19"/>
      <c r="BYS41" s="19"/>
      <c r="BYT41" s="19"/>
      <c r="BYU41" s="19"/>
      <c r="BYV41" s="19"/>
      <c r="BYW41" s="19"/>
      <c r="BYX41" s="19"/>
      <c r="BYY41" s="19"/>
      <c r="BYZ41" s="19"/>
      <c r="BZA41" s="19"/>
      <c r="BZB41" s="19"/>
      <c r="BZC41" s="19"/>
      <c r="BZD41" s="19"/>
      <c r="BZE41" s="19"/>
      <c r="BZF41" s="19"/>
      <c r="BZG41" s="19"/>
      <c r="BZH41" s="19"/>
      <c r="BZI41" s="19"/>
      <c r="BZJ41" s="19"/>
      <c r="BZK41" s="19"/>
      <c r="BZL41" s="19"/>
      <c r="BZM41" s="19"/>
      <c r="BZN41" s="19"/>
      <c r="BZO41" s="19"/>
      <c r="BZP41" s="19"/>
      <c r="BZQ41" s="19"/>
      <c r="BZR41" s="19"/>
      <c r="BZS41" s="19"/>
      <c r="BZT41" s="19"/>
      <c r="BZU41" s="19"/>
      <c r="BZV41" s="19"/>
      <c r="BZW41" s="19"/>
      <c r="BZX41" s="19"/>
      <c r="BZY41" s="19"/>
      <c r="BZZ41" s="19"/>
      <c r="CAA41" s="19"/>
      <c r="CAB41" s="19"/>
      <c r="CAC41" s="19"/>
      <c r="CAD41" s="19"/>
      <c r="CAE41" s="19"/>
      <c r="CAF41" s="19"/>
      <c r="CAG41" s="19"/>
      <c r="CAH41" s="19"/>
      <c r="CAI41" s="19"/>
      <c r="CAJ41" s="19"/>
      <c r="CAK41" s="19"/>
      <c r="CAL41" s="19"/>
      <c r="CAM41" s="19"/>
      <c r="CAN41" s="19"/>
      <c r="CAO41" s="19"/>
      <c r="CAP41" s="19"/>
      <c r="CAQ41" s="19"/>
      <c r="CAR41" s="19"/>
      <c r="CAS41" s="19"/>
      <c r="CAT41" s="19"/>
      <c r="CAU41" s="19"/>
      <c r="CAV41" s="19"/>
      <c r="CAW41" s="19"/>
      <c r="CAX41" s="19"/>
      <c r="CAY41" s="19"/>
      <c r="CAZ41" s="19"/>
      <c r="CBA41" s="19"/>
      <c r="CBB41" s="19"/>
      <c r="CBC41" s="19"/>
      <c r="CBD41" s="19"/>
      <c r="CBE41" s="19"/>
      <c r="CBF41" s="19"/>
      <c r="CBG41" s="19"/>
      <c r="CBH41" s="19"/>
      <c r="CBI41" s="19"/>
      <c r="CBJ41" s="19"/>
      <c r="CBK41" s="19"/>
      <c r="CBL41" s="19"/>
      <c r="CBM41" s="19"/>
      <c r="CBN41" s="19"/>
      <c r="CBO41" s="19"/>
      <c r="CBP41" s="19"/>
      <c r="CBQ41" s="19"/>
      <c r="CBR41" s="19"/>
      <c r="CBS41" s="19"/>
      <c r="CBT41" s="19"/>
      <c r="CBU41" s="19"/>
      <c r="CBV41" s="19"/>
      <c r="CBW41" s="19"/>
      <c r="CBX41" s="19"/>
      <c r="CBY41" s="19"/>
      <c r="CBZ41" s="19"/>
      <c r="CCA41" s="19"/>
      <c r="CCB41" s="19"/>
      <c r="CCC41" s="19"/>
      <c r="CCD41" s="19"/>
      <c r="CCE41" s="19"/>
      <c r="CCF41" s="19"/>
      <c r="CCG41" s="19"/>
      <c r="CCH41" s="19"/>
      <c r="CCI41" s="19"/>
      <c r="CCJ41" s="19"/>
      <c r="CCK41" s="19"/>
      <c r="CCL41" s="19"/>
      <c r="CCM41" s="19"/>
      <c r="CCN41" s="19"/>
      <c r="CCO41" s="19"/>
      <c r="CCP41" s="19"/>
      <c r="CCQ41" s="19"/>
      <c r="CCR41" s="19"/>
      <c r="CCS41" s="19"/>
      <c r="CCT41" s="19"/>
      <c r="CCU41" s="19"/>
      <c r="CCV41" s="19"/>
      <c r="CCW41" s="19"/>
      <c r="CCX41" s="19"/>
      <c r="CCY41" s="19"/>
      <c r="CCZ41" s="19"/>
      <c r="CDA41" s="19"/>
      <c r="CDB41" s="19"/>
      <c r="CDC41" s="19"/>
      <c r="CDD41" s="19"/>
      <c r="CDE41" s="19"/>
      <c r="CDF41" s="19"/>
      <c r="CDG41" s="19"/>
      <c r="CDH41" s="19"/>
      <c r="CDI41" s="19"/>
      <c r="CDJ41" s="19"/>
      <c r="CDK41" s="19"/>
      <c r="CDL41" s="19"/>
      <c r="CDM41" s="19"/>
      <c r="CDN41" s="19"/>
      <c r="CDO41" s="19"/>
      <c r="CDP41" s="19"/>
      <c r="CDQ41" s="19"/>
      <c r="CDR41" s="19"/>
      <c r="CDS41" s="19"/>
      <c r="CDT41" s="19"/>
      <c r="CDU41" s="19"/>
      <c r="CDV41" s="19"/>
      <c r="CDW41" s="19"/>
      <c r="CDX41" s="19"/>
      <c r="CDY41" s="19"/>
      <c r="CDZ41" s="19"/>
      <c r="CEA41" s="19"/>
      <c r="CEB41" s="19"/>
      <c r="CEC41" s="19"/>
      <c r="CED41" s="19"/>
      <c r="CEE41" s="19"/>
      <c r="CEF41" s="19"/>
      <c r="CEG41" s="19"/>
      <c r="CEH41" s="19"/>
      <c r="CEI41" s="19"/>
      <c r="CEJ41" s="19"/>
      <c r="CEK41" s="19"/>
      <c r="CEL41" s="19"/>
      <c r="CEM41" s="19"/>
      <c r="CEN41" s="19"/>
      <c r="CEO41" s="19"/>
      <c r="CEP41" s="19"/>
      <c r="CEQ41" s="19"/>
      <c r="CER41" s="19"/>
      <c r="CES41" s="19"/>
      <c r="CET41" s="19"/>
      <c r="CEU41" s="19"/>
      <c r="CEV41" s="19"/>
      <c r="CEW41" s="19"/>
      <c r="CEX41" s="19"/>
      <c r="CEY41" s="19"/>
      <c r="CEZ41" s="19"/>
      <c r="CFA41" s="19"/>
      <c r="CFB41" s="19"/>
      <c r="CFC41" s="19"/>
      <c r="CFD41" s="19"/>
      <c r="CFE41" s="19"/>
      <c r="CFF41" s="19"/>
      <c r="CFG41" s="19"/>
      <c r="CFH41" s="19"/>
      <c r="CFI41" s="19"/>
      <c r="CFJ41" s="19"/>
      <c r="CFK41" s="19"/>
      <c r="CFL41" s="19"/>
      <c r="CFM41" s="19"/>
      <c r="CFN41" s="19"/>
      <c r="CFO41" s="19"/>
      <c r="CFP41" s="19"/>
      <c r="CFQ41" s="19"/>
      <c r="CFR41" s="19"/>
      <c r="CFS41" s="19"/>
      <c r="CFT41" s="19"/>
      <c r="CFU41" s="19"/>
      <c r="CFV41" s="19"/>
      <c r="CFW41" s="19"/>
      <c r="CFX41" s="19"/>
      <c r="CFY41" s="19"/>
      <c r="CFZ41" s="19"/>
      <c r="CGA41" s="19"/>
      <c r="CGB41" s="19"/>
      <c r="CGC41" s="19"/>
      <c r="CGD41" s="19"/>
      <c r="CGE41" s="19"/>
      <c r="CGF41" s="19"/>
      <c r="CGG41" s="19"/>
      <c r="CGH41" s="19"/>
      <c r="CGI41" s="19"/>
      <c r="CGJ41" s="19"/>
      <c r="CGK41" s="19"/>
      <c r="CGL41" s="19"/>
      <c r="CGM41" s="19"/>
      <c r="CGN41" s="19"/>
      <c r="CGO41" s="19"/>
      <c r="CGP41" s="19"/>
      <c r="CGQ41" s="19"/>
      <c r="CGR41" s="19"/>
      <c r="CGS41" s="19"/>
      <c r="CGT41" s="19"/>
      <c r="CGU41" s="19"/>
      <c r="CGV41" s="19"/>
      <c r="CGW41" s="19"/>
      <c r="CGX41" s="19"/>
      <c r="CGY41" s="19"/>
      <c r="CGZ41" s="19"/>
      <c r="CHA41" s="19"/>
      <c r="CHB41" s="19"/>
      <c r="CHC41" s="19"/>
      <c r="CHD41" s="19"/>
      <c r="CHE41" s="19"/>
      <c r="CHF41" s="19"/>
      <c r="CHG41" s="19"/>
      <c r="CHH41" s="19"/>
      <c r="CHI41" s="19"/>
      <c r="CHJ41" s="19"/>
      <c r="CHK41" s="19"/>
      <c r="CHL41" s="19"/>
      <c r="CHM41" s="19"/>
      <c r="CHN41" s="19"/>
      <c r="CHO41" s="19"/>
      <c r="CHP41" s="19"/>
      <c r="CHQ41" s="19"/>
      <c r="CHR41" s="19"/>
      <c r="CHS41" s="19"/>
      <c r="CHT41" s="19"/>
      <c r="CHU41" s="19"/>
      <c r="CHV41" s="19"/>
      <c r="CHW41" s="19"/>
      <c r="CHX41" s="19"/>
      <c r="CHY41" s="19"/>
      <c r="CHZ41" s="19"/>
      <c r="CIA41" s="19"/>
      <c r="CIB41" s="19"/>
      <c r="CIC41" s="19"/>
      <c r="CID41" s="19"/>
      <c r="CIE41" s="19"/>
      <c r="CIF41" s="19"/>
      <c r="CIG41" s="19"/>
      <c r="CIH41" s="19"/>
      <c r="CII41" s="19"/>
      <c r="CIJ41" s="19"/>
      <c r="CIK41" s="19"/>
      <c r="CIL41" s="19"/>
      <c r="CIM41" s="19"/>
      <c r="CIN41" s="19"/>
      <c r="CIO41" s="19"/>
      <c r="CIP41" s="19"/>
      <c r="CIQ41" s="19"/>
      <c r="CIR41" s="19"/>
      <c r="CIS41" s="19"/>
      <c r="CIT41" s="19"/>
      <c r="CIU41" s="19"/>
      <c r="CIV41" s="19"/>
      <c r="CIW41" s="19"/>
      <c r="CIX41" s="19"/>
      <c r="CIY41" s="19"/>
      <c r="CIZ41" s="19"/>
      <c r="CJA41" s="19"/>
      <c r="CJB41" s="19"/>
      <c r="CJC41" s="19"/>
      <c r="CJD41" s="19"/>
      <c r="CJE41" s="19"/>
      <c r="CJF41" s="19"/>
      <c r="CJG41" s="19"/>
      <c r="CJH41" s="19"/>
      <c r="CJI41" s="19"/>
      <c r="CJJ41" s="19"/>
      <c r="CJK41" s="19"/>
      <c r="CJL41" s="19"/>
      <c r="CJM41" s="19"/>
      <c r="CJN41" s="19"/>
      <c r="CJO41" s="19"/>
      <c r="CJP41" s="19"/>
      <c r="CJQ41" s="19"/>
      <c r="CJR41" s="19"/>
      <c r="CJS41" s="19"/>
      <c r="CJT41" s="19"/>
      <c r="CJU41" s="19"/>
      <c r="CJV41" s="19"/>
      <c r="CJW41" s="19"/>
      <c r="CJX41" s="19"/>
      <c r="CJY41" s="19"/>
      <c r="CJZ41" s="19"/>
      <c r="CKA41" s="19"/>
      <c r="CKB41" s="19"/>
      <c r="CKC41" s="19"/>
      <c r="CKD41" s="19"/>
      <c r="CKE41" s="19"/>
      <c r="CKF41" s="19"/>
      <c r="CKG41" s="19"/>
      <c r="CKH41" s="19"/>
      <c r="CKI41" s="19"/>
      <c r="CKJ41" s="19"/>
      <c r="CKK41" s="19"/>
      <c r="CKL41" s="19"/>
      <c r="CKM41" s="19"/>
      <c r="CKN41" s="19"/>
      <c r="CKO41" s="19"/>
      <c r="CKP41" s="19"/>
      <c r="CKQ41" s="19"/>
      <c r="CKR41" s="19"/>
      <c r="CKS41" s="19"/>
      <c r="CKT41" s="19"/>
      <c r="CKU41" s="19"/>
      <c r="CKV41" s="19"/>
      <c r="CKW41" s="19"/>
      <c r="CKX41" s="19"/>
      <c r="CKY41" s="19"/>
      <c r="CKZ41" s="19"/>
      <c r="CLA41" s="19"/>
      <c r="CLB41" s="19"/>
      <c r="CLC41" s="19"/>
      <c r="CLD41" s="19"/>
      <c r="CLE41" s="19"/>
      <c r="CLF41" s="19"/>
      <c r="CLG41" s="19"/>
      <c r="CLH41" s="19"/>
      <c r="CLI41" s="19"/>
      <c r="CLJ41" s="19"/>
      <c r="CLK41" s="19"/>
      <c r="CLL41" s="19"/>
      <c r="CLM41" s="19"/>
      <c r="CLN41" s="19"/>
      <c r="CLO41" s="19"/>
      <c r="CLP41" s="19"/>
      <c r="CLQ41" s="19"/>
      <c r="CLR41" s="19"/>
      <c r="CLS41" s="19"/>
      <c r="CLT41" s="19"/>
      <c r="CLU41" s="19"/>
      <c r="CLV41" s="19"/>
      <c r="CLW41" s="19"/>
      <c r="CLX41" s="19"/>
      <c r="CLY41" s="19"/>
      <c r="CLZ41" s="19"/>
      <c r="CMA41" s="19"/>
      <c r="CMB41" s="19"/>
      <c r="CMC41" s="19"/>
      <c r="CMD41" s="19"/>
      <c r="CME41" s="19"/>
      <c r="CMF41" s="19"/>
      <c r="CMG41" s="19"/>
      <c r="CMH41" s="19"/>
      <c r="CMI41" s="19"/>
      <c r="CMJ41" s="19"/>
      <c r="CMK41" s="19"/>
      <c r="CML41" s="19"/>
      <c r="CMM41" s="19"/>
      <c r="CMN41" s="19"/>
      <c r="CMO41" s="19"/>
      <c r="CMP41" s="19"/>
      <c r="CMQ41" s="19"/>
      <c r="CMR41" s="19"/>
      <c r="CMS41" s="19"/>
      <c r="CMT41" s="19"/>
      <c r="CMU41" s="19"/>
      <c r="CMV41" s="19"/>
      <c r="CMW41" s="19"/>
      <c r="CMX41" s="19"/>
      <c r="CMY41" s="19"/>
      <c r="CMZ41" s="19"/>
      <c r="CNA41" s="19"/>
      <c r="CNB41" s="19"/>
      <c r="CNC41" s="19"/>
      <c r="CND41" s="19"/>
      <c r="CNE41" s="19"/>
      <c r="CNF41" s="19"/>
      <c r="CNG41" s="19"/>
      <c r="CNH41" s="19"/>
      <c r="CNI41" s="19"/>
      <c r="CNJ41" s="19"/>
      <c r="CNK41" s="19"/>
      <c r="CNL41" s="19"/>
      <c r="CNM41" s="19"/>
      <c r="CNN41" s="19"/>
      <c r="CNO41" s="19"/>
      <c r="CNP41" s="19"/>
      <c r="CNQ41" s="19"/>
      <c r="CNR41" s="19"/>
      <c r="CNS41" s="19"/>
      <c r="CNT41" s="19"/>
      <c r="CNU41" s="19"/>
      <c r="CNV41" s="19"/>
      <c r="CNW41" s="19"/>
      <c r="CNX41" s="19"/>
      <c r="CNY41" s="19"/>
      <c r="CNZ41" s="19"/>
      <c r="COA41" s="19"/>
      <c r="COB41" s="19"/>
      <c r="COC41" s="19"/>
      <c r="COD41" s="19"/>
      <c r="COE41" s="19"/>
      <c r="COF41" s="19"/>
      <c r="COG41" s="19"/>
      <c r="COH41" s="19"/>
      <c r="COI41" s="19"/>
      <c r="COJ41" s="19"/>
      <c r="COK41" s="19"/>
      <c r="COL41" s="19"/>
      <c r="COM41" s="19"/>
      <c r="CON41" s="19"/>
      <c r="COO41" s="19"/>
      <c r="COP41" s="19"/>
      <c r="COQ41" s="19"/>
      <c r="COR41" s="19"/>
      <c r="COS41" s="19"/>
      <c r="COT41" s="19"/>
      <c r="COU41" s="19"/>
      <c r="COV41" s="19"/>
      <c r="COW41" s="19"/>
      <c r="COX41" s="19"/>
      <c r="COY41" s="19"/>
      <c r="COZ41" s="19"/>
      <c r="CPA41" s="19"/>
      <c r="CPB41" s="19"/>
      <c r="CPC41" s="19"/>
      <c r="CPD41" s="19"/>
      <c r="CPE41" s="19"/>
      <c r="CPF41" s="19"/>
      <c r="CPG41" s="19"/>
      <c r="CPH41" s="19"/>
      <c r="CPI41" s="19"/>
      <c r="CPJ41" s="19"/>
      <c r="CPK41" s="19"/>
      <c r="CPL41" s="19"/>
      <c r="CPM41" s="19"/>
      <c r="CPN41" s="19"/>
      <c r="CPO41" s="19"/>
      <c r="CPP41" s="19"/>
      <c r="CPQ41" s="19"/>
      <c r="CPR41" s="19"/>
      <c r="CPS41" s="19"/>
      <c r="CPT41" s="19"/>
      <c r="CPU41" s="19"/>
      <c r="CPV41" s="19"/>
      <c r="CPW41" s="19"/>
      <c r="CPX41" s="19"/>
      <c r="CPY41" s="19"/>
      <c r="CPZ41" s="19"/>
      <c r="CQA41" s="19"/>
      <c r="CQB41" s="19"/>
      <c r="CQC41" s="19"/>
      <c r="CQD41" s="19"/>
      <c r="CQE41" s="19"/>
      <c r="CQF41" s="19"/>
      <c r="CQG41" s="19"/>
      <c r="CQH41" s="19"/>
      <c r="CQI41" s="19"/>
      <c r="CQJ41" s="19"/>
      <c r="CQK41" s="19"/>
      <c r="CQL41" s="19"/>
      <c r="CQM41" s="19"/>
      <c r="CQN41" s="19"/>
      <c r="CQO41" s="19"/>
      <c r="CQP41" s="19"/>
      <c r="CQQ41" s="19"/>
      <c r="CQR41" s="19"/>
      <c r="CQS41" s="19"/>
      <c r="CQT41" s="19"/>
      <c r="CQU41" s="19"/>
      <c r="CQV41" s="19"/>
      <c r="CQW41" s="19"/>
      <c r="CQX41" s="19"/>
      <c r="CQY41" s="19"/>
      <c r="CQZ41" s="19"/>
      <c r="CRA41" s="19"/>
      <c r="CRB41" s="19"/>
      <c r="CRC41" s="19"/>
      <c r="CRD41" s="19"/>
      <c r="CRE41" s="19"/>
      <c r="CRF41" s="19"/>
      <c r="CRG41" s="19"/>
      <c r="CRH41" s="19"/>
      <c r="CRI41" s="19"/>
      <c r="CRJ41" s="19"/>
      <c r="CRK41" s="19"/>
      <c r="CRL41" s="19"/>
      <c r="CRM41" s="19"/>
      <c r="CRN41" s="19"/>
      <c r="CRO41" s="19"/>
      <c r="CRP41" s="19"/>
      <c r="CRQ41" s="19"/>
      <c r="CRR41" s="19"/>
      <c r="CRS41" s="19"/>
      <c r="CRT41" s="19"/>
      <c r="CRU41" s="19"/>
      <c r="CRV41" s="19"/>
      <c r="CRW41" s="19"/>
      <c r="CRX41" s="19"/>
      <c r="CRY41" s="19"/>
      <c r="CRZ41" s="19"/>
      <c r="CSA41" s="19"/>
      <c r="CSB41" s="19"/>
      <c r="CSC41" s="19"/>
      <c r="CSD41" s="19"/>
      <c r="CSE41" s="19"/>
      <c r="CSF41" s="19"/>
      <c r="CSG41" s="19"/>
      <c r="CSH41" s="19"/>
      <c r="CSI41" s="19"/>
      <c r="CSJ41" s="19"/>
      <c r="CSK41" s="19"/>
      <c r="CSL41" s="19"/>
      <c r="CSM41" s="19"/>
      <c r="CSN41" s="19"/>
      <c r="CSO41" s="19"/>
      <c r="CSP41" s="19"/>
      <c r="CSQ41" s="19"/>
      <c r="CSR41" s="19"/>
      <c r="CSS41" s="19"/>
      <c r="CST41" s="19"/>
      <c r="CSU41" s="19"/>
      <c r="CSV41" s="19"/>
      <c r="CSW41" s="19"/>
      <c r="CSX41" s="19"/>
      <c r="CSY41" s="19"/>
      <c r="CSZ41" s="19"/>
      <c r="CTA41" s="19"/>
      <c r="CTB41" s="19"/>
      <c r="CTC41" s="19"/>
      <c r="CTD41" s="19"/>
      <c r="CTE41" s="19"/>
      <c r="CTF41" s="19"/>
      <c r="CTG41" s="19"/>
      <c r="CTH41" s="19"/>
      <c r="CTI41" s="19"/>
      <c r="CTJ41" s="19"/>
      <c r="CTK41" s="19"/>
      <c r="CTL41" s="19"/>
      <c r="CTM41" s="19"/>
      <c r="CTN41" s="19"/>
      <c r="CTO41" s="19"/>
      <c r="CTP41" s="19"/>
      <c r="CTQ41" s="19"/>
      <c r="CTR41" s="19"/>
      <c r="CTS41" s="19"/>
      <c r="CTT41" s="19"/>
      <c r="CTU41" s="19"/>
      <c r="CTV41" s="19"/>
      <c r="CTW41" s="19"/>
      <c r="CTX41" s="19"/>
      <c r="CTY41" s="19"/>
      <c r="CTZ41" s="19"/>
      <c r="CUA41" s="19"/>
      <c r="CUB41" s="19"/>
      <c r="CUC41" s="19"/>
      <c r="CUD41" s="19"/>
      <c r="CUE41" s="19"/>
      <c r="CUF41" s="19"/>
      <c r="CUG41" s="19"/>
      <c r="CUH41" s="19"/>
      <c r="CUI41" s="19"/>
      <c r="CUJ41" s="19"/>
      <c r="CUK41" s="19"/>
      <c r="CUL41" s="19"/>
      <c r="CUM41" s="19"/>
      <c r="CUN41" s="19"/>
      <c r="CUO41" s="19"/>
      <c r="CUP41" s="19"/>
      <c r="CUQ41" s="19"/>
      <c r="CUR41" s="19"/>
      <c r="CUS41" s="19"/>
      <c r="CUT41" s="19"/>
      <c r="CUU41" s="19"/>
      <c r="CUV41" s="19"/>
      <c r="CUW41" s="19"/>
      <c r="CUX41" s="19"/>
      <c r="CUY41" s="19"/>
      <c r="CUZ41" s="19"/>
      <c r="CVA41" s="19"/>
      <c r="CVB41" s="19"/>
      <c r="CVC41" s="19"/>
      <c r="CVD41" s="19"/>
      <c r="CVE41" s="19"/>
      <c r="CVF41" s="19"/>
      <c r="CVG41" s="19"/>
      <c r="CVH41" s="19"/>
      <c r="CVI41" s="19"/>
      <c r="CVJ41" s="19"/>
      <c r="CVK41" s="19"/>
      <c r="CVL41" s="19"/>
      <c r="CVM41" s="19"/>
      <c r="CVN41" s="19"/>
      <c r="CVO41" s="19"/>
      <c r="CVP41" s="19"/>
      <c r="CVQ41" s="19"/>
      <c r="CVR41" s="19"/>
      <c r="CVS41" s="19"/>
      <c r="CVT41" s="19"/>
      <c r="CVU41" s="19"/>
      <c r="CVV41" s="19"/>
      <c r="CVW41" s="19"/>
      <c r="CVX41" s="19"/>
      <c r="CVY41" s="19"/>
      <c r="CVZ41" s="19"/>
      <c r="CWA41" s="19"/>
      <c r="CWB41" s="19"/>
      <c r="CWC41" s="19"/>
      <c r="CWD41" s="19"/>
      <c r="CWE41" s="19"/>
      <c r="CWF41" s="19"/>
      <c r="CWG41" s="19"/>
      <c r="CWH41" s="19"/>
      <c r="CWI41" s="19"/>
      <c r="CWJ41" s="19"/>
      <c r="CWK41" s="19"/>
      <c r="CWL41" s="19"/>
      <c r="CWM41" s="19"/>
      <c r="CWN41" s="19"/>
      <c r="CWO41" s="19"/>
      <c r="CWP41" s="19"/>
      <c r="CWQ41" s="19"/>
      <c r="CWR41" s="19"/>
      <c r="CWS41" s="19"/>
      <c r="CWT41" s="19"/>
      <c r="CWU41" s="19"/>
      <c r="CWV41" s="19"/>
      <c r="CWW41" s="19"/>
      <c r="CWX41" s="19"/>
      <c r="CWY41" s="19"/>
      <c r="CWZ41" s="19"/>
      <c r="CXA41" s="19"/>
      <c r="CXB41" s="19"/>
      <c r="CXC41" s="19"/>
      <c r="CXD41" s="19"/>
      <c r="CXE41" s="19"/>
      <c r="CXF41" s="19"/>
      <c r="CXG41" s="19"/>
      <c r="CXH41" s="19"/>
      <c r="CXI41" s="19"/>
      <c r="CXJ41" s="19"/>
      <c r="CXK41" s="19"/>
      <c r="CXL41" s="19"/>
      <c r="CXM41" s="19"/>
      <c r="CXN41" s="19"/>
      <c r="CXO41" s="19"/>
      <c r="CXP41" s="19"/>
      <c r="CXQ41" s="19"/>
      <c r="CXR41" s="19"/>
      <c r="CXS41" s="19"/>
      <c r="CXT41" s="19"/>
      <c r="CXU41" s="19"/>
      <c r="CXV41" s="19"/>
      <c r="CXW41" s="19"/>
      <c r="CXX41" s="19"/>
      <c r="CXY41" s="19"/>
      <c r="CXZ41" s="19"/>
      <c r="CYA41" s="19"/>
      <c r="CYB41" s="19"/>
      <c r="CYC41" s="19"/>
      <c r="CYD41" s="19"/>
      <c r="CYE41" s="19"/>
      <c r="CYF41" s="19"/>
      <c r="CYG41" s="19"/>
      <c r="CYH41" s="19"/>
      <c r="CYI41" s="19"/>
      <c r="CYJ41" s="19"/>
      <c r="CYK41" s="19"/>
      <c r="CYL41" s="19"/>
      <c r="CYM41" s="19"/>
      <c r="CYN41" s="19"/>
      <c r="CYO41" s="19"/>
      <c r="CYP41" s="19"/>
      <c r="CYQ41" s="19"/>
      <c r="CYR41" s="19"/>
      <c r="CYS41" s="19"/>
      <c r="CYT41" s="19"/>
      <c r="CYU41" s="19"/>
      <c r="CYV41" s="19"/>
      <c r="CYW41" s="19"/>
      <c r="CYX41" s="19"/>
      <c r="CYY41" s="19"/>
      <c r="CYZ41" s="19"/>
      <c r="CZA41" s="19"/>
      <c r="CZB41" s="19"/>
      <c r="CZC41" s="19"/>
      <c r="CZD41" s="19"/>
      <c r="CZE41" s="19"/>
      <c r="CZF41" s="19"/>
      <c r="CZG41" s="19"/>
      <c r="CZH41" s="19"/>
      <c r="CZI41" s="19"/>
      <c r="CZJ41" s="19"/>
      <c r="CZK41" s="19"/>
      <c r="CZL41" s="19"/>
      <c r="CZM41" s="19"/>
      <c r="CZN41" s="19"/>
      <c r="CZO41" s="19"/>
      <c r="CZP41" s="19"/>
      <c r="CZQ41" s="19"/>
      <c r="CZR41" s="19"/>
      <c r="CZS41" s="19"/>
      <c r="CZT41" s="19"/>
      <c r="CZU41" s="19"/>
      <c r="CZV41" s="19"/>
      <c r="CZW41" s="19"/>
      <c r="CZX41" s="19"/>
      <c r="CZY41" s="19"/>
      <c r="CZZ41" s="19"/>
      <c r="DAA41" s="19"/>
      <c r="DAB41" s="19"/>
      <c r="DAC41" s="19"/>
      <c r="DAD41" s="19"/>
      <c r="DAE41" s="19"/>
      <c r="DAF41" s="19"/>
      <c r="DAG41" s="19"/>
      <c r="DAH41" s="19"/>
      <c r="DAI41" s="19"/>
      <c r="DAJ41" s="19"/>
      <c r="DAK41" s="19"/>
      <c r="DAL41" s="19"/>
      <c r="DAM41" s="19"/>
      <c r="DAN41" s="19"/>
      <c r="DAO41" s="19"/>
      <c r="DAP41" s="19"/>
      <c r="DAQ41" s="19"/>
      <c r="DAR41" s="19"/>
      <c r="DAS41" s="19"/>
      <c r="DAT41" s="19"/>
      <c r="DAU41" s="19"/>
      <c r="DAV41" s="19"/>
      <c r="DAW41" s="19"/>
      <c r="DAX41" s="19"/>
      <c r="DAY41" s="19"/>
      <c r="DAZ41" s="19"/>
      <c r="DBA41" s="19"/>
      <c r="DBB41" s="19"/>
      <c r="DBC41" s="19"/>
      <c r="DBD41" s="19"/>
      <c r="DBE41" s="19"/>
      <c r="DBF41" s="19"/>
      <c r="DBG41" s="19"/>
      <c r="DBH41" s="19"/>
      <c r="DBI41" s="19"/>
      <c r="DBJ41" s="19"/>
      <c r="DBK41" s="19"/>
      <c r="DBL41" s="19"/>
      <c r="DBM41" s="19"/>
      <c r="DBN41" s="19"/>
      <c r="DBO41" s="19"/>
      <c r="DBP41" s="19"/>
      <c r="DBQ41" s="19"/>
      <c r="DBR41" s="19"/>
      <c r="DBS41" s="19"/>
      <c r="DBT41" s="19"/>
      <c r="DBU41" s="19"/>
      <c r="DBV41" s="19"/>
      <c r="DBW41" s="19"/>
      <c r="DBX41" s="19"/>
      <c r="DBY41" s="19"/>
      <c r="DBZ41" s="19"/>
      <c r="DCA41" s="19"/>
      <c r="DCB41" s="19"/>
      <c r="DCC41" s="19"/>
      <c r="DCD41" s="19"/>
      <c r="DCE41" s="19"/>
      <c r="DCF41" s="19"/>
      <c r="DCG41" s="19"/>
      <c r="DCH41" s="19"/>
      <c r="DCI41" s="19"/>
      <c r="DCJ41" s="19"/>
      <c r="DCK41" s="19"/>
      <c r="DCL41" s="19"/>
      <c r="DCM41" s="19"/>
      <c r="DCN41" s="19"/>
      <c r="DCO41" s="19"/>
      <c r="DCP41" s="19"/>
      <c r="DCQ41" s="19"/>
      <c r="DCR41" s="19"/>
      <c r="DCS41" s="19"/>
      <c r="DCT41" s="19"/>
      <c r="DCU41" s="19"/>
      <c r="DCV41" s="19"/>
      <c r="DCW41" s="19"/>
      <c r="DCX41" s="19"/>
      <c r="DCY41" s="19"/>
      <c r="DCZ41" s="19"/>
      <c r="DDA41" s="19"/>
      <c r="DDB41" s="19"/>
      <c r="DDC41" s="19"/>
      <c r="DDD41" s="19"/>
      <c r="DDE41" s="19"/>
      <c r="DDF41" s="19"/>
      <c r="DDG41" s="19"/>
      <c r="DDH41" s="19"/>
      <c r="DDI41" s="19"/>
      <c r="DDJ41" s="19"/>
      <c r="DDK41" s="19"/>
      <c r="DDL41" s="19"/>
      <c r="DDM41" s="19"/>
      <c r="DDN41" s="19"/>
      <c r="DDO41" s="19"/>
      <c r="DDP41" s="19"/>
      <c r="DDQ41" s="19"/>
      <c r="DDR41" s="19"/>
      <c r="DDS41" s="19"/>
      <c r="DDT41" s="19"/>
      <c r="DDU41" s="19"/>
      <c r="DDV41" s="19"/>
      <c r="DDW41" s="19"/>
      <c r="DDX41" s="19"/>
      <c r="DDY41" s="19"/>
      <c r="DDZ41" s="19"/>
      <c r="DEA41" s="19"/>
      <c r="DEB41" s="19"/>
      <c r="DEC41" s="19"/>
      <c r="DED41" s="19"/>
      <c r="DEE41" s="19"/>
      <c r="DEF41" s="19"/>
      <c r="DEG41" s="19"/>
      <c r="DEH41" s="19"/>
      <c r="DEI41" s="19"/>
      <c r="DEJ41" s="19"/>
      <c r="DEK41" s="19"/>
      <c r="DEL41" s="19"/>
      <c r="DEM41" s="19"/>
      <c r="DEN41" s="19"/>
      <c r="DEO41" s="19"/>
      <c r="DEP41" s="19"/>
      <c r="DEQ41" s="19"/>
      <c r="DER41" s="19"/>
      <c r="DES41" s="19"/>
      <c r="DET41" s="19"/>
      <c r="DEU41" s="19"/>
      <c r="DEV41" s="19"/>
      <c r="DEW41" s="19"/>
      <c r="DEX41" s="19"/>
      <c r="DEY41" s="19"/>
      <c r="DEZ41" s="19"/>
      <c r="DFA41" s="19"/>
      <c r="DFB41" s="19"/>
      <c r="DFC41" s="19"/>
      <c r="DFD41" s="19"/>
      <c r="DFE41" s="19"/>
      <c r="DFF41" s="19"/>
      <c r="DFG41" s="19"/>
      <c r="DFH41" s="19"/>
      <c r="DFI41" s="19"/>
      <c r="DFJ41" s="19"/>
      <c r="DFK41" s="19"/>
      <c r="DFL41" s="19"/>
      <c r="DFM41" s="19"/>
      <c r="DFN41" s="19"/>
      <c r="DFO41" s="19"/>
      <c r="DFP41" s="19"/>
      <c r="DFQ41" s="19"/>
      <c r="DFR41" s="19"/>
      <c r="DFS41" s="19"/>
      <c r="DFT41" s="19"/>
      <c r="DFU41" s="19"/>
      <c r="DFV41" s="19"/>
      <c r="DFW41" s="19"/>
      <c r="DFX41" s="19"/>
      <c r="DFY41" s="19"/>
      <c r="DFZ41" s="19"/>
      <c r="DGA41" s="19"/>
      <c r="DGB41" s="19"/>
      <c r="DGC41" s="19"/>
      <c r="DGD41" s="19"/>
      <c r="DGE41" s="19"/>
      <c r="DGF41" s="19"/>
      <c r="DGG41" s="19"/>
      <c r="DGH41" s="19"/>
      <c r="DGI41" s="19"/>
      <c r="DGJ41" s="19"/>
      <c r="DGK41" s="19"/>
      <c r="DGL41" s="19"/>
      <c r="DGM41" s="19"/>
      <c r="DGN41" s="19"/>
      <c r="DGO41" s="19"/>
      <c r="DGP41" s="19"/>
      <c r="DGQ41" s="19"/>
      <c r="DGR41" s="19"/>
      <c r="DGS41" s="19"/>
      <c r="DGT41" s="19"/>
      <c r="DGU41" s="19"/>
      <c r="DGV41" s="19"/>
      <c r="DGW41" s="19"/>
      <c r="DGX41" s="19"/>
      <c r="DGY41" s="19"/>
      <c r="DGZ41" s="19"/>
      <c r="DHA41" s="19"/>
      <c r="DHB41" s="19"/>
      <c r="DHC41" s="19"/>
      <c r="DHD41" s="19"/>
      <c r="DHE41" s="19"/>
      <c r="DHF41" s="19"/>
      <c r="DHG41" s="19"/>
      <c r="DHH41" s="19"/>
      <c r="DHI41" s="19"/>
      <c r="DHJ41" s="19"/>
      <c r="DHK41" s="19"/>
      <c r="DHL41" s="19"/>
      <c r="DHM41" s="19"/>
      <c r="DHN41" s="19"/>
      <c r="DHO41" s="19"/>
      <c r="DHP41" s="19"/>
      <c r="DHQ41" s="19"/>
      <c r="DHR41" s="19"/>
      <c r="DHS41" s="19"/>
      <c r="DHT41" s="19"/>
      <c r="DHU41" s="19"/>
      <c r="DHV41" s="19"/>
      <c r="DHW41" s="19"/>
      <c r="DHX41" s="19"/>
      <c r="DHY41" s="19"/>
      <c r="DHZ41" s="19"/>
      <c r="DIA41" s="19"/>
      <c r="DIB41" s="19"/>
      <c r="DIC41" s="19"/>
      <c r="DID41" s="19"/>
      <c r="DIE41" s="19"/>
      <c r="DIF41" s="19"/>
      <c r="DIG41" s="19"/>
      <c r="DIH41" s="19"/>
      <c r="DII41" s="19"/>
      <c r="DIJ41" s="19"/>
      <c r="DIK41" s="19"/>
      <c r="DIL41" s="19"/>
      <c r="DIM41" s="19"/>
      <c r="DIN41" s="19"/>
      <c r="DIO41" s="19"/>
      <c r="DIP41" s="19"/>
      <c r="DIQ41" s="19"/>
      <c r="DIR41" s="19"/>
      <c r="DIS41" s="19"/>
      <c r="DIT41" s="19"/>
      <c r="DIU41" s="19"/>
      <c r="DIV41" s="19"/>
      <c r="DIW41" s="19"/>
      <c r="DIX41" s="19"/>
      <c r="DIY41" s="19"/>
      <c r="DIZ41" s="19"/>
      <c r="DJA41" s="19"/>
      <c r="DJB41" s="19"/>
      <c r="DJC41" s="19"/>
      <c r="DJD41" s="19"/>
      <c r="DJE41" s="19"/>
      <c r="DJF41" s="19"/>
      <c r="DJG41" s="19"/>
      <c r="DJH41" s="19"/>
      <c r="DJI41" s="19"/>
      <c r="DJJ41" s="19"/>
      <c r="DJK41" s="19"/>
      <c r="DJL41" s="19"/>
      <c r="DJM41" s="19"/>
      <c r="DJN41" s="19"/>
      <c r="DJO41" s="19"/>
      <c r="DJP41" s="19"/>
      <c r="DJQ41" s="19"/>
      <c r="DJR41" s="19"/>
      <c r="DJS41" s="19"/>
      <c r="DJT41" s="19"/>
      <c r="DJU41" s="19"/>
      <c r="DJV41" s="19"/>
      <c r="DJW41" s="19"/>
      <c r="DJX41" s="19"/>
      <c r="DJY41" s="19"/>
      <c r="DJZ41" s="19"/>
      <c r="DKA41" s="19"/>
      <c r="DKB41" s="19"/>
      <c r="DKC41" s="19"/>
      <c r="DKD41" s="19"/>
      <c r="DKE41" s="19"/>
      <c r="DKF41" s="19"/>
      <c r="DKG41" s="19"/>
      <c r="DKH41" s="19"/>
      <c r="DKI41" s="19"/>
      <c r="DKJ41" s="19"/>
      <c r="DKK41" s="19"/>
      <c r="DKL41" s="19"/>
      <c r="DKM41" s="19"/>
      <c r="DKN41" s="19"/>
      <c r="DKO41" s="19"/>
      <c r="DKP41" s="19"/>
      <c r="DKQ41" s="19"/>
      <c r="DKR41" s="19"/>
      <c r="DKS41" s="19"/>
      <c r="DKT41" s="19"/>
      <c r="DKU41" s="19"/>
      <c r="DKV41" s="19"/>
      <c r="DKW41" s="19"/>
      <c r="DKX41" s="19"/>
      <c r="DKY41" s="19"/>
      <c r="DKZ41" s="19"/>
      <c r="DLA41" s="19"/>
      <c r="DLB41" s="19"/>
      <c r="DLC41" s="19"/>
      <c r="DLD41" s="19"/>
      <c r="DLE41" s="19"/>
      <c r="DLF41" s="19"/>
      <c r="DLG41" s="19"/>
      <c r="DLH41" s="19"/>
      <c r="DLI41" s="19"/>
      <c r="DLJ41" s="19"/>
      <c r="DLK41" s="19"/>
      <c r="DLL41" s="19"/>
      <c r="DLM41" s="19"/>
      <c r="DLN41" s="19"/>
      <c r="DLO41" s="19"/>
      <c r="DLP41" s="19"/>
      <c r="DLQ41" s="19"/>
      <c r="DLR41" s="19"/>
      <c r="DLS41" s="19"/>
      <c r="DLT41" s="19"/>
      <c r="DLU41" s="19"/>
      <c r="DLV41" s="19"/>
      <c r="DLW41" s="19"/>
      <c r="DLX41" s="19"/>
      <c r="DLY41" s="19"/>
      <c r="DLZ41" s="19"/>
      <c r="DMA41" s="19"/>
      <c r="DMB41" s="19"/>
      <c r="DMC41" s="19"/>
      <c r="DMD41" s="19"/>
      <c r="DME41" s="19"/>
      <c r="DMF41" s="19"/>
      <c r="DMG41" s="19"/>
      <c r="DMH41" s="19"/>
      <c r="DMI41" s="19"/>
      <c r="DMJ41" s="19"/>
      <c r="DMK41" s="19"/>
      <c r="DML41" s="19"/>
      <c r="DMM41" s="19"/>
      <c r="DMN41" s="19"/>
      <c r="DMO41" s="19"/>
      <c r="DMP41" s="19"/>
      <c r="DMQ41" s="19"/>
      <c r="DMR41" s="19"/>
      <c r="DMS41" s="19"/>
      <c r="DMT41" s="19"/>
      <c r="DMU41" s="19"/>
      <c r="DMV41" s="19"/>
      <c r="DMW41" s="19"/>
      <c r="DMX41" s="19"/>
      <c r="DMY41" s="19"/>
      <c r="DMZ41" s="19"/>
      <c r="DNA41" s="19"/>
      <c r="DNB41" s="19"/>
      <c r="DNC41" s="19"/>
      <c r="DND41" s="19"/>
      <c r="DNE41" s="19"/>
      <c r="DNF41" s="19"/>
      <c r="DNG41" s="19"/>
      <c r="DNH41" s="19"/>
      <c r="DNI41" s="19"/>
      <c r="DNJ41" s="19"/>
      <c r="DNK41" s="19"/>
      <c r="DNL41" s="19"/>
      <c r="DNM41" s="19"/>
      <c r="DNN41" s="19"/>
      <c r="DNO41" s="19"/>
      <c r="DNP41" s="19"/>
      <c r="DNQ41" s="19"/>
      <c r="DNR41" s="19"/>
      <c r="DNS41" s="19"/>
      <c r="DNT41" s="19"/>
      <c r="DNU41" s="19"/>
      <c r="DNV41" s="19"/>
      <c r="DNW41" s="19"/>
      <c r="DNX41" s="19"/>
      <c r="DNY41" s="19"/>
      <c r="DNZ41" s="19"/>
      <c r="DOA41" s="19"/>
      <c r="DOB41" s="19"/>
      <c r="DOC41" s="19"/>
      <c r="DOD41" s="19"/>
      <c r="DOE41" s="19"/>
      <c r="DOF41" s="19"/>
      <c r="DOG41" s="19"/>
      <c r="DOH41" s="19"/>
      <c r="DOI41" s="19"/>
      <c r="DOJ41" s="19"/>
      <c r="DOK41" s="19"/>
      <c r="DOL41" s="19"/>
      <c r="DOM41" s="19"/>
      <c r="DON41" s="19"/>
      <c r="DOO41" s="19"/>
      <c r="DOP41" s="19"/>
      <c r="DOQ41" s="19"/>
      <c r="DOR41" s="19"/>
      <c r="DOS41" s="19"/>
      <c r="DOT41" s="19"/>
      <c r="DOU41" s="19"/>
      <c r="DOV41" s="19"/>
      <c r="DOW41" s="19"/>
      <c r="DOX41" s="19"/>
      <c r="DOY41" s="19"/>
      <c r="DOZ41" s="19"/>
      <c r="DPA41" s="19"/>
      <c r="DPB41" s="19"/>
      <c r="DPC41" s="19"/>
      <c r="DPD41" s="19"/>
      <c r="DPE41" s="19"/>
      <c r="DPF41" s="19"/>
      <c r="DPG41" s="19"/>
      <c r="DPH41" s="19"/>
      <c r="DPI41" s="19"/>
      <c r="DPJ41" s="19"/>
      <c r="DPK41" s="19"/>
      <c r="DPL41" s="19"/>
      <c r="DPM41" s="19"/>
      <c r="DPN41" s="19"/>
      <c r="DPO41" s="19"/>
      <c r="DPP41" s="19"/>
      <c r="DPQ41" s="19"/>
      <c r="DPR41" s="19"/>
      <c r="DPS41" s="19"/>
      <c r="DPT41" s="19"/>
      <c r="DPU41" s="19"/>
      <c r="DPV41" s="19"/>
      <c r="DPW41" s="19"/>
      <c r="DPX41" s="19"/>
      <c r="DPY41" s="19"/>
      <c r="DPZ41" s="19"/>
      <c r="DQA41" s="19"/>
      <c r="DQB41" s="19"/>
      <c r="DQC41" s="19"/>
      <c r="DQD41" s="19"/>
      <c r="DQE41" s="19"/>
      <c r="DQF41" s="19"/>
      <c r="DQG41" s="19"/>
      <c r="DQH41" s="19"/>
      <c r="DQI41" s="19"/>
      <c r="DQJ41" s="19"/>
      <c r="DQK41" s="19"/>
      <c r="DQL41" s="19"/>
      <c r="DQM41" s="19"/>
      <c r="DQN41" s="19"/>
      <c r="DQO41" s="19"/>
      <c r="DQP41" s="19"/>
      <c r="DQQ41" s="19"/>
      <c r="DQR41" s="19"/>
      <c r="DQS41" s="19"/>
      <c r="DQT41" s="19"/>
      <c r="DQU41" s="19"/>
      <c r="DQV41" s="19"/>
      <c r="DQW41" s="19"/>
      <c r="DQX41" s="19"/>
      <c r="DQY41" s="19"/>
      <c r="DQZ41" s="19"/>
      <c r="DRA41" s="19"/>
      <c r="DRB41" s="19"/>
      <c r="DRC41" s="19"/>
      <c r="DRD41" s="19"/>
      <c r="DRE41" s="19"/>
      <c r="DRF41" s="19"/>
      <c r="DRG41" s="19"/>
      <c r="DRH41" s="19"/>
      <c r="DRI41" s="19"/>
      <c r="DRJ41" s="19"/>
      <c r="DRK41" s="19"/>
      <c r="DRL41" s="19"/>
      <c r="DRM41" s="19"/>
      <c r="DRN41" s="19"/>
      <c r="DRO41" s="19"/>
      <c r="DRP41" s="19"/>
      <c r="DRQ41" s="19"/>
      <c r="DRR41" s="19"/>
      <c r="DRS41" s="19"/>
      <c r="DRT41" s="19"/>
      <c r="DRU41" s="19"/>
      <c r="DRV41" s="19"/>
      <c r="DRW41" s="19"/>
      <c r="DRX41" s="19"/>
      <c r="DRY41" s="19"/>
      <c r="DRZ41" s="19"/>
      <c r="DSA41" s="19"/>
      <c r="DSB41" s="19"/>
      <c r="DSC41" s="19"/>
      <c r="DSD41" s="19"/>
      <c r="DSE41" s="19"/>
      <c r="DSF41" s="19"/>
      <c r="DSG41" s="19"/>
      <c r="DSH41" s="19"/>
      <c r="DSI41" s="19"/>
      <c r="DSJ41" s="19"/>
      <c r="DSK41" s="19"/>
      <c r="DSL41" s="19"/>
      <c r="DSM41" s="19"/>
      <c r="DSN41" s="19"/>
      <c r="DSO41" s="19"/>
      <c r="DSP41" s="19"/>
      <c r="DSQ41" s="19"/>
      <c r="DSR41" s="19"/>
      <c r="DSS41" s="19"/>
      <c r="DST41" s="19"/>
      <c r="DSU41" s="19"/>
      <c r="DSV41" s="19"/>
      <c r="DSW41" s="19"/>
      <c r="DSX41" s="19"/>
      <c r="DSY41" s="19"/>
      <c r="DSZ41" s="19"/>
      <c r="DTA41" s="19"/>
      <c r="DTB41" s="19"/>
      <c r="DTC41" s="19"/>
      <c r="DTD41" s="19"/>
      <c r="DTE41" s="19"/>
      <c r="DTF41" s="19"/>
      <c r="DTG41" s="19"/>
      <c r="DTH41" s="19"/>
      <c r="DTI41" s="19"/>
      <c r="DTJ41" s="19"/>
      <c r="DTK41" s="19"/>
      <c r="DTL41" s="19"/>
      <c r="DTM41" s="19"/>
      <c r="DTN41" s="19"/>
      <c r="DTO41" s="19"/>
      <c r="DTP41" s="19"/>
      <c r="DTQ41" s="19"/>
      <c r="DTR41" s="19"/>
      <c r="DTS41" s="19"/>
      <c r="DTT41" s="19"/>
      <c r="DTU41" s="19"/>
      <c r="DTV41" s="19"/>
      <c r="DTW41" s="19"/>
      <c r="DTX41" s="19"/>
      <c r="DTY41" s="19"/>
      <c r="DTZ41" s="19"/>
      <c r="DUA41" s="19"/>
      <c r="DUB41" s="19"/>
      <c r="DUC41" s="19"/>
      <c r="DUD41" s="19"/>
      <c r="DUE41" s="19"/>
      <c r="DUF41" s="19"/>
      <c r="DUG41" s="19"/>
      <c r="DUH41" s="19"/>
      <c r="DUI41" s="19"/>
      <c r="DUJ41" s="19"/>
      <c r="DUK41" s="19"/>
      <c r="DUL41" s="19"/>
      <c r="DUM41" s="19"/>
      <c r="DUN41" s="19"/>
      <c r="DUO41" s="19"/>
      <c r="DUP41" s="19"/>
      <c r="DUQ41" s="19"/>
      <c r="DUR41" s="19"/>
      <c r="DUS41" s="19"/>
      <c r="DUT41" s="19"/>
      <c r="DUU41" s="19"/>
      <c r="DUV41" s="19"/>
      <c r="DUW41" s="19"/>
      <c r="DUX41" s="19"/>
      <c r="DUY41" s="19"/>
      <c r="DUZ41" s="19"/>
      <c r="DVA41" s="19"/>
      <c r="DVB41" s="19"/>
      <c r="DVC41" s="19"/>
      <c r="DVD41" s="19"/>
      <c r="DVE41" s="19"/>
      <c r="DVF41" s="19"/>
      <c r="DVG41" s="19"/>
      <c r="DVH41" s="19"/>
      <c r="DVI41" s="19"/>
      <c r="DVJ41" s="19"/>
      <c r="DVK41" s="19"/>
      <c r="DVL41" s="19"/>
      <c r="DVM41" s="19"/>
      <c r="DVN41" s="19"/>
      <c r="DVO41" s="19"/>
      <c r="DVP41" s="19"/>
      <c r="DVQ41" s="19"/>
      <c r="DVR41" s="19"/>
      <c r="DVS41" s="19"/>
      <c r="DVT41" s="19"/>
      <c r="DVU41" s="19"/>
      <c r="DVV41" s="19"/>
      <c r="DVW41" s="19"/>
      <c r="DVX41" s="19"/>
      <c r="DVY41" s="19"/>
      <c r="DVZ41" s="19"/>
      <c r="DWA41" s="19"/>
      <c r="DWB41" s="19"/>
      <c r="DWC41" s="19"/>
      <c r="DWD41" s="19"/>
      <c r="DWE41" s="19"/>
      <c r="DWF41" s="19"/>
      <c r="DWG41" s="19"/>
      <c r="DWH41" s="19"/>
      <c r="DWI41" s="19"/>
      <c r="DWJ41" s="19"/>
      <c r="DWK41" s="19"/>
      <c r="DWL41" s="19"/>
      <c r="DWM41" s="19"/>
      <c r="DWN41" s="19"/>
      <c r="DWO41" s="19"/>
      <c r="DWP41" s="19"/>
      <c r="DWQ41" s="19"/>
      <c r="DWR41" s="19"/>
      <c r="DWS41" s="19"/>
      <c r="DWT41" s="19"/>
      <c r="DWU41" s="19"/>
      <c r="DWV41" s="19"/>
      <c r="DWW41" s="19"/>
      <c r="DWX41" s="19"/>
      <c r="DWY41" s="19"/>
      <c r="DWZ41" s="19"/>
      <c r="DXA41" s="19"/>
      <c r="DXB41" s="19"/>
      <c r="DXC41" s="19"/>
      <c r="DXD41" s="19"/>
      <c r="DXE41" s="19"/>
      <c r="DXF41" s="19"/>
      <c r="DXG41" s="19"/>
      <c r="DXH41" s="19"/>
      <c r="DXI41" s="19"/>
      <c r="DXJ41" s="19"/>
      <c r="DXK41" s="19"/>
      <c r="DXL41" s="19"/>
      <c r="DXM41" s="19"/>
      <c r="DXN41" s="19"/>
      <c r="DXO41" s="19"/>
      <c r="DXP41" s="19"/>
      <c r="DXQ41" s="19"/>
      <c r="DXR41" s="19"/>
      <c r="DXS41" s="19"/>
      <c r="DXT41" s="19"/>
      <c r="DXU41" s="19"/>
      <c r="DXV41" s="19"/>
      <c r="DXW41" s="19"/>
      <c r="DXX41" s="19"/>
      <c r="DXY41" s="19"/>
      <c r="DXZ41" s="19"/>
      <c r="DYA41" s="19"/>
      <c r="DYB41" s="19"/>
      <c r="DYC41" s="19"/>
      <c r="DYD41" s="19"/>
      <c r="DYE41" s="19"/>
      <c r="DYF41" s="19"/>
      <c r="DYG41" s="19"/>
      <c r="DYH41" s="19"/>
      <c r="DYI41" s="19"/>
      <c r="DYJ41" s="19"/>
      <c r="DYK41" s="19"/>
      <c r="DYL41" s="19"/>
      <c r="DYM41" s="19"/>
      <c r="DYN41" s="19"/>
      <c r="DYO41" s="19"/>
      <c r="DYP41" s="19"/>
      <c r="DYQ41" s="19"/>
      <c r="DYR41" s="19"/>
      <c r="DYS41" s="19"/>
      <c r="DYT41" s="19"/>
      <c r="DYU41" s="19"/>
      <c r="DYV41" s="19"/>
      <c r="DYW41" s="19"/>
      <c r="DYX41" s="19"/>
      <c r="DYY41" s="19"/>
      <c r="DYZ41" s="19"/>
      <c r="DZA41" s="19"/>
      <c r="DZB41" s="19"/>
      <c r="DZC41" s="19"/>
      <c r="DZD41" s="19"/>
      <c r="DZE41" s="19"/>
      <c r="DZF41" s="19"/>
      <c r="DZG41" s="19"/>
      <c r="DZH41" s="19"/>
      <c r="DZI41" s="19"/>
      <c r="DZJ41" s="19"/>
      <c r="DZK41" s="19"/>
      <c r="DZL41" s="19"/>
      <c r="DZM41" s="19"/>
      <c r="DZN41" s="19"/>
      <c r="DZO41" s="19"/>
      <c r="DZP41" s="19"/>
      <c r="DZQ41" s="19"/>
      <c r="DZR41" s="19"/>
      <c r="DZS41" s="19"/>
      <c r="DZT41" s="19"/>
      <c r="DZU41" s="19"/>
      <c r="DZV41" s="19"/>
      <c r="DZW41" s="19"/>
      <c r="DZX41" s="19"/>
      <c r="DZY41" s="19"/>
      <c r="DZZ41" s="19"/>
      <c r="EAA41" s="19"/>
      <c r="EAB41" s="19"/>
      <c r="EAC41" s="19"/>
      <c r="EAD41" s="19"/>
      <c r="EAE41" s="19"/>
      <c r="EAF41" s="19"/>
      <c r="EAG41" s="19"/>
      <c r="EAH41" s="19"/>
      <c r="EAI41" s="19"/>
      <c r="EAJ41" s="19"/>
      <c r="EAK41" s="19"/>
      <c r="EAL41" s="19"/>
      <c r="EAM41" s="19"/>
      <c r="EAN41" s="19"/>
      <c r="EAO41" s="19"/>
      <c r="EAP41" s="19"/>
      <c r="EAQ41" s="19"/>
      <c r="EAR41" s="19"/>
      <c r="EAS41" s="19"/>
      <c r="EAT41" s="19"/>
      <c r="EAU41" s="19"/>
      <c r="EAV41" s="19"/>
      <c r="EAW41" s="19"/>
      <c r="EAX41" s="19"/>
      <c r="EAY41" s="19"/>
      <c r="EAZ41" s="19"/>
      <c r="EBA41" s="19"/>
      <c r="EBB41" s="19"/>
      <c r="EBC41" s="19"/>
      <c r="EBD41" s="19"/>
      <c r="EBE41" s="19"/>
      <c r="EBF41" s="19"/>
      <c r="EBG41" s="19"/>
      <c r="EBH41" s="19"/>
      <c r="EBI41" s="19"/>
      <c r="EBJ41" s="19"/>
      <c r="EBK41" s="19"/>
      <c r="EBL41" s="19"/>
      <c r="EBM41" s="19"/>
      <c r="EBN41" s="19"/>
      <c r="EBO41" s="19"/>
      <c r="EBP41" s="19"/>
      <c r="EBQ41" s="19"/>
      <c r="EBR41" s="19"/>
      <c r="EBS41" s="19"/>
      <c r="EBT41" s="19"/>
      <c r="EBU41" s="19"/>
      <c r="EBV41" s="19"/>
      <c r="EBW41" s="19"/>
      <c r="EBX41" s="19"/>
      <c r="EBY41" s="19"/>
      <c r="EBZ41" s="19"/>
      <c r="ECA41" s="19"/>
      <c r="ECB41" s="19"/>
      <c r="ECC41" s="19"/>
      <c r="ECD41" s="19"/>
      <c r="ECE41" s="19"/>
      <c r="ECF41" s="19"/>
      <c r="ECG41" s="19"/>
      <c r="ECH41" s="19"/>
      <c r="ECI41" s="19"/>
      <c r="ECJ41" s="19"/>
      <c r="ECK41" s="19"/>
      <c r="ECL41" s="19"/>
      <c r="ECM41" s="19"/>
      <c r="ECN41" s="19"/>
      <c r="ECO41" s="19"/>
      <c r="ECP41" s="19"/>
      <c r="ECQ41" s="19"/>
      <c r="ECR41" s="19"/>
      <c r="ECS41" s="19"/>
      <c r="ECT41" s="19"/>
      <c r="ECU41" s="19"/>
      <c r="ECV41" s="19"/>
      <c r="ECW41" s="19"/>
      <c r="ECX41" s="19"/>
      <c r="ECY41" s="19"/>
      <c r="ECZ41" s="19"/>
      <c r="EDA41" s="19"/>
      <c r="EDB41" s="19"/>
      <c r="EDC41" s="19"/>
      <c r="EDD41" s="19"/>
      <c r="EDE41" s="19"/>
      <c r="EDF41" s="19"/>
      <c r="EDG41" s="19"/>
      <c r="EDH41" s="19"/>
      <c r="EDI41" s="19"/>
      <c r="EDJ41" s="19"/>
      <c r="EDK41" s="19"/>
      <c r="EDL41" s="19"/>
      <c r="EDM41" s="19"/>
      <c r="EDN41" s="19"/>
      <c r="EDO41" s="19"/>
      <c r="EDP41" s="19"/>
      <c r="EDQ41" s="19"/>
      <c r="EDR41" s="19"/>
      <c r="EDS41" s="19"/>
      <c r="EDT41" s="19"/>
      <c r="EDU41" s="19"/>
      <c r="EDV41" s="19"/>
      <c r="EDW41" s="19"/>
      <c r="EDX41" s="19"/>
      <c r="EDY41" s="19"/>
      <c r="EDZ41" s="19"/>
      <c r="EEA41" s="19"/>
      <c r="EEB41" s="19"/>
      <c r="EEC41" s="19"/>
      <c r="EED41" s="19"/>
      <c r="EEE41" s="19"/>
      <c r="EEF41" s="19"/>
      <c r="EEG41" s="19"/>
      <c r="EEH41" s="19"/>
      <c r="EEI41" s="19"/>
      <c r="EEJ41" s="19"/>
      <c r="EEK41" s="19"/>
      <c r="EEL41" s="19"/>
      <c r="EEM41" s="19"/>
      <c r="EEN41" s="19"/>
      <c r="EEO41" s="19"/>
      <c r="EEP41" s="19"/>
      <c r="EEQ41" s="19"/>
      <c r="EER41" s="19"/>
      <c r="EES41" s="19"/>
      <c r="EET41" s="19"/>
      <c r="EEU41" s="19"/>
      <c r="EEV41" s="19"/>
      <c r="EEW41" s="19"/>
      <c r="EEX41" s="19"/>
      <c r="EEY41" s="19"/>
      <c r="EEZ41" s="19"/>
      <c r="EFA41" s="19"/>
      <c r="EFB41" s="19"/>
      <c r="EFC41" s="19"/>
      <c r="EFD41" s="19"/>
      <c r="EFE41" s="19"/>
      <c r="EFF41" s="19"/>
      <c r="EFG41" s="19"/>
      <c r="EFH41" s="19"/>
      <c r="EFI41" s="19"/>
      <c r="EFJ41" s="19"/>
      <c r="EFK41" s="19"/>
      <c r="EFL41" s="19"/>
      <c r="EFM41" s="19"/>
      <c r="EFN41" s="19"/>
      <c r="EFO41" s="19"/>
      <c r="EFP41" s="19"/>
      <c r="EFQ41" s="19"/>
      <c r="EFR41" s="19"/>
      <c r="EFS41" s="19"/>
      <c r="EFT41" s="19"/>
      <c r="EFU41" s="19"/>
      <c r="EFV41" s="19"/>
      <c r="EFW41" s="19"/>
      <c r="EFX41" s="19"/>
      <c r="EFY41" s="19"/>
      <c r="EFZ41" s="19"/>
      <c r="EGA41" s="19"/>
      <c r="EGB41" s="19"/>
      <c r="EGC41" s="19"/>
      <c r="EGD41" s="19"/>
      <c r="EGE41" s="19"/>
      <c r="EGF41" s="19"/>
      <c r="EGG41" s="19"/>
      <c r="EGH41" s="19"/>
      <c r="EGI41" s="19"/>
      <c r="EGJ41" s="19"/>
      <c r="EGK41" s="19"/>
      <c r="EGL41" s="19"/>
      <c r="EGM41" s="19"/>
      <c r="EGN41" s="19"/>
      <c r="EGO41" s="19"/>
      <c r="EGP41" s="19"/>
      <c r="EGQ41" s="19"/>
      <c r="EGR41" s="19"/>
      <c r="EGS41" s="19"/>
      <c r="EGT41" s="19"/>
      <c r="EGU41" s="19"/>
      <c r="EGV41" s="19"/>
      <c r="EGW41" s="19"/>
      <c r="EGX41" s="19"/>
      <c r="EGY41" s="19"/>
      <c r="EGZ41" s="19"/>
      <c r="EHA41" s="19"/>
      <c r="EHB41" s="19"/>
      <c r="EHC41" s="19"/>
      <c r="EHD41" s="19"/>
      <c r="EHE41" s="19"/>
      <c r="EHF41" s="19"/>
      <c r="EHG41" s="19"/>
      <c r="EHH41" s="19"/>
      <c r="EHI41" s="19"/>
      <c r="EHJ41" s="19"/>
      <c r="EHK41" s="19"/>
      <c r="EHL41" s="19"/>
      <c r="EHM41" s="19"/>
      <c r="EHN41" s="19"/>
      <c r="EHO41" s="19"/>
      <c r="EHP41" s="19"/>
      <c r="EHQ41" s="19"/>
      <c r="EHR41" s="19"/>
      <c r="EHS41" s="19"/>
      <c r="EHT41" s="19"/>
      <c r="EHU41" s="19"/>
      <c r="EHV41" s="19"/>
      <c r="EHW41" s="19"/>
      <c r="EHX41" s="19"/>
      <c r="EHY41" s="19"/>
      <c r="EHZ41" s="19"/>
      <c r="EIA41" s="19"/>
      <c r="EIB41" s="19"/>
      <c r="EIC41" s="19"/>
      <c r="EID41" s="19"/>
      <c r="EIE41" s="19"/>
      <c r="EIF41" s="19"/>
      <c r="EIG41" s="19"/>
      <c r="EIH41" s="19"/>
      <c r="EII41" s="19"/>
      <c r="EIJ41" s="19"/>
      <c r="EIK41" s="19"/>
      <c r="EIL41" s="19"/>
      <c r="EIM41" s="19"/>
      <c r="EIN41" s="19"/>
      <c r="EIO41" s="19"/>
      <c r="EIP41" s="19"/>
      <c r="EIQ41" s="19"/>
      <c r="EIR41" s="19"/>
      <c r="EIS41" s="19"/>
      <c r="EIT41" s="19"/>
      <c r="EIU41" s="19"/>
      <c r="EIV41" s="19"/>
      <c r="EIW41" s="19"/>
      <c r="EIX41" s="19"/>
      <c r="EIY41" s="19"/>
      <c r="EIZ41" s="19"/>
      <c r="EJA41" s="19"/>
      <c r="EJB41" s="19"/>
      <c r="EJC41" s="19"/>
      <c r="EJD41" s="19"/>
      <c r="EJE41" s="19"/>
      <c r="EJF41" s="19"/>
      <c r="EJG41" s="19"/>
      <c r="EJH41" s="19"/>
      <c r="EJI41" s="19"/>
      <c r="EJJ41" s="19"/>
      <c r="EJK41" s="19"/>
      <c r="EJL41" s="19"/>
      <c r="EJM41" s="19"/>
      <c r="EJN41" s="19"/>
      <c r="EJO41" s="19"/>
      <c r="EJP41" s="19"/>
      <c r="EJQ41" s="19"/>
      <c r="EJR41" s="19"/>
      <c r="EJS41" s="19"/>
      <c r="EJT41" s="19"/>
      <c r="EJU41" s="19"/>
      <c r="EJV41" s="19"/>
      <c r="EJW41" s="19"/>
      <c r="EJX41" s="19"/>
      <c r="EJY41" s="19"/>
      <c r="EJZ41" s="19"/>
      <c r="EKA41" s="19"/>
      <c r="EKB41" s="19"/>
      <c r="EKC41" s="19"/>
      <c r="EKD41" s="19"/>
      <c r="EKE41" s="19"/>
      <c r="EKF41" s="19"/>
      <c r="EKG41" s="19"/>
      <c r="EKH41" s="19"/>
      <c r="EKI41" s="19"/>
      <c r="EKJ41" s="19"/>
      <c r="EKK41" s="19"/>
      <c r="EKL41" s="19"/>
      <c r="EKM41" s="19"/>
      <c r="EKN41" s="19"/>
      <c r="EKO41" s="19"/>
      <c r="EKP41" s="19"/>
      <c r="EKQ41" s="19"/>
      <c r="EKR41" s="19"/>
      <c r="EKS41" s="19"/>
      <c r="EKT41" s="19"/>
      <c r="EKU41" s="19"/>
      <c r="EKV41" s="19"/>
      <c r="EKW41" s="19"/>
      <c r="EKX41" s="19"/>
      <c r="EKY41" s="19"/>
      <c r="EKZ41" s="19"/>
      <c r="ELA41" s="19"/>
      <c r="ELB41" s="19"/>
      <c r="ELC41" s="19"/>
      <c r="ELD41" s="19"/>
      <c r="ELE41" s="19"/>
      <c r="ELF41" s="19"/>
      <c r="ELG41" s="19"/>
      <c r="ELH41" s="19"/>
      <c r="ELI41" s="19"/>
      <c r="ELJ41" s="19"/>
      <c r="ELK41" s="19"/>
      <c r="ELL41" s="19"/>
      <c r="ELM41" s="19"/>
      <c r="ELN41" s="19"/>
      <c r="ELO41" s="19"/>
      <c r="ELP41" s="19"/>
      <c r="ELQ41" s="19"/>
      <c r="ELR41" s="19"/>
      <c r="ELS41" s="19"/>
      <c r="ELT41" s="19"/>
      <c r="ELU41" s="19"/>
      <c r="ELV41" s="19"/>
      <c r="ELW41" s="19"/>
      <c r="ELX41" s="19"/>
      <c r="ELY41" s="19"/>
      <c r="ELZ41" s="19"/>
      <c r="EMA41" s="19"/>
      <c r="EMB41" s="19"/>
      <c r="EMC41" s="19"/>
      <c r="EMD41" s="19"/>
      <c r="EME41" s="19"/>
      <c r="EMF41" s="19"/>
      <c r="EMG41" s="19"/>
      <c r="EMH41" s="19"/>
      <c r="EMI41" s="19"/>
      <c r="EMJ41" s="19"/>
      <c r="EMK41" s="19"/>
      <c r="EML41" s="19"/>
      <c r="EMM41" s="19"/>
      <c r="EMN41" s="19"/>
      <c r="EMO41" s="19"/>
      <c r="EMP41" s="19"/>
      <c r="EMQ41" s="19"/>
      <c r="EMR41" s="19"/>
      <c r="EMS41" s="19"/>
      <c r="EMT41" s="19"/>
      <c r="EMU41" s="19"/>
      <c r="EMV41" s="19"/>
      <c r="EMW41" s="19"/>
      <c r="EMX41" s="19"/>
      <c r="EMY41" s="19"/>
      <c r="EMZ41" s="19"/>
      <c r="ENA41" s="19"/>
      <c r="ENB41" s="19"/>
      <c r="ENC41" s="19"/>
      <c r="END41" s="19"/>
      <c r="ENE41" s="19"/>
      <c r="ENF41" s="19"/>
      <c r="ENG41" s="19"/>
      <c r="ENH41" s="19"/>
      <c r="ENI41" s="19"/>
      <c r="ENJ41" s="19"/>
      <c r="ENK41" s="19"/>
      <c r="ENL41" s="19"/>
      <c r="ENM41" s="19"/>
      <c r="ENN41" s="19"/>
      <c r="ENO41" s="19"/>
      <c r="ENP41" s="19"/>
      <c r="ENQ41" s="19"/>
      <c r="ENR41" s="19"/>
      <c r="ENS41" s="19"/>
      <c r="ENT41" s="19"/>
      <c r="ENU41" s="19"/>
      <c r="ENV41" s="19"/>
      <c r="ENW41" s="19"/>
      <c r="ENX41" s="19"/>
      <c r="ENY41" s="19"/>
      <c r="ENZ41" s="19"/>
      <c r="EOA41" s="19"/>
      <c r="EOB41" s="19"/>
      <c r="EOC41" s="19"/>
      <c r="EOD41" s="19"/>
      <c r="EOE41" s="19"/>
      <c r="EOF41" s="19"/>
      <c r="EOG41" s="19"/>
      <c r="EOH41" s="19"/>
      <c r="EOI41" s="19"/>
      <c r="EOJ41" s="19"/>
      <c r="EOK41" s="19"/>
      <c r="EOL41" s="19"/>
      <c r="EOM41" s="19"/>
      <c r="EON41" s="19"/>
      <c r="EOO41" s="19"/>
      <c r="EOP41" s="19"/>
      <c r="EOQ41" s="19"/>
      <c r="EOR41" s="19"/>
      <c r="EOS41" s="19"/>
      <c r="EOT41" s="19"/>
      <c r="EOU41" s="19"/>
      <c r="EOV41" s="19"/>
      <c r="EOW41" s="19"/>
      <c r="EOX41" s="19"/>
      <c r="EOY41" s="19"/>
      <c r="EOZ41" s="19"/>
      <c r="EPA41" s="19"/>
      <c r="EPB41" s="19"/>
      <c r="EPC41" s="19"/>
      <c r="EPD41" s="19"/>
      <c r="EPE41" s="19"/>
      <c r="EPF41" s="19"/>
      <c r="EPG41" s="19"/>
      <c r="EPH41" s="19"/>
      <c r="EPI41" s="19"/>
      <c r="EPJ41" s="19"/>
      <c r="EPK41" s="19"/>
      <c r="EPL41" s="19"/>
      <c r="EPM41" s="19"/>
      <c r="EPN41" s="19"/>
      <c r="EPO41" s="19"/>
      <c r="EPP41" s="19"/>
      <c r="EPQ41" s="19"/>
      <c r="EPR41" s="19"/>
      <c r="EPS41" s="19"/>
      <c r="EPT41" s="19"/>
      <c r="EPU41" s="19"/>
      <c r="EPV41" s="19"/>
      <c r="EPW41" s="19"/>
      <c r="EPX41" s="19"/>
      <c r="EPY41" s="19"/>
      <c r="EPZ41" s="19"/>
      <c r="EQA41" s="19"/>
      <c r="EQB41" s="19"/>
      <c r="EQC41" s="19"/>
      <c r="EQD41" s="19"/>
      <c r="EQE41" s="19"/>
      <c r="EQF41" s="19"/>
      <c r="EQG41" s="19"/>
      <c r="EQH41" s="19"/>
      <c r="EQI41" s="19"/>
      <c r="EQJ41" s="19"/>
      <c r="EQK41" s="19"/>
      <c r="EQL41" s="19"/>
      <c r="EQM41" s="19"/>
      <c r="EQN41" s="19"/>
      <c r="EQO41" s="19"/>
      <c r="EQP41" s="19"/>
      <c r="EQQ41" s="19"/>
      <c r="EQR41" s="19"/>
      <c r="EQS41" s="19"/>
      <c r="EQT41" s="19"/>
      <c r="EQU41" s="19"/>
      <c r="EQV41" s="19"/>
      <c r="EQW41" s="19"/>
      <c r="EQX41" s="19"/>
      <c r="EQY41" s="19"/>
      <c r="EQZ41" s="19"/>
      <c r="ERA41" s="19"/>
      <c r="ERB41" s="19"/>
      <c r="ERC41" s="19"/>
      <c r="ERD41" s="19"/>
      <c r="ERE41" s="19"/>
      <c r="ERF41" s="19"/>
      <c r="ERG41" s="19"/>
      <c r="ERH41" s="19"/>
      <c r="ERI41" s="19"/>
      <c r="ERJ41" s="19"/>
      <c r="ERK41" s="19"/>
      <c r="ERL41" s="19"/>
      <c r="ERM41" s="19"/>
      <c r="ERN41" s="19"/>
      <c r="ERO41" s="19"/>
      <c r="ERP41" s="19"/>
      <c r="ERQ41" s="19"/>
      <c r="ERR41" s="19"/>
      <c r="ERS41" s="19"/>
      <c r="ERT41" s="19"/>
      <c r="ERU41" s="19"/>
      <c r="ERV41" s="19"/>
      <c r="ERW41" s="19"/>
      <c r="ERX41" s="19"/>
      <c r="ERY41" s="19"/>
      <c r="ERZ41" s="19"/>
      <c r="ESA41" s="19"/>
      <c r="ESB41" s="19"/>
      <c r="ESC41" s="19"/>
      <c r="ESD41" s="19"/>
      <c r="ESE41" s="19"/>
      <c r="ESF41" s="19"/>
      <c r="ESG41" s="19"/>
      <c r="ESH41" s="19"/>
      <c r="ESI41" s="19"/>
      <c r="ESJ41" s="19"/>
      <c r="ESK41" s="19"/>
      <c r="ESL41" s="19"/>
      <c r="ESM41" s="19"/>
      <c r="ESN41" s="19"/>
      <c r="ESO41" s="19"/>
      <c r="ESP41" s="19"/>
      <c r="ESQ41" s="19"/>
      <c r="ESR41" s="19"/>
      <c r="ESS41" s="19"/>
      <c r="EST41" s="19"/>
      <c r="ESU41" s="19"/>
      <c r="ESV41" s="19"/>
      <c r="ESW41" s="19"/>
      <c r="ESX41" s="19"/>
      <c r="ESY41" s="19"/>
      <c r="ESZ41" s="19"/>
      <c r="ETA41" s="19"/>
      <c r="ETB41" s="19"/>
      <c r="ETC41" s="19"/>
      <c r="ETD41" s="19"/>
      <c r="ETE41" s="19"/>
      <c r="ETF41" s="19"/>
      <c r="ETG41" s="19"/>
      <c r="ETH41" s="19"/>
      <c r="ETI41" s="19"/>
      <c r="ETJ41" s="19"/>
      <c r="ETK41" s="19"/>
      <c r="ETL41" s="19"/>
      <c r="ETM41" s="19"/>
      <c r="ETN41" s="19"/>
      <c r="ETO41" s="19"/>
      <c r="ETP41" s="19"/>
      <c r="ETQ41" s="19"/>
      <c r="ETR41" s="19"/>
      <c r="ETS41" s="19"/>
      <c r="ETT41" s="19"/>
      <c r="ETU41" s="19"/>
      <c r="ETV41" s="19"/>
      <c r="ETW41" s="19"/>
      <c r="ETX41" s="19"/>
      <c r="ETY41" s="19"/>
      <c r="ETZ41" s="19"/>
      <c r="EUA41" s="19"/>
      <c r="EUB41" s="19"/>
      <c r="EUC41" s="19"/>
      <c r="EUD41" s="19"/>
      <c r="EUE41" s="19"/>
      <c r="EUF41" s="19"/>
      <c r="EUG41" s="19"/>
      <c r="EUH41" s="19"/>
      <c r="EUI41" s="19"/>
      <c r="EUJ41" s="19"/>
      <c r="EUK41" s="19"/>
      <c r="EUL41" s="19"/>
      <c r="EUM41" s="19"/>
      <c r="EUN41" s="19"/>
      <c r="EUO41" s="19"/>
      <c r="EUP41" s="19"/>
      <c r="EUQ41" s="19"/>
      <c r="EUR41" s="19"/>
      <c r="EUS41" s="19"/>
      <c r="EUT41" s="19"/>
      <c r="EUU41" s="19"/>
      <c r="EUV41" s="19"/>
      <c r="EUW41" s="19"/>
      <c r="EUX41" s="19"/>
      <c r="EUY41" s="19"/>
      <c r="EUZ41" s="19"/>
      <c r="EVA41" s="19"/>
      <c r="EVB41" s="19"/>
      <c r="EVC41" s="19"/>
      <c r="EVD41" s="19"/>
      <c r="EVE41" s="19"/>
      <c r="EVF41" s="19"/>
      <c r="EVG41" s="19"/>
      <c r="EVH41" s="19"/>
      <c r="EVI41" s="19"/>
      <c r="EVJ41" s="19"/>
      <c r="EVK41" s="19"/>
      <c r="EVL41" s="19"/>
      <c r="EVM41" s="19"/>
      <c r="EVN41" s="19"/>
      <c r="EVO41" s="19"/>
      <c r="EVP41" s="19"/>
      <c r="EVQ41" s="19"/>
      <c r="EVR41" s="19"/>
      <c r="EVS41" s="19"/>
      <c r="EVT41" s="19"/>
      <c r="EVU41" s="19"/>
      <c r="EVV41" s="19"/>
      <c r="EVW41" s="19"/>
      <c r="EVX41" s="19"/>
      <c r="EVY41" s="19"/>
      <c r="EVZ41" s="19"/>
      <c r="EWA41" s="19"/>
      <c r="EWB41" s="19"/>
      <c r="EWC41" s="19"/>
      <c r="EWD41" s="19"/>
      <c r="EWE41" s="19"/>
      <c r="EWF41" s="19"/>
      <c r="EWG41" s="19"/>
      <c r="EWH41" s="19"/>
      <c r="EWI41" s="19"/>
      <c r="EWJ41" s="19"/>
      <c r="EWK41" s="19"/>
      <c r="EWL41" s="19"/>
      <c r="EWM41" s="19"/>
      <c r="EWN41" s="19"/>
      <c r="EWO41" s="19"/>
      <c r="EWP41" s="19"/>
      <c r="EWQ41" s="19"/>
      <c r="EWR41" s="19"/>
      <c r="EWS41" s="19"/>
      <c r="EWT41" s="19"/>
      <c r="EWU41" s="19"/>
      <c r="EWV41" s="19"/>
      <c r="EWW41" s="19"/>
      <c r="EWX41" s="19"/>
      <c r="EWY41" s="19"/>
      <c r="EWZ41" s="19"/>
      <c r="EXA41" s="19"/>
      <c r="EXB41" s="19"/>
      <c r="EXC41" s="19"/>
      <c r="EXD41" s="19"/>
      <c r="EXE41" s="19"/>
      <c r="EXF41" s="19"/>
      <c r="EXG41" s="19"/>
      <c r="EXH41" s="19"/>
      <c r="EXI41" s="19"/>
      <c r="EXJ41" s="19"/>
      <c r="EXK41" s="19"/>
      <c r="EXL41" s="19"/>
      <c r="EXM41" s="19"/>
      <c r="EXN41" s="19"/>
      <c r="EXO41" s="19"/>
      <c r="EXP41" s="19"/>
      <c r="EXQ41" s="19"/>
      <c r="EXR41" s="19"/>
      <c r="EXS41" s="19"/>
      <c r="EXT41" s="19"/>
      <c r="EXU41" s="19"/>
      <c r="EXV41" s="19"/>
      <c r="EXW41" s="19"/>
      <c r="EXX41" s="19"/>
      <c r="EXY41" s="19"/>
      <c r="EXZ41" s="19"/>
      <c r="EYA41" s="19"/>
      <c r="EYB41" s="19"/>
      <c r="EYC41" s="19"/>
      <c r="EYD41" s="19"/>
      <c r="EYE41" s="19"/>
      <c r="EYF41" s="19"/>
      <c r="EYG41" s="19"/>
      <c r="EYH41" s="19"/>
      <c r="EYI41" s="19"/>
      <c r="EYJ41" s="19"/>
      <c r="EYK41" s="19"/>
      <c r="EYL41" s="19"/>
      <c r="EYM41" s="19"/>
      <c r="EYN41" s="19"/>
      <c r="EYO41" s="19"/>
      <c r="EYP41" s="19"/>
      <c r="EYQ41" s="19"/>
      <c r="EYR41" s="19"/>
      <c r="EYS41" s="19"/>
      <c r="EYT41" s="19"/>
      <c r="EYU41" s="19"/>
      <c r="EYV41" s="19"/>
      <c r="EYW41" s="19"/>
      <c r="EYX41" s="19"/>
      <c r="EYY41" s="19"/>
      <c r="EYZ41" s="19"/>
      <c r="EZA41" s="19"/>
      <c r="EZB41" s="19"/>
      <c r="EZC41" s="19"/>
      <c r="EZD41" s="19"/>
      <c r="EZE41" s="19"/>
      <c r="EZF41" s="19"/>
      <c r="EZG41" s="19"/>
      <c r="EZH41" s="19"/>
      <c r="EZI41" s="19"/>
      <c r="EZJ41" s="19"/>
      <c r="EZK41" s="19"/>
      <c r="EZL41" s="19"/>
      <c r="EZM41" s="19"/>
      <c r="EZN41" s="19"/>
      <c r="EZO41" s="19"/>
      <c r="EZP41" s="19"/>
      <c r="EZQ41" s="19"/>
      <c r="EZR41" s="19"/>
      <c r="EZS41" s="19"/>
      <c r="EZT41" s="19"/>
      <c r="EZU41" s="19"/>
      <c r="EZV41" s="19"/>
      <c r="EZW41" s="19"/>
      <c r="EZX41" s="19"/>
      <c r="EZY41" s="19"/>
      <c r="EZZ41" s="19"/>
      <c r="FAA41" s="19"/>
      <c r="FAB41" s="19"/>
      <c r="FAC41" s="19"/>
      <c r="FAD41" s="19"/>
      <c r="FAE41" s="19"/>
      <c r="FAF41" s="19"/>
      <c r="FAG41" s="19"/>
      <c r="FAH41" s="19"/>
      <c r="FAI41" s="19"/>
      <c r="FAJ41" s="19"/>
      <c r="FAK41" s="19"/>
      <c r="FAL41" s="19"/>
      <c r="FAM41" s="19"/>
      <c r="FAN41" s="19"/>
      <c r="FAO41" s="19"/>
      <c r="FAP41" s="19"/>
      <c r="FAQ41" s="19"/>
      <c r="FAR41" s="19"/>
      <c r="FAS41" s="19"/>
      <c r="FAT41" s="19"/>
      <c r="FAU41" s="19"/>
      <c r="FAV41" s="19"/>
      <c r="FAW41" s="19"/>
      <c r="FAX41" s="19"/>
      <c r="FAY41" s="19"/>
      <c r="FAZ41" s="19"/>
      <c r="FBA41" s="19"/>
      <c r="FBB41" s="19"/>
      <c r="FBC41" s="19"/>
      <c r="FBD41" s="19"/>
      <c r="FBE41" s="19"/>
      <c r="FBF41" s="19"/>
      <c r="FBG41" s="19"/>
      <c r="FBH41" s="19"/>
      <c r="FBI41" s="19"/>
      <c r="FBJ41" s="19"/>
      <c r="FBK41" s="19"/>
      <c r="FBL41" s="19"/>
      <c r="FBM41" s="19"/>
      <c r="FBN41" s="19"/>
      <c r="FBO41" s="19"/>
      <c r="FBP41" s="19"/>
      <c r="FBQ41" s="19"/>
      <c r="FBR41" s="19"/>
      <c r="FBS41" s="19"/>
      <c r="FBT41" s="19"/>
      <c r="FBU41" s="19"/>
      <c r="FBV41" s="19"/>
      <c r="FBW41" s="19"/>
      <c r="FBX41" s="19"/>
      <c r="FBY41" s="19"/>
      <c r="FBZ41" s="19"/>
      <c r="FCA41" s="19"/>
      <c r="FCB41" s="19"/>
      <c r="FCC41" s="19"/>
      <c r="FCD41" s="19"/>
      <c r="FCE41" s="19"/>
      <c r="FCF41" s="19"/>
      <c r="FCG41" s="19"/>
      <c r="FCH41" s="19"/>
      <c r="FCI41" s="19"/>
      <c r="FCJ41" s="19"/>
      <c r="FCK41" s="19"/>
      <c r="FCL41" s="19"/>
      <c r="FCM41" s="19"/>
      <c r="FCN41" s="19"/>
      <c r="FCO41" s="19"/>
      <c r="FCP41" s="19"/>
      <c r="FCQ41" s="19"/>
      <c r="FCR41" s="19"/>
      <c r="FCS41" s="19"/>
      <c r="FCT41" s="19"/>
      <c r="FCU41" s="19"/>
      <c r="FCV41" s="19"/>
      <c r="FCW41" s="19"/>
      <c r="FCX41" s="19"/>
      <c r="FCY41" s="19"/>
      <c r="FCZ41" s="19"/>
      <c r="FDA41" s="19"/>
      <c r="FDB41" s="19"/>
      <c r="FDC41" s="19"/>
      <c r="FDD41" s="19"/>
      <c r="FDE41" s="19"/>
      <c r="FDF41" s="19"/>
      <c r="FDG41" s="19"/>
      <c r="FDH41" s="19"/>
      <c r="FDI41" s="19"/>
      <c r="FDJ41" s="19"/>
      <c r="FDK41" s="19"/>
      <c r="FDL41" s="19"/>
      <c r="FDM41" s="19"/>
      <c r="FDN41" s="19"/>
      <c r="FDO41" s="19"/>
      <c r="FDP41" s="19"/>
      <c r="FDQ41" s="19"/>
      <c r="FDR41" s="19"/>
      <c r="FDS41" s="19"/>
      <c r="FDT41" s="19"/>
      <c r="FDU41" s="19"/>
      <c r="FDV41" s="19"/>
      <c r="FDW41" s="19"/>
      <c r="FDX41" s="19"/>
      <c r="FDY41" s="19"/>
      <c r="FDZ41" s="19"/>
      <c r="FEA41" s="19"/>
      <c r="FEB41" s="19"/>
      <c r="FEC41" s="19"/>
      <c r="FED41" s="19"/>
      <c r="FEE41" s="19"/>
      <c r="FEF41" s="19"/>
      <c r="FEG41" s="19"/>
      <c r="FEH41" s="19"/>
      <c r="FEI41" s="19"/>
      <c r="FEJ41" s="19"/>
      <c r="FEK41" s="19"/>
      <c r="FEL41" s="19"/>
      <c r="FEM41" s="19"/>
      <c r="FEN41" s="19"/>
      <c r="FEO41" s="19"/>
      <c r="FEP41" s="19"/>
      <c r="FEQ41" s="19"/>
      <c r="FER41" s="19"/>
      <c r="FES41" s="19"/>
      <c r="FET41" s="19"/>
      <c r="FEU41" s="19"/>
      <c r="FEV41" s="19"/>
      <c r="FEW41" s="19"/>
      <c r="FEX41" s="19"/>
      <c r="FEY41" s="19"/>
      <c r="FEZ41" s="19"/>
      <c r="FFA41" s="19"/>
      <c r="FFB41" s="19"/>
      <c r="FFC41" s="19"/>
      <c r="FFD41" s="19"/>
      <c r="FFE41" s="19"/>
      <c r="FFF41" s="19"/>
      <c r="FFG41" s="19"/>
      <c r="FFH41" s="19"/>
      <c r="FFI41" s="19"/>
      <c r="FFJ41" s="19"/>
      <c r="FFK41" s="19"/>
      <c r="FFL41" s="19"/>
      <c r="FFM41" s="19"/>
      <c r="FFN41" s="19"/>
      <c r="FFO41" s="19"/>
      <c r="FFP41" s="19"/>
      <c r="FFQ41" s="19"/>
      <c r="FFR41" s="19"/>
      <c r="FFS41" s="19"/>
      <c r="FFT41" s="19"/>
      <c r="FFU41" s="19"/>
      <c r="FFV41" s="19"/>
      <c r="FFW41" s="19"/>
      <c r="FFX41" s="19"/>
      <c r="FFY41" s="19"/>
      <c r="FFZ41" s="19"/>
      <c r="FGA41" s="19"/>
      <c r="FGB41" s="19"/>
      <c r="FGC41" s="19"/>
      <c r="FGD41" s="19"/>
      <c r="FGE41" s="19"/>
      <c r="FGF41" s="19"/>
      <c r="FGG41" s="19"/>
      <c r="FGH41" s="19"/>
      <c r="FGI41" s="19"/>
      <c r="FGJ41" s="19"/>
      <c r="FGK41" s="19"/>
      <c r="FGL41" s="19"/>
      <c r="FGM41" s="19"/>
      <c r="FGN41" s="19"/>
      <c r="FGO41" s="19"/>
      <c r="FGP41" s="19"/>
      <c r="FGQ41" s="19"/>
      <c r="FGR41" s="19"/>
      <c r="FGS41" s="19"/>
      <c r="FGT41" s="19"/>
      <c r="FGU41" s="19"/>
      <c r="FGV41" s="19"/>
      <c r="FGW41" s="19"/>
      <c r="FGX41" s="19"/>
      <c r="FGY41" s="19"/>
      <c r="FGZ41" s="19"/>
      <c r="FHA41" s="19"/>
      <c r="FHB41" s="19"/>
      <c r="FHC41" s="19"/>
      <c r="FHD41" s="19"/>
      <c r="FHE41" s="19"/>
      <c r="FHF41" s="19"/>
      <c r="FHG41" s="19"/>
      <c r="FHH41" s="19"/>
      <c r="FHI41" s="19"/>
      <c r="FHJ41" s="19"/>
      <c r="FHK41" s="19"/>
      <c r="FHL41" s="19"/>
      <c r="FHM41" s="19"/>
      <c r="FHN41" s="19"/>
      <c r="FHO41" s="19"/>
      <c r="FHP41" s="19"/>
      <c r="FHQ41" s="19"/>
      <c r="FHR41" s="19"/>
      <c r="FHS41" s="19"/>
      <c r="FHT41" s="19"/>
      <c r="FHU41" s="19"/>
      <c r="FHV41" s="19"/>
      <c r="FHW41" s="19"/>
      <c r="FHX41" s="19"/>
      <c r="FHY41" s="19"/>
      <c r="FHZ41" s="19"/>
      <c r="FIA41" s="19"/>
      <c r="FIB41" s="19"/>
      <c r="FIC41" s="19"/>
      <c r="FID41" s="19"/>
      <c r="FIE41" s="19"/>
      <c r="FIF41" s="19"/>
      <c r="FIG41" s="19"/>
      <c r="FIH41" s="19"/>
      <c r="FII41" s="19"/>
      <c r="FIJ41" s="19"/>
      <c r="FIK41" s="19"/>
      <c r="FIL41" s="19"/>
      <c r="FIM41" s="19"/>
      <c r="FIN41" s="19"/>
      <c r="FIO41" s="19"/>
      <c r="FIP41" s="19"/>
      <c r="FIQ41" s="19"/>
      <c r="FIR41" s="19"/>
      <c r="FIS41" s="19"/>
      <c r="FIT41" s="19"/>
      <c r="FIU41" s="19"/>
      <c r="FIV41" s="19"/>
      <c r="FIW41" s="19"/>
      <c r="FIX41" s="19"/>
      <c r="FIY41" s="19"/>
      <c r="FIZ41" s="19"/>
      <c r="FJA41" s="19"/>
      <c r="FJB41" s="19"/>
      <c r="FJC41" s="19"/>
      <c r="FJD41" s="19"/>
      <c r="FJE41" s="19"/>
      <c r="FJF41" s="19"/>
      <c r="FJG41" s="19"/>
      <c r="FJH41" s="19"/>
      <c r="FJI41" s="19"/>
      <c r="FJJ41" s="19"/>
      <c r="FJK41" s="19"/>
      <c r="FJL41" s="19"/>
      <c r="FJM41" s="19"/>
      <c r="FJN41" s="19"/>
      <c r="FJO41" s="19"/>
      <c r="FJP41" s="19"/>
      <c r="FJQ41" s="19"/>
      <c r="FJR41" s="19"/>
      <c r="FJS41" s="19"/>
      <c r="FJT41" s="19"/>
      <c r="FJU41" s="19"/>
      <c r="FJV41" s="19"/>
      <c r="FJW41" s="19"/>
      <c r="FJX41" s="19"/>
      <c r="FJY41" s="19"/>
      <c r="FJZ41" s="19"/>
      <c r="FKA41" s="19"/>
      <c r="FKB41" s="19"/>
      <c r="FKC41" s="19"/>
      <c r="FKD41" s="19"/>
      <c r="FKE41" s="19"/>
      <c r="FKF41" s="19"/>
      <c r="FKG41" s="19"/>
      <c r="FKH41" s="19"/>
      <c r="FKI41" s="19"/>
      <c r="FKJ41" s="19"/>
      <c r="FKK41" s="19"/>
      <c r="FKL41" s="19"/>
      <c r="FKM41" s="19"/>
      <c r="FKN41" s="19"/>
      <c r="FKO41" s="19"/>
      <c r="FKP41" s="19"/>
      <c r="FKQ41" s="19"/>
      <c r="FKR41" s="19"/>
      <c r="FKS41" s="19"/>
      <c r="FKT41" s="19"/>
      <c r="FKU41" s="19"/>
      <c r="FKV41" s="19"/>
      <c r="FKW41" s="19"/>
      <c r="FKX41" s="19"/>
      <c r="FKY41" s="19"/>
      <c r="FKZ41" s="19"/>
      <c r="FLA41" s="19"/>
      <c r="FLB41" s="19"/>
      <c r="FLC41" s="19"/>
      <c r="FLD41" s="19"/>
      <c r="FLE41" s="19"/>
      <c r="FLF41" s="19"/>
      <c r="FLG41" s="19"/>
      <c r="FLH41" s="19"/>
      <c r="FLI41" s="19"/>
      <c r="FLJ41" s="19"/>
      <c r="FLK41" s="19"/>
      <c r="FLL41" s="19"/>
      <c r="FLM41" s="19"/>
      <c r="FLN41" s="19"/>
      <c r="FLO41" s="19"/>
      <c r="FLP41" s="19"/>
      <c r="FLQ41" s="19"/>
      <c r="FLR41" s="19"/>
      <c r="FLS41" s="19"/>
      <c r="FLT41" s="19"/>
      <c r="FLU41" s="19"/>
      <c r="FLV41" s="19"/>
      <c r="FLW41" s="19"/>
      <c r="FLX41" s="19"/>
      <c r="FLY41" s="19"/>
      <c r="FLZ41" s="19"/>
      <c r="FMA41" s="19"/>
      <c r="FMB41" s="19"/>
      <c r="FMC41" s="19"/>
      <c r="FMD41" s="19"/>
      <c r="FME41" s="19"/>
      <c r="FMF41" s="19"/>
      <c r="FMG41" s="19"/>
      <c r="FMH41" s="19"/>
      <c r="FMI41" s="19"/>
      <c r="FMJ41" s="19"/>
      <c r="FMK41" s="19"/>
      <c r="FML41" s="19"/>
      <c r="FMM41" s="19"/>
      <c r="FMN41" s="19"/>
      <c r="FMO41" s="19"/>
      <c r="FMP41" s="19"/>
      <c r="FMQ41" s="19"/>
      <c r="FMR41" s="19"/>
      <c r="FMS41" s="19"/>
      <c r="FMT41" s="19"/>
      <c r="FMU41" s="19"/>
      <c r="FMV41" s="19"/>
      <c r="FMW41" s="19"/>
      <c r="FMX41" s="19"/>
      <c r="FMY41" s="19"/>
      <c r="FMZ41" s="19"/>
      <c r="FNA41" s="19"/>
      <c r="FNB41" s="19"/>
      <c r="FNC41" s="19"/>
      <c r="FND41" s="19"/>
      <c r="FNE41" s="19"/>
      <c r="FNF41" s="19"/>
      <c r="FNG41" s="19"/>
      <c r="FNH41" s="19"/>
      <c r="FNI41" s="19"/>
      <c r="FNJ41" s="19"/>
      <c r="FNK41" s="19"/>
      <c r="FNL41" s="19"/>
      <c r="FNM41" s="19"/>
      <c r="FNN41" s="19"/>
      <c r="FNO41" s="19"/>
      <c r="FNP41" s="19"/>
      <c r="FNQ41" s="19"/>
      <c r="FNR41" s="19"/>
      <c r="FNS41" s="19"/>
      <c r="FNT41" s="19"/>
      <c r="FNU41" s="19"/>
      <c r="FNV41" s="19"/>
      <c r="FNW41" s="19"/>
      <c r="FNX41" s="19"/>
      <c r="FNY41" s="19"/>
      <c r="FNZ41" s="19"/>
      <c r="FOA41" s="19"/>
      <c r="FOB41" s="19"/>
      <c r="FOC41" s="19"/>
      <c r="FOD41" s="19"/>
      <c r="FOE41" s="19"/>
      <c r="FOF41" s="19"/>
      <c r="FOG41" s="19"/>
      <c r="FOH41" s="19"/>
      <c r="FOI41" s="19"/>
      <c r="FOJ41" s="19"/>
      <c r="FOK41" s="19"/>
      <c r="FOL41" s="19"/>
      <c r="FOM41" s="19"/>
      <c r="FON41" s="19"/>
      <c r="FOO41" s="19"/>
      <c r="FOP41" s="19"/>
      <c r="FOQ41" s="19"/>
      <c r="FOR41" s="19"/>
      <c r="FOS41" s="19"/>
      <c r="FOT41" s="19"/>
      <c r="FOU41" s="19"/>
      <c r="FOV41" s="19"/>
      <c r="FOW41" s="19"/>
      <c r="FOX41" s="19"/>
      <c r="FOY41" s="19"/>
      <c r="FOZ41" s="19"/>
      <c r="FPA41" s="19"/>
      <c r="FPB41" s="19"/>
      <c r="FPC41" s="19"/>
      <c r="FPD41" s="19"/>
      <c r="FPE41" s="19"/>
      <c r="FPF41" s="19"/>
      <c r="FPG41" s="19"/>
      <c r="FPH41" s="19"/>
      <c r="FPI41" s="19"/>
      <c r="FPJ41" s="19"/>
      <c r="FPK41" s="19"/>
      <c r="FPL41" s="19"/>
      <c r="FPM41" s="19"/>
      <c r="FPN41" s="19"/>
      <c r="FPO41" s="19"/>
      <c r="FPP41" s="19"/>
      <c r="FPQ41" s="19"/>
      <c r="FPR41" s="19"/>
      <c r="FPS41" s="19"/>
      <c r="FPT41" s="19"/>
      <c r="FPU41" s="19"/>
      <c r="FPV41" s="19"/>
      <c r="FPW41" s="19"/>
      <c r="FPX41" s="19"/>
      <c r="FPY41" s="19"/>
      <c r="FPZ41" s="19"/>
      <c r="FQA41" s="19"/>
      <c r="FQB41" s="19"/>
      <c r="FQC41" s="19"/>
      <c r="FQD41" s="19"/>
      <c r="FQE41" s="19"/>
      <c r="FQF41" s="19"/>
      <c r="FQG41" s="19"/>
      <c r="FQH41" s="19"/>
      <c r="FQI41" s="19"/>
      <c r="FQJ41" s="19"/>
      <c r="FQK41" s="19"/>
      <c r="FQL41" s="19"/>
      <c r="FQM41" s="19"/>
      <c r="FQN41" s="19"/>
      <c r="FQO41" s="19"/>
      <c r="FQP41" s="19"/>
      <c r="FQQ41" s="19"/>
      <c r="FQR41" s="19"/>
      <c r="FQS41" s="19"/>
      <c r="FQT41" s="19"/>
      <c r="FQU41" s="19"/>
      <c r="FQV41" s="19"/>
      <c r="FQW41" s="19"/>
      <c r="FQX41" s="19"/>
      <c r="FQY41" s="19"/>
      <c r="FQZ41" s="19"/>
      <c r="FRA41" s="19"/>
      <c r="FRB41" s="19"/>
      <c r="FRC41" s="19"/>
      <c r="FRD41" s="19"/>
      <c r="FRE41" s="19"/>
      <c r="FRF41" s="19"/>
      <c r="FRG41" s="19"/>
      <c r="FRH41" s="19"/>
      <c r="FRI41" s="19"/>
      <c r="FRJ41" s="19"/>
      <c r="FRK41" s="19"/>
      <c r="FRL41" s="19"/>
      <c r="FRM41" s="19"/>
      <c r="FRN41" s="19"/>
      <c r="FRO41" s="19"/>
      <c r="FRP41" s="19"/>
      <c r="FRQ41" s="19"/>
      <c r="FRR41" s="19"/>
      <c r="FRS41" s="19"/>
      <c r="FRT41" s="19"/>
      <c r="FRU41" s="19"/>
      <c r="FRV41" s="19"/>
      <c r="FRW41" s="19"/>
      <c r="FRX41" s="19"/>
      <c r="FRY41" s="19"/>
      <c r="FRZ41" s="19"/>
      <c r="FSA41" s="19"/>
      <c r="FSB41" s="19"/>
      <c r="FSC41" s="19"/>
      <c r="FSD41" s="19"/>
      <c r="FSE41" s="19"/>
      <c r="FSF41" s="19"/>
      <c r="FSG41" s="19"/>
      <c r="FSH41" s="19"/>
      <c r="FSI41" s="19"/>
      <c r="FSJ41" s="19"/>
      <c r="FSK41" s="19"/>
      <c r="FSL41" s="19"/>
      <c r="FSM41" s="19"/>
      <c r="FSN41" s="19"/>
      <c r="FSO41" s="19"/>
      <c r="FSP41" s="19"/>
      <c r="FSQ41" s="19"/>
      <c r="FSR41" s="19"/>
      <c r="FSS41" s="19"/>
      <c r="FST41" s="19"/>
      <c r="FSU41" s="19"/>
      <c r="FSV41" s="19"/>
      <c r="FSW41" s="19"/>
      <c r="FSX41" s="19"/>
      <c r="FSY41" s="19"/>
      <c r="FSZ41" s="19"/>
      <c r="FTA41" s="19"/>
      <c r="FTB41" s="19"/>
      <c r="FTC41" s="19"/>
      <c r="FTD41" s="19"/>
      <c r="FTE41" s="19"/>
      <c r="FTF41" s="19"/>
      <c r="FTG41" s="19"/>
      <c r="FTH41" s="19"/>
      <c r="FTI41" s="19"/>
      <c r="FTJ41" s="19"/>
      <c r="FTK41" s="19"/>
      <c r="FTL41" s="19"/>
      <c r="FTM41" s="19"/>
      <c r="FTN41" s="19"/>
      <c r="FTO41" s="19"/>
      <c r="FTP41" s="19"/>
      <c r="FTQ41" s="19"/>
      <c r="FTR41" s="19"/>
      <c r="FTS41" s="19"/>
      <c r="FTT41" s="19"/>
      <c r="FTU41" s="19"/>
      <c r="FTV41" s="19"/>
      <c r="FTW41" s="19"/>
      <c r="FTX41" s="19"/>
      <c r="FTY41" s="19"/>
      <c r="FTZ41" s="19"/>
      <c r="FUA41" s="19"/>
      <c r="FUB41" s="19"/>
      <c r="FUC41" s="19"/>
      <c r="FUD41" s="19"/>
      <c r="FUE41" s="19"/>
      <c r="FUF41" s="19"/>
      <c r="FUG41" s="19"/>
      <c r="FUH41" s="19"/>
      <c r="FUI41" s="19"/>
      <c r="FUJ41" s="19"/>
      <c r="FUK41" s="19"/>
      <c r="FUL41" s="19"/>
      <c r="FUM41" s="19"/>
      <c r="FUN41" s="19"/>
      <c r="FUO41" s="19"/>
      <c r="FUP41" s="19"/>
      <c r="FUQ41" s="19"/>
      <c r="FUR41" s="19"/>
      <c r="FUS41" s="19"/>
      <c r="FUT41" s="19"/>
      <c r="FUU41" s="19"/>
      <c r="FUV41" s="19"/>
      <c r="FUW41" s="19"/>
      <c r="FUX41" s="19"/>
      <c r="FUY41" s="19"/>
      <c r="FUZ41" s="19"/>
      <c r="FVA41" s="19"/>
      <c r="FVB41" s="19"/>
      <c r="FVC41" s="19"/>
      <c r="FVD41" s="19"/>
      <c r="FVE41" s="19"/>
      <c r="FVF41" s="19"/>
      <c r="FVG41" s="19"/>
      <c r="FVH41" s="19"/>
      <c r="FVI41" s="19"/>
      <c r="FVJ41" s="19"/>
      <c r="FVK41" s="19"/>
      <c r="FVL41" s="19"/>
      <c r="FVM41" s="19"/>
      <c r="FVN41" s="19"/>
      <c r="FVO41" s="19"/>
      <c r="FVP41" s="19"/>
      <c r="FVQ41" s="19"/>
      <c r="FVR41" s="19"/>
      <c r="FVS41" s="19"/>
      <c r="FVT41" s="19"/>
      <c r="FVU41" s="19"/>
      <c r="FVV41" s="19"/>
      <c r="FVW41" s="19"/>
      <c r="FVX41" s="19"/>
      <c r="FVY41" s="19"/>
      <c r="FVZ41" s="19"/>
      <c r="FWA41" s="19"/>
      <c r="FWB41" s="19"/>
      <c r="FWC41" s="19"/>
      <c r="FWD41" s="19"/>
      <c r="FWE41" s="19"/>
      <c r="FWF41" s="19"/>
      <c r="FWG41" s="19"/>
      <c r="FWH41" s="19"/>
      <c r="FWI41" s="19"/>
      <c r="FWJ41" s="19"/>
      <c r="FWK41" s="19"/>
      <c r="FWL41" s="19"/>
      <c r="FWM41" s="19"/>
      <c r="FWN41" s="19"/>
      <c r="FWO41" s="19"/>
      <c r="FWP41" s="19"/>
      <c r="FWQ41" s="19"/>
      <c r="FWR41" s="19"/>
      <c r="FWS41" s="19"/>
      <c r="FWT41" s="19"/>
      <c r="FWU41" s="19"/>
      <c r="FWV41" s="19"/>
      <c r="FWW41" s="19"/>
      <c r="FWX41" s="19"/>
      <c r="FWY41" s="19"/>
      <c r="FWZ41" s="19"/>
      <c r="FXA41" s="19"/>
      <c r="FXB41" s="19"/>
      <c r="FXC41" s="19"/>
      <c r="FXD41" s="19"/>
      <c r="FXE41" s="19"/>
      <c r="FXF41" s="19"/>
      <c r="FXG41" s="19"/>
      <c r="FXH41" s="19"/>
      <c r="FXI41" s="19"/>
      <c r="FXJ41" s="19"/>
      <c r="FXK41" s="19"/>
      <c r="FXL41" s="19"/>
      <c r="FXM41" s="19"/>
      <c r="FXN41" s="19"/>
      <c r="FXO41" s="19"/>
      <c r="FXP41" s="19"/>
      <c r="FXQ41" s="19"/>
      <c r="FXR41" s="19"/>
      <c r="FXS41" s="19"/>
      <c r="FXT41" s="19"/>
      <c r="FXU41" s="19"/>
      <c r="FXV41" s="19"/>
      <c r="FXW41" s="19"/>
      <c r="FXX41" s="19"/>
      <c r="FXY41" s="19"/>
      <c r="FXZ41" s="19"/>
      <c r="FYA41" s="19"/>
      <c r="FYB41" s="19"/>
      <c r="FYC41" s="19"/>
      <c r="FYD41" s="19"/>
      <c r="FYE41" s="19"/>
      <c r="FYF41" s="19"/>
      <c r="FYG41" s="19"/>
      <c r="FYH41" s="19"/>
      <c r="FYI41" s="19"/>
      <c r="FYJ41" s="19"/>
      <c r="FYK41" s="19"/>
      <c r="FYL41" s="19"/>
      <c r="FYM41" s="19"/>
      <c r="FYN41" s="19"/>
      <c r="FYO41" s="19"/>
      <c r="FYP41" s="19"/>
      <c r="FYQ41" s="19"/>
      <c r="FYR41" s="19"/>
      <c r="FYS41" s="19"/>
      <c r="FYT41" s="19"/>
      <c r="FYU41" s="19"/>
      <c r="FYV41" s="19"/>
      <c r="FYW41" s="19"/>
      <c r="FYX41" s="19"/>
      <c r="FYY41" s="19"/>
      <c r="FYZ41" s="19"/>
      <c r="FZA41" s="19"/>
      <c r="FZB41" s="19"/>
      <c r="FZC41" s="19"/>
      <c r="FZD41" s="19"/>
      <c r="FZE41" s="19"/>
      <c r="FZF41" s="19"/>
      <c r="FZG41" s="19"/>
      <c r="FZH41" s="19"/>
      <c r="FZI41" s="19"/>
      <c r="FZJ41" s="19"/>
      <c r="FZK41" s="19"/>
      <c r="FZL41" s="19"/>
      <c r="FZM41" s="19"/>
      <c r="FZN41" s="19"/>
      <c r="FZO41" s="19"/>
      <c r="FZP41" s="19"/>
      <c r="FZQ41" s="19"/>
      <c r="FZR41" s="19"/>
      <c r="FZS41" s="19"/>
      <c r="FZT41" s="19"/>
      <c r="FZU41" s="19"/>
      <c r="FZV41" s="19"/>
      <c r="FZW41" s="19"/>
      <c r="FZX41" s="19"/>
      <c r="FZY41" s="19"/>
      <c r="FZZ41" s="19"/>
      <c r="GAA41" s="19"/>
      <c r="GAB41" s="19"/>
      <c r="GAC41" s="19"/>
      <c r="GAD41" s="19"/>
      <c r="GAE41" s="19"/>
      <c r="GAF41" s="19"/>
      <c r="GAG41" s="19"/>
      <c r="GAH41" s="19"/>
      <c r="GAI41" s="19"/>
      <c r="GAJ41" s="19"/>
      <c r="GAK41" s="19"/>
      <c r="GAL41" s="19"/>
      <c r="GAM41" s="19"/>
      <c r="GAN41" s="19"/>
      <c r="GAO41" s="19"/>
      <c r="GAP41" s="19"/>
      <c r="GAQ41" s="19"/>
      <c r="GAR41" s="19"/>
      <c r="GAS41" s="19"/>
      <c r="GAT41" s="19"/>
      <c r="GAU41" s="19"/>
      <c r="GAV41" s="19"/>
      <c r="GAW41" s="19"/>
      <c r="GAX41" s="19"/>
      <c r="GAY41" s="19"/>
      <c r="GAZ41" s="19"/>
      <c r="GBA41" s="19"/>
      <c r="GBB41" s="19"/>
      <c r="GBC41" s="19"/>
      <c r="GBD41" s="19"/>
      <c r="GBE41" s="19"/>
      <c r="GBF41" s="19"/>
      <c r="GBG41" s="19"/>
      <c r="GBH41" s="19"/>
      <c r="GBI41" s="19"/>
      <c r="GBJ41" s="19"/>
      <c r="GBK41" s="19"/>
      <c r="GBL41" s="19"/>
      <c r="GBM41" s="19"/>
      <c r="GBN41" s="19"/>
      <c r="GBO41" s="19"/>
      <c r="GBP41" s="19"/>
      <c r="GBQ41" s="19"/>
      <c r="GBR41" s="19"/>
      <c r="GBS41" s="19"/>
      <c r="GBT41" s="19"/>
      <c r="GBU41" s="19"/>
      <c r="GBV41" s="19"/>
      <c r="GBW41" s="19"/>
      <c r="GBX41" s="19"/>
      <c r="GBY41" s="19"/>
      <c r="GBZ41" s="19"/>
      <c r="GCA41" s="19"/>
      <c r="GCB41" s="19"/>
      <c r="GCC41" s="19"/>
      <c r="GCD41" s="19"/>
      <c r="GCE41" s="19"/>
      <c r="GCF41" s="19"/>
      <c r="GCG41" s="19"/>
      <c r="GCH41" s="19"/>
      <c r="GCI41" s="19"/>
      <c r="GCJ41" s="19"/>
      <c r="GCK41" s="19"/>
      <c r="GCL41" s="19"/>
      <c r="GCM41" s="19"/>
      <c r="GCN41" s="19"/>
      <c r="GCO41" s="19"/>
      <c r="GCP41" s="19"/>
      <c r="GCQ41" s="19"/>
      <c r="GCR41" s="19"/>
      <c r="GCS41" s="19"/>
      <c r="GCT41" s="19"/>
      <c r="GCU41" s="19"/>
      <c r="GCV41" s="19"/>
      <c r="GCW41" s="19"/>
      <c r="GCX41" s="19"/>
      <c r="GCY41" s="19"/>
      <c r="GCZ41" s="19"/>
      <c r="GDA41" s="19"/>
      <c r="GDB41" s="19"/>
      <c r="GDC41" s="19"/>
      <c r="GDD41" s="19"/>
      <c r="GDE41" s="19"/>
      <c r="GDF41" s="19"/>
      <c r="GDG41" s="19"/>
      <c r="GDH41" s="19"/>
      <c r="GDI41" s="19"/>
      <c r="GDJ41" s="19"/>
      <c r="GDK41" s="19"/>
      <c r="GDL41" s="19"/>
      <c r="GDM41" s="19"/>
      <c r="GDN41" s="19"/>
      <c r="GDO41" s="19"/>
      <c r="GDP41" s="19"/>
      <c r="GDQ41" s="19"/>
      <c r="GDR41" s="19"/>
      <c r="GDS41" s="19"/>
      <c r="GDT41" s="19"/>
      <c r="GDU41" s="19"/>
      <c r="GDV41" s="19"/>
      <c r="GDW41" s="19"/>
      <c r="GDX41" s="19"/>
      <c r="GDY41" s="19"/>
      <c r="GDZ41" s="19"/>
      <c r="GEA41" s="19"/>
      <c r="GEB41" s="19"/>
      <c r="GEC41" s="19"/>
      <c r="GED41" s="19"/>
      <c r="GEE41" s="19"/>
      <c r="GEF41" s="19"/>
      <c r="GEG41" s="19"/>
      <c r="GEH41" s="19"/>
      <c r="GEI41" s="19"/>
      <c r="GEJ41" s="19"/>
      <c r="GEK41" s="19"/>
      <c r="GEL41" s="19"/>
      <c r="GEM41" s="19"/>
      <c r="GEN41" s="19"/>
      <c r="GEO41" s="19"/>
      <c r="GEP41" s="19"/>
      <c r="GEQ41" s="19"/>
      <c r="GER41" s="19"/>
      <c r="GES41" s="19"/>
      <c r="GET41" s="19"/>
      <c r="GEU41" s="19"/>
      <c r="GEV41" s="19"/>
      <c r="GEW41" s="19"/>
      <c r="GEX41" s="19"/>
      <c r="GEY41" s="19"/>
      <c r="GEZ41" s="19"/>
      <c r="GFA41" s="19"/>
      <c r="GFB41" s="19"/>
      <c r="GFC41" s="19"/>
      <c r="GFD41" s="19"/>
      <c r="GFE41" s="19"/>
      <c r="GFF41" s="19"/>
      <c r="GFG41" s="19"/>
      <c r="GFH41" s="19"/>
      <c r="GFI41" s="19"/>
      <c r="GFJ41" s="19"/>
      <c r="GFK41" s="19"/>
      <c r="GFL41" s="19"/>
      <c r="GFM41" s="19"/>
      <c r="GFN41" s="19"/>
      <c r="GFO41" s="19"/>
      <c r="GFP41" s="19"/>
      <c r="GFQ41" s="19"/>
      <c r="GFR41" s="19"/>
      <c r="GFS41" s="19"/>
      <c r="GFT41" s="19"/>
      <c r="GFU41" s="19"/>
      <c r="GFV41" s="19"/>
      <c r="GFW41" s="19"/>
      <c r="GFX41" s="19"/>
      <c r="GFY41" s="19"/>
      <c r="GFZ41" s="19"/>
      <c r="GGA41" s="19"/>
      <c r="GGB41" s="19"/>
      <c r="GGC41" s="19"/>
      <c r="GGD41" s="19"/>
      <c r="GGE41" s="19"/>
      <c r="GGF41" s="19"/>
      <c r="GGG41" s="19"/>
      <c r="GGH41" s="19"/>
      <c r="GGI41" s="19"/>
      <c r="GGJ41" s="19"/>
      <c r="GGK41" s="19"/>
      <c r="GGL41" s="19"/>
      <c r="GGM41" s="19"/>
      <c r="GGN41" s="19"/>
      <c r="GGO41" s="19"/>
      <c r="GGP41" s="19"/>
      <c r="GGQ41" s="19"/>
      <c r="GGR41" s="19"/>
      <c r="GGS41" s="19"/>
      <c r="GGT41" s="19"/>
      <c r="GGU41" s="19"/>
      <c r="GGV41" s="19"/>
      <c r="GGW41" s="19"/>
      <c r="GGX41" s="19"/>
      <c r="GGY41" s="19"/>
      <c r="GGZ41" s="19"/>
      <c r="GHA41" s="19"/>
      <c r="GHB41" s="19"/>
      <c r="GHC41" s="19"/>
      <c r="GHD41" s="19"/>
      <c r="GHE41" s="19"/>
      <c r="GHF41" s="19"/>
      <c r="GHG41" s="19"/>
      <c r="GHH41" s="19"/>
      <c r="GHI41" s="19"/>
      <c r="GHJ41" s="19"/>
      <c r="GHK41" s="19"/>
      <c r="GHL41" s="19"/>
      <c r="GHM41" s="19"/>
      <c r="GHN41" s="19"/>
      <c r="GHO41" s="19"/>
      <c r="GHP41" s="19"/>
      <c r="GHQ41" s="19"/>
      <c r="GHR41" s="19"/>
      <c r="GHS41" s="19"/>
      <c r="GHT41" s="19"/>
      <c r="GHU41" s="19"/>
      <c r="GHV41" s="19"/>
      <c r="GHW41" s="19"/>
      <c r="GHX41" s="19"/>
      <c r="GHY41" s="19"/>
      <c r="GHZ41" s="19"/>
      <c r="GIA41" s="19"/>
      <c r="GIB41" s="19"/>
      <c r="GIC41" s="19"/>
      <c r="GID41" s="19"/>
      <c r="GIE41" s="19"/>
      <c r="GIF41" s="19"/>
      <c r="GIG41" s="19"/>
      <c r="GIH41" s="19"/>
      <c r="GII41" s="19"/>
      <c r="GIJ41" s="19"/>
      <c r="GIK41" s="19"/>
      <c r="GIL41" s="19"/>
      <c r="GIM41" s="19"/>
      <c r="GIN41" s="19"/>
      <c r="GIO41" s="19"/>
      <c r="GIP41" s="19"/>
      <c r="GIQ41" s="19"/>
      <c r="GIR41" s="19"/>
      <c r="GIS41" s="19"/>
      <c r="GIT41" s="19"/>
      <c r="GIU41" s="19"/>
      <c r="GIV41" s="19"/>
      <c r="GIW41" s="19"/>
      <c r="GIX41" s="19"/>
      <c r="GIY41" s="19"/>
      <c r="GIZ41" s="19"/>
      <c r="GJA41" s="19"/>
      <c r="GJB41" s="19"/>
      <c r="GJC41" s="19"/>
      <c r="GJD41" s="19"/>
      <c r="GJE41" s="19"/>
      <c r="GJF41" s="19"/>
      <c r="GJG41" s="19"/>
      <c r="GJH41" s="19"/>
      <c r="GJI41" s="19"/>
      <c r="GJJ41" s="19"/>
      <c r="GJK41" s="19"/>
      <c r="GJL41" s="19"/>
      <c r="GJM41" s="19"/>
      <c r="GJN41" s="19"/>
      <c r="GJO41" s="19"/>
      <c r="GJP41" s="19"/>
      <c r="GJQ41" s="19"/>
      <c r="GJR41" s="19"/>
      <c r="GJS41" s="19"/>
      <c r="GJT41" s="19"/>
      <c r="GJU41" s="19"/>
      <c r="GJV41" s="19"/>
      <c r="GJW41" s="19"/>
      <c r="GJX41" s="19"/>
      <c r="GJY41" s="19"/>
      <c r="GJZ41" s="19"/>
      <c r="GKA41" s="19"/>
      <c r="GKB41" s="19"/>
      <c r="GKC41" s="19"/>
      <c r="GKD41" s="19"/>
      <c r="GKE41" s="19"/>
      <c r="GKF41" s="19"/>
      <c r="GKG41" s="19"/>
      <c r="GKH41" s="19"/>
      <c r="GKI41" s="19"/>
      <c r="GKJ41" s="19"/>
      <c r="GKK41" s="19"/>
      <c r="GKL41" s="19"/>
      <c r="GKM41" s="19"/>
      <c r="GKN41" s="19"/>
      <c r="GKO41" s="19"/>
      <c r="GKP41" s="19"/>
      <c r="GKQ41" s="19"/>
      <c r="GKR41" s="19"/>
      <c r="GKS41" s="19"/>
      <c r="GKT41" s="19"/>
      <c r="GKU41" s="19"/>
      <c r="GKV41" s="19"/>
      <c r="GKW41" s="19"/>
      <c r="GKX41" s="19"/>
      <c r="GKY41" s="19"/>
      <c r="GKZ41" s="19"/>
      <c r="GLA41" s="19"/>
      <c r="GLB41" s="19"/>
      <c r="GLC41" s="19"/>
      <c r="GLD41" s="19"/>
      <c r="GLE41" s="19"/>
      <c r="GLF41" s="19"/>
      <c r="GLG41" s="19"/>
      <c r="GLH41" s="19"/>
      <c r="GLI41" s="19"/>
      <c r="GLJ41" s="19"/>
      <c r="GLK41" s="19"/>
      <c r="GLL41" s="19"/>
      <c r="GLM41" s="19"/>
      <c r="GLN41" s="19"/>
      <c r="GLO41" s="19"/>
      <c r="GLP41" s="19"/>
      <c r="GLQ41" s="19"/>
      <c r="GLR41" s="19"/>
      <c r="GLS41" s="19"/>
      <c r="GLT41" s="19"/>
      <c r="GLU41" s="19"/>
      <c r="GLV41" s="19"/>
      <c r="GLW41" s="19"/>
      <c r="GLX41" s="19"/>
      <c r="GLY41" s="19"/>
      <c r="GLZ41" s="19"/>
      <c r="GMA41" s="19"/>
      <c r="GMB41" s="19"/>
      <c r="GMC41" s="19"/>
      <c r="GMD41" s="19"/>
      <c r="GME41" s="19"/>
      <c r="GMF41" s="19"/>
      <c r="GMG41" s="19"/>
      <c r="GMH41" s="19"/>
      <c r="GMI41" s="19"/>
      <c r="GMJ41" s="19"/>
      <c r="GMK41" s="19"/>
      <c r="GML41" s="19"/>
      <c r="GMM41" s="19"/>
      <c r="GMN41" s="19"/>
      <c r="GMO41" s="19"/>
      <c r="GMP41" s="19"/>
      <c r="GMQ41" s="19"/>
      <c r="GMR41" s="19"/>
      <c r="GMS41" s="19"/>
      <c r="GMT41" s="19"/>
      <c r="GMU41" s="19"/>
      <c r="GMV41" s="19"/>
      <c r="GMW41" s="19"/>
      <c r="GMX41" s="19"/>
      <c r="GMY41" s="19"/>
      <c r="GMZ41" s="19"/>
      <c r="GNA41" s="19"/>
      <c r="GNB41" s="19"/>
      <c r="GNC41" s="19"/>
      <c r="GND41" s="19"/>
      <c r="GNE41" s="19"/>
      <c r="GNF41" s="19"/>
      <c r="GNG41" s="19"/>
      <c r="GNH41" s="19"/>
      <c r="GNI41" s="19"/>
      <c r="GNJ41" s="19"/>
      <c r="GNK41" s="19"/>
      <c r="GNL41" s="19"/>
      <c r="GNM41" s="19"/>
      <c r="GNN41" s="19"/>
      <c r="GNO41" s="19"/>
      <c r="GNP41" s="19"/>
      <c r="GNQ41" s="19"/>
      <c r="GNR41" s="19"/>
      <c r="GNS41" s="19"/>
      <c r="GNT41" s="19"/>
      <c r="GNU41" s="19"/>
      <c r="GNV41" s="19"/>
      <c r="GNW41" s="19"/>
      <c r="GNX41" s="19"/>
      <c r="GNY41" s="19"/>
      <c r="GNZ41" s="19"/>
      <c r="GOA41" s="19"/>
      <c r="GOB41" s="19"/>
      <c r="GOC41" s="19"/>
      <c r="GOD41" s="19"/>
      <c r="GOE41" s="19"/>
      <c r="GOF41" s="19"/>
      <c r="GOG41" s="19"/>
      <c r="GOH41" s="19"/>
      <c r="GOI41" s="19"/>
      <c r="GOJ41" s="19"/>
      <c r="GOK41" s="19"/>
      <c r="GOL41" s="19"/>
      <c r="GOM41" s="19"/>
      <c r="GON41" s="19"/>
      <c r="GOO41" s="19"/>
      <c r="GOP41" s="19"/>
      <c r="GOQ41" s="19"/>
      <c r="GOR41" s="19"/>
      <c r="GOS41" s="19"/>
      <c r="GOT41" s="19"/>
      <c r="GOU41" s="19"/>
      <c r="GOV41" s="19"/>
      <c r="GOW41" s="19"/>
      <c r="GOX41" s="19"/>
      <c r="GOY41" s="19"/>
      <c r="GOZ41" s="19"/>
      <c r="GPA41" s="19"/>
      <c r="GPB41" s="19"/>
      <c r="GPC41" s="19"/>
      <c r="GPD41" s="19"/>
      <c r="GPE41" s="19"/>
      <c r="GPF41" s="19"/>
      <c r="GPG41" s="19"/>
      <c r="GPH41" s="19"/>
      <c r="GPI41" s="19"/>
      <c r="GPJ41" s="19"/>
      <c r="GPK41" s="19"/>
      <c r="GPL41" s="19"/>
      <c r="GPM41" s="19"/>
      <c r="GPN41" s="19"/>
      <c r="GPO41" s="19"/>
      <c r="GPP41" s="19"/>
      <c r="GPQ41" s="19"/>
      <c r="GPR41" s="19"/>
      <c r="GPS41" s="19"/>
      <c r="GPT41" s="19"/>
      <c r="GPU41" s="19"/>
      <c r="GPV41" s="19"/>
      <c r="GPW41" s="19"/>
      <c r="GPX41" s="19"/>
      <c r="GPY41" s="19"/>
      <c r="GPZ41" s="19"/>
      <c r="GQA41" s="19"/>
      <c r="GQB41" s="19"/>
      <c r="GQC41" s="19"/>
      <c r="GQD41" s="19"/>
      <c r="GQE41" s="19"/>
      <c r="GQF41" s="19"/>
      <c r="GQG41" s="19"/>
      <c r="GQH41" s="19"/>
      <c r="GQI41" s="19"/>
      <c r="GQJ41" s="19"/>
      <c r="GQK41" s="19"/>
      <c r="GQL41" s="19"/>
      <c r="GQM41" s="19"/>
      <c r="GQN41" s="19"/>
      <c r="GQO41" s="19"/>
      <c r="GQP41" s="19"/>
      <c r="GQQ41" s="19"/>
      <c r="GQR41" s="19"/>
      <c r="GQS41" s="19"/>
      <c r="GQT41" s="19"/>
      <c r="GQU41" s="19"/>
      <c r="GQV41" s="19"/>
      <c r="GQW41" s="19"/>
      <c r="GQX41" s="19"/>
      <c r="GQY41" s="19"/>
      <c r="GQZ41" s="19"/>
      <c r="GRA41" s="19"/>
      <c r="GRB41" s="19"/>
      <c r="GRC41" s="19"/>
      <c r="GRD41" s="19"/>
      <c r="GRE41" s="19"/>
      <c r="GRF41" s="19"/>
      <c r="GRG41" s="19"/>
      <c r="GRH41" s="19"/>
      <c r="GRI41" s="19"/>
      <c r="GRJ41" s="19"/>
      <c r="GRK41" s="19"/>
      <c r="GRL41" s="19"/>
      <c r="GRM41" s="19"/>
      <c r="GRN41" s="19"/>
      <c r="GRO41" s="19"/>
      <c r="GRP41" s="19"/>
      <c r="GRQ41" s="19"/>
      <c r="GRR41" s="19"/>
      <c r="GRS41" s="19"/>
      <c r="GRT41" s="19"/>
      <c r="GRU41" s="19"/>
      <c r="GRV41" s="19"/>
      <c r="GRW41" s="19"/>
      <c r="GRX41" s="19"/>
      <c r="GRY41" s="19"/>
      <c r="GRZ41" s="19"/>
      <c r="GSA41" s="19"/>
      <c r="GSB41" s="19"/>
      <c r="GSC41" s="19"/>
      <c r="GSD41" s="19"/>
      <c r="GSE41" s="19"/>
      <c r="GSF41" s="19"/>
      <c r="GSG41" s="19"/>
      <c r="GSH41" s="19"/>
      <c r="GSI41" s="19"/>
      <c r="GSJ41" s="19"/>
      <c r="GSK41" s="19"/>
      <c r="GSL41" s="19"/>
      <c r="GSM41" s="19"/>
      <c r="GSN41" s="19"/>
      <c r="GSO41" s="19"/>
      <c r="GSP41" s="19"/>
      <c r="GSQ41" s="19"/>
      <c r="GSR41" s="19"/>
      <c r="GSS41" s="19"/>
      <c r="GST41" s="19"/>
      <c r="GSU41" s="19"/>
      <c r="GSV41" s="19"/>
      <c r="GSW41" s="19"/>
      <c r="GSX41" s="19"/>
      <c r="GSY41" s="19"/>
      <c r="GSZ41" s="19"/>
      <c r="GTA41" s="19"/>
      <c r="GTB41" s="19"/>
      <c r="GTC41" s="19"/>
      <c r="GTD41" s="19"/>
      <c r="GTE41" s="19"/>
      <c r="GTF41" s="19"/>
      <c r="GTG41" s="19"/>
      <c r="GTH41" s="19"/>
      <c r="GTI41" s="19"/>
      <c r="GTJ41" s="19"/>
      <c r="GTK41" s="19"/>
      <c r="GTL41" s="19"/>
      <c r="GTM41" s="19"/>
      <c r="GTN41" s="19"/>
      <c r="GTO41" s="19"/>
      <c r="GTP41" s="19"/>
      <c r="GTQ41" s="19"/>
      <c r="GTR41" s="19"/>
      <c r="GTS41" s="19"/>
      <c r="GTT41" s="19"/>
      <c r="GTU41" s="19"/>
      <c r="GTV41" s="19"/>
      <c r="GTW41" s="19"/>
      <c r="GTX41" s="19"/>
      <c r="GTY41" s="19"/>
      <c r="GTZ41" s="19"/>
      <c r="GUA41" s="19"/>
      <c r="GUB41" s="19"/>
      <c r="GUC41" s="19"/>
      <c r="GUD41" s="19"/>
      <c r="GUE41" s="19"/>
      <c r="GUF41" s="19"/>
      <c r="GUG41" s="19"/>
      <c r="GUH41" s="19"/>
      <c r="GUI41" s="19"/>
      <c r="GUJ41" s="19"/>
      <c r="GUK41" s="19"/>
      <c r="GUL41" s="19"/>
      <c r="GUM41" s="19"/>
      <c r="GUN41" s="19"/>
      <c r="GUO41" s="19"/>
      <c r="GUP41" s="19"/>
      <c r="GUQ41" s="19"/>
      <c r="GUR41" s="19"/>
      <c r="GUS41" s="19"/>
      <c r="GUT41" s="19"/>
      <c r="GUU41" s="19"/>
      <c r="GUV41" s="19"/>
      <c r="GUW41" s="19"/>
      <c r="GUX41" s="19"/>
      <c r="GUY41" s="19"/>
      <c r="GUZ41" s="19"/>
      <c r="GVA41" s="19"/>
      <c r="GVB41" s="19"/>
      <c r="GVC41" s="19"/>
      <c r="GVD41" s="19"/>
      <c r="GVE41" s="19"/>
      <c r="GVF41" s="19"/>
      <c r="GVG41" s="19"/>
      <c r="GVH41" s="19"/>
      <c r="GVI41" s="19"/>
      <c r="GVJ41" s="19"/>
      <c r="GVK41" s="19"/>
      <c r="GVL41" s="19"/>
      <c r="GVM41" s="19"/>
      <c r="GVN41" s="19"/>
      <c r="GVO41" s="19"/>
      <c r="GVP41" s="19"/>
      <c r="GVQ41" s="19"/>
      <c r="GVR41" s="19"/>
      <c r="GVS41" s="19"/>
      <c r="GVT41" s="19"/>
      <c r="GVU41" s="19"/>
      <c r="GVV41" s="19"/>
      <c r="GVW41" s="19"/>
      <c r="GVX41" s="19"/>
      <c r="GVY41" s="19"/>
      <c r="GVZ41" s="19"/>
      <c r="GWA41" s="19"/>
      <c r="GWB41" s="19"/>
      <c r="GWC41" s="19"/>
      <c r="GWD41" s="19"/>
      <c r="GWE41" s="19"/>
      <c r="GWF41" s="19"/>
      <c r="GWG41" s="19"/>
      <c r="GWH41" s="19"/>
      <c r="GWI41" s="19"/>
      <c r="GWJ41" s="19"/>
      <c r="GWK41" s="19"/>
      <c r="GWL41" s="19"/>
      <c r="GWM41" s="19"/>
      <c r="GWN41" s="19"/>
      <c r="GWO41" s="19"/>
      <c r="GWP41" s="19"/>
      <c r="GWQ41" s="19"/>
      <c r="GWR41" s="19"/>
      <c r="GWS41" s="19"/>
      <c r="GWT41" s="19"/>
      <c r="GWU41" s="19"/>
      <c r="GWV41" s="19"/>
      <c r="GWW41" s="19"/>
      <c r="GWX41" s="19"/>
      <c r="GWY41" s="19"/>
      <c r="GWZ41" s="19"/>
      <c r="GXA41" s="19"/>
      <c r="GXB41" s="19"/>
      <c r="GXC41" s="19"/>
      <c r="GXD41" s="19"/>
      <c r="GXE41" s="19"/>
      <c r="GXF41" s="19"/>
      <c r="GXG41" s="19"/>
      <c r="GXH41" s="19"/>
      <c r="GXI41" s="19"/>
      <c r="GXJ41" s="19"/>
      <c r="GXK41" s="19"/>
      <c r="GXL41" s="19"/>
      <c r="GXM41" s="19"/>
      <c r="GXN41" s="19"/>
      <c r="GXO41" s="19"/>
      <c r="GXP41" s="19"/>
      <c r="GXQ41" s="19"/>
      <c r="GXR41" s="19"/>
      <c r="GXS41" s="19"/>
      <c r="GXT41" s="19"/>
      <c r="GXU41" s="19"/>
      <c r="GXV41" s="19"/>
      <c r="GXW41" s="19"/>
      <c r="GXX41" s="19"/>
      <c r="GXY41" s="19"/>
      <c r="GXZ41" s="19"/>
      <c r="GYA41" s="19"/>
      <c r="GYB41" s="19"/>
      <c r="GYC41" s="19"/>
      <c r="GYD41" s="19"/>
      <c r="GYE41" s="19"/>
      <c r="GYF41" s="19"/>
      <c r="GYG41" s="19"/>
      <c r="GYH41" s="19"/>
      <c r="GYI41" s="19"/>
      <c r="GYJ41" s="19"/>
      <c r="GYK41" s="19"/>
      <c r="GYL41" s="19"/>
      <c r="GYM41" s="19"/>
      <c r="GYN41" s="19"/>
      <c r="GYO41" s="19"/>
      <c r="GYP41" s="19"/>
      <c r="GYQ41" s="19"/>
      <c r="GYR41" s="19"/>
      <c r="GYS41" s="19"/>
      <c r="GYT41" s="19"/>
      <c r="GYU41" s="19"/>
      <c r="GYV41" s="19"/>
      <c r="GYW41" s="19"/>
      <c r="GYX41" s="19"/>
      <c r="GYY41" s="19"/>
      <c r="GYZ41" s="19"/>
      <c r="GZA41" s="19"/>
      <c r="GZB41" s="19"/>
      <c r="GZC41" s="19"/>
      <c r="GZD41" s="19"/>
      <c r="GZE41" s="19"/>
      <c r="GZF41" s="19"/>
      <c r="GZG41" s="19"/>
      <c r="GZH41" s="19"/>
      <c r="GZI41" s="19"/>
      <c r="GZJ41" s="19"/>
      <c r="GZK41" s="19"/>
      <c r="GZL41" s="19"/>
      <c r="GZM41" s="19"/>
      <c r="GZN41" s="19"/>
      <c r="GZO41" s="19"/>
      <c r="GZP41" s="19"/>
      <c r="GZQ41" s="19"/>
      <c r="GZR41" s="19"/>
      <c r="GZS41" s="19"/>
      <c r="GZT41" s="19"/>
      <c r="GZU41" s="19"/>
      <c r="GZV41" s="19"/>
      <c r="GZW41" s="19"/>
      <c r="GZX41" s="19"/>
      <c r="GZY41" s="19"/>
      <c r="GZZ41" s="19"/>
      <c r="HAA41" s="19"/>
      <c r="HAB41" s="19"/>
      <c r="HAC41" s="19"/>
      <c r="HAD41" s="19"/>
      <c r="HAE41" s="19"/>
      <c r="HAF41" s="19"/>
      <c r="HAG41" s="19"/>
      <c r="HAH41" s="19"/>
      <c r="HAI41" s="19"/>
      <c r="HAJ41" s="19"/>
      <c r="HAK41" s="19"/>
      <c r="HAL41" s="19"/>
      <c r="HAM41" s="19"/>
      <c r="HAN41" s="19"/>
      <c r="HAO41" s="19"/>
      <c r="HAP41" s="19"/>
      <c r="HAQ41" s="19"/>
      <c r="HAR41" s="19"/>
      <c r="HAS41" s="19"/>
      <c r="HAT41" s="19"/>
      <c r="HAU41" s="19"/>
      <c r="HAV41" s="19"/>
      <c r="HAW41" s="19"/>
      <c r="HAX41" s="19"/>
      <c r="HAY41" s="19"/>
      <c r="HAZ41" s="19"/>
      <c r="HBA41" s="19"/>
      <c r="HBB41" s="19"/>
      <c r="HBC41" s="19"/>
      <c r="HBD41" s="19"/>
      <c r="HBE41" s="19"/>
      <c r="HBF41" s="19"/>
      <c r="HBG41" s="19"/>
      <c r="HBH41" s="19"/>
      <c r="HBI41" s="19"/>
      <c r="HBJ41" s="19"/>
      <c r="HBK41" s="19"/>
      <c r="HBL41" s="19"/>
      <c r="HBM41" s="19"/>
      <c r="HBN41" s="19"/>
      <c r="HBO41" s="19"/>
      <c r="HBP41" s="19"/>
      <c r="HBQ41" s="19"/>
      <c r="HBR41" s="19"/>
      <c r="HBS41" s="19"/>
      <c r="HBT41" s="19"/>
      <c r="HBU41" s="19"/>
      <c r="HBV41" s="19"/>
      <c r="HBW41" s="19"/>
      <c r="HBX41" s="19"/>
      <c r="HBY41" s="19"/>
      <c r="HBZ41" s="19"/>
      <c r="HCA41" s="19"/>
      <c r="HCB41" s="19"/>
      <c r="HCC41" s="19"/>
      <c r="HCD41" s="19"/>
      <c r="HCE41" s="19"/>
      <c r="HCF41" s="19"/>
      <c r="HCG41" s="19"/>
      <c r="HCH41" s="19"/>
      <c r="HCI41" s="19"/>
      <c r="HCJ41" s="19"/>
      <c r="HCK41" s="19"/>
      <c r="HCL41" s="19"/>
      <c r="HCM41" s="19"/>
      <c r="HCN41" s="19"/>
      <c r="HCO41" s="19"/>
      <c r="HCP41" s="19"/>
      <c r="HCQ41" s="19"/>
      <c r="HCR41" s="19"/>
      <c r="HCS41" s="19"/>
      <c r="HCT41" s="19"/>
      <c r="HCU41" s="19"/>
      <c r="HCV41" s="19"/>
      <c r="HCW41" s="19"/>
      <c r="HCX41" s="19"/>
      <c r="HCY41" s="19"/>
      <c r="HCZ41" s="19"/>
      <c r="HDA41" s="19"/>
      <c r="HDB41" s="19"/>
      <c r="HDC41" s="19"/>
      <c r="HDD41" s="19"/>
      <c r="HDE41" s="19"/>
      <c r="HDF41" s="19"/>
      <c r="HDG41" s="19"/>
      <c r="HDH41" s="19"/>
      <c r="HDI41" s="19"/>
      <c r="HDJ41" s="19"/>
      <c r="HDK41" s="19"/>
      <c r="HDL41" s="19"/>
      <c r="HDM41" s="19"/>
      <c r="HDN41" s="19"/>
      <c r="HDO41" s="19"/>
      <c r="HDP41" s="19"/>
      <c r="HDQ41" s="19"/>
      <c r="HDR41" s="19"/>
      <c r="HDS41" s="19"/>
      <c r="HDT41" s="19"/>
      <c r="HDU41" s="19"/>
      <c r="HDV41" s="19"/>
      <c r="HDW41" s="19"/>
      <c r="HDX41" s="19"/>
      <c r="HDY41" s="19"/>
      <c r="HDZ41" s="19"/>
      <c r="HEA41" s="19"/>
      <c r="HEB41" s="19"/>
      <c r="HEC41" s="19"/>
      <c r="HED41" s="19"/>
      <c r="HEE41" s="19"/>
      <c r="HEF41" s="19"/>
      <c r="HEG41" s="19"/>
      <c r="HEH41" s="19"/>
      <c r="HEI41" s="19"/>
      <c r="HEJ41" s="19"/>
      <c r="HEK41" s="19"/>
      <c r="HEL41" s="19"/>
      <c r="HEM41" s="19"/>
      <c r="HEN41" s="19"/>
      <c r="HEO41" s="19"/>
      <c r="HEP41" s="19"/>
      <c r="HEQ41" s="19"/>
      <c r="HER41" s="19"/>
      <c r="HES41" s="19"/>
      <c r="HET41" s="19"/>
      <c r="HEU41" s="19"/>
      <c r="HEV41" s="19"/>
      <c r="HEW41" s="19"/>
      <c r="HEX41" s="19"/>
      <c r="HEY41" s="19"/>
      <c r="HEZ41" s="19"/>
      <c r="HFA41" s="19"/>
      <c r="HFB41" s="19"/>
      <c r="HFC41" s="19"/>
      <c r="HFD41" s="19"/>
      <c r="HFE41" s="19"/>
      <c r="HFF41" s="19"/>
      <c r="HFG41" s="19"/>
      <c r="HFH41" s="19"/>
      <c r="HFI41" s="19"/>
      <c r="HFJ41" s="19"/>
      <c r="HFK41" s="19"/>
      <c r="HFL41" s="19"/>
      <c r="HFM41" s="19"/>
      <c r="HFN41" s="19"/>
      <c r="HFO41" s="19"/>
      <c r="HFP41" s="19"/>
      <c r="HFQ41" s="19"/>
      <c r="HFR41" s="19"/>
      <c r="HFS41" s="19"/>
      <c r="HFT41" s="19"/>
      <c r="HFU41" s="19"/>
      <c r="HFV41" s="19"/>
      <c r="HFW41" s="19"/>
      <c r="HFX41" s="19"/>
      <c r="HFY41" s="19"/>
      <c r="HFZ41" s="19"/>
      <c r="HGA41" s="19"/>
      <c r="HGB41" s="19"/>
      <c r="HGC41" s="19"/>
      <c r="HGD41" s="19"/>
      <c r="HGE41" s="19"/>
      <c r="HGF41" s="19"/>
      <c r="HGG41" s="19"/>
      <c r="HGH41" s="19"/>
      <c r="HGI41" s="19"/>
      <c r="HGJ41" s="19"/>
      <c r="HGK41" s="19"/>
      <c r="HGL41" s="19"/>
      <c r="HGM41" s="19"/>
      <c r="HGN41" s="19"/>
      <c r="HGO41" s="19"/>
      <c r="HGP41" s="19"/>
      <c r="HGQ41" s="19"/>
      <c r="HGR41" s="19"/>
      <c r="HGS41" s="19"/>
      <c r="HGT41" s="19"/>
      <c r="HGU41" s="19"/>
      <c r="HGV41" s="19"/>
      <c r="HGW41" s="19"/>
      <c r="HGX41" s="19"/>
      <c r="HGY41" s="19"/>
      <c r="HGZ41" s="19"/>
      <c r="HHA41" s="19"/>
      <c r="HHB41" s="19"/>
      <c r="HHC41" s="19"/>
      <c r="HHD41" s="19"/>
      <c r="HHE41" s="19"/>
      <c r="HHF41" s="19"/>
      <c r="HHG41" s="19"/>
      <c r="HHH41" s="19"/>
      <c r="HHI41" s="19"/>
      <c r="HHJ41" s="19"/>
      <c r="HHK41" s="19"/>
      <c r="HHL41" s="19"/>
      <c r="HHM41" s="19"/>
      <c r="HHN41" s="19"/>
      <c r="HHO41" s="19"/>
      <c r="HHP41" s="19"/>
      <c r="HHQ41" s="19"/>
      <c r="HHR41" s="19"/>
      <c r="HHS41" s="19"/>
      <c r="HHT41" s="19"/>
      <c r="HHU41" s="19"/>
      <c r="HHV41" s="19"/>
      <c r="HHW41" s="19"/>
      <c r="HHX41" s="19"/>
      <c r="HHY41" s="19"/>
      <c r="HHZ41" s="19"/>
      <c r="HIA41" s="19"/>
      <c r="HIB41" s="19"/>
      <c r="HIC41" s="19"/>
      <c r="HID41" s="19"/>
      <c r="HIE41" s="19"/>
      <c r="HIF41" s="19"/>
      <c r="HIG41" s="19"/>
      <c r="HIH41" s="19"/>
      <c r="HII41" s="19"/>
      <c r="HIJ41" s="19"/>
      <c r="HIK41" s="19"/>
      <c r="HIL41" s="19"/>
      <c r="HIM41" s="19"/>
      <c r="HIN41" s="19"/>
      <c r="HIO41" s="19"/>
      <c r="HIP41" s="19"/>
      <c r="HIQ41" s="19"/>
      <c r="HIR41" s="19"/>
      <c r="HIS41" s="19"/>
      <c r="HIT41" s="19"/>
      <c r="HIU41" s="19"/>
      <c r="HIV41" s="19"/>
      <c r="HIW41" s="19"/>
      <c r="HIX41" s="19"/>
      <c r="HIY41" s="19"/>
      <c r="HIZ41" s="19"/>
      <c r="HJA41" s="19"/>
      <c r="HJB41" s="19"/>
      <c r="HJC41" s="19"/>
      <c r="HJD41" s="19"/>
      <c r="HJE41" s="19"/>
      <c r="HJF41" s="19"/>
      <c r="HJG41" s="19"/>
      <c r="HJH41" s="19"/>
      <c r="HJI41" s="19"/>
      <c r="HJJ41" s="19"/>
      <c r="HJK41" s="19"/>
      <c r="HJL41" s="19"/>
      <c r="HJM41" s="19"/>
      <c r="HJN41" s="19"/>
      <c r="HJO41" s="19"/>
      <c r="HJP41" s="19"/>
      <c r="HJQ41" s="19"/>
      <c r="HJR41" s="19"/>
      <c r="HJS41" s="19"/>
      <c r="HJT41" s="19"/>
      <c r="HJU41" s="19"/>
      <c r="HJV41" s="19"/>
      <c r="HJW41" s="19"/>
      <c r="HJX41" s="19"/>
      <c r="HJY41" s="19"/>
      <c r="HJZ41" s="19"/>
      <c r="HKA41" s="19"/>
      <c r="HKB41" s="19"/>
      <c r="HKC41" s="19"/>
      <c r="HKD41" s="19"/>
      <c r="HKE41" s="19"/>
      <c r="HKF41" s="19"/>
      <c r="HKG41" s="19"/>
      <c r="HKH41" s="19"/>
      <c r="HKI41" s="19"/>
      <c r="HKJ41" s="19"/>
      <c r="HKK41" s="19"/>
      <c r="HKL41" s="19"/>
      <c r="HKM41" s="19"/>
      <c r="HKN41" s="19"/>
      <c r="HKO41" s="19"/>
      <c r="HKP41" s="19"/>
      <c r="HKQ41" s="19"/>
      <c r="HKR41" s="19"/>
      <c r="HKS41" s="19"/>
      <c r="HKT41" s="19"/>
      <c r="HKU41" s="19"/>
      <c r="HKV41" s="19"/>
      <c r="HKW41" s="19"/>
      <c r="HKX41" s="19"/>
      <c r="HKY41" s="19"/>
      <c r="HKZ41" s="19"/>
      <c r="HLA41" s="19"/>
      <c r="HLB41" s="19"/>
      <c r="HLC41" s="19"/>
      <c r="HLD41" s="19"/>
      <c r="HLE41" s="19"/>
      <c r="HLF41" s="19"/>
      <c r="HLG41" s="19"/>
      <c r="HLH41" s="19"/>
      <c r="HLI41" s="19"/>
      <c r="HLJ41" s="19"/>
      <c r="HLK41" s="19"/>
      <c r="HLL41" s="19"/>
      <c r="HLM41" s="19"/>
      <c r="HLN41" s="19"/>
      <c r="HLO41" s="19"/>
      <c r="HLP41" s="19"/>
      <c r="HLQ41" s="19"/>
      <c r="HLR41" s="19"/>
      <c r="HLS41" s="19"/>
      <c r="HLT41" s="19"/>
      <c r="HLU41" s="19"/>
      <c r="HLV41" s="19"/>
      <c r="HLW41" s="19"/>
      <c r="HLX41" s="19"/>
      <c r="HLY41" s="19"/>
      <c r="HLZ41" s="19"/>
      <c r="HMA41" s="19"/>
      <c r="HMB41" s="19"/>
      <c r="HMC41" s="19"/>
      <c r="HMD41" s="19"/>
      <c r="HME41" s="19"/>
      <c r="HMF41" s="19"/>
      <c r="HMG41" s="19"/>
      <c r="HMH41" s="19"/>
      <c r="HMI41" s="19"/>
      <c r="HMJ41" s="19"/>
      <c r="HMK41" s="19"/>
      <c r="HML41" s="19"/>
      <c r="HMM41" s="19"/>
      <c r="HMN41" s="19"/>
      <c r="HMO41" s="19"/>
      <c r="HMP41" s="19"/>
      <c r="HMQ41" s="19"/>
      <c r="HMR41" s="19"/>
      <c r="HMS41" s="19"/>
      <c r="HMT41" s="19"/>
      <c r="HMU41" s="19"/>
      <c r="HMV41" s="19"/>
      <c r="HMW41" s="19"/>
      <c r="HMX41" s="19"/>
      <c r="HMY41" s="19"/>
      <c r="HMZ41" s="19"/>
      <c r="HNA41" s="19"/>
      <c r="HNB41" s="19"/>
      <c r="HNC41" s="19"/>
      <c r="HND41" s="19"/>
      <c r="HNE41" s="19"/>
      <c r="HNF41" s="19"/>
      <c r="HNG41" s="19"/>
      <c r="HNH41" s="19"/>
      <c r="HNI41" s="19"/>
      <c r="HNJ41" s="19"/>
      <c r="HNK41" s="19"/>
      <c r="HNL41" s="19"/>
      <c r="HNM41" s="19"/>
      <c r="HNN41" s="19"/>
      <c r="HNO41" s="19"/>
      <c r="HNP41" s="19"/>
      <c r="HNQ41" s="19"/>
      <c r="HNR41" s="19"/>
      <c r="HNS41" s="19"/>
      <c r="HNT41" s="19"/>
      <c r="HNU41" s="19"/>
      <c r="HNV41" s="19"/>
      <c r="HNW41" s="19"/>
      <c r="HNX41" s="19"/>
      <c r="HNY41" s="19"/>
      <c r="HNZ41" s="19"/>
      <c r="HOA41" s="19"/>
      <c r="HOB41" s="19"/>
      <c r="HOC41" s="19"/>
      <c r="HOD41" s="19"/>
      <c r="HOE41" s="19"/>
      <c r="HOF41" s="19"/>
      <c r="HOG41" s="19"/>
      <c r="HOH41" s="19"/>
      <c r="HOI41" s="19"/>
      <c r="HOJ41" s="19"/>
      <c r="HOK41" s="19"/>
      <c r="HOL41" s="19"/>
      <c r="HOM41" s="19"/>
      <c r="HON41" s="19"/>
      <c r="HOO41" s="19"/>
      <c r="HOP41" s="19"/>
      <c r="HOQ41" s="19"/>
      <c r="HOR41" s="19"/>
      <c r="HOS41" s="19"/>
      <c r="HOT41" s="19"/>
      <c r="HOU41" s="19"/>
      <c r="HOV41" s="19"/>
      <c r="HOW41" s="19"/>
      <c r="HOX41" s="19"/>
      <c r="HOY41" s="19"/>
      <c r="HOZ41" s="19"/>
      <c r="HPA41" s="19"/>
      <c r="HPB41" s="19"/>
      <c r="HPC41" s="19"/>
      <c r="HPD41" s="19"/>
      <c r="HPE41" s="19"/>
      <c r="HPF41" s="19"/>
      <c r="HPG41" s="19"/>
      <c r="HPH41" s="19"/>
      <c r="HPI41" s="19"/>
      <c r="HPJ41" s="19"/>
      <c r="HPK41" s="19"/>
      <c r="HPL41" s="19"/>
      <c r="HPM41" s="19"/>
      <c r="HPN41" s="19"/>
      <c r="HPO41" s="19"/>
      <c r="HPP41" s="19"/>
      <c r="HPQ41" s="19"/>
      <c r="HPR41" s="19"/>
      <c r="HPS41" s="19"/>
      <c r="HPT41" s="19"/>
      <c r="HPU41" s="19"/>
      <c r="HPV41" s="19"/>
      <c r="HPW41" s="19"/>
      <c r="HPX41" s="19"/>
      <c r="HPY41" s="19"/>
      <c r="HPZ41" s="19"/>
      <c r="HQA41" s="19"/>
      <c r="HQB41" s="19"/>
      <c r="HQC41" s="19"/>
      <c r="HQD41" s="19"/>
      <c r="HQE41" s="19"/>
      <c r="HQF41" s="19"/>
      <c r="HQG41" s="19"/>
      <c r="HQH41" s="19"/>
      <c r="HQI41" s="19"/>
      <c r="HQJ41" s="19"/>
      <c r="HQK41" s="19"/>
      <c r="HQL41" s="19"/>
      <c r="HQM41" s="19"/>
      <c r="HQN41" s="19"/>
      <c r="HQO41" s="19"/>
      <c r="HQP41" s="19"/>
      <c r="HQQ41" s="19"/>
      <c r="HQR41" s="19"/>
      <c r="HQS41" s="19"/>
      <c r="HQT41" s="19"/>
      <c r="HQU41" s="19"/>
      <c r="HQV41" s="19"/>
      <c r="HQW41" s="19"/>
      <c r="HQX41" s="19"/>
      <c r="HQY41" s="19"/>
      <c r="HQZ41" s="19"/>
      <c r="HRA41" s="19"/>
      <c r="HRB41" s="19"/>
      <c r="HRC41" s="19"/>
      <c r="HRD41" s="19"/>
      <c r="HRE41" s="19"/>
      <c r="HRF41" s="19"/>
      <c r="HRG41" s="19"/>
      <c r="HRH41" s="19"/>
      <c r="HRI41" s="19"/>
      <c r="HRJ41" s="19"/>
      <c r="HRK41" s="19"/>
      <c r="HRL41" s="19"/>
      <c r="HRM41" s="19"/>
      <c r="HRN41" s="19"/>
      <c r="HRO41" s="19"/>
      <c r="HRP41" s="19"/>
      <c r="HRQ41" s="19"/>
      <c r="HRR41" s="19"/>
      <c r="HRS41" s="19"/>
      <c r="HRT41" s="19"/>
      <c r="HRU41" s="19"/>
      <c r="HRV41" s="19"/>
      <c r="HRW41" s="19"/>
      <c r="HRX41" s="19"/>
      <c r="HRY41" s="19"/>
      <c r="HRZ41" s="19"/>
      <c r="HSA41" s="19"/>
      <c r="HSB41" s="19"/>
      <c r="HSC41" s="19"/>
      <c r="HSD41" s="19"/>
      <c r="HSE41" s="19"/>
      <c r="HSF41" s="19"/>
      <c r="HSG41" s="19"/>
      <c r="HSH41" s="19"/>
      <c r="HSI41" s="19"/>
      <c r="HSJ41" s="19"/>
      <c r="HSK41" s="19"/>
      <c r="HSL41" s="19"/>
      <c r="HSM41" s="19"/>
      <c r="HSN41" s="19"/>
      <c r="HSO41" s="19"/>
      <c r="HSP41" s="19"/>
      <c r="HSQ41" s="19"/>
      <c r="HSR41" s="19"/>
      <c r="HSS41" s="19"/>
      <c r="HST41" s="19"/>
      <c r="HSU41" s="19"/>
      <c r="HSV41" s="19"/>
      <c r="HSW41" s="19"/>
      <c r="HSX41" s="19"/>
      <c r="HSY41" s="19"/>
      <c r="HSZ41" s="19"/>
      <c r="HTA41" s="19"/>
      <c r="HTB41" s="19"/>
      <c r="HTC41" s="19"/>
      <c r="HTD41" s="19"/>
      <c r="HTE41" s="19"/>
      <c r="HTF41" s="19"/>
      <c r="HTG41" s="19"/>
      <c r="HTH41" s="19"/>
      <c r="HTI41" s="19"/>
      <c r="HTJ41" s="19"/>
      <c r="HTK41" s="19"/>
      <c r="HTL41" s="19"/>
      <c r="HTM41" s="19"/>
      <c r="HTN41" s="19"/>
      <c r="HTO41" s="19"/>
      <c r="HTP41" s="19"/>
      <c r="HTQ41" s="19"/>
      <c r="HTR41" s="19"/>
      <c r="HTS41" s="19"/>
      <c r="HTT41" s="19"/>
      <c r="HTU41" s="19"/>
      <c r="HTV41" s="19"/>
      <c r="HTW41" s="19"/>
      <c r="HTX41" s="19"/>
      <c r="HTY41" s="19"/>
      <c r="HTZ41" s="19"/>
      <c r="HUA41" s="19"/>
      <c r="HUB41" s="19"/>
      <c r="HUC41" s="19"/>
      <c r="HUD41" s="19"/>
      <c r="HUE41" s="19"/>
      <c r="HUF41" s="19"/>
      <c r="HUG41" s="19"/>
      <c r="HUH41" s="19"/>
      <c r="HUI41" s="19"/>
      <c r="HUJ41" s="19"/>
      <c r="HUK41" s="19"/>
      <c r="HUL41" s="19"/>
      <c r="HUM41" s="19"/>
      <c r="HUN41" s="19"/>
      <c r="HUO41" s="19"/>
      <c r="HUP41" s="19"/>
      <c r="HUQ41" s="19"/>
      <c r="HUR41" s="19"/>
      <c r="HUS41" s="19"/>
      <c r="HUT41" s="19"/>
      <c r="HUU41" s="19"/>
      <c r="HUV41" s="19"/>
      <c r="HUW41" s="19"/>
      <c r="HUX41" s="19"/>
      <c r="HUY41" s="19"/>
      <c r="HUZ41" s="19"/>
      <c r="HVA41" s="19"/>
      <c r="HVB41" s="19"/>
      <c r="HVC41" s="19"/>
      <c r="HVD41" s="19"/>
      <c r="HVE41" s="19"/>
      <c r="HVF41" s="19"/>
      <c r="HVG41" s="19"/>
      <c r="HVH41" s="19"/>
      <c r="HVI41" s="19"/>
      <c r="HVJ41" s="19"/>
      <c r="HVK41" s="19"/>
      <c r="HVL41" s="19"/>
      <c r="HVM41" s="19"/>
      <c r="HVN41" s="19"/>
      <c r="HVO41" s="19"/>
      <c r="HVP41" s="19"/>
      <c r="HVQ41" s="19"/>
      <c r="HVR41" s="19"/>
      <c r="HVS41" s="19"/>
      <c r="HVT41" s="19"/>
      <c r="HVU41" s="19"/>
      <c r="HVV41" s="19"/>
      <c r="HVW41" s="19"/>
      <c r="HVX41" s="19"/>
      <c r="HVY41" s="19"/>
      <c r="HVZ41" s="19"/>
      <c r="HWA41" s="19"/>
      <c r="HWB41" s="19"/>
      <c r="HWC41" s="19"/>
      <c r="HWD41" s="19"/>
      <c r="HWE41" s="19"/>
      <c r="HWF41" s="19"/>
      <c r="HWG41" s="19"/>
      <c r="HWH41" s="19"/>
      <c r="HWI41" s="19"/>
      <c r="HWJ41" s="19"/>
      <c r="HWK41" s="19"/>
      <c r="HWL41" s="19"/>
      <c r="HWM41" s="19"/>
      <c r="HWN41" s="19"/>
      <c r="HWO41" s="19"/>
      <c r="HWP41" s="19"/>
      <c r="HWQ41" s="19"/>
      <c r="HWR41" s="19"/>
      <c r="HWS41" s="19"/>
      <c r="HWT41" s="19"/>
      <c r="HWU41" s="19"/>
      <c r="HWV41" s="19"/>
      <c r="HWW41" s="19"/>
      <c r="HWX41" s="19"/>
      <c r="HWY41" s="19"/>
      <c r="HWZ41" s="19"/>
      <c r="HXA41" s="19"/>
      <c r="HXB41" s="19"/>
      <c r="HXC41" s="19"/>
      <c r="HXD41" s="19"/>
      <c r="HXE41" s="19"/>
      <c r="HXF41" s="19"/>
      <c r="HXG41" s="19"/>
      <c r="HXH41" s="19"/>
      <c r="HXI41" s="19"/>
      <c r="HXJ41" s="19"/>
      <c r="HXK41" s="19"/>
      <c r="HXL41" s="19"/>
      <c r="HXM41" s="19"/>
      <c r="HXN41" s="19"/>
      <c r="HXO41" s="19"/>
      <c r="HXP41" s="19"/>
      <c r="HXQ41" s="19"/>
      <c r="HXR41" s="19"/>
      <c r="HXS41" s="19"/>
      <c r="HXT41" s="19"/>
      <c r="HXU41" s="19"/>
      <c r="HXV41" s="19"/>
      <c r="HXW41" s="19"/>
      <c r="HXX41" s="19"/>
      <c r="HXY41" s="19"/>
      <c r="HXZ41" s="19"/>
      <c r="HYA41" s="19"/>
      <c r="HYB41" s="19"/>
      <c r="HYC41" s="19"/>
      <c r="HYD41" s="19"/>
      <c r="HYE41" s="19"/>
      <c r="HYF41" s="19"/>
      <c r="HYG41" s="19"/>
      <c r="HYH41" s="19"/>
      <c r="HYI41" s="19"/>
      <c r="HYJ41" s="19"/>
      <c r="HYK41" s="19"/>
      <c r="HYL41" s="19"/>
      <c r="HYM41" s="19"/>
      <c r="HYN41" s="19"/>
      <c r="HYO41" s="19"/>
      <c r="HYP41" s="19"/>
      <c r="HYQ41" s="19"/>
      <c r="HYR41" s="19"/>
      <c r="HYS41" s="19"/>
      <c r="HYT41" s="19"/>
      <c r="HYU41" s="19"/>
      <c r="HYV41" s="19"/>
      <c r="HYW41" s="19"/>
      <c r="HYX41" s="19"/>
      <c r="HYY41" s="19"/>
      <c r="HYZ41" s="19"/>
      <c r="HZA41" s="19"/>
      <c r="HZB41" s="19"/>
      <c r="HZC41" s="19"/>
      <c r="HZD41" s="19"/>
      <c r="HZE41" s="19"/>
      <c r="HZF41" s="19"/>
      <c r="HZG41" s="19"/>
      <c r="HZH41" s="19"/>
      <c r="HZI41" s="19"/>
      <c r="HZJ41" s="19"/>
      <c r="HZK41" s="19"/>
      <c r="HZL41" s="19"/>
      <c r="HZM41" s="19"/>
      <c r="HZN41" s="19"/>
      <c r="HZO41" s="19"/>
      <c r="HZP41" s="19"/>
      <c r="HZQ41" s="19"/>
      <c r="HZR41" s="19"/>
      <c r="HZS41" s="19"/>
      <c r="HZT41" s="19"/>
      <c r="HZU41" s="19"/>
      <c r="HZV41" s="19"/>
      <c r="HZW41" s="19"/>
      <c r="HZX41" s="19"/>
      <c r="HZY41" s="19"/>
      <c r="HZZ41" s="19"/>
      <c r="IAA41" s="19"/>
      <c r="IAB41" s="19"/>
      <c r="IAC41" s="19"/>
      <c r="IAD41" s="19"/>
      <c r="IAE41" s="19"/>
      <c r="IAF41" s="19"/>
      <c r="IAG41" s="19"/>
      <c r="IAH41" s="19"/>
      <c r="IAI41" s="19"/>
      <c r="IAJ41" s="19"/>
      <c r="IAK41" s="19"/>
      <c r="IAL41" s="19"/>
      <c r="IAM41" s="19"/>
      <c r="IAN41" s="19"/>
      <c r="IAO41" s="19"/>
      <c r="IAP41" s="19"/>
      <c r="IAQ41" s="19"/>
      <c r="IAR41" s="19"/>
      <c r="IAS41" s="19"/>
      <c r="IAT41" s="19"/>
      <c r="IAU41" s="19"/>
      <c r="IAV41" s="19"/>
      <c r="IAW41" s="19"/>
      <c r="IAX41" s="19"/>
      <c r="IAY41" s="19"/>
      <c r="IAZ41" s="19"/>
      <c r="IBA41" s="19"/>
      <c r="IBB41" s="19"/>
      <c r="IBC41" s="19"/>
      <c r="IBD41" s="19"/>
      <c r="IBE41" s="19"/>
      <c r="IBF41" s="19"/>
      <c r="IBG41" s="19"/>
      <c r="IBH41" s="19"/>
      <c r="IBI41" s="19"/>
      <c r="IBJ41" s="19"/>
      <c r="IBK41" s="19"/>
      <c r="IBL41" s="19"/>
      <c r="IBM41" s="19"/>
      <c r="IBN41" s="19"/>
      <c r="IBO41" s="19"/>
      <c r="IBP41" s="19"/>
      <c r="IBQ41" s="19"/>
      <c r="IBR41" s="19"/>
      <c r="IBS41" s="19"/>
      <c r="IBT41" s="19"/>
      <c r="IBU41" s="19"/>
      <c r="IBV41" s="19"/>
      <c r="IBW41" s="19"/>
      <c r="IBX41" s="19"/>
      <c r="IBY41" s="19"/>
      <c r="IBZ41" s="19"/>
      <c r="ICA41" s="19"/>
      <c r="ICB41" s="19"/>
      <c r="ICC41" s="19"/>
      <c r="ICD41" s="19"/>
      <c r="ICE41" s="19"/>
      <c r="ICF41" s="19"/>
      <c r="ICG41" s="19"/>
      <c r="ICH41" s="19"/>
      <c r="ICI41" s="19"/>
      <c r="ICJ41" s="19"/>
      <c r="ICK41" s="19"/>
      <c r="ICL41" s="19"/>
      <c r="ICM41" s="19"/>
      <c r="ICN41" s="19"/>
      <c r="ICO41" s="19"/>
      <c r="ICP41" s="19"/>
      <c r="ICQ41" s="19"/>
      <c r="ICR41" s="19"/>
      <c r="ICS41" s="19"/>
      <c r="ICT41" s="19"/>
      <c r="ICU41" s="19"/>
      <c r="ICV41" s="19"/>
      <c r="ICW41" s="19"/>
      <c r="ICX41" s="19"/>
      <c r="ICY41" s="19"/>
      <c r="ICZ41" s="19"/>
      <c r="IDA41" s="19"/>
      <c r="IDB41" s="19"/>
      <c r="IDC41" s="19"/>
      <c r="IDD41" s="19"/>
      <c r="IDE41" s="19"/>
      <c r="IDF41" s="19"/>
      <c r="IDG41" s="19"/>
      <c r="IDH41" s="19"/>
      <c r="IDI41" s="19"/>
      <c r="IDJ41" s="19"/>
      <c r="IDK41" s="19"/>
      <c r="IDL41" s="19"/>
      <c r="IDM41" s="19"/>
      <c r="IDN41" s="19"/>
      <c r="IDO41" s="19"/>
      <c r="IDP41" s="19"/>
      <c r="IDQ41" s="19"/>
      <c r="IDR41" s="19"/>
      <c r="IDS41" s="19"/>
      <c r="IDT41" s="19"/>
      <c r="IDU41" s="19"/>
      <c r="IDV41" s="19"/>
      <c r="IDW41" s="19"/>
      <c r="IDX41" s="19"/>
      <c r="IDY41" s="19"/>
      <c r="IDZ41" s="19"/>
      <c r="IEA41" s="19"/>
      <c r="IEB41" s="19"/>
      <c r="IEC41" s="19"/>
      <c r="IED41" s="19"/>
      <c r="IEE41" s="19"/>
      <c r="IEF41" s="19"/>
      <c r="IEG41" s="19"/>
      <c r="IEH41" s="19"/>
      <c r="IEI41" s="19"/>
      <c r="IEJ41" s="19"/>
      <c r="IEK41" s="19"/>
      <c r="IEL41" s="19"/>
      <c r="IEM41" s="19"/>
      <c r="IEN41" s="19"/>
      <c r="IEO41" s="19"/>
      <c r="IEP41" s="19"/>
      <c r="IEQ41" s="19"/>
      <c r="IER41" s="19"/>
      <c r="IES41" s="19"/>
      <c r="IET41" s="19"/>
      <c r="IEU41" s="19"/>
      <c r="IEV41" s="19"/>
      <c r="IEW41" s="19"/>
      <c r="IEX41" s="19"/>
      <c r="IEY41" s="19"/>
      <c r="IEZ41" s="19"/>
      <c r="IFA41" s="19"/>
      <c r="IFB41" s="19"/>
      <c r="IFC41" s="19"/>
      <c r="IFD41" s="19"/>
      <c r="IFE41" s="19"/>
      <c r="IFF41" s="19"/>
      <c r="IFG41" s="19"/>
      <c r="IFH41" s="19"/>
      <c r="IFI41" s="19"/>
      <c r="IFJ41" s="19"/>
      <c r="IFK41" s="19"/>
      <c r="IFL41" s="19"/>
      <c r="IFM41" s="19"/>
      <c r="IFN41" s="19"/>
      <c r="IFO41" s="19"/>
      <c r="IFP41" s="19"/>
      <c r="IFQ41" s="19"/>
      <c r="IFR41" s="19"/>
      <c r="IFS41" s="19"/>
      <c r="IFT41" s="19"/>
      <c r="IFU41" s="19"/>
      <c r="IFV41" s="19"/>
      <c r="IFW41" s="19"/>
      <c r="IFX41" s="19"/>
      <c r="IFY41" s="19"/>
      <c r="IFZ41" s="19"/>
      <c r="IGA41" s="19"/>
      <c r="IGB41" s="19"/>
      <c r="IGC41" s="19"/>
      <c r="IGD41" s="19"/>
      <c r="IGE41" s="19"/>
      <c r="IGF41" s="19"/>
      <c r="IGG41" s="19"/>
      <c r="IGH41" s="19"/>
      <c r="IGI41" s="19"/>
      <c r="IGJ41" s="19"/>
      <c r="IGK41" s="19"/>
      <c r="IGL41" s="19"/>
      <c r="IGM41" s="19"/>
      <c r="IGN41" s="19"/>
      <c r="IGO41" s="19"/>
      <c r="IGP41" s="19"/>
      <c r="IGQ41" s="19"/>
      <c r="IGR41" s="19"/>
      <c r="IGS41" s="19"/>
      <c r="IGT41" s="19"/>
      <c r="IGU41" s="19"/>
      <c r="IGV41" s="19"/>
      <c r="IGW41" s="19"/>
      <c r="IGX41" s="19"/>
      <c r="IGY41" s="19"/>
      <c r="IGZ41" s="19"/>
      <c r="IHA41" s="19"/>
      <c r="IHB41" s="19"/>
      <c r="IHC41" s="19"/>
      <c r="IHD41" s="19"/>
      <c r="IHE41" s="19"/>
      <c r="IHF41" s="19"/>
      <c r="IHG41" s="19"/>
      <c r="IHH41" s="19"/>
      <c r="IHI41" s="19"/>
      <c r="IHJ41" s="19"/>
      <c r="IHK41" s="19"/>
      <c r="IHL41" s="19"/>
      <c r="IHM41" s="19"/>
      <c r="IHN41" s="19"/>
      <c r="IHO41" s="19"/>
      <c r="IHP41" s="19"/>
      <c r="IHQ41" s="19"/>
      <c r="IHR41" s="19"/>
      <c r="IHS41" s="19"/>
      <c r="IHT41" s="19"/>
      <c r="IHU41" s="19"/>
      <c r="IHV41" s="19"/>
      <c r="IHW41" s="19"/>
      <c r="IHX41" s="19"/>
      <c r="IHY41" s="19"/>
      <c r="IHZ41" s="19"/>
      <c r="IIA41" s="19"/>
      <c r="IIB41" s="19"/>
      <c r="IIC41" s="19"/>
      <c r="IID41" s="19"/>
      <c r="IIE41" s="19"/>
      <c r="IIF41" s="19"/>
      <c r="IIG41" s="19"/>
      <c r="IIH41" s="19"/>
      <c r="III41" s="19"/>
      <c r="IIJ41" s="19"/>
      <c r="IIK41" s="19"/>
      <c r="IIL41" s="19"/>
      <c r="IIM41" s="19"/>
      <c r="IIN41" s="19"/>
      <c r="IIO41" s="19"/>
      <c r="IIP41" s="19"/>
      <c r="IIQ41" s="19"/>
      <c r="IIR41" s="19"/>
      <c r="IIS41" s="19"/>
      <c r="IIT41" s="19"/>
      <c r="IIU41" s="19"/>
      <c r="IIV41" s="19"/>
      <c r="IIW41" s="19"/>
      <c r="IIX41" s="19"/>
      <c r="IIY41" s="19"/>
      <c r="IIZ41" s="19"/>
      <c r="IJA41" s="19"/>
      <c r="IJB41" s="19"/>
      <c r="IJC41" s="19"/>
      <c r="IJD41" s="19"/>
      <c r="IJE41" s="19"/>
      <c r="IJF41" s="19"/>
      <c r="IJG41" s="19"/>
      <c r="IJH41" s="19"/>
      <c r="IJI41" s="19"/>
      <c r="IJJ41" s="19"/>
      <c r="IJK41" s="19"/>
      <c r="IJL41" s="19"/>
      <c r="IJM41" s="19"/>
      <c r="IJN41" s="19"/>
      <c r="IJO41" s="19"/>
      <c r="IJP41" s="19"/>
      <c r="IJQ41" s="19"/>
      <c r="IJR41" s="19"/>
      <c r="IJS41" s="19"/>
      <c r="IJT41" s="19"/>
      <c r="IJU41" s="19"/>
      <c r="IJV41" s="19"/>
      <c r="IJW41" s="19"/>
      <c r="IJX41" s="19"/>
      <c r="IJY41" s="19"/>
      <c r="IJZ41" s="19"/>
      <c r="IKA41" s="19"/>
      <c r="IKB41" s="19"/>
      <c r="IKC41" s="19"/>
      <c r="IKD41" s="19"/>
      <c r="IKE41" s="19"/>
      <c r="IKF41" s="19"/>
      <c r="IKG41" s="19"/>
      <c r="IKH41" s="19"/>
      <c r="IKI41" s="19"/>
      <c r="IKJ41" s="19"/>
      <c r="IKK41" s="19"/>
      <c r="IKL41" s="19"/>
      <c r="IKM41" s="19"/>
      <c r="IKN41" s="19"/>
      <c r="IKO41" s="19"/>
      <c r="IKP41" s="19"/>
      <c r="IKQ41" s="19"/>
      <c r="IKR41" s="19"/>
      <c r="IKS41" s="19"/>
      <c r="IKT41" s="19"/>
      <c r="IKU41" s="19"/>
      <c r="IKV41" s="19"/>
      <c r="IKW41" s="19"/>
      <c r="IKX41" s="19"/>
      <c r="IKY41" s="19"/>
      <c r="IKZ41" s="19"/>
      <c r="ILA41" s="19"/>
      <c r="ILB41" s="19"/>
      <c r="ILC41" s="19"/>
      <c r="ILD41" s="19"/>
      <c r="ILE41" s="19"/>
      <c r="ILF41" s="19"/>
      <c r="ILG41" s="19"/>
      <c r="ILH41" s="19"/>
      <c r="ILI41" s="19"/>
      <c r="ILJ41" s="19"/>
      <c r="ILK41" s="19"/>
      <c r="ILL41" s="19"/>
      <c r="ILM41" s="19"/>
      <c r="ILN41" s="19"/>
      <c r="ILO41" s="19"/>
      <c r="ILP41" s="19"/>
      <c r="ILQ41" s="19"/>
      <c r="ILR41" s="19"/>
      <c r="ILS41" s="19"/>
      <c r="ILT41" s="19"/>
      <c r="ILU41" s="19"/>
      <c r="ILV41" s="19"/>
      <c r="ILW41" s="19"/>
      <c r="ILX41" s="19"/>
      <c r="ILY41" s="19"/>
      <c r="ILZ41" s="19"/>
      <c r="IMA41" s="19"/>
      <c r="IMB41" s="19"/>
      <c r="IMC41" s="19"/>
      <c r="IMD41" s="19"/>
      <c r="IME41" s="19"/>
      <c r="IMF41" s="19"/>
      <c r="IMG41" s="19"/>
      <c r="IMH41" s="19"/>
      <c r="IMI41" s="19"/>
      <c r="IMJ41" s="19"/>
      <c r="IMK41" s="19"/>
      <c r="IML41" s="19"/>
      <c r="IMM41" s="19"/>
      <c r="IMN41" s="19"/>
      <c r="IMO41" s="19"/>
      <c r="IMP41" s="19"/>
      <c r="IMQ41" s="19"/>
      <c r="IMR41" s="19"/>
      <c r="IMS41" s="19"/>
      <c r="IMT41" s="19"/>
      <c r="IMU41" s="19"/>
      <c r="IMV41" s="19"/>
      <c r="IMW41" s="19"/>
      <c r="IMX41" s="19"/>
      <c r="IMY41" s="19"/>
      <c r="IMZ41" s="19"/>
      <c r="INA41" s="19"/>
      <c r="INB41" s="19"/>
      <c r="INC41" s="19"/>
      <c r="IND41" s="19"/>
      <c r="INE41" s="19"/>
      <c r="INF41" s="19"/>
      <c r="ING41" s="19"/>
      <c r="INH41" s="19"/>
      <c r="INI41" s="19"/>
      <c r="INJ41" s="19"/>
      <c r="INK41" s="19"/>
      <c r="INL41" s="19"/>
      <c r="INM41" s="19"/>
      <c r="INN41" s="19"/>
      <c r="INO41" s="19"/>
      <c r="INP41" s="19"/>
      <c r="INQ41" s="19"/>
      <c r="INR41" s="19"/>
      <c r="INS41" s="19"/>
      <c r="INT41" s="19"/>
      <c r="INU41" s="19"/>
      <c r="INV41" s="19"/>
      <c r="INW41" s="19"/>
      <c r="INX41" s="19"/>
      <c r="INY41" s="19"/>
      <c r="INZ41" s="19"/>
      <c r="IOA41" s="19"/>
      <c r="IOB41" s="19"/>
      <c r="IOC41" s="19"/>
      <c r="IOD41" s="19"/>
      <c r="IOE41" s="19"/>
      <c r="IOF41" s="19"/>
      <c r="IOG41" s="19"/>
      <c r="IOH41" s="19"/>
      <c r="IOI41" s="19"/>
      <c r="IOJ41" s="19"/>
      <c r="IOK41" s="19"/>
      <c r="IOL41" s="19"/>
      <c r="IOM41" s="19"/>
      <c r="ION41" s="19"/>
      <c r="IOO41" s="19"/>
      <c r="IOP41" s="19"/>
      <c r="IOQ41" s="19"/>
      <c r="IOR41" s="19"/>
      <c r="IOS41" s="19"/>
      <c r="IOT41" s="19"/>
      <c r="IOU41" s="19"/>
      <c r="IOV41" s="19"/>
      <c r="IOW41" s="19"/>
      <c r="IOX41" s="19"/>
      <c r="IOY41" s="19"/>
      <c r="IOZ41" s="19"/>
      <c r="IPA41" s="19"/>
      <c r="IPB41" s="19"/>
      <c r="IPC41" s="19"/>
      <c r="IPD41" s="19"/>
      <c r="IPE41" s="19"/>
      <c r="IPF41" s="19"/>
      <c r="IPG41" s="19"/>
      <c r="IPH41" s="19"/>
      <c r="IPI41" s="19"/>
      <c r="IPJ41" s="19"/>
      <c r="IPK41" s="19"/>
      <c r="IPL41" s="19"/>
      <c r="IPM41" s="19"/>
      <c r="IPN41" s="19"/>
      <c r="IPO41" s="19"/>
      <c r="IPP41" s="19"/>
      <c r="IPQ41" s="19"/>
      <c r="IPR41" s="19"/>
      <c r="IPS41" s="19"/>
      <c r="IPT41" s="19"/>
      <c r="IPU41" s="19"/>
      <c r="IPV41" s="19"/>
      <c r="IPW41" s="19"/>
      <c r="IPX41" s="19"/>
      <c r="IPY41" s="19"/>
      <c r="IPZ41" s="19"/>
      <c r="IQA41" s="19"/>
      <c r="IQB41" s="19"/>
      <c r="IQC41" s="19"/>
      <c r="IQD41" s="19"/>
      <c r="IQE41" s="19"/>
      <c r="IQF41" s="19"/>
      <c r="IQG41" s="19"/>
      <c r="IQH41" s="19"/>
      <c r="IQI41" s="19"/>
      <c r="IQJ41" s="19"/>
      <c r="IQK41" s="19"/>
      <c r="IQL41" s="19"/>
      <c r="IQM41" s="19"/>
      <c r="IQN41" s="19"/>
      <c r="IQO41" s="19"/>
      <c r="IQP41" s="19"/>
      <c r="IQQ41" s="19"/>
      <c r="IQR41" s="19"/>
      <c r="IQS41" s="19"/>
      <c r="IQT41" s="19"/>
      <c r="IQU41" s="19"/>
      <c r="IQV41" s="19"/>
      <c r="IQW41" s="19"/>
      <c r="IQX41" s="19"/>
      <c r="IQY41" s="19"/>
      <c r="IQZ41" s="19"/>
      <c r="IRA41" s="19"/>
      <c r="IRB41" s="19"/>
      <c r="IRC41" s="19"/>
      <c r="IRD41" s="19"/>
      <c r="IRE41" s="19"/>
      <c r="IRF41" s="19"/>
      <c r="IRG41" s="19"/>
      <c r="IRH41" s="19"/>
      <c r="IRI41" s="19"/>
      <c r="IRJ41" s="19"/>
      <c r="IRK41" s="19"/>
      <c r="IRL41" s="19"/>
      <c r="IRM41" s="19"/>
      <c r="IRN41" s="19"/>
      <c r="IRO41" s="19"/>
      <c r="IRP41" s="19"/>
      <c r="IRQ41" s="19"/>
      <c r="IRR41" s="19"/>
      <c r="IRS41" s="19"/>
      <c r="IRT41" s="19"/>
      <c r="IRU41" s="19"/>
      <c r="IRV41" s="19"/>
      <c r="IRW41" s="19"/>
      <c r="IRX41" s="19"/>
      <c r="IRY41" s="19"/>
      <c r="IRZ41" s="19"/>
      <c r="ISA41" s="19"/>
      <c r="ISB41" s="19"/>
      <c r="ISC41" s="19"/>
      <c r="ISD41" s="19"/>
      <c r="ISE41" s="19"/>
      <c r="ISF41" s="19"/>
      <c r="ISG41" s="19"/>
      <c r="ISH41" s="19"/>
      <c r="ISI41" s="19"/>
      <c r="ISJ41" s="19"/>
      <c r="ISK41" s="19"/>
      <c r="ISL41" s="19"/>
      <c r="ISM41" s="19"/>
      <c r="ISN41" s="19"/>
      <c r="ISO41" s="19"/>
      <c r="ISP41" s="19"/>
      <c r="ISQ41" s="19"/>
      <c r="ISR41" s="19"/>
      <c r="ISS41" s="19"/>
      <c r="IST41" s="19"/>
      <c r="ISU41" s="19"/>
      <c r="ISV41" s="19"/>
      <c r="ISW41" s="19"/>
      <c r="ISX41" s="19"/>
      <c r="ISY41" s="19"/>
      <c r="ISZ41" s="19"/>
      <c r="ITA41" s="19"/>
      <c r="ITB41" s="19"/>
      <c r="ITC41" s="19"/>
      <c r="ITD41" s="19"/>
      <c r="ITE41" s="19"/>
      <c r="ITF41" s="19"/>
      <c r="ITG41" s="19"/>
      <c r="ITH41" s="19"/>
      <c r="ITI41" s="19"/>
      <c r="ITJ41" s="19"/>
      <c r="ITK41" s="19"/>
      <c r="ITL41" s="19"/>
      <c r="ITM41" s="19"/>
      <c r="ITN41" s="19"/>
      <c r="ITO41" s="19"/>
      <c r="ITP41" s="19"/>
      <c r="ITQ41" s="19"/>
      <c r="ITR41" s="19"/>
      <c r="ITS41" s="19"/>
      <c r="ITT41" s="19"/>
      <c r="ITU41" s="19"/>
      <c r="ITV41" s="19"/>
      <c r="ITW41" s="19"/>
      <c r="ITX41" s="19"/>
      <c r="ITY41" s="19"/>
      <c r="ITZ41" s="19"/>
      <c r="IUA41" s="19"/>
      <c r="IUB41" s="19"/>
      <c r="IUC41" s="19"/>
      <c r="IUD41" s="19"/>
      <c r="IUE41" s="19"/>
      <c r="IUF41" s="19"/>
      <c r="IUG41" s="19"/>
      <c r="IUH41" s="19"/>
      <c r="IUI41" s="19"/>
      <c r="IUJ41" s="19"/>
      <c r="IUK41" s="19"/>
      <c r="IUL41" s="19"/>
      <c r="IUM41" s="19"/>
      <c r="IUN41" s="19"/>
      <c r="IUO41" s="19"/>
      <c r="IUP41" s="19"/>
      <c r="IUQ41" s="19"/>
      <c r="IUR41" s="19"/>
      <c r="IUS41" s="19"/>
      <c r="IUT41" s="19"/>
      <c r="IUU41" s="19"/>
      <c r="IUV41" s="19"/>
      <c r="IUW41" s="19"/>
      <c r="IUX41" s="19"/>
      <c r="IUY41" s="19"/>
      <c r="IUZ41" s="19"/>
      <c r="IVA41" s="19"/>
      <c r="IVB41" s="19"/>
      <c r="IVC41" s="19"/>
      <c r="IVD41" s="19"/>
      <c r="IVE41" s="19"/>
      <c r="IVF41" s="19"/>
      <c r="IVG41" s="19"/>
      <c r="IVH41" s="19"/>
      <c r="IVI41" s="19"/>
      <c r="IVJ41" s="19"/>
      <c r="IVK41" s="19"/>
      <c r="IVL41" s="19"/>
      <c r="IVM41" s="19"/>
      <c r="IVN41" s="19"/>
      <c r="IVO41" s="19"/>
      <c r="IVP41" s="19"/>
      <c r="IVQ41" s="19"/>
      <c r="IVR41" s="19"/>
      <c r="IVS41" s="19"/>
      <c r="IVT41" s="19"/>
      <c r="IVU41" s="19"/>
      <c r="IVV41" s="19"/>
      <c r="IVW41" s="19"/>
      <c r="IVX41" s="19"/>
      <c r="IVY41" s="19"/>
      <c r="IVZ41" s="19"/>
      <c r="IWA41" s="19"/>
      <c r="IWB41" s="19"/>
      <c r="IWC41" s="19"/>
      <c r="IWD41" s="19"/>
      <c r="IWE41" s="19"/>
      <c r="IWF41" s="19"/>
      <c r="IWG41" s="19"/>
      <c r="IWH41" s="19"/>
      <c r="IWI41" s="19"/>
      <c r="IWJ41" s="19"/>
      <c r="IWK41" s="19"/>
      <c r="IWL41" s="19"/>
      <c r="IWM41" s="19"/>
      <c r="IWN41" s="19"/>
      <c r="IWO41" s="19"/>
      <c r="IWP41" s="19"/>
      <c r="IWQ41" s="19"/>
      <c r="IWR41" s="19"/>
      <c r="IWS41" s="19"/>
      <c r="IWT41" s="19"/>
      <c r="IWU41" s="19"/>
      <c r="IWV41" s="19"/>
      <c r="IWW41" s="19"/>
      <c r="IWX41" s="19"/>
      <c r="IWY41" s="19"/>
      <c r="IWZ41" s="19"/>
      <c r="IXA41" s="19"/>
      <c r="IXB41" s="19"/>
      <c r="IXC41" s="19"/>
      <c r="IXD41" s="19"/>
      <c r="IXE41" s="19"/>
      <c r="IXF41" s="19"/>
      <c r="IXG41" s="19"/>
      <c r="IXH41" s="19"/>
      <c r="IXI41" s="19"/>
      <c r="IXJ41" s="19"/>
      <c r="IXK41" s="19"/>
      <c r="IXL41" s="19"/>
      <c r="IXM41" s="19"/>
      <c r="IXN41" s="19"/>
      <c r="IXO41" s="19"/>
      <c r="IXP41" s="19"/>
      <c r="IXQ41" s="19"/>
      <c r="IXR41" s="19"/>
      <c r="IXS41" s="19"/>
      <c r="IXT41" s="19"/>
      <c r="IXU41" s="19"/>
      <c r="IXV41" s="19"/>
      <c r="IXW41" s="19"/>
      <c r="IXX41" s="19"/>
      <c r="IXY41" s="19"/>
      <c r="IXZ41" s="19"/>
      <c r="IYA41" s="19"/>
      <c r="IYB41" s="19"/>
      <c r="IYC41" s="19"/>
      <c r="IYD41" s="19"/>
      <c r="IYE41" s="19"/>
      <c r="IYF41" s="19"/>
      <c r="IYG41" s="19"/>
      <c r="IYH41" s="19"/>
      <c r="IYI41" s="19"/>
      <c r="IYJ41" s="19"/>
      <c r="IYK41" s="19"/>
      <c r="IYL41" s="19"/>
      <c r="IYM41" s="19"/>
      <c r="IYN41" s="19"/>
      <c r="IYO41" s="19"/>
      <c r="IYP41" s="19"/>
      <c r="IYQ41" s="19"/>
      <c r="IYR41" s="19"/>
      <c r="IYS41" s="19"/>
      <c r="IYT41" s="19"/>
      <c r="IYU41" s="19"/>
      <c r="IYV41" s="19"/>
      <c r="IYW41" s="19"/>
      <c r="IYX41" s="19"/>
      <c r="IYY41" s="19"/>
      <c r="IYZ41" s="19"/>
      <c r="IZA41" s="19"/>
      <c r="IZB41" s="19"/>
      <c r="IZC41" s="19"/>
      <c r="IZD41" s="19"/>
      <c r="IZE41" s="19"/>
      <c r="IZF41" s="19"/>
      <c r="IZG41" s="19"/>
      <c r="IZH41" s="19"/>
      <c r="IZI41" s="19"/>
      <c r="IZJ41" s="19"/>
      <c r="IZK41" s="19"/>
      <c r="IZL41" s="19"/>
      <c r="IZM41" s="19"/>
      <c r="IZN41" s="19"/>
      <c r="IZO41" s="19"/>
      <c r="IZP41" s="19"/>
      <c r="IZQ41" s="19"/>
      <c r="IZR41" s="19"/>
      <c r="IZS41" s="19"/>
      <c r="IZT41" s="19"/>
      <c r="IZU41" s="19"/>
      <c r="IZV41" s="19"/>
      <c r="IZW41" s="19"/>
      <c r="IZX41" s="19"/>
      <c r="IZY41" s="19"/>
      <c r="IZZ41" s="19"/>
      <c r="JAA41" s="19"/>
      <c r="JAB41" s="19"/>
      <c r="JAC41" s="19"/>
      <c r="JAD41" s="19"/>
      <c r="JAE41" s="19"/>
      <c r="JAF41" s="19"/>
      <c r="JAG41" s="19"/>
      <c r="JAH41" s="19"/>
      <c r="JAI41" s="19"/>
      <c r="JAJ41" s="19"/>
      <c r="JAK41" s="19"/>
      <c r="JAL41" s="19"/>
      <c r="JAM41" s="19"/>
      <c r="JAN41" s="19"/>
      <c r="JAO41" s="19"/>
      <c r="JAP41" s="19"/>
      <c r="JAQ41" s="19"/>
      <c r="JAR41" s="19"/>
      <c r="JAS41" s="19"/>
      <c r="JAT41" s="19"/>
      <c r="JAU41" s="19"/>
      <c r="JAV41" s="19"/>
      <c r="JAW41" s="19"/>
      <c r="JAX41" s="19"/>
      <c r="JAY41" s="19"/>
      <c r="JAZ41" s="19"/>
      <c r="JBA41" s="19"/>
      <c r="JBB41" s="19"/>
      <c r="JBC41" s="19"/>
      <c r="JBD41" s="19"/>
      <c r="JBE41" s="19"/>
      <c r="JBF41" s="19"/>
      <c r="JBG41" s="19"/>
      <c r="JBH41" s="19"/>
      <c r="JBI41" s="19"/>
      <c r="JBJ41" s="19"/>
      <c r="JBK41" s="19"/>
      <c r="JBL41" s="19"/>
      <c r="JBM41" s="19"/>
      <c r="JBN41" s="19"/>
      <c r="JBO41" s="19"/>
      <c r="JBP41" s="19"/>
      <c r="JBQ41" s="19"/>
      <c r="JBR41" s="19"/>
      <c r="JBS41" s="19"/>
      <c r="JBT41" s="19"/>
      <c r="JBU41" s="19"/>
      <c r="JBV41" s="19"/>
      <c r="JBW41" s="19"/>
      <c r="JBX41" s="19"/>
      <c r="JBY41" s="19"/>
      <c r="JBZ41" s="19"/>
      <c r="JCA41" s="19"/>
      <c r="JCB41" s="19"/>
      <c r="JCC41" s="19"/>
      <c r="JCD41" s="19"/>
      <c r="JCE41" s="19"/>
      <c r="JCF41" s="19"/>
      <c r="JCG41" s="19"/>
      <c r="JCH41" s="19"/>
      <c r="JCI41" s="19"/>
      <c r="JCJ41" s="19"/>
      <c r="JCK41" s="19"/>
      <c r="JCL41" s="19"/>
      <c r="JCM41" s="19"/>
      <c r="JCN41" s="19"/>
      <c r="JCO41" s="19"/>
      <c r="JCP41" s="19"/>
      <c r="JCQ41" s="19"/>
      <c r="JCR41" s="19"/>
      <c r="JCS41" s="19"/>
      <c r="JCT41" s="19"/>
      <c r="JCU41" s="19"/>
      <c r="JCV41" s="19"/>
      <c r="JCW41" s="19"/>
      <c r="JCX41" s="19"/>
      <c r="JCY41" s="19"/>
      <c r="JCZ41" s="19"/>
      <c r="JDA41" s="19"/>
      <c r="JDB41" s="19"/>
      <c r="JDC41" s="19"/>
      <c r="JDD41" s="19"/>
      <c r="JDE41" s="19"/>
      <c r="JDF41" s="19"/>
      <c r="JDG41" s="19"/>
      <c r="JDH41" s="19"/>
      <c r="JDI41" s="19"/>
      <c r="JDJ41" s="19"/>
      <c r="JDK41" s="19"/>
      <c r="JDL41" s="19"/>
      <c r="JDM41" s="19"/>
      <c r="JDN41" s="19"/>
      <c r="JDO41" s="19"/>
      <c r="JDP41" s="19"/>
      <c r="JDQ41" s="19"/>
      <c r="JDR41" s="19"/>
      <c r="JDS41" s="19"/>
      <c r="JDT41" s="19"/>
      <c r="JDU41" s="19"/>
      <c r="JDV41" s="19"/>
      <c r="JDW41" s="19"/>
      <c r="JDX41" s="19"/>
      <c r="JDY41" s="19"/>
      <c r="JDZ41" s="19"/>
      <c r="JEA41" s="19"/>
      <c r="JEB41" s="19"/>
      <c r="JEC41" s="19"/>
      <c r="JED41" s="19"/>
      <c r="JEE41" s="19"/>
      <c r="JEF41" s="19"/>
      <c r="JEG41" s="19"/>
      <c r="JEH41" s="19"/>
      <c r="JEI41" s="19"/>
      <c r="JEJ41" s="19"/>
      <c r="JEK41" s="19"/>
      <c r="JEL41" s="19"/>
      <c r="JEM41" s="19"/>
      <c r="JEN41" s="19"/>
      <c r="JEO41" s="19"/>
      <c r="JEP41" s="19"/>
      <c r="JEQ41" s="19"/>
      <c r="JER41" s="19"/>
      <c r="JES41" s="19"/>
      <c r="JET41" s="19"/>
      <c r="JEU41" s="19"/>
      <c r="JEV41" s="19"/>
      <c r="JEW41" s="19"/>
      <c r="JEX41" s="19"/>
      <c r="JEY41" s="19"/>
      <c r="JEZ41" s="19"/>
      <c r="JFA41" s="19"/>
      <c r="JFB41" s="19"/>
      <c r="JFC41" s="19"/>
      <c r="JFD41" s="19"/>
      <c r="JFE41" s="19"/>
      <c r="JFF41" s="19"/>
      <c r="JFG41" s="19"/>
      <c r="JFH41" s="19"/>
      <c r="JFI41" s="19"/>
      <c r="JFJ41" s="19"/>
      <c r="JFK41" s="19"/>
      <c r="JFL41" s="19"/>
      <c r="JFM41" s="19"/>
      <c r="JFN41" s="19"/>
      <c r="JFO41" s="19"/>
      <c r="JFP41" s="19"/>
      <c r="JFQ41" s="19"/>
      <c r="JFR41" s="19"/>
      <c r="JFS41" s="19"/>
      <c r="JFT41" s="19"/>
      <c r="JFU41" s="19"/>
      <c r="JFV41" s="19"/>
      <c r="JFW41" s="19"/>
      <c r="JFX41" s="19"/>
      <c r="JFY41" s="19"/>
      <c r="JFZ41" s="19"/>
      <c r="JGA41" s="19"/>
      <c r="JGB41" s="19"/>
      <c r="JGC41" s="19"/>
      <c r="JGD41" s="19"/>
      <c r="JGE41" s="19"/>
      <c r="JGF41" s="19"/>
      <c r="JGG41" s="19"/>
      <c r="JGH41" s="19"/>
      <c r="JGI41" s="19"/>
      <c r="JGJ41" s="19"/>
      <c r="JGK41" s="19"/>
      <c r="JGL41" s="19"/>
      <c r="JGM41" s="19"/>
      <c r="JGN41" s="19"/>
      <c r="JGO41" s="19"/>
      <c r="JGP41" s="19"/>
      <c r="JGQ41" s="19"/>
      <c r="JGR41" s="19"/>
      <c r="JGS41" s="19"/>
      <c r="JGT41" s="19"/>
      <c r="JGU41" s="19"/>
      <c r="JGV41" s="19"/>
      <c r="JGW41" s="19"/>
      <c r="JGX41" s="19"/>
      <c r="JGY41" s="19"/>
      <c r="JGZ41" s="19"/>
      <c r="JHA41" s="19"/>
      <c r="JHB41" s="19"/>
      <c r="JHC41" s="19"/>
      <c r="JHD41" s="19"/>
      <c r="JHE41" s="19"/>
      <c r="JHF41" s="19"/>
      <c r="JHG41" s="19"/>
      <c r="JHH41" s="19"/>
      <c r="JHI41" s="19"/>
      <c r="JHJ41" s="19"/>
      <c r="JHK41" s="19"/>
      <c r="JHL41" s="19"/>
      <c r="JHM41" s="19"/>
      <c r="JHN41" s="19"/>
      <c r="JHO41" s="19"/>
      <c r="JHP41" s="19"/>
      <c r="JHQ41" s="19"/>
      <c r="JHR41" s="19"/>
      <c r="JHS41" s="19"/>
      <c r="JHT41" s="19"/>
      <c r="JHU41" s="19"/>
      <c r="JHV41" s="19"/>
      <c r="JHW41" s="19"/>
      <c r="JHX41" s="19"/>
      <c r="JHY41" s="19"/>
      <c r="JHZ41" s="19"/>
      <c r="JIA41" s="19"/>
      <c r="JIB41" s="19"/>
      <c r="JIC41" s="19"/>
      <c r="JID41" s="19"/>
      <c r="JIE41" s="19"/>
      <c r="JIF41" s="19"/>
      <c r="JIG41" s="19"/>
      <c r="JIH41" s="19"/>
      <c r="JII41" s="19"/>
      <c r="JIJ41" s="19"/>
      <c r="JIK41" s="19"/>
      <c r="JIL41" s="19"/>
      <c r="JIM41" s="19"/>
      <c r="JIN41" s="19"/>
      <c r="JIO41" s="19"/>
      <c r="JIP41" s="19"/>
      <c r="JIQ41" s="19"/>
      <c r="JIR41" s="19"/>
      <c r="JIS41" s="19"/>
      <c r="JIT41" s="19"/>
      <c r="JIU41" s="19"/>
      <c r="JIV41" s="19"/>
      <c r="JIW41" s="19"/>
      <c r="JIX41" s="19"/>
      <c r="JIY41" s="19"/>
      <c r="JIZ41" s="19"/>
      <c r="JJA41" s="19"/>
      <c r="JJB41" s="19"/>
      <c r="JJC41" s="19"/>
      <c r="JJD41" s="19"/>
      <c r="JJE41" s="19"/>
      <c r="JJF41" s="19"/>
      <c r="JJG41" s="19"/>
      <c r="JJH41" s="19"/>
      <c r="JJI41" s="19"/>
      <c r="JJJ41" s="19"/>
      <c r="JJK41" s="19"/>
      <c r="JJL41" s="19"/>
      <c r="JJM41" s="19"/>
      <c r="JJN41" s="19"/>
      <c r="JJO41" s="19"/>
      <c r="JJP41" s="19"/>
      <c r="JJQ41" s="19"/>
      <c r="JJR41" s="19"/>
      <c r="JJS41" s="19"/>
      <c r="JJT41" s="19"/>
      <c r="JJU41" s="19"/>
      <c r="JJV41" s="19"/>
      <c r="JJW41" s="19"/>
      <c r="JJX41" s="19"/>
      <c r="JJY41" s="19"/>
      <c r="JJZ41" s="19"/>
      <c r="JKA41" s="19"/>
      <c r="JKB41" s="19"/>
      <c r="JKC41" s="19"/>
      <c r="JKD41" s="19"/>
      <c r="JKE41" s="19"/>
      <c r="JKF41" s="19"/>
      <c r="JKG41" s="19"/>
      <c r="JKH41" s="19"/>
      <c r="JKI41" s="19"/>
      <c r="JKJ41" s="19"/>
      <c r="JKK41" s="19"/>
      <c r="JKL41" s="19"/>
      <c r="JKM41" s="19"/>
      <c r="JKN41" s="19"/>
      <c r="JKO41" s="19"/>
      <c r="JKP41" s="19"/>
      <c r="JKQ41" s="19"/>
      <c r="JKR41" s="19"/>
      <c r="JKS41" s="19"/>
      <c r="JKT41" s="19"/>
      <c r="JKU41" s="19"/>
      <c r="JKV41" s="19"/>
      <c r="JKW41" s="19"/>
      <c r="JKX41" s="19"/>
      <c r="JKY41" s="19"/>
      <c r="JKZ41" s="19"/>
      <c r="JLA41" s="19"/>
      <c r="JLB41" s="19"/>
      <c r="JLC41" s="19"/>
      <c r="JLD41" s="19"/>
      <c r="JLE41" s="19"/>
      <c r="JLF41" s="19"/>
      <c r="JLG41" s="19"/>
      <c r="JLH41" s="19"/>
      <c r="JLI41" s="19"/>
      <c r="JLJ41" s="19"/>
      <c r="JLK41" s="19"/>
      <c r="JLL41" s="19"/>
      <c r="JLM41" s="19"/>
      <c r="JLN41" s="19"/>
      <c r="JLO41" s="19"/>
      <c r="JLP41" s="19"/>
      <c r="JLQ41" s="19"/>
      <c r="JLR41" s="19"/>
      <c r="JLS41" s="19"/>
      <c r="JLT41" s="19"/>
      <c r="JLU41" s="19"/>
      <c r="JLV41" s="19"/>
      <c r="JLW41" s="19"/>
      <c r="JLX41" s="19"/>
      <c r="JLY41" s="19"/>
      <c r="JLZ41" s="19"/>
      <c r="JMA41" s="19"/>
      <c r="JMB41" s="19"/>
      <c r="JMC41" s="19"/>
      <c r="JMD41" s="19"/>
      <c r="JME41" s="19"/>
      <c r="JMF41" s="19"/>
      <c r="JMG41" s="19"/>
      <c r="JMH41" s="19"/>
      <c r="JMI41" s="19"/>
      <c r="JMJ41" s="19"/>
      <c r="JMK41" s="19"/>
      <c r="JML41" s="19"/>
      <c r="JMM41" s="19"/>
      <c r="JMN41" s="19"/>
      <c r="JMO41" s="19"/>
      <c r="JMP41" s="19"/>
      <c r="JMQ41" s="19"/>
      <c r="JMR41" s="19"/>
      <c r="JMS41" s="19"/>
      <c r="JMT41" s="19"/>
      <c r="JMU41" s="19"/>
      <c r="JMV41" s="19"/>
      <c r="JMW41" s="19"/>
      <c r="JMX41" s="19"/>
      <c r="JMY41" s="19"/>
      <c r="JMZ41" s="19"/>
      <c r="JNA41" s="19"/>
      <c r="JNB41" s="19"/>
      <c r="JNC41" s="19"/>
      <c r="JND41" s="19"/>
      <c r="JNE41" s="19"/>
      <c r="JNF41" s="19"/>
      <c r="JNG41" s="19"/>
      <c r="JNH41" s="19"/>
      <c r="JNI41" s="19"/>
      <c r="JNJ41" s="19"/>
      <c r="JNK41" s="19"/>
      <c r="JNL41" s="19"/>
      <c r="JNM41" s="19"/>
      <c r="JNN41" s="19"/>
      <c r="JNO41" s="19"/>
      <c r="JNP41" s="19"/>
      <c r="JNQ41" s="19"/>
      <c r="JNR41" s="19"/>
      <c r="JNS41" s="19"/>
      <c r="JNT41" s="19"/>
      <c r="JNU41" s="19"/>
      <c r="JNV41" s="19"/>
      <c r="JNW41" s="19"/>
      <c r="JNX41" s="19"/>
      <c r="JNY41" s="19"/>
      <c r="JNZ41" s="19"/>
      <c r="JOA41" s="19"/>
      <c r="JOB41" s="19"/>
      <c r="JOC41" s="19"/>
      <c r="JOD41" s="19"/>
      <c r="JOE41" s="19"/>
      <c r="JOF41" s="19"/>
      <c r="JOG41" s="19"/>
      <c r="JOH41" s="19"/>
      <c r="JOI41" s="19"/>
      <c r="JOJ41" s="19"/>
      <c r="JOK41" s="19"/>
      <c r="JOL41" s="19"/>
      <c r="JOM41" s="19"/>
      <c r="JON41" s="19"/>
      <c r="JOO41" s="19"/>
      <c r="JOP41" s="19"/>
      <c r="JOQ41" s="19"/>
      <c r="JOR41" s="19"/>
      <c r="JOS41" s="19"/>
      <c r="JOT41" s="19"/>
      <c r="JOU41" s="19"/>
      <c r="JOV41" s="19"/>
      <c r="JOW41" s="19"/>
      <c r="JOX41" s="19"/>
      <c r="JOY41" s="19"/>
      <c r="JOZ41" s="19"/>
      <c r="JPA41" s="19"/>
      <c r="JPB41" s="19"/>
      <c r="JPC41" s="19"/>
      <c r="JPD41" s="19"/>
      <c r="JPE41" s="19"/>
      <c r="JPF41" s="19"/>
      <c r="JPG41" s="19"/>
      <c r="JPH41" s="19"/>
      <c r="JPI41" s="19"/>
      <c r="JPJ41" s="19"/>
      <c r="JPK41" s="19"/>
      <c r="JPL41" s="19"/>
      <c r="JPM41" s="19"/>
      <c r="JPN41" s="19"/>
      <c r="JPO41" s="19"/>
      <c r="JPP41" s="19"/>
      <c r="JPQ41" s="19"/>
      <c r="JPR41" s="19"/>
      <c r="JPS41" s="19"/>
      <c r="JPT41" s="19"/>
      <c r="JPU41" s="19"/>
      <c r="JPV41" s="19"/>
      <c r="JPW41" s="19"/>
      <c r="JPX41" s="19"/>
      <c r="JPY41" s="19"/>
      <c r="JPZ41" s="19"/>
      <c r="JQA41" s="19"/>
      <c r="JQB41" s="19"/>
      <c r="JQC41" s="19"/>
      <c r="JQD41" s="19"/>
      <c r="JQE41" s="19"/>
      <c r="JQF41" s="19"/>
      <c r="JQG41" s="19"/>
      <c r="JQH41" s="19"/>
      <c r="JQI41" s="19"/>
      <c r="JQJ41" s="19"/>
      <c r="JQK41" s="19"/>
      <c r="JQL41" s="19"/>
      <c r="JQM41" s="19"/>
      <c r="JQN41" s="19"/>
      <c r="JQO41" s="19"/>
      <c r="JQP41" s="19"/>
      <c r="JQQ41" s="19"/>
      <c r="JQR41" s="19"/>
      <c r="JQS41" s="19"/>
      <c r="JQT41" s="19"/>
      <c r="JQU41" s="19"/>
      <c r="JQV41" s="19"/>
      <c r="JQW41" s="19"/>
      <c r="JQX41" s="19"/>
      <c r="JQY41" s="19"/>
      <c r="JQZ41" s="19"/>
      <c r="JRA41" s="19"/>
      <c r="JRB41" s="19"/>
      <c r="JRC41" s="19"/>
      <c r="JRD41" s="19"/>
      <c r="JRE41" s="19"/>
      <c r="JRF41" s="19"/>
      <c r="JRG41" s="19"/>
      <c r="JRH41" s="19"/>
      <c r="JRI41" s="19"/>
      <c r="JRJ41" s="19"/>
      <c r="JRK41" s="19"/>
      <c r="JRL41" s="19"/>
      <c r="JRM41" s="19"/>
      <c r="JRN41" s="19"/>
      <c r="JRO41" s="19"/>
      <c r="JRP41" s="19"/>
      <c r="JRQ41" s="19"/>
      <c r="JRR41" s="19"/>
      <c r="JRS41" s="19"/>
      <c r="JRT41" s="19"/>
      <c r="JRU41" s="19"/>
      <c r="JRV41" s="19"/>
      <c r="JRW41" s="19"/>
      <c r="JRX41" s="19"/>
      <c r="JRY41" s="19"/>
      <c r="JRZ41" s="19"/>
      <c r="JSA41" s="19"/>
      <c r="JSB41" s="19"/>
      <c r="JSC41" s="19"/>
      <c r="JSD41" s="19"/>
      <c r="JSE41" s="19"/>
      <c r="JSF41" s="19"/>
      <c r="JSG41" s="19"/>
      <c r="JSH41" s="19"/>
      <c r="JSI41" s="19"/>
      <c r="JSJ41" s="19"/>
      <c r="JSK41" s="19"/>
      <c r="JSL41" s="19"/>
      <c r="JSM41" s="19"/>
      <c r="JSN41" s="19"/>
      <c r="JSO41" s="19"/>
      <c r="JSP41" s="19"/>
      <c r="JSQ41" s="19"/>
      <c r="JSR41" s="19"/>
      <c r="JSS41" s="19"/>
      <c r="JST41" s="19"/>
      <c r="JSU41" s="19"/>
      <c r="JSV41" s="19"/>
      <c r="JSW41" s="19"/>
      <c r="JSX41" s="19"/>
      <c r="JSY41" s="19"/>
      <c r="JSZ41" s="19"/>
      <c r="JTA41" s="19"/>
      <c r="JTB41" s="19"/>
      <c r="JTC41" s="19"/>
      <c r="JTD41" s="19"/>
      <c r="JTE41" s="19"/>
      <c r="JTF41" s="19"/>
      <c r="JTG41" s="19"/>
      <c r="JTH41" s="19"/>
      <c r="JTI41" s="19"/>
      <c r="JTJ41" s="19"/>
      <c r="JTK41" s="19"/>
      <c r="JTL41" s="19"/>
      <c r="JTM41" s="19"/>
      <c r="JTN41" s="19"/>
      <c r="JTO41" s="19"/>
      <c r="JTP41" s="19"/>
      <c r="JTQ41" s="19"/>
      <c r="JTR41" s="19"/>
      <c r="JTS41" s="19"/>
      <c r="JTT41" s="19"/>
      <c r="JTU41" s="19"/>
      <c r="JTV41" s="19"/>
      <c r="JTW41" s="19"/>
      <c r="JTX41" s="19"/>
      <c r="JTY41" s="19"/>
      <c r="JTZ41" s="19"/>
      <c r="JUA41" s="19"/>
      <c r="JUB41" s="19"/>
      <c r="JUC41" s="19"/>
      <c r="JUD41" s="19"/>
      <c r="JUE41" s="19"/>
      <c r="JUF41" s="19"/>
      <c r="JUG41" s="19"/>
      <c r="JUH41" s="19"/>
      <c r="JUI41" s="19"/>
      <c r="JUJ41" s="19"/>
      <c r="JUK41" s="19"/>
      <c r="JUL41" s="19"/>
      <c r="JUM41" s="19"/>
      <c r="JUN41" s="19"/>
      <c r="JUO41" s="19"/>
      <c r="JUP41" s="19"/>
      <c r="JUQ41" s="19"/>
      <c r="JUR41" s="19"/>
      <c r="JUS41" s="19"/>
      <c r="JUT41" s="19"/>
      <c r="JUU41" s="19"/>
      <c r="JUV41" s="19"/>
      <c r="JUW41" s="19"/>
      <c r="JUX41" s="19"/>
      <c r="JUY41" s="19"/>
      <c r="JUZ41" s="19"/>
      <c r="JVA41" s="19"/>
      <c r="JVB41" s="19"/>
      <c r="JVC41" s="19"/>
      <c r="JVD41" s="19"/>
      <c r="JVE41" s="19"/>
      <c r="JVF41" s="19"/>
      <c r="JVG41" s="19"/>
      <c r="JVH41" s="19"/>
      <c r="JVI41" s="19"/>
      <c r="JVJ41" s="19"/>
      <c r="JVK41" s="19"/>
      <c r="JVL41" s="19"/>
      <c r="JVM41" s="19"/>
      <c r="JVN41" s="19"/>
      <c r="JVO41" s="19"/>
      <c r="JVP41" s="19"/>
      <c r="JVQ41" s="19"/>
      <c r="JVR41" s="19"/>
      <c r="JVS41" s="19"/>
      <c r="JVT41" s="19"/>
      <c r="JVU41" s="19"/>
      <c r="JVV41" s="19"/>
      <c r="JVW41" s="19"/>
      <c r="JVX41" s="19"/>
      <c r="JVY41" s="19"/>
      <c r="JVZ41" s="19"/>
      <c r="JWA41" s="19"/>
      <c r="JWB41" s="19"/>
      <c r="JWC41" s="19"/>
      <c r="JWD41" s="19"/>
      <c r="JWE41" s="19"/>
      <c r="JWF41" s="19"/>
      <c r="JWG41" s="19"/>
      <c r="JWH41" s="19"/>
      <c r="JWI41" s="19"/>
      <c r="JWJ41" s="19"/>
      <c r="JWK41" s="19"/>
      <c r="JWL41" s="19"/>
      <c r="JWM41" s="19"/>
      <c r="JWN41" s="19"/>
      <c r="JWO41" s="19"/>
      <c r="JWP41" s="19"/>
      <c r="JWQ41" s="19"/>
      <c r="JWR41" s="19"/>
      <c r="JWS41" s="19"/>
      <c r="JWT41" s="19"/>
      <c r="JWU41" s="19"/>
      <c r="JWV41" s="19"/>
      <c r="JWW41" s="19"/>
      <c r="JWX41" s="19"/>
      <c r="JWY41" s="19"/>
      <c r="JWZ41" s="19"/>
      <c r="JXA41" s="19"/>
      <c r="JXB41" s="19"/>
      <c r="JXC41" s="19"/>
      <c r="JXD41" s="19"/>
      <c r="JXE41" s="19"/>
      <c r="JXF41" s="19"/>
      <c r="JXG41" s="19"/>
      <c r="JXH41" s="19"/>
      <c r="JXI41" s="19"/>
      <c r="JXJ41" s="19"/>
      <c r="JXK41" s="19"/>
      <c r="JXL41" s="19"/>
      <c r="JXM41" s="19"/>
      <c r="JXN41" s="19"/>
      <c r="JXO41" s="19"/>
      <c r="JXP41" s="19"/>
      <c r="JXQ41" s="19"/>
      <c r="JXR41" s="19"/>
      <c r="JXS41" s="19"/>
      <c r="JXT41" s="19"/>
      <c r="JXU41" s="19"/>
      <c r="JXV41" s="19"/>
      <c r="JXW41" s="19"/>
      <c r="JXX41" s="19"/>
      <c r="JXY41" s="19"/>
      <c r="JXZ41" s="19"/>
      <c r="JYA41" s="19"/>
      <c r="JYB41" s="19"/>
      <c r="JYC41" s="19"/>
      <c r="JYD41" s="19"/>
      <c r="JYE41" s="19"/>
      <c r="JYF41" s="19"/>
      <c r="JYG41" s="19"/>
      <c r="JYH41" s="19"/>
      <c r="JYI41" s="19"/>
      <c r="JYJ41" s="19"/>
      <c r="JYK41" s="19"/>
      <c r="JYL41" s="19"/>
      <c r="JYM41" s="19"/>
      <c r="JYN41" s="19"/>
      <c r="JYO41" s="19"/>
      <c r="JYP41" s="19"/>
      <c r="JYQ41" s="19"/>
      <c r="JYR41" s="19"/>
      <c r="JYS41" s="19"/>
      <c r="JYT41" s="19"/>
      <c r="JYU41" s="19"/>
      <c r="JYV41" s="19"/>
      <c r="JYW41" s="19"/>
      <c r="JYX41" s="19"/>
      <c r="JYY41" s="19"/>
      <c r="JYZ41" s="19"/>
      <c r="JZA41" s="19"/>
      <c r="JZB41" s="19"/>
      <c r="JZC41" s="19"/>
      <c r="JZD41" s="19"/>
      <c r="JZE41" s="19"/>
      <c r="JZF41" s="19"/>
      <c r="JZG41" s="19"/>
      <c r="JZH41" s="19"/>
      <c r="JZI41" s="19"/>
      <c r="JZJ41" s="19"/>
      <c r="JZK41" s="19"/>
      <c r="JZL41" s="19"/>
      <c r="JZM41" s="19"/>
      <c r="JZN41" s="19"/>
      <c r="JZO41" s="19"/>
      <c r="JZP41" s="19"/>
      <c r="JZQ41" s="19"/>
      <c r="JZR41" s="19"/>
      <c r="JZS41" s="19"/>
      <c r="JZT41" s="19"/>
      <c r="JZU41" s="19"/>
      <c r="JZV41" s="19"/>
      <c r="JZW41" s="19"/>
      <c r="JZX41" s="19"/>
      <c r="JZY41" s="19"/>
      <c r="JZZ41" s="19"/>
      <c r="KAA41" s="19"/>
      <c r="KAB41" s="19"/>
      <c r="KAC41" s="19"/>
      <c r="KAD41" s="19"/>
      <c r="KAE41" s="19"/>
      <c r="KAF41" s="19"/>
      <c r="KAG41" s="19"/>
      <c r="KAH41" s="19"/>
      <c r="KAI41" s="19"/>
      <c r="KAJ41" s="19"/>
      <c r="KAK41" s="19"/>
      <c r="KAL41" s="19"/>
      <c r="KAM41" s="19"/>
      <c r="KAN41" s="19"/>
      <c r="KAO41" s="19"/>
      <c r="KAP41" s="19"/>
      <c r="KAQ41" s="19"/>
      <c r="KAR41" s="19"/>
      <c r="KAS41" s="19"/>
      <c r="KAT41" s="19"/>
      <c r="KAU41" s="19"/>
      <c r="KAV41" s="19"/>
      <c r="KAW41" s="19"/>
      <c r="KAX41" s="19"/>
      <c r="KAY41" s="19"/>
      <c r="KAZ41" s="19"/>
      <c r="KBA41" s="19"/>
      <c r="KBB41" s="19"/>
      <c r="KBC41" s="19"/>
      <c r="KBD41" s="19"/>
      <c r="KBE41" s="19"/>
      <c r="KBF41" s="19"/>
      <c r="KBG41" s="19"/>
      <c r="KBH41" s="19"/>
      <c r="KBI41" s="19"/>
      <c r="KBJ41" s="19"/>
      <c r="KBK41" s="19"/>
      <c r="KBL41" s="19"/>
      <c r="KBM41" s="19"/>
      <c r="KBN41" s="19"/>
      <c r="KBO41" s="19"/>
      <c r="KBP41" s="19"/>
      <c r="KBQ41" s="19"/>
      <c r="KBR41" s="19"/>
      <c r="KBS41" s="19"/>
      <c r="KBT41" s="19"/>
      <c r="KBU41" s="19"/>
      <c r="KBV41" s="19"/>
      <c r="KBW41" s="19"/>
      <c r="KBX41" s="19"/>
      <c r="KBY41" s="19"/>
      <c r="KBZ41" s="19"/>
      <c r="KCA41" s="19"/>
      <c r="KCB41" s="19"/>
      <c r="KCC41" s="19"/>
      <c r="KCD41" s="19"/>
      <c r="KCE41" s="19"/>
      <c r="KCF41" s="19"/>
      <c r="KCG41" s="19"/>
      <c r="KCH41" s="19"/>
      <c r="KCI41" s="19"/>
      <c r="KCJ41" s="19"/>
      <c r="KCK41" s="19"/>
      <c r="KCL41" s="19"/>
      <c r="KCM41" s="19"/>
      <c r="KCN41" s="19"/>
      <c r="KCO41" s="19"/>
      <c r="KCP41" s="19"/>
      <c r="KCQ41" s="19"/>
      <c r="KCR41" s="19"/>
      <c r="KCS41" s="19"/>
      <c r="KCT41" s="19"/>
      <c r="KCU41" s="19"/>
      <c r="KCV41" s="19"/>
      <c r="KCW41" s="19"/>
      <c r="KCX41" s="19"/>
      <c r="KCY41" s="19"/>
      <c r="KCZ41" s="19"/>
      <c r="KDA41" s="19"/>
      <c r="KDB41" s="19"/>
      <c r="KDC41" s="19"/>
      <c r="KDD41" s="19"/>
      <c r="KDE41" s="19"/>
      <c r="KDF41" s="19"/>
      <c r="KDG41" s="19"/>
      <c r="KDH41" s="19"/>
      <c r="KDI41" s="19"/>
      <c r="KDJ41" s="19"/>
      <c r="KDK41" s="19"/>
      <c r="KDL41" s="19"/>
      <c r="KDM41" s="19"/>
      <c r="KDN41" s="19"/>
      <c r="KDO41" s="19"/>
      <c r="KDP41" s="19"/>
      <c r="KDQ41" s="19"/>
      <c r="KDR41" s="19"/>
      <c r="KDS41" s="19"/>
      <c r="KDT41" s="19"/>
      <c r="KDU41" s="19"/>
      <c r="KDV41" s="19"/>
      <c r="KDW41" s="19"/>
      <c r="KDX41" s="19"/>
      <c r="KDY41" s="19"/>
      <c r="KDZ41" s="19"/>
      <c r="KEA41" s="19"/>
      <c r="KEB41" s="19"/>
      <c r="KEC41" s="19"/>
      <c r="KED41" s="19"/>
      <c r="KEE41" s="19"/>
      <c r="KEF41" s="19"/>
      <c r="KEG41" s="19"/>
      <c r="KEH41" s="19"/>
      <c r="KEI41" s="19"/>
      <c r="KEJ41" s="19"/>
      <c r="KEK41" s="19"/>
      <c r="KEL41" s="19"/>
      <c r="KEM41" s="19"/>
      <c r="KEN41" s="19"/>
      <c r="KEO41" s="19"/>
      <c r="KEP41" s="19"/>
      <c r="KEQ41" s="19"/>
      <c r="KER41" s="19"/>
      <c r="KES41" s="19"/>
      <c r="KET41" s="19"/>
      <c r="KEU41" s="19"/>
      <c r="KEV41" s="19"/>
      <c r="KEW41" s="19"/>
      <c r="KEX41" s="19"/>
      <c r="KEY41" s="19"/>
      <c r="KEZ41" s="19"/>
      <c r="KFA41" s="19"/>
      <c r="KFB41" s="19"/>
      <c r="KFC41" s="19"/>
      <c r="KFD41" s="19"/>
      <c r="KFE41" s="19"/>
      <c r="KFF41" s="19"/>
      <c r="KFG41" s="19"/>
      <c r="KFH41" s="19"/>
      <c r="KFI41" s="19"/>
      <c r="KFJ41" s="19"/>
      <c r="KFK41" s="19"/>
      <c r="KFL41" s="19"/>
      <c r="KFM41" s="19"/>
      <c r="KFN41" s="19"/>
      <c r="KFO41" s="19"/>
      <c r="KFP41" s="19"/>
      <c r="KFQ41" s="19"/>
      <c r="KFR41" s="19"/>
      <c r="KFS41" s="19"/>
      <c r="KFT41" s="19"/>
      <c r="KFU41" s="19"/>
      <c r="KFV41" s="19"/>
      <c r="KFW41" s="19"/>
      <c r="KFX41" s="19"/>
      <c r="KFY41" s="19"/>
      <c r="KFZ41" s="19"/>
      <c r="KGA41" s="19"/>
      <c r="KGB41" s="19"/>
      <c r="KGC41" s="19"/>
      <c r="KGD41" s="19"/>
      <c r="KGE41" s="19"/>
      <c r="KGF41" s="19"/>
      <c r="KGG41" s="19"/>
      <c r="KGH41" s="19"/>
      <c r="KGI41" s="19"/>
      <c r="KGJ41" s="19"/>
      <c r="KGK41" s="19"/>
      <c r="KGL41" s="19"/>
      <c r="KGM41" s="19"/>
      <c r="KGN41" s="19"/>
      <c r="KGO41" s="19"/>
      <c r="KGP41" s="19"/>
      <c r="KGQ41" s="19"/>
      <c r="KGR41" s="19"/>
      <c r="KGS41" s="19"/>
      <c r="KGT41" s="19"/>
      <c r="KGU41" s="19"/>
      <c r="KGV41" s="19"/>
      <c r="KGW41" s="19"/>
      <c r="KGX41" s="19"/>
      <c r="KGY41" s="19"/>
      <c r="KGZ41" s="19"/>
      <c r="KHA41" s="19"/>
      <c r="KHB41" s="19"/>
      <c r="KHC41" s="19"/>
      <c r="KHD41" s="19"/>
      <c r="KHE41" s="19"/>
      <c r="KHF41" s="19"/>
      <c r="KHG41" s="19"/>
      <c r="KHH41" s="19"/>
      <c r="KHI41" s="19"/>
      <c r="KHJ41" s="19"/>
      <c r="KHK41" s="19"/>
      <c r="KHL41" s="19"/>
      <c r="KHM41" s="19"/>
      <c r="KHN41" s="19"/>
      <c r="KHO41" s="19"/>
      <c r="KHP41" s="19"/>
      <c r="KHQ41" s="19"/>
      <c r="KHR41" s="19"/>
      <c r="KHS41" s="19"/>
      <c r="KHT41" s="19"/>
      <c r="KHU41" s="19"/>
      <c r="KHV41" s="19"/>
      <c r="KHW41" s="19"/>
      <c r="KHX41" s="19"/>
      <c r="KHY41" s="19"/>
      <c r="KHZ41" s="19"/>
      <c r="KIA41" s="19"/>
      <c r="KIB41" s="19"/>
      <c r="KIC41" s="19"/>
      <c r="KID41" s="19"/>
      <c r="KIE41" s="19"/>
      <c r="KIF41" s="19"/>
      <c r="KIG41" s="19"/>
      <c r="KIH41" s="19"/>
      <c r="KII41" s="19"/>
      <c r="KIJ41" s="19"/>
      <c r="KIK41" s="19"/>
      <c r="KIL41" s="19"/>
      <c r="KIM41" s="19"/>
      <c r="KIN41" s="19"/>
      <c r="KIO41" s="19"/>
      <c r="KIP41" s="19"/>
      <c r="KIQ41" s="19"/>
      <c r="KIR41" s="19"/>
      <c r="KIS41" s="19"/>
      <c r="KIT41" s="19"/>
      <c r="KIU41" s="19"/>
      <c r="KIV41" s="19"/>
      <c r="KIW41" s="19"/>
      <c r="KIX41" s="19"/>
      <c r="KIY41" s="19"/>
      <c r="KIZ41" s="19"/>
      <c r="KJA41" s="19"/>
      <c r="KJB41" s="19"/>
      <c r="KJC41" s="19"/>
      <c r="KJD41" s="19"/>
      <c r="KJE41" s="19"/>
      <c r="KJF41" s="19"/>
      <c r="KJG41" s="19"/>
      <c r="KJH41" s="19"/>
      <c r="KJI41" s="19"/>
      <c r="KJJ41" s="19"/>
      <c r="KJK41" s="19"/>
      <c r="KJL41" s="19"/>
      <c r="KJM41" s="19"/>
      <c r="KJN41" s="19"/>
      <c r="KJO41" s="19"/>
      <c r="KJP41" s="19"/>
      <c r="KJQ41" s="19"/>
      <c r="KJR41" s="19"/>
      <c r="KJS41" s="19"/>
      <c r="KJT41" s="19"/>
      <c r="KJU41" s="19"/>
      <c r="KJV41" s="19"/>
      <c r="KJW41" s="19"/>
      <c r="KJX41" s="19"/>
      <c r="KJY41" s="19"/>
      <c r="KJZ41" s="19"/>
      <c r="KKA41" s="19"/>
      <c r="KKB41" s="19"/>
      <c r="KKC41" s="19"/>
      <c r="KKD41" s="19"/>
      <c r="KKE41" s="19"/>
      <c r="KKF41" s="19"/>
      <c r="KKG41" s="19"/>
      <c r="KKH41" s="19"/>
      <c r="KKI41" s="19"/>
      <c r="KKJ41" s="19"/>
      <c r="KKK41" s="19"/>
      <c r="KKL41" s="19"/>
      <c r="KKM41" s="19"/>
      <c r="KKN41" s="19"/>
      <c r="KKO41" s="19"/>
      <c r="KKP41" s="19"/>
      <c r="KKQ41" s="19"/>
      <c r="KKR41" s="19"/>
      <c r="KKS41" s="19"/>
      <c r="KKT41" s="19"/>
      <c r="KKU41" s="19"/>
      <c r="KKV41" s="19"/>
      <c r="KKW41" s="19"/>
      <c r="KKX41" s="19"/>
      <c r="KKY41" s="19"/>
      <c r="KKZ41" s="19"/>
      <c r="KLA41" s="19"/>
      <c r="KLB41" s="19"/>
      <c r="KLC41" s="19"/>
      <c r="KLD41" s="19"/>
      <c r="KLE41" s="19"/>
      <c r="KLF41" s="19"/>
      <c r="KLG41" s="19"/>
      <c r="KLH41" s="19"/>
      <c r="KLI41" s="19"/>
      <c r="KLJ41" s="19"/>
      <c r="KLK41" s="19"/>
      <c r="KLL41" s="19"/>
      <c r="KLM41" s="19"/>
      <c r="KLN41" s="19"/>
      <c r="KLO41" s="19"/>
      <c r="KLP41" s="19"/>
      <c r="KLQ41" s="19"/>
      <c r="KLR41" s="19"/>
      <c r="KLS41" s="19"/>
      <c r="KLT41" s="19"/>
      <c r="KLU41" s="19"/>
      <c r="KLV41" s="19"/>
      <c r="KLW41" s="19"/>
      <c r="KLX41" s="19"/>
      <c r="KLY41" s="19"/>
      <c r="KLZ41" s="19"/>
      <c r="KMA41" s="19"/>
      <c r="KMB41" s="19"/>
      <c r="KMC41" s="19"/>
      <c r="KMD41" s="19"/>
      <c r="KME41" s="19"/>
      <c r="KMF41" s="19"/>
      <c r="KMG41" s="19"/>
      <c r="KMH41" s="19"/>
      <c r="KMI41" s="19"/>
      <c r="KMJ41" s="19"/>
      <c r="KMK41" s="19"/>
      <c r="KML41" s="19"/>
      <c r="KMM41" s="19"/>
      <c r="KMN41" s="19"/>
      <c r="KMO41" s="19"/>
      <c r="KMP41" s="19"/>
      <c r="KMQ41" s="19"/>
      <c r="KMR41" s="19"/>
      <c r="KMS41" s="19"/>
      <c r="KMT41" s="19"/>
      <c r="KMU41" s="19"/>
      <c r="KMV41" s="19"/>
      <c r="KMW41" s="19"/>
      <c r="KMX41" s="19"/>
      <c r="KMY41" s="19"/>
      <c r="KMZ41" s="19"/>
      <c r="KNA41" s="19"/>
      <c r="KNB41" s="19"/>
      <c r="KNC41" s="19"/>
      <c r="KND41" s="19"/>
      <c r="KNE41" s="19"/>
      <c r="KNF41" s="19"/>
      <c r="KNG41" s="19"/>
      <c r="KNH41" s="19"/>
      <c r="KNI41" s="19"/>
      <c r="KNJ41" s="19"/>
      <c r="KNK41" s="19"/>
      <c r="KNL41" s="19"/>
      <c r="KNM41" s="19"/>
      <c r="KNN41" s="19"/>
      <c r="KNO41" s="19"/>
      <c r="KNP41" s="19"/>
      <c r="KNQ41" s="19"/>
      <c r="KNR41" s="19"/>
      <c r="KNS41" s="19"/>
      <c r="KNT41" s="19"/>
      <c r="KNU41" s="19"/>
      <c r="KNV41" s="19"/>
      <c r="KNW41" s="19"/>
      <c r="KNX41" s="19"/>
      <c r="KNY41" s="19"/>
      <c r="KNZ41" s="19"/>
      <c r="KOA41" s="19"/>
      <c r="KOB41" s="19"/>
      <c r="KOC41" s="19"/>
      <c r="KOD41" s="19"/>
      <c r="KOE41" s="19"/>
      <c r="KOF41" s="19"/>
      <c r="KOG41" s="19"/>
      <c r="KOH41" s="19"/>
      <c r="KOI41" s="19"/>
      <c r="KOJ41" s="19"/>
      <c r="KOK41" s="19"/>
      <c r="KOL41" s="19"/>
      <c r="KOM41" s="19"/>
      <c r="KON41" s="19"/>
      <c r="KOO41" s="19"/>
      <c r="KOP41" s="19"/>
      <c r="KOQ41" s="19"/>
      <c r="KOR41" s="19"/>
      <c r="KOS41" s="19"/>
      <c r="KOT41" s="19"/>
      <c r="KOU41" s="19"/>
      <c r="KOV41" s="19"/>
      <c r="KOW41" s="19"/>
      <c r="KOX41" s="19"/>
      <c r="KOY41" s="19"/>
      <c r="KOZ41" s="19"/>
      <c r="KPA41" s="19"/>
      <c r="KPB41" s="19"/>
      <c r="KPC41" s="19"/>
      <c r="KPD41" s="19"/>
      <c r="KPE41" s="19"/>
      <c r="KPF41" s="19"/>
      <c r="KPG41" s="19"/>
      <c r="KPH41" s="19"/>
      <c r="KPI41" s="19"/>
      <c r="KPJ41" s="19"/>
      <c r="KPK41" s="19"/>
      <c r="KPL41" s="19"/>
      <c r="KPM41" s="19"/>
      <c r="KPN41" s="19"/>
      <c r="KPO41" s="19"/>
      <c r="KPP41" s="19"/>
      <c r="KPQ41" s="19"/>
      <c r="KPR41" s="19"/>
      <c r="KPS41" s="19"/>
      <c r="KPT41" s="19"/>
      <c r="KPU41" s="19"/>
      <c r="KPV41" s="19"/>
      <c r="KPW41" s="19"/>
      <c r="KPX41" s="19"/>
      <c r="KPY41" s="19"/>
      <c r="KPZ41" s="19"/>
      <c r="KQA41" s="19"/>
      <c r="KQB41" s="19"/>
      <c r="KQC41" s="19"/>
      <c r="KQD41" s="19"/>
      <c r="KQE41" s="19"/>
      <c r="KQF41" s="19"/>
      <c r="KQG41" s="19"/>
      <c r="KQH41" s="19"/>
      <c r="KQI41" s="19"/>
      <c r="KQJ41" s="19"/>
      <c r="KQK41" s="19"/>
      <c r="KQL41" s="19"/>
      <c r="KQM41" s="19"/>
      <c r="KQN41" s="19"/>
      <c r="KQO41" s="19"/>
      <c r="KQP41" s="19"/>
      <c r="KQQ41" s="19"/>
      <c r="KQR41" s="19"/>
      <c r="KQS41" s="19"/>
      <c r="KQT41" s="19"/>
      <c r="KQU41" s="19"/>
      <c r="KQV41" s="19"/>
      <c r="KQW41" s="19"/>
      <c r="KQX41" s="19"/>
      <c r="KQY41" s="19"/>
      <c r="KQZ41" s="19"/>
      <c r="KRA41" s="19"/>
      <c r="KRB41" s="19"/>
      <c r="KRC41" s="19"/>
      <c r="KRD41" s="19"/>
      <c r="KRE41" s="19"/>
      <c r="KRF41" s="19"/>
      <c r="KRG41" s="19"/>
      <c r="KRH41" s="19"/>
      <c r="KRI41" s="19"/>
      <c r="KRJ41" s="19"/>
      <c r="KRK41" s="19"/>
      <c r="KRL41" s="19"/>
      <c r="KRM41" s="19"/>
      <c r="KRN41" s="19"/>
      <c r="KRO41" s="19"/>
      <c r="KRP41" s="19"/>
      <c r="KRQ41" s="19"/>
      <c r="KRR41" s="19"/>
      <c r="KRS41" s="19"/>
      <c r="KRT41" s="19"/>
      <c r="KRU41" s="19"/>
      <c r="KRV41" s="19"/>
      <c r="KRW41" s="19"/>
      <c r="KRX41" s="19"/>
      <c r="KRY41" s="19"/>
      <c r="KRZ41" s="19"/>
      <c r="KSA41" s="19"/>
      <c r="KSB41" s="19"/>
      <c r="KSC41" s="19"/>
      <c r="KSD41" s="19"/>
      <c r="KSE41" s="19"/>
      <c r="KSF41" s="19"/>
      <c r="KSG41" s="19"/>
      <c r="KSH41" s="19"/>
      <c r="KSI41" s="19"/>
      <c r="KSJ41" s="19"/>
      <c r="KSK41" s="19"/>
      <c r="KSL41" s="19"/>
      <c r="KSM41" s="19"/>
      <c r="KSN41" s="19"/>
      <c r="KSO41" s="19"/>
      <c r="KSP41" s="19"/>
      <c r="KSQ41" s="19"/>
      <c r="KSR41" s="19"/>
      <c r="KSS41" s="19"/>
      <c r="KST41" s="19"/>
      <c r="KSU41" s="19"/>
      <c r="KSV41" s="19"/>
      <c r="KSW41" s="19"/>
      <c r="KSX41" s="19"/>
      <c r="KSY41" s="19"/>
      <c r="KSZ41" s="19"/>
      <c r="KTA41" s="19"/>
      <c r="KTB41" s="19"/>
      <c r="KTC41" s="19"/>
      <c r="KTD41" s="19"/>
      <c r="KTE41" s="19"/>
      <c r="KTF41" s="19"/>
      <c r="KTG41" s="19"/>
      <c r="KTH41" s="19"/>
      <c r="KTI41" s="19"/>
      <c r="KTJ41" s="19"/>
      <c r="KTK41" s="19"/>
      <c r="KTL41" s="19"/>
      <c r="KTM41" s="19"/>
      <c r="KTN41" s="19"/>
      <c r="KTO41" s="19"/>
      <c r="KTP41" s="19"/>
      <c r="KTQ41" s="19"/>
      <c r="KTR41" s="19"/>
      <c r="KTS41" s="19"/>
      <c r="KTT41" s="19"/>
      <c r="KTU41" s="19"/>
      <c r="KTV41" s="19"/>
      <c r="KTW41" s="19"/>
      <c r="KTX41" s="19"/>
      <c r="KTY41" s="19"/>
      <c r="KTZ41" s="19"/>
      <c r="KUA41" s="19"/>
      <c r="KUB41" s="19"/>
      <c r="KUC41" s="19"/>
      <c r="KUD41" s="19"/>
      <c r="KUE41" s="19"/>
      <c r="KUF41" s="19"/>
      <c r="KUG41" s="19"/>
      <c r="KUH41" s="19"/>
      <c r="KUI41" s="19"/>
      <c r="KUJ41" s="19"/>
      <c r="KUK41" s="19"/>
      <c r="KUL41" s="19"/>
      <c r="KUM41" s="19"/>
      <c r="KUN41" s="19"/>
      <c r="KUO41" s="19"/>
      <c r="KUP41" s="19"/>
      <c r="KUQ41" s="19"/>
      <c r="KUR41" s="19"/>
      <c r="KUS41" s="19"/>
      <c r="KUT41" s="19"/>
      <c r="KUU41" s="19"/>
      <c r="KUV41" s="19"/>
      <c r="KUW41" s="19"/>
      <c r="KUX41" s="19"/>
      <c r="KUY41" s="19"/>
      <c r="KUZ41" s="19"/>
      <c r="KVA41" s="19"/>
      <c r="KVB41" s="19"/>
      <c r="KVC41" s="19"/>
      <c r="KVD41" s="19"/>
      <c r="KVE41" s="19"/>
      <c r="KVF41" s="19"/>
      <c r="KVG41" s="19"/>
      <c r="KVH41" s="19"/>
      <c r="KVI41" s="19"/>
      <c r="KVJ41" s="19"/>
      <c r="KVK41" s="19"/>
      <c r="KVL41" s="19"/>
      <c r="KVM41" s="19"/>
      <c r="KVN41" s="19"/>
      <c r="KVO41" s="19"/>
      <c r="KVP41" s="19"/>
      <c r="KVQ41" s="19"/>
      <c r="KVR41" s="19"/>
      <c r="KVS41" s="19"/>
      <c r="KVT41" s="19"/>
      <c r="KVU41" s="19"/>
      <c r="KVV41" s="19"/>
      <c r="KVW41" s="19"/>
      <c r="KVX41" s="19"/>
      <c r="KVY41" s="19"/>
      <c r="KVZ41" s="19"/>
      <c r="KWA41" s="19"/>
      <c r="KWB41" s="19"/>
      <c r="KWC41" s="19"/>
      <c r="KWD41" s="19"/>
      <c r="KWE41" s="19"/>
      <c r="KWF41" s="19"/>
      <c r="KWG41" s="19"/>
      <c r="KWH41" s="19"/>
      <c r="KWI41" s="19"/>
      <c r="KWJ41" s="19"/>
      <c r="KWK41" s="19"/>
      <c r="KWL41" s="19"/>
      <c r="KWM41" s="19"/>
      <c r="KWN41" s="19"/>
      <c r="KWO41" s="19"/>
      <c r="KWP41" s="19"/>
      <c r="KWQ41" s="19"/>
      <c r="KWR41" s="19"/>
      <c r="KWS41" s="19"/>
      <c r="KWT41" s="19"/>
      <c r="KWU41" s="19"/>
      <c r="KWV41" s="19"/>
      <c r="KWW41" s="19"/>
      <c r="KWX41" s="19"/>
      <c r="KWY41" s="19"/>
      <c r="KWZ41" s="19"/>
      <c r="KXA41" s="19"/>
      <c r="KXB41" s="19"/>
      <c r="KXC41" s="19"/>
      <c r="KXD41" s="19"/>
      <c r="KXE41" s="19"/>
      <c r="KXF41" s="19"/>
      <c r="KXG41" s="19"/>
      <c r="KXH41" s="19"/>
      <c r="KXI41" s="19"/>
      <c r="KXJ41" s="19"/>
      <c r="KXK41" s="19"/>
      <c r="KXL41" s="19"/>
      <c r="KXM41" s="19"/>
      <c r="KXN41" s="19"/>
      <c r="KXO41" s="19"/>
      <c r="KXP41" s="19"/>
      <c r="KXQ41" s="19"/>
      <c r="KXR41" s="19"/>
      <c r="KXS41" s="19"/>
      <c r="KXT41" s="19"/>
      <c r="KXU41" s="19"/>
      <c r="KXV41" s="19"/>
      <c r="KXW41" s="19"/>
      <c r="KXX41" s="19"/>
      <c r="KXY41" s="19"/>
      <c r="KXZ41" s="19"/>
      <c r="KYA41" s="19"/>
      <c r="KYB41" s="19"/>
      <c r="KYC41" s="19"/>
      <c r="KYD41" s="19"/>
      <c r="KYE41" s="19"/>
      <c r="KYF41" s="19"/>
      <c r="KYG41" s="19"/>
      <c r="KYH41" s="19"/>
      <c r="KYI41" s="19"/>
      <c r="KYJ41" s="19"/>
      <c r="KYK41" s="19"/>
      <c r="KYL41" s="19"/>
      <c r="KYM41" s="19"/>
      <c r="KYN41" s="19"/>
      <c r="KYO41" s="19"/>
      <c r="KYP41" s="19"/>
      <c r="KYQ41" s="19"/>
      <c r="KYR41" s="19"/>
      <c r="KYS41" s="19"/>
      <c r="KYT41" s="19"/>
      <c r="KYU41" s="19"/>
      <c r="KYV41" s="19"/>
      <c r="KYW41" s="19"/>
      <c r="KYX41" s="19"/>
      <c r="KYY41" s="19"/>
      <c r="KYZ41" s="19"/>
      <c r="KZA41" s="19"/>
      <c r="KZB41" s="19"/>
      <c r="KZC41" s="19"/>
      <c r="KZD41" s="19"/>
      <c r="KZE41" s="19"/>
      <c r="KZF41" s="19"/>
      <c r="KZG41" s="19"/>
      <c r="KZH41" s="19"/>
      <c r="KZI41" s="19"/>
      <c r="KZJ41" s="19"/>
      <c r="KZK41" s="19"/>
      <c r="KZL41" s="19"/>
      <c r="KZM41" s="19"/>
      <c r="KZN41" s="19"/>
      <c r="KZO41" s="19"/>
      <c r="KZP41" s="19"/>
      <c r="KZQ41" s="19"/>
      <c r="KZR41" s="19"/>
      <c r="KZS41" s="19"/>
      <c r="KZT41" s="19"/>
      <c r="KZU41" s="19"/>
      <c r="KZV41" s="19"/>
      <c r="KZW41" s="19"/>
      <c r="KZX41" s="19"/>
      <c r="KZY41" s="19"/>
      <c r="KZZ41" s="19"/>
      <c r="LAA41" s="19"/>
      <c r="LAB41" s="19"/>
      <c r="LAC41" s="19"/>
      <c r="LAD41" s="19"/>
      <c r="LAE41" s="19"/>
      <c r="LAF41" s="19"/>
      <c r="LAG41" s="19"/>
      <c r="LAH41" s="19"/>
      <c r="LAI41" s="19"/>
      <c r="LAJ41" s="19"/>
      <c r="LAK41" s="19"/>
      <c r="LAL41" s="19"/>
      <c r="LAM41" s="19"/>
      <c r="LAN41" s="19"/>
      <c r="LAO41" s="19"/>
      <c r="LAP41" s="19"/>
      <c r="LAQ41" s="19"/>
      <c r="LAR41" s="19"/>
      <c r="LAS41" s="19"/>
      <c r="LAT41" s="19"/>
      <c r="LAU41" s="19"/>
      <c r="LAV41" s="19"/>
      <c r="LAW41" s="19"/>
      <c r="LAX41" s="19"/>
      <c r="LAY41" s="19"/>
      <c r="LAZ41" s="19"/>
      <c r="LBA41" s="19"/>
      <c r="LBB41" s="19"/>
      <c r="LBC41" s="19"/>
      <c r="LBD41" s="19"/>
      <c r="LBE41" s="19"/>
      <c r="LBF41" s="19"/>
      <c r="LBG41" s="19"/>
      <c r="LBH41" s="19"/>
      <c r="LBI41" s="19"/>
      <c r="LBJ41" s="19"/>
      <c r="LBK41" s="19"/>
      <c r="LBL41" s="19"/>
      <c r="LBM41" s="19"/>
      <c r="LBN41" s="19"/>
      <c r="LBO41" s="19"/>
      <c r="LBP41" s="19"/>
      <c r="LBQ41" s="19"/>
      <c r="LBR41" s="19"/>
      <c r="LBS41" s="19"/>
      <c r="LBT41" s="19"/>
      <c r="LBU41" s="19"/>
      <c r="LBV41" s="19"/>
      <c r="LBW41" s="19"/>
      <c r="LBX41" s="19"/>
      <c r="LBY41" s="19"/>
      <c r="LBZ41" s="19"/>
      <c r="LCA41" s="19"/>
      <c r="LCB41" s="19"/>
      <c r="LCC41" s="19"/>
      <c r="LCD41" s="19"/>
      <c r="LCE41" s="19"/>
      <c r="LCF41" s="19"/>
      <c r="LCG41" s="19"/>
      <c r="LCH41" s="19"/>
      <c r="LCI41" s="19"/>
      <c r="LCJ41" s="19"/>
      <c r="LCK41" s="19"/>
      <c r="LCL41" s="19"/>
      <c r="LCM41" s="19"/>
      <c r="LCN41" s="19"/>
      <c r="LCO41" s="19"/>
      <c r="LCP41" s="19"/>
      <c r="LCQ41" s="19"/>
      <c r="LCR41" s="19"/>
      <c r="LCS41" s="19"/>
      <c r="LCT41" s="19"/>
      <c r="LCU41" s="19"/>
      <c r="LCV41" s="19"/>
      <c r="LCW41" s="19"/>
      <c r="LCX41" s="19"/>
      <c r="LCY41" s="19"/>
      <c r="LCZ41" s="19"/>
      <c r="LDA41" s="19"/>
      <c r="LDB41" s="19"/>
      <c r="LDC41" s="19"/>
      <c r="LDD41" s="19"/>
      <c r="LDE41" s="19"/>
      <c r="LDF41" s="19"/>
      <c r="LDG41" s="19"/>
      <c r="LDH41" s="19"/>
      <c r="LDI41" s="19"/>
      <c r="LDJ41" s="19"/>
      <c r="LDK41" s="19"/>
      <c r="LDL41" s="19"/>
      <c r="LDM41" s="19"/>
      <c r="LDN41" s="19"/>
      <c r="LDO41" s="19"/>
      <c r="LDP41" s="19"/>
      <c r="LDQ41" s="19"/>
      <c r="LDR41" s="19"/>
      <c r="LDS41" s="19"/>
      <c r="LDT41" s="19"/>
      <c r="LDU41" s="19"/>
      <c r="LDV41" s="19"/>
      <c r="LDW41" s="19"/>
      <c r="LDX41" s="19"/>
      <c r="LDY41" s="19"/>
      <c r="LDZ41" s="19"/>
      <c r="LEA41" s="19"/>
      <c r="LEB41" s="19"/>
      <c r="LEC41" s="19"/>
      <c r="LED41" s="19"/>
      <c r="LEE41" s="19"/>
      <c r="LEF41" s="19"/>
      <c r="LEG41" s="19"/>
      <c r="LEH41" s="19"/>
      <c r="LEI41" s="19"/>
      <c r="LEJ41" s="19"/>
      <c r="LEK41" s="19"/>
      <c r="LEL41" s="19"/>
      <c r="LEM41" s="19"/>
      <c r="LEN41" s="19"/>
      <c r="LEO41" s="19"/>
      <c r="LEP41" s="19"/>
      <c r="LEQ41" s="19"/>
      <c r="LER41" s="19"/>
      <c r="LES41" s="19"/>
      <c r="LET41" s="19"/>
      <c r="LEU41" s="19"/>
      <c r="LEV41" s="19"/>
      <c r="LEW41" s="19"/>
      <c r="LEX41" s="19"/>
      <c r="LEY41" s="19"/>
      <c r="LEZ41" s="19"/>
      <c r="LFA41" s="19"/>
      <c r="LFB41" s="19"/>
      <c r="LFC41" s="19"/>
      <c r="LFD41" s="19"/>
      <c r="LFE41" s="19"/>
      <c r="LFF41" s="19"/>
      <c r="LFG41" s="19"/>
      <c r="LFH41" s="19"/>
      <c r="LFI41" s="19"/>
      <c r="LFJ41" s="19"/>
      <c r="LFK41" s="19"/>
      <c r="LFL41" s="19"/>
      <c r="LFM41" s="19"/>
      <c r="LFN41" s="19"/>
      <c r="LFO41" s="19"/>
      <c r="LFP41" s="19"/>
      <c r="LFQ41" s="19"/>
      <c r="LFR41" s="19"/>
      <c r="LFS41" s="19"/>
      <c r="LFT41" s="19"/>
      <c r="LFU41" s="19"/>
      <c r="LFV41" s="19"/>
      <c r="LFW41" s="19"/>
      <c r="LFX41" s="19"/>
      <c r="LFY41" s="19"/>
      <c r="LFZ41" s="19"/>
      <c r="LGA41" s="19"/>
      <c r="LGB41" s="19"/>
      <c r="LGC41" s="19"/>
      <c r="LGD41" s="19"/>
      <c r="LGE41" s="19"/>
      <c r="LGF41" s="19"/>
      <c r="LGG41" s="19"/>
      <c r="LGH41" s="19"/>
      <c r="LGI41" s="19"/>
      <c r="LGJ41" s="19"/>
      <c r="LGK41" s="19"/>
      <c r="LGL41" s="19"/>
      <c r="LGM41" s="19"/>
      <c r="LGN41" s="19"/>
      <c r="LGO41" s="19"/>
      <c r="LGP41" s="19"/>
      <c r="LGQ41" s="19"/>
      <c r="LGR41" s="19"/>
      <c r="LGS41" s="19"/>
      <c r="LGT41" s="19"/>
      <c r="LGU41" s="19"/>
      <c r="LGV41" s="19"/>
      <c r="LGW41" s="19"/>
      <c r="LGX41" s="19"/>
      <c r="LGY41" s="19"/>
      <c r="LGZ41" s="19"/>
      <c r="LHA41" s="19"/>
      <c r="LHB41" s="19"/>
      <c r="LHC41" s="19"/>
      <c r="LHD41" s="19"/>
      <c r="LHE41" s="19"/>
      <c r="LHF41" s="19"/>
      <c r="LHG41" s="19"/>
      <c r="LHH41" s="19"/>
      <c r="LHI41" s="19"/>
      <c r="LHJ41" s="19"/>
      <c r="LHK41" s="19"/>
      <c r="LHL41" s="19"/>
      <c r="LHM41" s="19"/>
      <c r="LHN41" s="19"/>
      <c r="LHO41" s="19"/>
      <c r="LHP41" s="19"/>
      <c r="LHQ41" s="19"/>
      <c r="LHR41" s="19"/>
      <c r="LHS41" s="19"/>
      <c r="LHT41" s="19"/>
      <c r="LHU41" s="19"/>
      <c r="LHV41" s="19"/>
      <c r="LHW41" s="19"/>
      <c r="LHX41" s="19"/>
      <c r="LHY41" s="19"/>
      <c r="LHZ41" s="19"/>
      <c r="LIA41" s="19"/>
      <c r="LIB41" s="19"/>
      <c r="LIC41" s="19"/>
      <c r="LID41" s="19"/>
      <c r="LIE41" s="19"/>
      <c r="LIF41" s="19"/>
      <c r="LIG41" s="19"/>
      <c r="LIH41" s="19"/>
      <c r="LII41" s="19"/>
      <c r="LIJ41" s="19"/>
      <c r="LIK41" s="19"/>
      <c r="LIL41" s="19"/>
      <c r="LIM41" s="19"/>
      <c r="LIN41" s="19"/>
      <c r="LIO41" s="19"/>
      <c r="LIP41" s="19"/>
      <c r="LIQ41" s="19"/>
      <c r="LIR41" s="19"/>
      <c r="LIS41" s="19"/>
      <c r="LIT41" s="19"/>
      <c r="LIU41" s="19"/>
      <c r="LIV41" s="19"/>
      <c r="LIW41" s="19"/>
      <c r="LIX41" s="19"/>
      <c r="LIY41" s="19"/>
      <c r="LIZ41" s="19"/>
      <c r="LJA41" s="19"/>
      <c r="LJB41" s="19"/>
      <c r="LJC41" s="19"/>
      <c r="LJD41" s="19"/>
      <c r="LJE41" s="19"/>
      <c r="LJF41" s="19"/>
      <c r="LJG41" s="19"/>
      <c r="LJH41" s="19"/>
      <c r="LJI41" s="19"/>
      <c r="LJJ41" s="19"/>
      <c r="LJK41" s="19"/>
      <c r="LJL41" s="19"/>
      <c r="LJM41" s="19"/>
      <c r="LJN41" s="19"/>
      <c r="LJO41" s="19"/>
      <c r="LJP41" s="19"/>
      <c r="LJQ41" s="19"/>
      <c r="LJR41" s="19"/>
      <c r="LJS41" s="19"/>
      <c r="LJT41" s="19"/>
      <c r="LJU41" s="19"/>
      <c r="LJV41" s="19"/>
      <c r="LJW41" s="19"/>
      <c r="LJX41" s="19"/>
      <c r="LJY41" s="19"/>
      <c r="LJZ41" s="19"/>
      <c r="LKA41" s="19"/>
      <c r="LKB41" s="19"/>
      <c r="LKC41" s="19"/>
      <c r="LKD41" s="19"/>
      <c r="LKE41" s="19"/>
      <c r="LKF41" s="19"/>
      <c r="LKG41" s="19"/>
      <c r="LKH41" s="19"/>
      <c r="LKI41" s="19"/>
      <c r="LKJ41" s="19"/>
      <c r="LKK41" s="19"/>
      <c r="LKL41" s="19"/>
      <c r="LKM41" s="19"/>
      <c r="LKN41" s="19"/>
      <c r="LKO41" s="19"/>
      <c r="LKP41" s="19"/>
      <c r="LKQ41" s="19"/>
      <c r="LKR41" s="19"/>
      <c r="LKS41" s="19"/>
      <c r="LKT41" s="19"/>
      <c r="LKU41" s="19"/>
      <c r="LKV41" s="19"/>
      <c r="LKW41" s="19"/>
      <c r="LKX41" s="19"/>
      <c r="LKY41" s="19"/>
      <c r="LKZ41" s="19"/>
      <c r="LLA41" s="19"/>
      <c r="LLB41" s="19"/>
      <c r="LLC41" s="19"/>
      <c r="LLD41" s="19"/>
      <c r="LLE41" s="19"/>
      <c r="LLF41" s="19"/>
      <c r="LLG41" s="19"/>
      <c r="LLH41" s="19"/>
      <c r="LLI41" s="19"/>
      <c r="LLJ41" s="19"/>
      <c r="LLK41" s="19"/>
      <c r="LLL41" s="19"/>
      <c r="LLM41" s="19"/>
      <c r="LLN41" s="19"/>
      <c r="LLO41" s="19"/>
      <c r="LLP41" s="19"/>
      <c r="LLQ41" s="19"/>
      <c r="LLR41" s="19"/>
      <c r="LLS41" s="19"/>
      <c r="LLT41" s="19"/>
      <c r="LLU41" s="19"/>
      <c r="LLV41" s="19"/>
      <c r="LLW41" s="19"/>
      <c r="LLX41" s="19"/>
      <c r="LLY41" s="19"/>
      <c r="LLZ41" s="19"/>
      <c r="LMA41" s="19"/>
      <c r="LMB41" s="19"/>
      <c r="LMC41" s="19"/>
      <c r="LMD41" s="19"/>
      <c r="LME41" s="19"/>
      <c r="LMF41" s="19"/>
      <c r="LMG41" s="19"/>
      <c r="LMH41" s="19"/>
      <c r="LMI41" s="19"/>
      <c r="LMJ41" s="19"/>
      <c r="LMK41" s="19"/>
      <c r="LML41" s="19"/>
      <c r="LMM41" s="19"/>
      <c r="LMN41" s="19"/>
      <c r="LMO41" s="19"/>
      <c r="LMP41" s="19"/>
      <c r="LMQ41" s="19"/>
      <c r="LMR41" s="19"/>
      <c r="LMS41" s="19"/>
      <c r="LMT41" s="19"/>
      <c r="LMU41" s="19"/>
      <c r="LMV41" s="19"/>
      <c r="LMW41" s="19"/>
      <c r="LMX41" s="19"/>
      <c r="LMY41" s="19"/>
      <c r="LMZ41" s="19"/>
      <c r="LNA41" s="19"/>
      <c r="LNB41" s="19"/>
      <c r="LNC41" s="19"/>
      <c r="LND41" s="19"/>
      <c r="LNE41" s="19"/>
      <c r="LNF41" s="19"/>
      <c r="LNG41" s="19"/>
      <c r="LNH41" s="19"/>
      <c r="LNI41" s="19"/>
      <c r="LNJ41" s="19"/>
      <c r="LNK41" s="19"/>
      <c r="LNL41" s="19"/>
      <c r="LNM41" s="19"/>
      <c r="LNN41" s="19"/>
      <c r="LNO41" s="19"/>
      <c r="LNP41" s="19"/>
      <c r="LNQ41" s="19"/>
      <c r="LNR41" s="19"/>
      <c r="LNS41" s="19"/>
      <c r="LNT41" s="19"/>
      <c r="LNU41" s="19"/>
      <c r="LNV41" s="19"/>
      <c r="LNW41" s="19"/>
      <c r="LNX41" s="19"/>
      <c r="LNY41" s="19"/>
      <c r="LNZ41" s="19"/>
      <c r="LOA41" s="19"/>
      <c r="LOB41" s="19"/>
      <c r="LOC41" s="19"/>
      <c r="LOD41" s="19"/>
      <c r="LOE41" s="19"/>
      <c r="LOF41" s="19"/>
      <c r="LOG41" s="19"/>
      <c r="LOH41" s="19"/>
      <c r="LOI41" s="19"/>
      <c r="LOJ41" s="19"/>
      <c r="LOK41" s="19"/>
      <c r="LOL41" s="19"/>
      <c r="LOM41" s="19"/>
      <c r="LON41" s="19"/>
      <c r="LOO41" s="19"/>
      <c r="LOP41" s="19"/>
      <c r="LOQ41" s="19"/>
      <c r="LOR41" s="19"/>
      <c r="LOS41" s="19"/>
      <c r="LOT41" s="19"/>
      <c r="LOU41" s="19"/>
      <c r="LOV41" s="19"/>
      <c r="LOW41" s="19"/>
      <c r="LOX41" s="19"/>
      <c r="LOY41" s="19"/>
      <c r="LOZ41" s="19"/>
      <c r="LPA41" s="19"/>
      <c r="LPB41" s="19"/>
      <c r="LPC41" s="19"/>
      <c r="LPD41" s="19"/>
      <c r="LPE41" s="19"/>
      <c r="LPF41" s="19"/>
      <c r="LPG41" s="19"/>
      <c r="LPH41" s="19"/>
      <c r="LPI41" s="19"/>
      <c r="LPJ41" s="19"/>
      <c r="LPK41" s="19"/>
      <c r="LPL41" s="19"/>
      <c r="LPM41" s="19"/>
      <c r="LPN41" s="19"/>
      <c r="LPO41" s="19"/>
      <c r="LPP41" s="19"/>
      <c r="LPQ41" s="19"/>
      <c r="LPR41" s="19"/>
      <c r="LPS41" s="19"/>
      <c r="LPT41" s="19"/>
      <c r="LPU41" s="19"/>
      <c r="LPV41" s="19"/>
      <c r="LPW41" s="19"/>
      <c r="LPX41" s="19"/>
      <c r="LPY41" s="19"/>
      <c r="LPZ41" s="19"/>
      <c r="LQA41" s="19"/>
      <c r="LQB41" s="19"/>
      <c r="LQC41" s="19"/>
      <c r="LQD41" s="19"/>
      <c r="LQE41" s="19"/>
      <c r="LQF41" s="19"/>
      <c r="LQG41" s="19"/>
      <c r="LQH41" s="19"/>
      <c r="LQI41" s="19"/>
      <c r="LQJ41" s="19"/>
      <c r="LQK41" s="19"/>
      <c r="LQL41" s="19"/>
      <c r="LQM41" s="19"/>
      <c r="LQN41" s="19"/>
      <c r="LQO41" s="19"/>
      <c r="LQP41" s="19"/>
      <c r="LQQ41" s="19"/>
      <c r="LQR41" s="19"/>
      <c r="LQS41" s="19"/>
      <c r="LQT41" s="19"/>
      <c r="LQU41" s="19"/>
      <c r="LQV41" s="19"/>
      <c r="LQW41" s="19"/>
      <c r="LQX41" s="19"/>
      <c r="LQY41" s="19"/>
      <c r="LQZ41" s="19"/>
      <c r="LRA41" s="19"/>
      <c r="LRB41" s="19"/>
      <c r="LRC41" s="19"/>
      <c r="LRD41" s="19"/>
      <c r="LRE41" s="19"/>
      <c r="LRF41" s="19"/>
      <c r="LRG41" s="19"/>
      <c r="LRH41" s="19"/>
      <c r="LRI41" s="19"/>
      <c r="LRJ41" s="19"/>
      <c r="LRK41" s="19"/>
      <c r="LRL41" s="19"/>
      <c r="LRM41" s="19"/>
      <c r="LRN41" s="19"/>
      <c r="LRO41" s="19"/>
      <c r="LRP41" s="19"/>
      <c r="LRQ41" s="19"/>
      <c r="LRR41" s="19"/>
      <c r="LRS41" s="19"/>
      <c r="LRT41" s="19"/>
      <c r="LRU41" s="19"/>
      <c r="LRV41" s="19"/>
      <c r="LRW41" s="19"/>
      <c r="LRX41" s="19"/>
      <c r="LRY41" s="19"/>
      <c r="LRZ41" s="19"/>
      <c r="LSA41" s="19"/>
      <c r="LSB41" s="19"/>
      <c r="LSC41" s="19"/>
      <c r="LSD41" s="19"/>
      <c r="LSE41" s="19"/>
      <c r="LSF41" s="19"/>
      <c r="LSG41" s="19"/>
      <c r="LSH41" s="19"/>
      <c r="LSI41" s="19"/>
      <c r="LSJ41" s="19"/>
      <c r="LSK41" s="19"/>
      <c r="LSL41" s="19"/>
      <c r="LSM41" s="19"/>
      <c r="LSN41" s="19"/>
      <c r="LSO41" s="19"/>
      <c r="LSP41" s="19"/>
      <c r="LSQ41" s="19"/>
      <c r="LSR41" s="19"/>
      <c r="LSS41" s="19"/>
      <c r="LST41" s="19"/>
      <c r="LSU41" s="19"/>
      <c r="LSV41" s="19"/>
      <c r="LSW41" s="19"/>
      <c r="LSX41" s="19"/>
      <c r="LSY41" s="19"/>
      <c r="LSZ41" s="19"/>
      <c r="LTA41" s="19"/>
      <c r="LTB41" s="19"/>
      <c r="LTC41" s="19"/>
      <c r="LTD41" s="19"/>
      <c r="LTE41" s="19"/>
      <c r="LTF41" s="19"/>
      <c r="LTG41" s="19"/>
      <c r="LTH41" s="19"/>
      <c r="LTI41" s="19"/>
      <c r="LTJ41" s="19"/>
      <c r="LTK41" s="19"/>
      <c r="LTL41" s="19"/>
      <c r="LTM41" s="19"/>
      <c r="LTN41" s="19"/>
      <c r="LTO41" s="19"/>
      <c r="LTP41" s="19"/>
      <c r="LTQ41" s="19"/>
      <c r="LTR41" s="19"/>
      <c r="LTS41" s="19"/>
      <c r="LTT41" s="19"/>
      <c r="LTU41" s="19"/>
      <c r="LTV41" s="19"/>
      <c r="LTW41" s="19"/>
      <c r="LTX41" s="19"/>
      <c r="LTY41" s="19"/>
      <c r="LTZ41" s="19"/>
      <c r="LUA41" s="19"/>
      <c r="LUB41" s="19"/>
      <c r="LUC41" s="19"/>
      <c r="LUD41" s="19"/>
      <c r="LUE41" s="19"/>
      <c r="LUF41" s="19"/>
      <c r="LUG41" s="19"/>
      <c r="LUH41" s="19"/>
      <c r="LUI41" s="19"/>
      <c r="LUJ41" s="19"/>
      <c r="LUK41" s="19"/>
      <c r="LUL41" s="19"/>
      <c r="LUM41" s="19"/>
      <c r="LUN41" s="19"/>
      <c r="LUO41" s="19"/>
      <c r="LUP41" s="19"/>
      <c r="LUQ41" s="19"/>
      <c r="LUR41" s="19"/>
      <c r="LUS41" s="19"/>
      <c r="LUT41" s="19"/>
      <c r="LUU41" s="19"/>
      <c r="LUV41" s="19"/>
      <c r="LUW41" s="19"/>
      <c r="LUX41" s="19"/>
      <c r="LUY41" s="19"/>
      <c r="LUZ41" s="19"/>
      <c r="LVA41" s="19"/>
      <c r="LVB41" s="19"/>
      <c r="LVC41" s="19"/>
      <c r="LVD41" s="19"/>
      <c r="LVE41" s="19"/>
      <c r="LVF41" s="19"/>
      <c r="LVG41" s="19"/>
      <c r="LVH41" s="19"/>
      <c r="LVI41" s="19"/>
      <c r="LVJ41" s="19"/>
      <c r="LVK41" s="19"/>
      <c r="LVL41" s="19"/>
      <c r="LVM41" s="19"/>
      <c r="LVN41" s="19"/>
      <c r="LVO41" s="19"/>
      <c r="LVP41" s="19"/>
      <c r="LVQ41" s="19"/>
      <c r="LVR41" s="19"/>
      <c r="LVS41" s="19"/>
      <c r="LVT41" s="19"/>
      <c r="LVU41" s="19"/>
      <c r="LVV41" s="19"/>
      <c r="LVW41" s="19"/>
      <c r="LVX41" s="19"/>
      <c r="LVY41" s="19"/>
      <c r="LVZ41" s="19"/>
      <c r="LWA41" s="19"/>
      <c r="LWB41" s="19"/>
      <c r="LWC41" s="19"/>
      <c r="LWD41" s="19"/>
      <c r="LWE41" s="19"/>
      <c r="LWF41" s="19"/>
      <c r="LWG41" s="19"/>
      <c r="LWH41" s="19"/>
      <c r="LWI41" s="19"/>
      <c r="LWJ41" s="19"/>
      <c r="LWK41" s="19"/>
      <c r="LWL41" s="19"/>
      <c r="LWM41" s="19"/>
      <c r="LWN41" s="19"/>
      <c r="LWO41" s="19"/>
      <c r="LWP41" s="19"/>
      <c r="LWQ41" s="19"/>
      <c r="LWR41" s="19"/>
      <c r="LWS41" s="19"/>
      <c r="LWT41" s="19"/>
      <c r="LWU41" s="19"/>
      <c r="LWV41" s="19"/>
      <c r="LWW41" s="19"/>
      <c r="LWX41" s="19"/>
      <c r="LWY41" s="19"/>
      <c r="LWZ41" s="19"/>
      <c r="LXA41" s="19"/>
      <c r="LXB41" s="19"/>
      <c r="LXC41" s="19"/>
      <c r="LXD41" s="19"/>
      <c r="LXE41" s="19"/>
      <c r="LXF41" s="19"/>
      <c r="LXG41" s="19"/>
      <c r="LXH41" s="19"/>
      <c r="LXI41" s="19"/>
      <c r="LXJ41" s="19"/>
      <c r="LXK41" s="19"/>
      <c r="LXL41" s="19"/>
      <c r="LXM41" s="19"/>
      <c r="LXN41" s="19"/>
      <c r="LXO41" s="19"/>
      <c r="LXP41" s="19"/>
      <c r="LXQ41" s="19"/>
      <c r="LXR41" s="19"/>
      <c r="LXS41" s="19"/>
      <c r="LXT41" s="19"/>
      <c r="LXU41" s="19"/>
      <c r="LXV41" s="19"/>
      <c r="LXW41" s="19"/>
      <c r="LXX41" s="19"/>
      <c r="LXY41" s="19"/>
      <c r="LXZ41" s="19"/>
      <c r="LYA41" s="19"/>
      <c r="LYB41" s="19"/>
      <c r="LYC41" s="19"/>
      <c r="LYD41" s="19"/>
      <c r="LYE41" s="19"/>
      <c r="LYF41" s="19"/>
      <c r="LYG41" s="19"/>
      <c r="LYH41" s="19"/>
      <c r="LYI41" s="19"/>
      <c r="LYJ41" s="19"/>
      <c r="LYK41" s="19"/>
      <c r="LYL41" s="19"/>
      <c r="LYM41" s="19"/>
      <c r="LYN41" s="19"/>
      <c r="LYO41" s="19"/>
      <c r="LYP41" s="19"/>
      <c r="LYQ41" s="19"/>
      <c r="LYR41" s="19"/>
      <c r="LYS41" s="19"/>
      <c r="LYT41" s="19"/>
      <c r="LYU41" s="19"/>
      <c r="LYV41" s="19"/>
      <c r="LYW41" s="19"/>
      <c r="LYX41" s="19"/>
      <c r="LYY41" s="19"/>
      <c r="LYZ41" s="19"/>
      <c r="LZA41" s="19"/>
      <c r="LZB41" s="19"/>
      <c r="LZC41" s="19"/>
      <c r="LZD41" s="19"/>
      <c r="LZE41" s="19"/>
      <c r="LZF41" s="19"/>
      <c r="LZG41" s="19"/>
      <c r="LZH41" s="19"/>
      <c r="LZI41" s="19"/>
      <c r="LZJ41" s="19"/>
      <c r="LZK41" s="19"/>
      <c r="LZL41" s="19"/>
      <c r="LZM41" s="19"/>
      <c r="LZN41" s="19"/>
      <c r="LZO41" s="19"/>
      <c r="LZP41" s="19"/>
      <c r="LZQ41" s="19"/>
      <c r="LZR41" s="19"/>
      <c r="LZS41" s="19"/>
      <c r="LZT41" s="19"/>
      <c r="LZU41" s="19"/>
      <c r="LZV41" s="19"/>
      <c r="LZW41" s="19"/>
      <c r="LZX41" s="19"/>
      <c r="LZY41" s="19"/>
      <c r="LZZ41" s="19"/>
      <c r="MAA41" s="19"/>
      <c r="MAB41" s="19"/>
      <c r="MAC41" s="19"/>
      <c r="MAD41" s="19"/>
      <c r="MAE41" s="19"/>
      <c r="MAF41" s="19"/>
      <c r="MAG41" s="19"/>
      <c r="MAH41" s="19"/>
      <c r="MAI41" s="19"/>
      <c r="MAJ41" s="19"/>
      <c r="MAK41" s="19"/>
      <c r="MAL41" s="19"/>
      <c r="MAM41" s="19"/>
      <c r="MAN41" s="19"/>
      <c r="MAO41" s="19"/>
      <c r="MAP41" s="19"/>
      <c r="MAQ41" s="19"/>
      <c r="MAR41" s="19"/>
      <c r="MAS41" s="19"/>
      <c r="MAT41" s="19"/>
      <c r="MAU41" s="19"/>
      <c r="MAV41" s="19"/>
      <c r="MAW41" s="19"/>
      <c r="MAX41" s="19"/>
      <c r="MAY41" s="19"/>
      <c r="MAZ41" s="19"/>
      <c r="MBA41" s="19"/>
      <c r="MBB41" s="19"/>
      <c r="MBC41" s="19"/>
      <c r="MBD41" s="19"/>
      <c r="MBE41" s="19"/>
      <c r="MBF41" s="19"/>
      <c r="MBG41" s="19"/>
      <c r="MBH41" s="19"/>
      <c r="MBI41" s="19"/>
      <c r="MBJ41" s="19"/>
      <c r="MBK41" s="19"/>
      <c r="MBL41" s="19"/>
      <c r="MBM41" s="19"/>
      <c r="MBN41" s="19"/>
      <c r="MBO41" s="19"/>
      <c r="MBP41" s="19"/>
      <c r="MBQ41" s="19"/>
      <c r="MBR41" s="19"/>
      <c r="MBS41" s="19"/>
      <c r="MBT41" s="19"/>
      <c r="MBU41" s="19"/>
      <c r="MBV41" s="19"/>
      <c r="MBW41" s="19"/>
      <c r="MBX41" s="19"/>
      <c r="MBY41" s="19"/>
      <c r="MBZ41" s="19"/>
      <c r="MCA41" s="19"/>
      <c r="MCB41" s="19"/>
      <c r="MCC41" s="19"/>
      <c r="MCD41" s="19"/>
      <c r="MCE41" s="19"/>
      <c r="MCF41" s="19"/>
      <c r="MCG41" s="19"/>
      <c r="MCH41" s="19"/>
      <c r="MCI41" s="19"/>
      <c r="MCJ41" s="19"/>
      <c r="MCK41" s="19"/>
      <c r="MCL41" s="19"/>
      <c r="MCM41" s="19"/>
      <c r="MCN41" s="19"/>
      <c r="MCO41" s="19"/>
      <c r="MCP41" s="19"/>
      <c r="MCQ41" s="19"/>
      <c r="MCR41" s="19"/>
      <c r="MCS41" s="19"/>
      <c r="MCT41" s="19"/>
      <c r="MCU41" s="19"/>
      <c r="MCV41" s="19"/>
      <c r="MCW41" s="19"/>
      <c r="MCX41" s="19"/>
      <c r="MCY41" s="19"/>
      <c r="MCZ41" s="19"/>
      <c r="MDA41" s="19"/>
      <c r="MDB41" s="19"/>
      <c r="MDC41" s="19"/>
      <c r="MDD41" s="19"/>
      <c r="MDE41" s="19"/>
      <c r="MDF41" s="19"/>
      <c r="MDG41" s="19"/>
      <c r="MDH41" s="19"/>
      <c r="MDI41" s="19"/>
      <c r="MDJ41" s="19"/>
      <c r="MDK41" s="19"/>
      <c r="MDL41" s="19"/>
      <c r="MDM41" s="19"/>
      <c r="MDN41" s="19"/>
      <c r="MDO41" s="19"/>
      <c r="MDP41" s="19"/>
      <c r="MDQ41" s="19"/>
      <c r="MDR41" s="19"/>
      <c r="MDS41" s="19"/>
      <c r="MDT41" s="19"/>
      <c r="MDU41" s="19"/>
      <c r="MDV41" s="19"/>
      <c r="MDW41" s="19"/>
      <c r="MDX41" s="19"/>
      <c r="MDY41" s="19"/>
      <c r="MDZ41" s="19"/>
      <c r="MEA41" s="19"/>
      <c r="MEB41" s="19"/>
      <c r="MEC41" s="19"/>
      <c r="MED41" s="19"/>
      <c r="MEE41" s="19"/>
      <c r="MEF41" s="19"/>
      <c r="MEG41" s="19"/>
      <c r="MEH41" s="19"/>
      <c r="MEI41" s="19"/>
      <c r="MEJ41" s="19"/>
      <c r="MEK41" s="19"/>
      <c r="MEL41" s="19"/>
      <c r="MEM41" s="19"/>
      <c r="MEN41" s="19"/>
      <c r="MEO41" s="19"/>
      <c r="MEP41" s="19"/>
      <c r="MEQ41" s="19"/>
      <c r="MER41" s="19"/>
      <c r="MES41" s="19"/>
      <c r="MET41" s="19"/>
      <c r="MEU41" s="19"/>
      <c r="MEV41" s="19"/>
      <c r="MEW41" s="19"/>
      <c r="MEX41" s="19"/>
      <c r="MEY41" s="19"/>
      <c r="MEZ41" s="19"/>
      <c r="MFA41" s="19"/>
      <c r="MFB41" s="19"/>
      <c r="MFC41" s="19"/>
      <c r="MFD41" s="19"/>
      <c r="MFE41" s="19"/>
      <c r="MFF41" s="19"/>
      <c r="MFG41" s="19"/>
      <c r="MFH41" s="19"/>
      <c r="MFI41" s="19"/>
      <c r="MFJ41" s="19"/>
      <c r="MFK41" s="19"/>
      <c r="MFL41" s="19"/>
      <c r="MFM41" s="19"/>
      <c r="MFN41" s="19"/>
      <c r="MFO41" s="19"/>
      <c r="MFP41" s="19"/>
      <c r="MFQ41" s="19"/>
      <c r="MFR41" s="19"/>
      <c r="MFS41" s="19"/>
      <c r="MFT41" s="19"/>
      <c r="MFU41" s="19"/>
      <c r="MFV41" s="19"/>
      <c r="MFW41" s="19"/>
      <c r="MFX41" s="19"/>
      <c r="MFY41" s="19"/>
      <c r="MFZ41" s="19"/>
      <c r="MGA41" s="19"/>
      <c r="MGB41" s="19"/>
      <c r="MGC41" s="19"/>
      <c r="MGD41" s="19"/>
      <c r="MGE41" s="19"/>
      <c r="MGF41" s="19"/>
      <c r="MGG41" s="19"/>
      <c r="MGH41" s="19"/>
      <c r="MGI41" s="19"/>
      <c r="MGJ41" s="19"/>
      <c r="MGK41" s="19"/>
      <c r="MGL41" s="19"/>
      <c r="MGM41" s="19"/>
      <c r="MGN41" s="19"/>
      <c r="MGO41" s="19"/>
      <c r="MGP41" s="19"/>
      <c r="MGQ41" s="19"/>
      <c r="MGR41" s="19"/>
      <c r="MGS41" s="19"/>
      <c r="MGT41" s="19"/>
      <c r="MGU41" s="19"/>
      <c r="MGV41" s="19"/>
      <c r="MGW41" s="19"/>
      <c r="MGX41" s="19"/>
      <c r="MGY41" s="19"/>
      <c r="MGZ41" s="19"/>
      <c r="MHA41" s="19"/>
      <c r="MHB41" s="19"/>
      <c r="MHC41" s="19"/>
      <c r="MHD41" s="19"/>
      <c r="MHE41" s="19"/>
      <c r="MHF41" s="19"/>
      <c r="MHG41" s="19"/>
      <c r="MHH41" s="19"/>
      <c r="MHI41" s="19"/>
      <c r="MHJ41" s="19"/>
      <c r="MHK41" s="19"/>
      <c r="MHL41" s="19"/>
      <c r="MHM41" s="19"/>
      <c r="MHN41" s="19"/>
      <c r="MHO41" s="19"/>
      <c r="MHP41" s="19"/>
      <c r="MHQ41" s="19"/>
      <c r="MHR41" s="19"/>
      <c r="MHS41" s="19"/>
      <c r="MHT41" s="19"/>
      <c r="MHU41" s="19"/>
      <c r="MHV41" s="19"/>
      <c r="MHW41" s="19"/>
      <c r="MHX41" s="19"/>
      <c r="MHY41" s="19"/>
      <c r="MHZ41" s="19"/>
      <c r="MIA41" s="19"/>
      <c r="MIB41" s="19"/>
      <c r="MIC41" s="19"/>
      <c r="MID41" s="19"/>
      <c r="MIE41" s="19"/>
      <c r="MIF41" s="19"/>
      <c r="MIG41" s="19"/>
      <c r="MIH41" s="19"/>
      <c r="MII41" s="19"/>
      <c r="MIJ41" s="19"/>
      <c r="MIK41" s="19"/>
      <c r="MIL41" s="19"/>
      <c r="MIM41" s="19"/>
      <c r="MIN41" s="19"/>
      <c r="MIO41" s="19"/>
      <c r="MIP41" s="19"/>
      <c r="MIQ41" s="19"/>
      <c r="MIR41" s="19"/>
      <c r="MIS41" s="19"/>
      <c r="MIT41" s="19"/>
      <c r="MIU41" s="19"/>
      <c r="MIV41" s="19"/>
      <c r="MIW41" s="19"/>
      <c r="MIX41" s="19"/>
      <c r="MIY41" s="19"/>
      <c r="MIZ41" s="19"/>
      <c r="MJA41" s="19"/>
      <c r="MJB41" s="19"/>
      <c r="MJC41" s="19"/>
      <c r="MJD41" s="19"/>
      <c r="MJE41" s="19"/>
      <c r="MJF41" s="19"/>
      <c r="MJG41" s="19"/>
      <c r="MJH41" s="19"/>
      <c r="MJI41" s="19"/>
      <c r="MJJ41" s="19"/>
      <c r="MJK41" s="19"/>
      <c r="MJL41" s="19"/>
      <c r="MJM41" s="19"/>
      <c r="MJN41" s="19"/>
      <c r="MJO41" s="19"/>
      <c r="MJP41" s="19"/>
      <c r="MJQ41" s="19"/>
      <c r="MJR41" s="19"/>
      <c r="MJS41" s="19"/>
      <c r="MJT41" s="19"/>
      <c r="MJU41" s="19"/>
      <c r="MJV41" s="19"/>
      <c r="MJW41" s="19"/>
      <c r="MJX41" s="19"/>
      <c r="MJY41" s="19"/>
      <c r="MJZ41" s="19"/>
      <c r="MKA41" s="19"/>
      <c r="MKB41" s="19"/>
      <c r="MKC41" s="19"/>
      <c r="MKD41" s="19"/>
      <c r="MKE41" s="19"/>
      <c r="MKF41" s="19"/>
      <c r="MKG41" s="19"/>
      <c r="MKH41" s="19"/>
      <c r="MKI41" s="19"/>
      <c r="MKJ41" s="19"/>
      <c r="MKK41" s="19"/>
      <c r="MKL41" s="19"/>
      <c r="MKM41" s="19"/>
      <c r="MKN41" s="19"/>
      <c r="MKO41" s="19"/>
      <c r="MKP41" s="19"/>
      <c r="MKQ41" s="19"/>
      <c r="MKR41" s="19"/>
      <c r="MKS41" s="19"/>
      <c r="MKT41" s="19"/>
      <c r="MKU41" s="19"/>
      <c r="MKV41" s="19"/>
      <c r="MKW41" s="19"/>
      <c r="MKX41" s="19"/>
      <c r="MKY41" s="19"/>
      <c r="MKZ41" s="19"/>
      <c r="MLA41" s="19"/>
      <c r="MLB41" s="19"/>
      <c r="MLC41" s="19"/>
      <c r="MLD41" s="19"/>
      <c r="MLE41" s="19"/>
      <c r="MLF41" s="19"/>
      <c r="MLG41" s="19"/>
      <c r="MLH41" s="19"/>
      <c r="MLI41" s="19"/>
      <c r="MLJ41" s="19"/>
      <c r="MLK41" s="19"/>
      <c r="MLL41" s="19"/>
      <c r="MLM41" s="19"/>
      <c r="MLN41" s="19"/>
      <c r="MLO41" s="19"/>
      <c r="MLP41" s="19"/>
      <c r="MLQ41" s="19"/>
      <c r="MLR41" s="19"/>
      <c r="MLS41" s="19"/>
      <c r="MLT41" s="19"/>
      <c r="MLU41" s="19"/>
      <c r="MLV41" s="19"/>
      <c r="MLW41" s="19"/>
      <c r="MLX41" s="19"/>
      <c r="MLY41" s="19"/>
      <c r="MLZ41" s="19"/>
      <c r="MMA41" s="19"/>
      <c r="MMB41" s="19"/>
      <c r="MMC41" s="19"/>
      <c r="MMD41" s="19"/>
      <c r="MME41" s="19"/>
      <c r="MMF41" s="19"/>
      <c r="MMG41" s="19"/>
      <c r="MMH41" s="19"/>
      <c r="MMI41" s="19"/>
      <c r="MMJ41" s="19"/>
      <c r="MMK41" s="19"/>
      <c r="MML41" s="19"/>
      <c r="MMM41" s="19"/>
      <c r="MMN41" s="19"/>
      <c r="MMO41" s="19"/>
      <c r="MMP41" s="19"/>
      <c r="MMQ41" s="19"/>
      <c r="MMR41" s="19"/>
      <c r="MMS41" s="19"/>
      <c r="MMT41" s="19"/>
      <c r="MMU41" s="19"/>
      <c r="MMV41" s="19"/>
      <c r="MMW41" s="19"/>
      <c r="MMX41" s="19"/>
      <c r="MMY41" s="19"/>
      <c r="MMZ41" s="19"/>
      <c r="MNA41" s="19"/>
      <c r="MNB41" s="19"/>
      <c r="MNC41" s="19"/>
      <c r="MND41" s="19"/>
      <c r="MNE41" s="19"/>
      <c r="MNF41" s="19"/>
      <c r="MNG41" s="19"/>
      <c r="MNH41" s="19"/>
      <c r="MNI41" s="19"/>
      <c r="MNJ41" s="19"/>
      <c r="MNK41" s="19"/>
      <c r="MNL41" s="19"/>
      <c r="MNM41" s="19"/>
      <c r="MNN41" s="19"/>
      <c r="MNO41" s="19"/>
      <c r="MNP41" s="19"/>
      <c r="MNQ41" s="19"/>
      <c r="MNR41" s="19"/>
      <c r="MNS41" s="19"/>
      <c r="MNT41" s="19"/>
      <c r="MNU41" s="19"/>
      <c r="MNV41" s="19"/>
      <c r="MNW41" s="19"/>
      <c r="MNX41" s="19"/>
      <c r="MNY41" s="19"/>
      <c r="MNZ41" s="19"/>
      <c r="MOA41" s="19"/>
      <c r="MOB41" s="19"/>
      <c r="MOC41" s="19"/>
      <c r="MOD41" s="19"/>
      <c r="MOE41" s="19"/>
      <c r="MOF41" s="19"/>
      <c r="MOG41" s="19"/>
      <c r="MOH41" s="19"/>
      <c r="MOI41" s="19"/>
      <c r="MOJ41" s="19"/>
      <c r="MOK41" s="19"/>
      <c r="MOL41" s="19"/>
      <c r="MOM41" s="19"/>
      <c r="MON41" s="19"/>
      <c r="MOO41" s="19"/>
      <c r="MOP41" s="19"/>
      <c r="MOQ41" s="19"/>
      <c r="MOR41" s="19"/>
      <c r="MOS41" s="19"/>
      <c r="MOT41" s="19"/>
      <c r="MOU41" s="19"/>
      <c r="MOV41" s="19"/>
      <c r="MOW41" s="19"/>
      <c r="MOX41" s="19"/>
      <c r="MOY41" s="19"/>
      <c r="MOZ41" s="19"/>
      <c r="MPA41" s="19"/>
      <c r="MPB41" s="19"/>
      <c r="MPC41" s="19"/>
      <c r="MPD41" s="19"/>
      <c r="MPE41" s="19"/>
      <c r="MPF41" s="19"/>
      <c r="MPG41" s="19"/>
      <c r="MPH41" s="19"/>
      <c r="MPI41" s="19"/>
      <c r="MPJ41" s="19"/>
      <c r="MPK41" s="19"/>
      <c r="MPL41" s="19"/>
      <c r="MPM41" s="19"/>
      <c r="MPN41" s="19"/>
      <c r="MPO41" s="19"/>
      <c r="MPP41" s="19"/>
      <c r="MPQ41" s="19"/>
      <c r="MPR41" s="19"/>
      <c r="MPS41" s="19"/>
      <c r="MPT41" s="19"/>
      <c r="MPU41" s="19"/>
      <c r="MPV41" s="19"/>
      <c r="MPW41" s="19"/>
      <c r="MPX41" s="19"/>
      <c r="MPY41" s="19"/>
      <c r="MPZ41" s="19"/>
      <c r="MQA41" s="19"/>
      <c r="MQB41" s="19"/>
      <c r="MQC41" s="19"/>
      <c r="MQD41" s="19"/>
      <c r="MQE41" s="19"/>
      <c r="MQF41" s="19"/>
      <c r="MQG41" s="19"/>
      <c r="MQH41" s="19"/>
      <c r="MQI41" s="19"/>
      <c r="MQJ41" s="19"/>
      <c r="MQK41" s="19"/>
      <c r="MQL41" s="19"/>
      <c r="MQM41" s="19"/>
      <c r="MQN41" s="19"/>
      <c r="MQO41" s="19"/>
      <c r="MQP41" s="19"/>
      <c r="MQQ41" s="19"/>
      <c r="MQR41" s="19"/>
      <c r="MQS41" s="19"/>
      <c r="MQT41" s="19"/>
      <c r="MQU41" s="19"/>
      <c r="MQV41" s="19"/>
      <c r="MQW41" s="19"/>
      <c r="MQX41" s="19"/>
      <c r="MQY41" s="19"/>
      <c r="MQZ41" s="19"/>
      <c r="MRA41" s="19"/>
      <c r="MRB41" s="19"/>
      <c r="MRC41" s="19"/>
      <c r="MRD41" s="19"/>
      <c r="MRE41" s="19"/>
      <c r="MRF41" s="19"/>
      <c r="MRG41" s="19"/>
      <c r="MRH41" s="19"/>
      <c r="MRI41" s="19"/>
      <c r="MRJ41" s="19"/>
      <c r="MRK41" s="19"/>
      <c r="MRL41" s="19"/>
      <c r="MRM41" s="19"/>
      <c r="MRN41" s="19"/>
      <c r="MRO41" s="19"/>
      <c r="MRP41" s="19"/>
      <c r="MRQ41" s="19"/>
      <c r="MRR41" s="19"/>
      <c r="MRS41" s="19"/>
      <c r="MRT41" s="19"/>
      <c r="MRU41" s="19"/>
      <c r="MRV41" s="19"/>
      <c r="MRW41" s="19"/>
      <c r="MRX41" s="19"/>
      <c r="MRY41" s="19"/>
      <c r="MRZ41" s="19"/>
      <c r="MSA41" s="19"/>
      <c r="MSB41" s="19"/>
      <c r="MSC41" s="19"/>
      <c r="MSD41" s="19"/>
      <c r="MSE41" s="19"/>
      <c r="MSF41" s="19"/>
      <c r="MSG41" s="19"/>
      <c r="MSH41" s="19"/>
      <c r="MSI41" s="19"/>
      <c r="MSJ41" s="19"/>
      <c r="MSK41" s="19"/>
      <c r="MSL41" s="19"/>
      <c r="MSM41" s="19"/>
      <c r="MSN41" s="19"/>
      <c r="MSO41" s="19"/>
      <c r="MSP41" s="19"/>
      <c r="MSQ41" s="19"/>
      <c r="MSR41" s="19"/>
      <c r="MSS41" s="19"/>
      <c r="MST41" s="19"/>
      <c r="MSU41" s="19"/>
      <c r="MSV41" s="19"/>
      <c r="MSW41" s="19"/>
      <c r="MSX41" s="19"/>
      <c r="MSY41" s="19"/>
      <c r="MSZ41" s="19"/>
      <c r="MTA41" s="19"/>
      <c r="MTB41" s="19"/>
      <c r="MTC41" s="19"/>
      <c r="MTD41" s="19"/>
      <c r="MTE41" s="19"/>
      <c r="MTF41" s="19"/>
      <c r="MTG41" s="19"/>
      <c r="MTH41" s="19"/>
      <c r="MTI41" s="19"/>
      <c r="MTJ41" s="19"/>
      <c r="MTK41" s="19"/>
      <c r="MTL41" s="19"/>
      <c r="MTM41" s="19"/>
      <c r="MTN41" s="19"/>
      <c r="MTO41" s="19"/>
      <c r="MTP41" s="19"/>
      <c r="MTQ41" s="19"/>
      <c r="MTR41" s="19"/>
      <c r="MTS41" s="19"/>
      <c r="MTT41" s="19"/>
      <c r="MTU41" s="19"/>
      <c r="MTV41" s="19"/>
      <c r="MTW41" s="19"/>
      <c r="MTX41" s="19"/>
      <c r="MTY41" s="19"/>
      <c r="MTZ41" s="19"/>
      <c r="MUA41" s="19"/>
      <c r="MUB41" s="19"/>
      <c r="MUC41" s="19"/>
      <c r="MUD41" s="19"/>
      <c r="MUE41" s="19"/>
      <c r="MUF41" s="19"/>
      <c r="MUG41" s="19"/>
      <c r="MUH41" s="19"/>
      <c r="MUI41" s="19"/>
      <c r="MUJ41" s="19"/>
      <c r="MUK41" s="19"/>
      <c r="MUL41" s="19"/>
      <c r="MUM41" s="19"/>
      <c r="MUN41" s="19"/>
      <c r="MUO41" s="19"/>
      <c r="MUP41" s="19"/>
      <c r="MUQ41" s="19"/>
      <c r="MUR41" s="19"/>
      <c r="MUS41" s="19"/>
      <c r="MUT41" s="19"/>
      <c r="MUU41" s="19"/>
      <c r="MUV41" s="19"/>
      <c r="MUW41" s="19"/>
      <c r="MUX41" s="19"/>
      <c r="MUY41" s="19"/>
      <c r="MUZ41" s="19"/>
      <c r="MVA41" s="19"/>
      <c r="MVB41" s="19"/>
      <c r="MVC41" s="19"/>
      <c r="MVD41" s="19"/>
      <c r="MVE41" s="19"/>
      <c r="MVF41" s="19"/>
      <c r="MVG41" s="19"/>
      <c r="MVH41" s="19"/>
      <c r="MVI41" s="19"/>
      <c r="MVJ41" s="19"/>
      <c r="MVK41" s="19"/>
      <c r="MVL41" s="19"/>
      <c r="MVM41" s="19"/>
      <c r="MVN41" s="19"/>
      <c r="MVO41" s="19"/>
      <c r="MVP41" s="19"/>
      <c r="MVQ41" s="19"/>
      <c r="MVR41" s="19"/>
      <c r="MVS41" s="19"/>
      <c r="MVT41" s="19"/>
      <c r="MVU41" s="19"/>
      <c r="MVV41" s="19"/>
      <c r="MVW41" s="19"/>
      <c r="MVX41" s="19"/>
      <c r="MVY41" s="19"/>
      <c r="MVZ41" s="19"/>
      <c r="MWA41" s="19"/>
      <c r="MWB41" s="19"/>
      <c r="MWC41" s="19"/>
      <c r="MWD41" s="19"/>
      <c r="MWE41" s="19"/>
      <c r="MWF41" s="19"/>
      <c r="MWG41" s="19"/>
      <c r="MWH41" s="19"/>
      <c r="MWI41" s="19"/>
      <c r="MWJ41" s="19"/>
      <c r="MWK41" s="19"/>
      <c r="MWL41" s="19"/>
      <c r="MWM41" s="19"/>
      <c r="MWN41" s="19"/>
      <c r="MWO41" s="19"/>
      <c r="MWP41" s="19"/>
      <c r="MWQ41" s="19"/>
      <c r="MWR41" s="19"/>
      <c r="MWS41" s="19"/>
      <c r="MWT41" s="19"/>
      <c r="MWU41" s="19"/>
      <c r="MWV41" s="19"/>
      <c r="MWW41" s="19"/>
      <c r="MWX41" s="19"/>
      <c r="MWY41" s="19"/>
      <c r="MWZ41" s="19"/>
      <c r="MXA41" s="19"/>
      <c r="MXB41" s="19"/>
      <c r="MXC41" s="19"/>
      <c r="MXD41" s="19"/>
      <c r="MXE41" s="19"/>
      <c r="MXF41" s="19"/>
      <c r="MXG41" s="19"/>
      <c r="MXH41" s="19"/>
      <c r="MXI41" s="19"/>
      <c r="MXJ41" s="19"/>
      <c r="MXK41" s="19"/>
      <c r="MXL41" s="19"/>
      <c r="MXM41" s="19"/>
      <c r="MXN41" s="19"/>
      <c r="MXO41" s="19"/>
      <c r="MXP41" s="19"/>
      <c r="MXQ41" s="19"/>
      <c r="MXR41" s="19"/>
      <c r="MXS41" s="19"/>
      <c r="MXT41" s="19"/>
      <c r="MXU41" s="19"/>
      <c r="MXV41" s="19"/>
      <c r="MXW41" s="19"/>
      <c r="MXX41" s="19"/>
      <c r="MXY41" s="19"/>
      <c r="MXZ41" s="19"/>
      <c r="MYA41" s="19"/>
      <c r="MYB41" s="19"/>
      <c r="MYC41" s="19"/>
      <c r="MYD41" s="19"/>
      <c r="MYE41" s="19"/>
      <c r="MYF41" s="19"/>
      <c r="MYG41" s="19"/>
      <c r="MYH41" s="19"/>
      <c r="MYI41" s="19"/>
      <c r="MYJ41" s="19"/>
      <c r="MYK41" s="19"/>
      <c r="MYL41" s="19"/>
      <c r="MYM41" s="19"/>
      <c r="MYN41" s="19"/>
      <c r="MYO41" s="19"/>
      <c r="MYP41" s="19"/>
      <c r="MYQ41" s="19"/>
      <c r="MYR41" s="19"/>
      <c r="MYS41" s="19"/>
      <c r="MYT41" s="19"/>
      <c r="MYU41" s="19"/>
      <c r="MYV41" s="19"/>
      <c r="MYW41" s="19"/>
      <c r="MYX41" s="19"/>
      <c r="MYY41" s="19"/>
      <c r="MYZ41" s="19"/>
      <c r="MZA41" s="19"/>
      <c r="MZB41" s="19"/>
      <c r="MZC41" s="19"/>
      <c r="MZD41" s="19"/>
      <c r="MZE41" s="19"/>
      <c r="MZF41" s="19"/>
      <c r="MZG41" s="19"/>
      <c r="MZH41" s="19"/>
      <c r="MZI41" s="19"/>
      <c r="MZJ41" s="19"/>
      <c r="MZK41" s="19"/>
      <c r="MZL41" s="19"/>
      <c r="MZM41" s="19"/>
      <c r="MZN41" s="19"/>
      <c r="MZO41" s="19"/>
      <c r="MZP41" s="19"/>
      <c r="MZQ41" s="19"/>
      <c r="MZR41" s="19"/>
      <c r="MZS41" s="19"/>
      <c r="MZT41" s="19"/>
      <c r="MZU41" s="19"/>
      <c r="MZV41" s="19"/>
      <c r="MZW41" s="19"/>
      <c r="MZX41" s="19"/>
      <c r="MZY41" s="19"/>
      <c r="MZZ41" s="19"/>
      <c r="NAA41" s="19"/>
      <c r="NAB41" s="19"/>
      <c r="NAC41" s="19"/>
      <c r="NAD41" s="19"/>
      <c r="NAE41" s="19"/>
      <c r="NAF41" s="19"/>
      <c r="NAG41" s="19"/>
      <c r="NAH41" s="19"/>
      <c r="NAI41" s="19"/>
      <c r="NAJ41" s="19"/>
      <c r="NAK41" s="19"/>
      <c r="NAL41" s="19"/>
      <c r="NAM41" s="19"/>
      <c r="NAN41" s="19"/>
      <c r="NAO41" s="19"/>
      <c r="NAP41" s="19"/>
      <c r="NAQ41" s="19"/>
      <c r="NAR41" s="19"/>
      <c r="NAS41" s="19"/>
      <c r="NAT41" s="19"/>
      <c r="NAU41" s="19"/>
      <c r="NAV41" s="19"/>
      <c r="NAW41" s="19"/>
      <c r="NAX41" s="19"/>
      <c r="NAY41" s="19"/>
      <c r="NAZ41" s="19"/>
      <c r="NBA41" s="19"/>
      <c r="NBB41" s="19"/>
      <c r="NBC41" s="19"/>
      <c r="NBD41" s="19"/>
      <c r="NBE41" s="19"/>
      <c r="NBF41" s="19"/>
      <c r="NBG41" s="19"/>
      <c r="NBH41" s="19"/>
      <c r="NBI41" s="19"/>
      <c r="NBJ41" s="19"/>
      <c r="NBK41" s="19"/>
      <c r="NBL41" s="19"/>
      <c r="NBM41" s="19"/>
      <c r="NBN41" s="19"/>
      <c r="NBO41" s="19"/>
      <c r="NBP41" s="19"/>
      <c r="NBQ41" s="19"/>
      <c r="NBR41" s="19"/>
      <c r="NBS41" s="19"/>
      <c r="NBT41" s="19"/>
      <c r="NBU41" s="19"/>
      <c r="NBV41" s="19"/>
      <c r="NBW41" s="19"/>
      <c r="NBX41" s="19"/>
      <c r="NBY41" s="19"/>
      <c r="NBZ41" s="19"/>
      <c r="NCA41" s="19"/>
      <c r="NCB41" s="19"/>
      <c r="NCC41" s="19"/>
      <c r="NCD41" s="19"/>
      <c r="NCE41" s="19"/>
      <c r="NCF41" s="19"/>
      <c r="NCG41" s="19"/>
      <c r="NCH41" s="19"/>
      <c r="NCI41" s="19"/>
      <c r="NCJ41" s="19"/>
      <c r="NCK41" s="19"/>
      <c r="NCL41" s="19"/>
      <c r="NCM41" s="19"/>
      <c r="NCN41" s="19"/>
      <c r="NCO41" s="19"/>
      <c r="NCP41" s="19"/>
      <c r="NCQ41" s="19"/>
      <c r="NCR41" s="19"/>
      <c r="NCS41" s="19"/>
      <c r="NCT41" s="19"/>
      <c r="NCU41" s="19"/>
      <c r="NCV41" s="19"/>
      <c r="NCW41" s="19"/>
      <c r="NCX41" s="19"/>
      <c r="NCY41" s="19"/>
      <c r="NCZ41" s="19"/>
      <c r="NDA41" s="19"/>
      <c r="NDB41" s="19"/>
      <c r="NDC41" s="19"/>
      <c r="NDD41" s="19"/>
      <c r="NDE41" s="19"/>
      <c r="NDF41" s="19"/>
      <c r="NDG41" s="19"/>
      <c r="NDH41" s="19"/>
      <c r="NDI41" s="19"/>
      <c r="NDJ41" s="19"/>
      <c r="NDK41" s="19"/>
      <c r="NDL41" s="19"/>
      <c r="NDM41" s="19"/>
      <c r="NDN41" s="19"/>
      <c r="NDO41" s="19"/>
      <c r="NDP41" s="19"/>
      <c r="NDQ41" s="19"/>
      <c r="NDR41" s="19"/>
      <c r="NDS41" s="19"/>
      <c r="NDT41" s="19"/>
      <c r="NDU41" s="19"/>
      <c r="NDV41" s="19"/>
      <c r="NDW41" s="19"/>
      <c r="NDX41" s="19"/>
      <c r="NDY41" s="19"/>
      <c r="NDZ41" s="19"/>
      <c r="NEA41" s="19"/>
      <c r="NEB41" s="19"/>
      <c r="NEC41" s="19"/>
      <c r="NED41" s="19"/>
      <c r="NEE41" s="19"/>
      <c r="NEF41" s="19"/>
      <c r="NEG41" s="19"/>
      <c r="NEH41" s="19"/>
      <c r="NEI41" s="19"/>
      <c r="NEJ41" s="19"/>
      <c r="NEK41" s="19"/>
      <c r="NEL41" s="19"/>
      <c r="NEM41" s="19"/>
      <c r="NEN41" s="19"/>
      <c r="NEO41" s="19"/>
      <c r="NEP41" s="19"/>
      <c r="NEQ41" s="19"/>
      <c r="NER41" s="19"/>
      <c r="NES41" s="19"/>
      <c r="NET41" s="19"/>
      <c r="NEU41" s="19"/>
      <c r="NEV41" s="19"/>
      <c r="NEW41" s="19"/>
      <c r="NEX41" s="19"/>
      <c r="NEY41" s="19"/>
      <c r="NEZ41" s="19"/>
      <c r="NFA41" s="19"/>
      <c r="NFB41" s="19"/>
      <c r="NFC41" s="19"/>
      <c r="NFD41" s="19"/>
      <c r="NFE41" s="19"/>
      <c r="NFF41" s="19"/>
      <c r="NFG41" s="19"/>
      <c r="NFH41" s="19"/>
      <c r="NFI41" s="19"/>
      <c r="NFJ41" s="19"/>
      <c r="NFK41" s="19"/>
      <c r="NFL41" s="19"/>
      <c r="NFM41" s="19"/>
      <c r="NFN41" s="19"/>
      <c r="NFO41" s="19"/>
      <c r="NFP41" s="19"/>
      <c r="NFQ41" s="19"/>
      <c r="NFR41" s="19"/>
      <c r="NFS41" s="19"/>
      <c r="NFT41" s="19"/>
      <c r="NFU41" s="19"/>
      <c r="NFV41" s="19"/>
      <c r="NFW41" s="19"/>
      <c r="NFX41" s="19"/>
      <c r="NFY41" s="19"/>
      <c r="NFZ41" s="19"/>
      <c r="NGA41" s="19"/>
      <c r="NGB41" s="19"/>
      <c r="NGC41" s="19"/>
      <c r="NGD41" s="19"/>
      <c r="NGE41" s="19"/>
      <c r="NGF41" s="19"/>
      <c r="NGG41" s="19"/>
      <c r="NGH41" s="19"/>
      <c r="NGI41" s="19"/>
      <c r="NGJ41" s="19"/>
      <c r="NGK41" s="19"/>
      <c r="NGL41" s="19"/>
      <c r="NGM41" s="19"/>
      <c r="NGN41" s="19"/>
      <c r="NGO41" s="19"/>
      <c r="NGP41" s="19"/>
      <c r="NGQ41" s="19"/>
      <c r="NGR41" s="19"/>
      <c r="NGS41" s="19"/>
      <c r="NGT41" s="19"/>
      <c r="NGU41" s="19"/>
      <c r="NGV41" s="19"/>
      <c r="NGW41" s="19"/>
      <c r="NGX41" s="19"/>
      <c r="NGY41" s="19"/>
      <c r="NGZ41" s="19"/>
      <c r="NHA41" s="19"/>
      <c r="NHB41" s="19"/>
      <c r="NHC41" s="19"/>
      <c r="NHD41" s="19"/>
      <c r="NHE41" s="19"/>
      <c r="NHF41" s="19"/>
      <c r="NHG41" s="19"/>
      <c r="NHH41" s="19"/>
      <c r="NHI41" s="19"/>
      <c r="NHJ41" s="19"/>
      <c r="NHK41" s="19"/>
      <c r="NHL41" s="19"/>
      <c r="NHM41" s="19"/>
      <c r="NHN41" s="19"/>
      <c r="NHO41" s="19"/>
      <c r="NHP41" s="19"/>
      <c r="NHQ41" s="19"/>
      <c r="NHR41" s="19"/>
      <c r="NHS41" s="19"/>
      <c r="NHT41" s="19"/>
      <c r="NHU41" s="19"/>
      <c r="NHV41" s="19"/>
      <c r="NHW41" s="19"/>
      <c r="NHX41" s="19"/>
      <c r="NHY41" s="19"/>
      <c r="NHZ41" s="19"/>
      <c r="NIA41" s="19"/>
      <c r="NIB41" s="19"/>
      <c r="NIC41" s="19"/>
      <c r="NID41" s="19"/>
      <c r="NIE41" s="19"/>
      <c r="NIF41" s="19"/>
      <c r="NIG41" s="19"/>
      <c r="NIH41" s="19"/>
      <c r="NII41" s="19"/>
      <c r="NIJ41" s="19"/>
      <c r="NIK41" s="19"/>
      <c r="NIL41" s="19"/>
      <c r="NIM41" s="19"/>
      <c r="NIN41" s="19"/>
      <c r="NIO41" s="19"/>
      <c r="NIP41" s="19"/>
      <c r="NIQ41" s="19"/>
      <c r="NIR41" s="19"/>
      <c r="NIS41" s="19"/>
      <c r="NIT41" s="19"/>
      <c r="NIU41" s="19"/>
      <c r="NIV41" s="19"/>
      <c r="NIW41" s="19"/>
      <c r="NIX41" s="19"/>
      <c r="NIY41" s="19"/>
      <c r="NIZ41" s="19"/>
      <c r="NJA41" s="19"/>
      <c r="NJB41" s="19"/>
      <c r="NJC41" s="19"/>
      <c r="NJD41" s="19"/>
      <c r="NJE41" s="19"/>
      <c r="NJF41" s="19"/>
      <c r="NJG41" s="19"/>
      <c r="NJH41" s="19"/>
      <c r="NJI41" s="19"/>
      <c r="NJJ41" s="19"/>
      <c r="NJK41" s="19"/>
      <c r="NJL41" s="19"/>
      <c r="NJM41" s="19"/>
      <c r="NJN41" s="19"/>
      <c r="NJO41" s="19"/>
      <c r="NJP41" s="19"/>
      <c r="NJQ41" s="19"/>
      <c r="NJR41" s="19"/>
      <c r="NJS41" s="19"/>
      <c r="NJT41" s="19"/>
      <c r="NJU41" s="19"/>
      <c r="NJV41" s="19"/>
      <c r="NJW41" s="19"/>
      <c r="NJX41" s="19"/>
      <c r="NJY41" s="19"/>
      <c r="NJZ41" s="19"/>
      <c r="NKA41" s="19"/>
      <c r="NKB41" s="19"/>
      <c r="NKC41" s="19"/>
      <c r="NKD41" s="19"/>
      <c r="NKE41" s="19"/>
      <c r="NKF41" s="19"/>
      <c r="NKG41" s="19"/>
      <c r="NKH41" s="19"/>
      <c r="NKI41" s="19"/>
      <c r="NKJ41" s="19"/>
      <c r="NKK41" s="19"/>
      <c r="NKL41" s="19"/>
      <c r="NKM41" s="19"/>
      <c r="NKN41" s="19"/>
      <c r="NKO41" s="19"/>
      <c r="NKP41" s="19"/>
      <c r="NKQ41" s="19"/>
      <c r="NKR41" s="19"/>
      <c r="NKS41" s="19"/>
      <c r="NKT41" s="19"/>
      <c r="NKU41" s="19"/>
      <c r="NKV41" s="19"/>
      <c r="NKW41" s="19"/>
      <c r="NKX41" s="19"/>
      <c r="NKY41" s="19"/>
      <c r="NKZ41" s="19"/>
      <c r="NLA41" s="19"/>
      <c r="NLB41" s="19"/>
      <c r="NLC41" s="19"/>
      <c r="NLD41" s="19"/>
      <c r="NLE41" s="19"/>
      <c r="NLF41" s="19"/>
      <c r="NLG41" s="19"/>
      <c r="NLH41" s="19"/>
      <c r="NLI41" s="19"/>
      <c r="NLJ41" s="19"/>
      <c r="NLK41" s="19"/>
      <c r="NLL41" s="19"/>
      <c r="NLM41" s="19"/>
      <c r="NLN41" s="19"/>
      <c r="NLO41" s="19"/>
      <c r="NLP41" s="19"/>
      <c r="NLQ41" s="19"/>
      <c r="NLR41" s="19"/>
      <c r="NLS41" s="19"/>
      <c r="NLT41" s="19"/>
      <c r="NLU41" s="19"/>
      <c r="NLV41" s="19"/>
      <c r="NLW41" s="19"/>
      <c r="NLX41" s="19"/>
      <c r="NLY41" s="19"/>
      <c r="NLZ41" s="19"/>
      <c r="NMA41" s="19"/>
      <c r="NMB41" s="19"/>
      <c r="NMC41" s="19"/>
      <c r="NMD41" s="19"/>
      <c r="NME41" s="19"/>
      <c r="NMF41" s="19"/>
      <c r="NMG41" s="19"/>
      <c r="NMH41" s="19"/>
      <c r="NMI41" s="19"/>
      <c r="NMJ41" s="19"/>
      <c r="NMK41" s="19"/>
      <c r="NML41" s="19"/>
      <c r="NMM41" s="19"/>
      <c r="NMN41" s="19"/>
      <c r="NMO41" s="19"/>
      <c r="NMP41" s="19"/>
      <c r="NMQ41" s="19"/>
      <c r="NMR41" s="19"/>
      <c r="NMS41" s="19"/>
      <c r="NMT41" s="19"/>
      <c r="NMU41" s="19"/>
      <c r="NMV41" s="19"/>
      <c r="NMW41" s="19"/>
      <c r="NMX41" s="19"/>
      <c r="NMY41" s="19"/>
      <c r="NMZ41" s="19"/>
      <c r="NNA41" s="19"/>
      <c r="NNB41" s="19"/>
      <c r="NNC41" s="19"/>
      <c r="NND41" s="19"/>
      <c r="NNE41" s="19"/>
      <c r="NNF41" s="19"/>
      <c r="NNG41" s="19"/>
      <c r="NNH41" s="19"/>
      <c r="NNI41" s="19"/>
      <c r="NNJ41" s="19"/>
      <c r="NNK41" s="19"/>
      <c r="NNL41" s="19"/>
      <c r="NNM41" s="19"/>
      <c r="NNN41" s="19"/>
      <c r="NNO41" s="19"/>
      <c r="NNP41" s="19"/>
      <c r="NNQ41" s="19"/>
      <c r="NNR41" s="19"/>
      <c r="NNS41" s="19"/>
      <c r="NNT41" s="19"/>
      <c r="NNU41" s="19"/>
      <c r="NNV41" s="19"/>
      <c r="NNW41" s="19"/>
      <c r="NNX41" s="19"/>
      <c r="NNY41" s="19"/>
      <c r="NNZ41" s="19"/>
      <c r="NOA41" s="19"/>
      <c r="NOB41" s="19"/>
      <c r="NOC41" s="19"/>
      <c r="NOD41" s="19"/>
      <c r="NOE41" s="19"/>
      <c r="NOF41" s="19"/>
      <c r="NOG41" s="19"/>
      <c r="NOH41" s="19"/>
      <c r="NOI41" s="19"/>
      <c r="NOJ41" s="19"/>
      <c r="NOK41" s="19"/>
      <c r="NOL41" s="19"/>
      <c r="NOM41" s="19"/>
      <c r="NON41" s="19"/>
      <c r="NOO41" s="19"/>
      <c r="NOP41" s="19"/>
      <c r="NOQ41" s="19"/>
      <c r="NOR41" s="19"/>
      <c r="NOS41" s="19"/>
      <c r="NOT41" s="19"/>
      <c r="NOU41" s="19"/>
      <c r="NOV41" s="19"/>
      <c r="NOW41" s="19"/>
      <c r="NOX41" s="19"/>
      <c r="NOY41" s="19"/>
      <c r="NOZ41" s="19"/>
      <c r="NPA41" s="19"/>
      <c r="NPB41" s="19"/>
      <c r="NPC41" s="19"/>
      <c r="NPD41" s="19"/>
      <c r="NPE41" s="19"/>
      <c r="NPF41" s="19"/>
      <c r="NPG41" s="19"/>
      <c r="NPH41" s="19"/>
      <c r="NPI41" s="19"/>
      <c r="NPJ41" s="19"/>
      <c r="NPK41" s="19"/>
      <c r="NPL41" s="19"/>
      <c r="NPM41" s="19"/>
      <c r="NPN41" s="19"/>
      <c r="NPO41" s="19"/>
      <c r="NPP41" s="19"/>
      <c r="NPQ41" s="19"/>
      <c r="NPR41" s="19"/>
      <c r="NPS41" s="19"/>
      <c r="NPT41" s="19"/>
      <c r="NPU41" s="19"/>
      <c r="NPV41" s="19"/>
      <c r="NPW41" s="19"/>
      <c r="NPX41" s="19"/>
      <c r="NPY41" s="19"/>
      <c r="NPZ41" s="19"/>
      <c r="NQA41" s="19"/>
      <c r="NQB41" s="19"/>
      <c r="NQC41" s="19"/>
      <c r="NQD41" s="19"/>
      <c r="NQE41" s="19"/>
      <c r="NQF41" s="19"/>
      <c r="NQG41" s="19"/>
      <c r="NQH41" s="19"/>
      <c r="NQI41" s="19"/>
      <c r="NQJ41" s="19"/>
      <c r="NQK41" s="19"/>
      <c r="NQL41" s="19"/>
      <c r="NQM41" s="19"/>
      <c r="NQN41" s="19"/>
      <c r="NQO41" s="19"/>
      <c r="NQP41" s="19"/>
      <c r="NQQ41" s="19"/>
      <c r="NQR41" s="19"/>
      <c r="NQS41" s="19"/>
      <c r="NQT41" s="19"/>
      <c r="NQU41" s="19"/>
      <c r="NQV41" s="19"/>
      <c r="NQW41" s="19"/>
      <c r="NQX41" s="19"/>
      <c r="NQY41" s="19"/>
      <c r="NQZ41" s="19"/>
      <c r="NRA41" s="19"/>
      <c r="NRB41" s="19"/>
      <c r="NRC41" s="19"/>
      <c r="NRD41" s="19"/>
      <c r="NRE41" s="19"/>
      <c r="NRF41" s="19"/>
      <c r="NRG41" s="19"/>
      <c r="NRH41" s="19"/>
      <c r="NRI41" s="19"/>
      <c r="NRJ41" s="19"/>
      <c r="NRK41" s="19"/>
      <c r="NRL41" s="19"/>
      <c r="NRM41" s="19"/>
      <c r="NRN41" s="19"/>
      <c r="NRO41" s="19"/>
      <c r="NRP41" s="19"/>
      <c r="NRQ41" s="19"/>
      <c r="NRR41" s="19"/>
      <c r="NRS41" s="19"/>
      <c r="NRT41" s="19"/>
      <c r="NRU41" s="19"/>
      <c r="NRV41" s="19"/>
      <c r="NRW41" s="19"/>
      <c r="NRX41" s="19"/>
      <c r="NRY41" s="19"/>
      <c r="NRZ41" s="19"/>
      <c r="NSA41" s="19"/>
      <c r="NSB41" s="19"/>
      <c r="NSC41" s="19"/>
      <c r="NSD41" s="19"/>
      <c r="NSE41" s="19"/>
      <c r="NSF41" s="19"/>
      <c r="NSG41" s="19"/>
      <c r="NSH41" s="19"/>
      <c r="NSI41" s="19"/>
      <c r="NSJ41" s="19"/>
      <c r="NSK41" s="19"/>
      <c r="NSL41" s="19"/>
      <c r="NSM41" s="19"/>
      <c r="NSN41" s="19"/>
      <c r="NSO41" s="19"/>
      <c r="NSP41" s="19"/>
      <c r="NSQ41" s="19"/>
      <c r="NSR41" s="19"/>
      <c r="NSS41" s="19"/>
      <c r="NST41" s="19"/>
      <c r="NSU41" s="19"/>
      <c r="NSV41" s="19"/>
      <c r="NSW41" s="19"/>
      <c r="NSX41" s="19"/>
      <c r="NSY41" s="19"/>
      <c r="NSZ41" s="19"/>
      <c r="NTA41" s="19"/>
      <c r="NTB41" s="19"/>
      <c r="NTC41" s="19"/>
      <c r="NTD41" s="19"/>
      <c r="NTE41" s="19"/>
      <c r="NTF41" s="19"/>
      <c r="NTG41" s="19"/>
      <c r="NTH41" s="19"/>
      <c r="NTI41" s="19"/>
      <c r="NTJ41" s="19"/>
      <c r="NTK41" s="19"/>
      <c r="NTL41" s="19"/>
      <c r="NTM41" s="19"/>
      <c r="NTN41" s="19"/>
      <c r="NTO41" s="19"/>
      <c r="NTP41" s="19"/>
      <c r="NTQ41" s="19"/>
      <c r="NTR41" s="19"/>
      <c r="NTS41" s="19"/>
      <c r="NTT41" s="19"/>
      <c r="NTU41" s="19"/>
      <c r="NTV41" s="19"/>
      <c r="NTW41" s="19"/>
      <c r="NTX41" s="19"/>
      <c r="NTY41" s="19"/>
      <c r="NTZ41" s="19"/>
      <c r="NUA41" s="19"/>
      <c r="NUB41" s="19"/>
      <c r="NUC41" s="19"/>
      <c r="NUD41" s="19"/>
      <c r="NUE41" s="19"/>
      <c r="NUF41" s="19"/>
      <c r="NUG41" s="19"/>
      <c r="NUH41" s="19"/>
      <c r="NUI41" s="19"/>
      <c r="NUJ41" s="19"/>
      <c r="NUK41" s="19"/>
      <c r="NUL41" s="19"/>
      <c r="NUM41" s="19"/>
      <c r="NUN41" s="19"/>
      <c r="NUO41" s="19"/>
      <c r="NUP41" s="19"/>
      <c r="NUQ41" s="19"/>
      <c r="NUR41" s="19"/>
      <c r="NUS41" s="19"/>
      <c r="NUT41" s="19"/>
      <c r="NUU41" s="19"/>
      <c r="NUV41" s="19"/>
      <c r="NUW41" s="19"/>
      <c r="NUX41" s="19"/>
      <c r="NUY41" s="19"/>
      <c r="NUZ41" s="19"/>
      <c r="NVA41" s="19"/>
      <c r="NVB41" s="19"/>
      <c r="NVC41" s="19"/>
      <c r="NVD41" s="19"/>
      <c r="NVE41" s="19"/>
      <c r="NVF41" s="19"/>
      <c r="NVG41" s="19"/>
      <c r="NVH41" s="19"/>
      <c r="NVI41" s="19"/>
      <c r="NVJ41" s="19"/>
      <c r="NVK41" s="19"/>
      <c r="NVL41" s="19"/>
      <c r="NVM41" s="19"/>
      <c r="NVN41" s="19"/>
      <c r="NVO41" s="19"/>
      <c r="NVP41" s="19"/>
      <c r="NVQ41" s="19"/>
      <c r="NVR41" s="19"/>
      <c r="NVS41" s="19"/>
      <c r="NVT41" s="19"/>
      <c r="NVU41" s="19"/>
      <c r="NVV41" s="19"/>
      <c r="NVW41" s="19"/>
      <c r="NVX41" s="19"/>
      <c r="NVY41" s="19"/>
      <c r="NVZ41" s="19"/>
      <c r="NWA41" s="19"/>
      <c r="NWB41" s="19"/>
      <c r="NWC41" s="19"/>
      <c r="NWD41" s="19"/>
      <c r="NWE41" s="19"/>
      <c r="NWF41" s="19"/>
      <c r="NWG41" s="19"/>
      <c r="NWH41" s="19"/>
      <c r="NWI41" s="19"/>
      <c r="NWJ41" s="19"/>
      <c r="NWK41" s="19"/>
      <c r="NWL41" s="19"/>
      <c r="NWM41" s="19"/>
      <c r="NWN41" s="19"/>
      <c r="NWO41" s="19"/>
      <c r="NWP41" s="19"/>
      <c r="NWQ41" s="19"/>
      <c r="NWR41" s="19"/>
      <c r="NWS41" s="19"/>
      <c r="NWT41" s="19"/>
      <c r="NWU41" s="19"/>
      <c r="NWV41" s="19"/>
      <c r="NWW41" s="19"/>
      <c r="NWX41" s="19"/>
      <c r="NWY41" s="19"/>
      <c r="NWZ41" s="19"/>
      <c r="NXA41" s="19"/>
      <c r="NXB41" s="19"/>
      <c r="NXC41" s="19"/>
      <c r="NXD41" s="19"/>
      <c r="NXE41" s="19"/>
      <c r="NXF41" s="19"/>
      <c r="NXG41" s="19"/>
      <c r="NXH41" s="19"/>
      <c r="NXI41" s="19"/>
      <c r="NXJ41" s="19"/>
      <c r="NXK41" s="19"/>
      <c r="NXL41" s="19"/>
      <c r="NXM41" s="19"/>
      <c r="NXN41" s="19"/>
      <c r="NXO41" s="19"/>
      <c r="NXP41" s="19"/>
      <c r="NXQ41" s="19"/>
      <c r="NXR41" s="19"/>
      <c r="NXS41" s="19"/>
      <c r="NXT41" s="19"/>
      <c r="NXU41" s="19"/>
      <c r="NXV41" s="19"/>
      <c r="NXW41" s="19"/>
      <c r="NXX41" s="19"/>
      <c r="NXY41" s="19"/>
      <c r="NXZ41" s="19"/>
      <c r="NYA41" s="19"/>
      <c r="NYB41" s="19"/>
      <c r="NYC41" s="19"/>
      <c r="NYD41" s="19"/>
      <c r="NYE41" s="19"/>
      <c r="NYF41" s="19"/>
      <c r="NYG41" s="19"/>
      <c r="NYH41" s="19"/>
      <c r="NYI41" s="19"/>
      <c r="NYJ41" s="19"/>
      <c r="NYK41" s="19"/>
      <c r="NYL41" s="19"/>
      <c r="NYM41" s="19"/>
      <c r="NYN41" s="19"/>
      <c r="NYO41" s="19"/>
      <c r="NYP41" s="19"/>
      <c r="NYQ41" s="19"/>
      <c r="NYR41" s="19"/>
      <c r="NYS41" s="19"/>
      <c r="NYT41" s="19"/>
      <c r="NYU41" s="19"/>
      <c r="NYV41" s="19"/>
      <c r="NYW41" s="19"/>
      <c r="NYX41" s="19"/>
      <c r="NYY41" s="19"/>
      <c r="NYZ41" s="19"/>
      <c r="NZA41" s="19"/>
      <c r="NZB41" s="19"/>
      <c r="NZC41" s="19"/>
      <c r="NZD41" s="19"/>
      <c r="NZE41" s="19"/>
      <c r="NZF41" s="19"/>
      <c r="NZG41" s="19"/>
      <c r="NZH41" s="19"/>
      <c r="NZI41" s="19"/>
      <c r="NZJ41" s="19"/>
      <c r="NZK41" s="19"/>
      <c r="NZL41" s="19"/>
      <c r="NZM41" s="19"/>
      <c r="NZN41" s="19"/>
      <c r="NZO41" s="19"/>
      <c r="NZP41" s="19"/>
      <c r="NZQ41" s="19"/>
      <c r="NZR41" s="19"/>
      <c r="NZS41" s="19"/>
      <c r="NZT41" s="19"/>
      <c r="NZU41" s="19"/>
      <c r="NZV41" s="19"/>
      <c r="NZW41" s="19"/>
      <c r="NZX41" s="19"/>
      <c r="NZY41" s="19"/>
      <c r="NZZ41" s="19"/>
      <c r="OAA41" s="19"/>
      <c r="OAB41" s="19"/>
      <c r="OAC41" s="19"/>
      <c r="OAD41" s="19"/>
      <c r="OAE41" s="19"/>
      <c r="OAF41" s="19"/>
      <c r="OAG41" s="19"/>
      <c r="OAH41" s="19"/>
      <c r="OAI41" s="19"/>
      <c r="OAJ41" s="19"/>
      <c r="OAK41" s="19"/>
      <c r="OAL41" s="19"/>
      <c r="OAM41" s="19"/>
      <c r="OAN41" s="19"/>
      <c r="OAO41" s="19"/>
      <c r="OAP41" s="19"/>
      <c r="OAQ41" s="19"/>
      <c r="OAR41" s="19"/>
      <c r="OAS41" s="19"/>
      <c r="OAT41" s="19"/>
      <c r="OAU41" s="19"/>
      <c r="OAV41" s="19"/>
      <c r="OAW41" s="19"/>
      <c r="OAX41" s="19"/>
      <c r="OAY41" s="19"/>
      <c r="OAZ41" s="19"/>
      <c r="OBA41" s="19"/>
      <c r="OBB41" s="19"/>
      <c r="OBC41" s="19"/>
      <c r="OBD41" s="19"/>
      <c r="OBE41" s="19"/>
      <c r="OBF41" s="19"/>
      <c r="OBG41" s="19"/>
      <c r="OBH41" s="19"/>
      <c r="OBI41" s="19"/>
      <c r="OBJ41" s="19"/>
      <c r="OBK41" s="19"/>
      <c r="OBL41" s="19"/>
      <c r="OBM41" s="19"/>
      <c r="OBN41" s="19"/>
      <c r="OBO41" s="19"/>
      <c r="OBP41" s="19"/>
      <c r="OBQ41" s="19"/>
      <c r="OBR41" s="19"/>
      <c r="OBS41" s="19"/>
      <c r="OBT41" s="19"/>
      <c r="OBU41" s="19"/>
      <c r="OBV41" s="19"/>
      <c r="OBW41" s="19"/>
      <c r="OBX41" s="19"/>
      <c r="OBY41" s="19"/>
      <c r="OBZ41" s="19"/>
      <c r="OCA41" s="19"/>
      <c r="OCB41" s="19"/>
      <c r="OCC41" s="19"/>
      <c r="OCD41" s="19"/>
      <c r="OCE41" s="19"/>
      <c r="OCF41" s="19"/>
      <c r="OCG41" s="19"/>
      <c r="OCH41" s="19"/>
      <c r="OCI41" s="19"/>
      <c r="OCJ41" s="19"/>
      <c r="OCK41" s="19"/>
      <c r="OCL41" s="19"/>
      <c r="OCM41" s="19"/>
      <c r="OCN41" s="19"/>
      <c r="OCO41" s="19"/>
      <c r="OCP41" s="19"/>
      <c r="OCQ41" s="19"/>
      <c r="OCR41" s="19"/>
      <c r="OCS41" s="19"/>
      <c r="OCT41" s="19"/>
      <c r="OCU41" s="19"/>
      <c r="OCV41" s="19"/>
      <c r="OCW41" s="19"/>
      <c r="OCX41" s="19"/>
      <c r="OCY41" s="19"/>
      <c r="OCZ41" s="19"/>
      <c r="ODA41" s="19"/>
      <c r="ODB41" s="19"/>
      <c r="ODC41" s="19"/>
      <c r="ODD41" s="19"/>
      <c r="ODE41" s="19"/>
      <c r="ODF41" s="19"/>
      <c r="ODG41" s="19"/>
      <c r="ODH41" s="19"/>
      <c r="ODI41" s="19"/>
      <c r="ODJ41" s="19"/>
      <c r="ODK41" s="19"/>
      <c r="ODL41" s="19"/>
      <c r="ODM41" s="19"/>
      <c r="ODN41" s="19"/>
      <c r="ODO41" s="19"/>
      <c r="ODP41" s="19"/>
      <c r="ODQ41" s="19"/>
      <c r="ODR41" s="19"/>
      <c r="ODS41" s="19"/>
      <c r="ODT41" s="19"/>
      <c r="ODU41" s="19"/>
      <c r="ODV41" s="19"/>
      <c r="ODW41" s="19"/>
      <c r="ODX41" s="19"/>
      <c r="ODY41" s="19"/>
      <c r="ODZ41" s="19"/>
      <c r="OEA41" s="19"/>
      <c r="OEB41" s="19"/>
      <c r="OEC41" s="19"/>
      <c r="OED41" s="19"/>
      <c r="OEE41" s="19"/>
      <c r="OEF41" s="19"/>
      <c r="OEG41" s="19"/>
      <c r="OEH41" s="19"/>
      <c r="OEI41" s="19"/>
      <c r="OEJ41" s="19"/>
      <c r="OEK41" s="19"/>
      <c r="OEL41" s="19"/>
      <c r="OEM41" s="19"/>
      <c r="OEN41" s="19"/>
      <c r="OEO41" s="19"/>
      <c r="OEP41" s="19"/>
      <c r="OEQ41" s="19"/>
      <c r="OER41" s="19"/>
      <c r="OES41" s="19"/>
      <c r="OET41" s="19"/>
      <c r="OEU41" s="19"/>
      <c r="OEV41" s="19"/>
      <c r="OEW41" s="19"/>
      <c r="OEX41" s="19"/>
      <c r="OEY41" s="19"/>
      <c r="OEZ41" s="19"/>
      <c r="OFA41" s="19"/>
      <c r="OFB41" s="19"/>
      <c r="OFC41" s="19"/>
      <c r="OFD41" s="19"/>
      <c r="OFE41" s="19"/>
      <c r="OFF41" s="19"/>
      <c r="OFG41" s="19"/>
      <c r="OFH41" s="19"/>
      <c r="OFI41" s="19"/>
      <c r="OFJ41" s="19"/>
      <c r="OFK41" s="19"/>
      <c r="OFL41" s="19"/>
      <c r="OFM41" s="19"/>
      <c r="OFN41" s="19"/>
      <c r="OFO41" s="19"/>
      <c r="OFP41" s="19"/>
      <c r="OFQ41" s="19"/>
      <c r="OFR41" s="19"/>
      <c r="OFS41" s="19"/>
      <c r="OFT41" s="19"/>
      <c r="OFU41" s="19"/>
      <c r="OFV41" s="19"/>
      <c r="OFW41" s="19"/>
      <c r="OFX41" s="19"/>
      <c r="OFY41" s="19"/>
      <c r="OFZ41" s="19"/>
      <c r="OGA41" s="19"/>
      <c r="OGB41" s="19"/>
      <c r="OGC41" s="19"/>
      <c r="OGD41" s="19"/>
      <c r="OGE41" s="19"/>
      <c r="OGF41" s="19"/>
      <c r="OGG41" s="19"/>
      <c r="OGH41" s="19"/>
      <c r="OGI41" s="19"/>
      <c r="OGJ41" s="19"/>
      <c r="OGK41" s="19"/>
      <c r="OGL41" s="19"/>
      <c r="OGM41" s="19"/>
      <c r="OGN41" s="19"/>
      <c r="OGO41" s="19"/>
      <c r="OGP41" s="19"/>
      <c r="OGQ41" s="19"/>
      <c r="OGR41" s="19"/>
      <c r="OGS41" s="19"/>
      <c r="OGT41" s="19"/>
      <c r="OGU41" s="19"/>
      <c r="OGV41" s="19"/>
      <c r="OGW41" s="19"/>
      <c r="OGX41" s="19"/>
      <c r="OGY41" s="19"/>
      <c r="OGZ41" s="19"/>
      <c r="OHA41" s="19"/>
      <c r="OHB41" s="19"/>
      <c r="OHC41" s="19"/>
      <c r="OHD41" s="19"/>
      <c r="OHE41" s="19"/>
      <c r="OHF41" s="19"/>
      <c r="OHG41" s="19"/>
      <c r="OHH41" s="19"/>
      <c r="OHI41" s="19"/>
      <c r="OHJ41" s="19"/>
      <c r="OHK41" s="19"/>
      <c r="OHL41" s="19"/>
      <c r="OHM41" s="19"/>
      <c r="OHN41" s="19"/>
      <c r="OHO41" s="19"/>
      <c r="OHP41" s="19"/>
      <c r="OHQ41" s="19"/>
      <c r="OHR41" s="19"/>
      <c r="OHS41" s="19"/>
      <c r="OHT41" s="19"/>
      <c r="OHU41" s="19"/>
      <c r="OHV41" s="19"/>
      <c r="OHW41" s="19"/>
      <c r="OHX41" s="19"/>
      <c r="OHY41" s="19"/>
      <c r="OHZ41" s="19"/>
      <c r="OIA41" s="19"/>
      <c r="OIB41" s="19"/>
      <c r="OIC41" s="19"/>
      <c r="OID41" s="19"/>
      <c r="OIE41" s="19"/>
      <c r="OIF41" s="19"/>
      <c r="OIG41" s="19"/>
      <c r="OIH41" s="19"/>
      <c r="OII41" s="19"/>
      <c r="OIJ41" s="19"/>
      <c r="OIK41" s="19"/>
      <c r="OIL41" s="19"/>
      <c r="OIM41" s="19"/>
      <c r="OIN41" s="19"/>
      <c r="OIO41" s="19"/>
      <c r="OIP41" s="19"/>
      <c r="OIQ41" s="19"/>
      <c r="OIR41" s="19"/>
      <c r="OIS41" s="19"/>
      <c r="OIT41" s="19"/>
      <c r="OIU41" s="19"/>
      <c r="OIV41" s="19"/>
      <c r="OIW41" s="19"/>
      <c r="OIX41" s="19"/>
      <c r="OIY41" s="19"/>
      <c r="OIZ41" s="19"/>
      <c r="OJA41" s="19"/>
      <c r="OJB41" s="19"/>
      <c r="OJC41" s="19"/>
      <c r="OJD41" s="19"/>
      <c r="OJE41" s="19"/>
      <c r="OJF41" s="19"/>
      <c r="OJG41" s="19"/>
      <c r="OJH41" s="19"/>
      <c r="OJI41" s="19"/>
      <c r="OJJ41" s="19"/>
      <c r="OJK41" s="19"/>
      <c r="OJL41" s="19"/>
      <c r="OJM41" s="19"/>
      <c r="OJN41" s="19"/>
      <c r="OJO41" s="19"/>
      <c r="OJP41" s="19"/>
      <c r="OJQ41" s="19"/>
      <c r="OJR41" s="19"/>
      <c r="OJS41" s="19"/>
      <c r="OJT41" s="19"/>
      <c r="OJU41" s="19"/>
      <c r="OJV41" s="19"/>
      <c r="OJW41" s="19"/>
      <c r="OJX41" s="19"/>
      <c r="OJY41" s="19"/>
      <c r="OJZ41" s="19"/>
      <c r="OKA41" s="19"/>
      <c r="OKB41" s="19"/>
      <c r="OKC41" s="19"/>
      <c r="OKD41" s="19"/>
      <c r="OKE41" s="19"/>
      <c r="OKF41" s="19"/>
      <c r="OKG41" s="19"/>
      <c r="OKH41" s="19"/>
      <c r="OKI41" s="19"/>
      <c r="OKJ41" s="19"/>
      <c r="OKK41" s="19"/>
      <c r="OKL41" s="19"/>
      <c r="OKM41" s="19"/>
      <c r="OKN41" s="19"/>
      <c r="OKO41" s="19"/>
      <c r="OKP41" s="19"/>
      <c r="OKQ41" s="19"/>
      <c r="OKR41" s="19"/>
      <c r="OKS41" s="19"/>
      <c r="OKT41" s="19"/>
      <c r="OKU41" s="19"/>
      <c r="OKV41" s="19"/>
      <c r="OKW41" s="19"/>
      <c r="OKX41" s="19"/>
      <c r="OKY41" s="19"/>
      <c r="OKZ41" s="19"/>
      <c r="OLA41" s="19"/>
      <c r="OLB41" s="19"/>
      <c r="OLC41" s="19"/>
      <c r="OLD41" s="19"/>
      <c r="OLE41" s="19"/>
      <c r="OLF41" s="19"/>
      <c r="OLG41" s="19"/>
      <c r="OLH41" s="19"/>
      <c r="OLI41" s="19"/>
      <c r="OLJ41" s="19"/>
      <c r="OLK41" s="19"/>
      <c r="OLL41" s="19"/>
      <c r="OLM41" s="19"/>
      <c r="OLN41" s="19"/>
      <c r="OLO41" s="19"/>
      <c r="OLP41" s="19"/>
      <c r="OLQ41" s="19"/>
      <c r="OLR41" s="19"/>
      <c r="OLS41" s="19"/>
      <c r="OLT41" s="19"/>
      <c r="OLU41" s="19"/>
      <c r="OLV41" s="19"/>
      <c r="OLW41" s="19"/>
      <c r="OLX41" s="19"/>
      <c r="OLY41" s="19"/>
      <c r="OLZ41" s="19"/>
      <c r="OMA41" s="19"/>
      <c r="OMB41" s="19"/>
      <c r="OMC41" s="19"/>
      <c r="OMD41" s="19"/>
      <c r="OME41" s="19"/>
      <c r="OMF41" s="19"/>
      <c r="OMG41" s="19"/>
      <c r="OMH41" s="19"/>
      <c r="OMI41" s="19"/>
      <c r="OMJ41" s="19"/>
      <c r="OMK41" s="19"/>
      <c r="OML41" s="19"/>
      <c r="OMM41" s="19"/>
      <c r="OMN41" s="19"/>
      <c r="OMO41" s="19"/>
      <c r="OMP41" s="19"/>
      <c r="OMQ41" s="19"/>
      <c r="OMR41" s="19"/>
      <c r="OMS41" s="19"/>
      <c r="OMT41" s="19"/>
      <c r="OMU41" s="19"/>
      <c r="OMV41" s="19"/>
      <c r="OMW41" s="19"/>
      <c r="OMX41" s="19"/>
      <c r="OMY41" s="19"/>
      <c r="OMZ41" s="19"/>
      <c r="ONA41" s="19"/>
      <c r="ONB41" s="19"/>
      <c r="ONC41" s="19"/>
      <c r="OND41" s="19"/>
      <c r="ONE41" s="19"/>
      <c r="ONF41" s="19"/>
      <c r="ONG41" s="19"/>
      <c r="ONH41" s="19"/>
      <c r="ONI41" s="19"/>
      <c r="ONJ41" s="19"/>
      <c r="ONK41" s="19"/>
      <c r="ONL41" s="19"/>
      <c r="ONM41" s="19"/>
      <c r="ONN41" s="19"/>
      <c r="ONO41" s="19"/>
      <c r="ONP41" s="19"/>
      <c r="ONQ41" s="19"/>
      <c r="ONR41" s="19"/>
      <c r="ONS41" s="19"/>
      <c r="ONT41" s="19"/>
      <c r="ONU41" s="19"/>
      <c r="ONV41" s="19"/>
      <c r="ONW41" s="19"/>
      <c r="ONX41" s="19"/>
      <c r="ONY41" s="19"/>
      <c r="ONZ41" s="19"/>
      <c r="OOA41" s="19"/>
      <c r="OOB41" s="19"/>
      <c r="OOC41" s="19"/>
      <c r="OOD41" s="19"/>
      <c r="OOE41" s="19"/>
      <c r="OOF41" s="19"/>
      <c r="OOG41" s="19"/>
      <c r="OOH41" s="19"/>
      <c r="OOI41" s="19"/>
      <c r="OOJ41" s="19"/>
      <c r="OOK41" s="19"/>
      <c r="OOL41" s="19"/>
      <c r="OOM41" s="19"/>
      <c r="OON41" s="19"/>
      <c r="OOO41" s="19"/>
      <c r="OOP41" s="19"/>
      <c r="OOQ41" s="19"/>
      <c r="OOR41" s="19"/>
      <c r="OOS41" s="19"/>
      <c r="OOT41" s="19"/>
      <c r="OOU41" s="19"/>
      <c r="OOV41" s="19"/>
      <c r="OOW41" s="19"/>
      <c r="OOX41" s="19"/>
      <c r="OOY41" s="19"/>
      <c r="OOZ41" s="19"/>
      <c r="OPA41" s="19"/>
      <c r="OPB41" s="19"/>
      <c r="OPC41" s="19"/>
      <c r="OPD41" s="19"/>
      <c r="OPE41" s="19"/>
      <c r="OPF41" s="19"/>
      <c r="OPG41" s="19"/>
      <c r="OPH41" s="19"/>
      <c r="OPI41" s="19"/>
      <c r="OPJ41" s="19"/>
      <c r="OPK41" s="19"/>
      <c r="OPL41" s="19"/>
      <c r="OPM41" s="19"/>
      <c r="OPN41" s="19"/>
      <c r="OPO41" s="19"/>
      <c r="OPP41" s="19"/>
      <c r="OPQ41" s="19"/>
      <c r="OPR41" s="19"/>
      <c r="OPS41" s="19"/>
      <c r="OPT41" s="19"/>
      <c r="OPU41" s="19"/>
      <c r="OPV41" s="19"/>
      <c r="OPW41" s="19"/>
      <c r="OPX41" s="19"/>
      <c r="OPY41" s="19"/>
      <c r="OPZ41" s="19"/>
      <c r="OQA41" s="19"/>
      <c r="OQB41" s="19"/>
      <c r="OQC41" s="19"/>
      <c r="OQD41" s="19"/>
      <c r="OQE41" s="19"/>
      <c r="OQF41" s="19"/>
      <c r="OQG41" s="19"/>
      <c r="OQH41" s="19"/>
      <c r="OQI41" s="19"/>
      <c r="OQJ41" s="19"/>
      <c r="OQK41" s="19"/>
      <c r="OQL41" s="19"/>
      <c r="OQM41" s="19"/>
      <c r="OQN41" s="19"/>
      <c r="OQO41" s="19"/>
      <c r="OQP41" s="19"/>
      <c r="OQQ41" s="19"/>
      <c r="OQR41" s="19"/>
      <c r="OQS41" s="19"/>
      <c r="OQT41" s="19"/>
      <c r="OQU41" s="19"/>
      <c r="OQV41" s="19"/>
      <c r="OQW41" s="19"/>
      <c r="OQX41" s="19"/>
      <c r="OQY41" s="19"/>
      <c r="OQZ41" s="19"/>
      <c r="ORA41" s="19"/>
      <c r="ORB41" s="19"/>
      <c r="ORC41" s="19"/>
      <c r="ORD41" s="19"/>
      <c r="ORE41" s="19"/>
      <c r="ORF41" s="19"/>
      <c r="ORG41" s="19"/>
      <c r="ORH41" s="19"/>
      <c r="ORI41" s="19"/>
      <c r="ORJ41" s="19"/>
      <c r="ORK41" s="19"/>
      <c r="ORL41" s="19"/>
      <c r="ORM41" s="19"/>
      <c r="ORN41" s="19"/>
      <c r="ORO41" s="19"/>
      <c r="ORP41" s="19"/>
      <c r="ORQ41" s="19"/>
      <c r="ORR41" s="19"/>
      <c r="ORS41" s="19"/>
      <c r="ORT41" s="19"/>
      <c r="ORU41" s="19"/>
      <c r="ORV41" s="19"/>
      <c r="ORW41" s="19"/>
      <c r="ORX41" s="19"/>
      <c r="ORY41" s="19"/>
      <c r="ORZ41" s="19"/>
      <c r="OSA41" s="19"/>
      <c r="OSB41" s="19"/>
      <c r="OSC41" s="19"/>
      <c r="OSD41" s="19"/>
      <c r="OSE41" s="19"/>
      <c r="OSF41" s="19"/>
      <c r="OSG41" s="19"/>
      <c r="OSH41" s="19"/>
      <c r="OSI41" s="19"/>
      <c r="OSJ41" s="19"/>
      <c r="OSK41" s="19"/>
      <c r="OSL41" s="19"/>
      <c r="OSM41" s="19"/>
      <c r="OSN41" s="19"/>
      <c r="OSO41" s="19"/>
      <c r="OSP41" s="19"/>
      <c r="OSQ41" s="19"/>
      <c r="OSR41" s="19"/>
      <c r="OSS41" s="19"/>
      <c r="OST41" s="19"/>
      <c r="OSU41" s="19"/>
      <c r="OSV41" s="19"/>
      <c r="OSW41" s="19"/>
      <c r="OSX41" s="19"/>
      <c r="OSY41" s="19"/>
      <c r="OSZ41" s="19"/>
      <c r="OTA41" s="19"/>
      <c r="OTB41" s="19"/>
      <c r="OTC41" s="19"/>
      <c r="OTD41" s="19"/>
      <c r="OTE41" s="19"/>
      <c r="OTF41" s="19"/>
      <c r="OTG41" s="19"/>
      <c r="OTH41" s="19"/>
      <c r="OTI41" s="19"/>
      <c r="OTJ41" s="19"/>
      <c r="OTK41" s="19"/>
      <c r="OTL41" s="19"/>
      <c r="OTM41" s="19"/>
      <c r="OTN41" s="19"/>
      <c r="OTO41" s="19"/>
      <c r="OTP41" s="19"/>
      <c r="OTQ41" s="19"/>
      <c r="OTR41" s="19"/>
      <c r="OTS41" s="19"/>
      <c r="OTT41" s="19"/>
      <c r="OTU41" s="19"/>
      <c r="OTV41" s="19"/>
      <c r="OTW41" s="19"/>
      <c r="OTX41" s="19"/>
      <c r="OTY41" s="19"/>
      <c r="OTZ41" s="19"/>
      <c r="OUA41" s="19"/>
      <c r="OUB41" s="19"/>
      <c r="OUC41" s="19"/>
      <c r="OUD41" s="19"/>
      <c r="OUE41" s="19"/>
      <c r="OUF41" s="19"/>
      <c r="OUG41" s="19"/>
      <c r="OUH41" s="19"/>
      <c r="OUI41" s="19"/>
      <c r="OUJ41" s="19"/>
      <c r="OUK41" s="19"/>
      <c r="OUL41" s="19"/>
      <c r="OUM41" s="19"/>
      <c r="OUN41" s="19"/>
      <c r="OUO41" s="19"/>
      <c r="OUP41" s="19"/>
      <c r="OUQ41" s="19"/>
      <c r="OUR41" s="19"/>
      <c r="OUS41" s="19"/>
      <c r="OUT41" s="19"/>
      <c r="OUU41" s="19"/>
      <c r="OUV41" s="19"/>
      <c r="OUW41" s="19"/>
      <c r="OUX41" s="19"/>
      <c r="OUY41" s="19"/>
      <c r="OUZ41" s="19"/>
      <c r="OVA41" s="19"/>
      <c r="OVB41" s="19"/>
      <c r="OVC41" s="19"/>
      <c r="OVD41" s="19"/>
      <c r="OVE41" s="19"/>
      <c r="OVF41" s="19"/>
      <c r="OVG41" s="19"/>
      <c r="OVH41" s="19"/>
      <c r="OVI41" s="19"/>
      <c r="OVJ41" s="19"/>
      <c r="OVK41" s="19"/>
      <c r="OVL41" s="19"/>
      <c r="OVM41" s="19"/>
      <c r="OVN41" s="19"/>
      <c r="OVO41" s="19"/>
      <c r="OVP41" s="19"/>
      <c r="OVQ41" s="19"/>
      <c r="OVR41" s="19"/>
      <c r="OVS41" s="19"/>
      <c r="OVT41" s="19"/>
      <c r="OVU41" s="19"/>
      <c r="OVV41" s="19"/>
      <c r="OVW41" s="19"/>
      <c r="OVX41" s="19"/>
      <c r="OVY41" s="19"/>
      <c r="OVZ41" s="19"/>
      <c r="OWA41" s="19"/>
      <c r="OWB41" s="19"/>
      <c r="OWC41" s="19"/>
      <c r="OWD41" s="19"/>
      <c r="OWE41" s="19"/>
      <c r="OWF41" s="19"/>
      <c r="OWG41" s="19"/>
      <c r="OWH41" s="19"/>
      <c r="OWI41" s="19"/>
      <c r="OWJ41" s="19"/>
      <c r="OWK41" s="19"/>
      <c r="OWL41" s="19"/>
      <c r="OWM41" s="19"/>
      <c r="OWN41" s="19"/>
      <c r="OWO41" s="19"/>
      <c r="OWP41" s="19"/>
      <c r="OWQ41" s="19"/>
      <c r="OWR41" s="19"/>
      <c r="OWS41" s="19"/>
      <c r="OWT41" s="19"/>
      <c r="OWU41" s="19"/>
      <c r="OWV41" s="19"/>
      <c r="OWW41" s="19"/>
      <c r="OWX41" s="19"/>
      <c r="OWY41" s="19"/>
      <c r="OWZ41" s="19"/>
      <c r="OXA41" s="19"/>
      <c r="OXB41" s="19"/>
      <c r="OXC41" s="19"/>
      <c r="OXD41" s="19"/>
      <c r="OXE41" s="19"/>
      <c r="OXF41" s="19"/>
      <c r="OXG41" s="19"/>
      <c r="OXH41" s="19"/>
      <c r="OXI41" s="19"/>
      <c r="OXJ41" s="19"/>
      <c r="OXK41" s="19"/>
      <c r="OXL41" s="19"/>
      <c r="OXM41" s="19"/>
      <c r="OXN41" s="19"/>
      <c r="OXO41" s="19"/>
      <c r="OXP41" s="19"/>
      <c r="OXQ41" s="19"/>
      <c r="OXR41" s="19"/>
      <c r="OXS41" s="19"/>
      <c r="OXT41" s="19"/>
      <c r="OXU41" s="19"/>
      <c r="OXV41" s="19"/>
      <c r="OXW41" s="19"/>
      <c r="OXX41" s="19"/>
      <c r="OXY41" s="19"/>
      <c r="OXZ41" s="19"/>
      <c r="OYA41" s="19"/>
      <c r="OYB41" s="19"/>
      <c r="OYC41" s="19"/>
      <c r="OYD41" s="19"/>
      <c r="OYE41" s="19"/>
      <c r="OYF41" s="19"/>
      <c r="OYG41" s="19"/>
      <c r="OYH41" s="19"/>
      <c r="OYI41" s="19"/>
      <c r="OYJ41" s="19"/>
      <c r="OYK41" s="19"/>
      <c r="OYL41" s="19"/>
      <c r="OYM41" s="19"/>
      <c r="OYN41" s="19"/>
      <c r="OYO41" s="19"/>
      <c r="OYP41" s="19"/>
      <c r="OYQ41" s="19"/>
      <c r="OYR41" s="19"/>
      <c r="OYS41" s="19"/>
      <c r="OYT41" s="19"/>
      <c r="OYU41" s="19"/>
      <c r="OYV41" s="19"/>
      <c r="OYW41" s="19"/>
      <c r="OYX41" s="19"/>
      <c r="OYY41" s="19"/>
      <c r="OYZ41" s="19"/>
      <c r="OZA41" s="19"/>
      <c r="OZB41" s="19"/>
      <c r="OZC41" s="19"/>
      <c r="OZD41" s="19"/>
      <c r="OZE41" s="19"/>
      <c r="OZF41" s="19"/>
      <c r="OZG41" s="19"/>
      <c r="OZH41" s="19"/>
      <c r="OZI41" s="19"/>
      <c r="OZJ41" s="19"/>
      <c r="OZK41" s="19"/>
      <c r="OZL41" s="19"/>
      <c r="OZM41" s="19"/>
      <c r="OZN41" s="19"/>
      <c r="OZO41" s="19"/>
      <c r="OZP41" s="19"/>
      <c r="OZQ41" s="19"/>
      <c r="OZR41" s="19"/>
      <c r="OZS41" s="19"/>
      <c r="OZT41" s="19"/>
      <c r="OZU41" s="19"/>
      <c r="OZV41" s="19"/>
      <c r="OZW41" s="19"/>
      <c r="OZX41" s="19"/>
      <c r="OZY41" s="19"/>
      <c r="OZZ41" s="19"/>
      <c r="PAA41" s="19"/>
      <c r="PAB41" s="19"/>
      <c r="PAC41" s="19"/>
      <c r="PAD41" s="19"/>
      <c r="PAE41" s="19"/>
      <c r="PAF41" s="19"/>
      <c r="PAG41" s="19"/>
      <c r="PAH41" s="19"/>
      <c r="PAI41" s="19"/>
      <c r="PAJ41" s="19"/>
      <c r="PAK41" s="19"/>
      <c r="PAL41" s="19"/>
      <c r="PAM41" s="19"/>
      <c r="PAN41" s="19"/>
      <c r="PAO41" s="19"/>
      <c r="PAP41" s="19"/>
      <c r="PAQ41" s="19"/>
      <c r="PAR41" s="19"/>
      <c r="PAS41" s="19"/>
      <c r="PAT41" s="19"/>
      <c r="PAU41" s="19"/>
      <c r="PAV41" s="19"/>
      <c r="PAW41" s="19"/>
      <c r="PAX41" s="19"/>
      <c r="PAY41" s="19"/>
      <c r="PAZ41" s="19"/>
      <c r="PBA41" s="19"/>
      <c r="PBB41" s="19"/>
      <c r="PBC41" s="19"/>
      <c r="PBD41" s="19"/>
      <c r="PBE41" s="19"/>
      <c r="PBF41" s="19"/>
      <c r="PBG41" s="19"/>
      <c r="PBH41" s="19"/>
      <c r="PBI41" s="19"/>
      <c r="PBJ41" s="19"/>
      <c r="PBK41" s="19"/>
      <c r="PBL41" s="19"/>
      <c r="PBM41" s="19"/>
      <c r="PBN41" s="19"/>
      <c r="PBO41" s="19"/>
      <c r="PBP41" s="19"/>
      <c r="PBQ41" s="19"/>
      <c r="PBR41" s="19"/>
      <c r="PBS41" s="19"/>
      <c r="PBT41" s="19"/>
      <c r="PBU41" s="19"/>
      <c r="PBV41" s="19"/>
      <c r="PBW41" s="19"/>
      <c r="PBX41" s="19"/>
      <c r="PBY41" s="19"/>
      <c r="PBZ41" s="19"/>
      <c r="PCA41" s="19"/>
      <c r="PCB41" s="19"/>
      <c r="PCC41" s="19"/>
      <c r="PCD41" s="19"/>
      <c r="PCE41" s="19"/>
      <c r="PCF41" s="19"/>
      <c r="PCG41" s="19"/>
      <c r="PCH41" s="19"/>
      <c r="PCI41" s="19"/>
      <c r="PCJ41" s="19"/>
      <c r="PCK41" s="19"/>
      <c r="PCL41" s="19"/>
      <c r="PCM41" s="19"/>
      <c r="PCN41" s="19"/>
      <c r="PCO41" s="19"/>
      <c r="PCP41" s="19"/>
      <c r="PCQ41" s="19"/>
      <c r="PCR41" s="19"/>
      <c r="PCS41" s="19"/>
      <c r="PCT41" s="19"/>
      <c r="PCU41" s="19"/>
      <c r="PCV41" s="19"/>
      <c r="PCW41" s="19"/>
      <c r="PCX41" s="19"/>
      <c r="PCY41" s="19"/>
      <c r="PCZ41" s="19"/>
      <c r="PDA41" s="19"/>
      <c r="PDB41" s="19"/>
      <c r="PDC41" s="19"/>
      <c r="PDD41" s="19"/>
      <c r="PDE41" s="19"/>
      <c r="PDF41" s="19"/>
      <c r="PDG41" s="19"/>
      <c r="PDH41" s="19"/>
      <c r="PDI41" s="19"/>
      <c r="PDJ41" s="19"/>
      <c r="PDK41" s="19"/>
      <c r="PDL41" s="19"/>
      <c r="PDM41" s="19"/>
      <c r="PDN41" s="19"/>
      <c r="PDO41" s="19"/>
      <c r="PDP41" s="19"/>
      <c r="PDQ41" s="19"/>
      <c r="PDR41" s="19"/>
      <c r="PDS41" s="19"/>
      <c r="PDT41" s="19"/>
      <c r="PDU41" s="19"/>
      <c r="PDV41" s="19"/>
      <c r="PDW41" s="19"/>
      <c r="PDX41" s="19"/>
      <c r="PDY41" s="19"/>
      <c r="PDZ41" s="19"/>
      <c r="PEA41" s="19"/>
      <c r="PEB41" s="19"/>
      <c r="PEC41" s="19"/>
      <c r="PED41" s="19"/>
      <c r="PEE41" s="19"/>
      <c r="PEF41" s="19"/>
      <c r="PEG41" s="19"/>
      <c r="PEH41" s="19"/>
      <c r="PEI41" s="19"/>
      <c r="PEJ41" s="19"/>
      <c r="PEK41" s="19"/>
      <c r="PEL41" s="19"/>
      <c r="PEM41" s="19"/>
      <c r="PEN41" s="19"/>
      <c r="PEO41" s="19"/>
      <c r="PEP41" s="19"/>
      <c r="PEQ41" s="19"/>
      <c r="PER41" s="19"/>
      <c r="PES41" s="19"/>
      <c r="PET41" s="19"/>
      <c r="PEU41" s="19"/>
      <c r="PEV41" s="19"/>
      <c r="PEW41" s="19"/>
      <c r="PEX41" s="19"/>
      <c r="PEY41" s="19"/>
      <c r="PEZ41" s="19"/>
      <c r="PFA41" s="19"/>
      <c r="PFB41" s="19"/>
      <c r="PFC41" s="19"/>
      <c r="PFD41" s="19"/>
      <c r="PFE41" s="19"/>
      <c r="PFF41" s="19"/>
      <c r="PFG41" s="19"/>
      <c r="PFH41" s="19"/>
      <c r="PFI41" s="19"/>
      <c r="PFJ41" s="19"/>
      <c r="PFK41" s="19"/>
      <c r="PFL41" s="19"/>
      <c r="PFM41" s="19"/>
      <c r="PFN41" s="19"/>
      <c r="PFO41" s="19"/>
      <c r="PFP41" s="19"/>
      <c r="PFQ41" s="19"/>
      <c r="PFR41" s="19"/>
      <c r="PFS41" s="19"/>
      <c r="PFT41" s="19"/>
      <c r="PFU41" s="19"/>
      <c r="PFV41" s="19"/>
      <c r="PFW41" s="19"/>
      <c r="PFX41" s="19"/>
      <c r="PFY41" s="19"/>
      <c r="PFZ41" s="19"/>
      <c r="PGA41" s="19"/>
      <c r="PGB41" s="19"/>
      <c r="PGC41" s="19"/>
      <c r="PGD41" s="19"/>
      <c r="PGE41" s="19"/>
      <c r="PGF41" s="19"/>
      <c r="PGG41" s="19"/>
      <c r="PGH41" s="19"/>
      <c r="PGI41" s="19"/>
      <c r="PGJ41" s="19"/>
      <c r="PGK41" s="19"/>
      <c r="PGL41" s="19"/>
      <c r="PGM41" s="19"/>
      <c r="PGN41" s="19"/>
      <c r="PGO41" s="19"/>
      <c r="PGP41" s="19"/>
      <c r="PGQ41" s="19"/>
      <c r="PGR41" s="19"/>
      <c r="PGS41" s="19"/>
      <c r="PGT41" s="19"/>
      <c r="PGU41" s="19"/>
      <c r="PGV41" s="19"/>
      <c r="PGW41" s="19"/>
      <c r="PGX41" s="19"/>
      <c r="PGY41" s="19"/>
      <c r="PGZ41" s="19"/>
      <c r="PHA41" s="19"/>
      <c r="PHB41" s="19"/>
      <c r="PHC41" s="19"/>
      <c r="PHD41" s="19"/>
      <c r="PHE41" s="19"/>
      <c r="PHF41" s="19"/>
      <c r="PHG41" s="19"/>
      <c r="PHH41" s="19"/>
      <c r="PHI41" s="19"/>
      <c r="PHJ41" s="19"/>
      <c r="PHK41" s="19"/>
      <c r="PHL41" s="19"/>
      <c r="PHM41" s="19"/>
      <c r="PHN41" s="19"/>
      <c r="PHO41" s="19"/>
      <c r="PHP41" s="19"/>
      <c r="PHQ41" s="19"/>
      <c r="PHR41" s="19"/>
      <c r="PHS41" s="19"/>
      <c r="PHT41" s="19"/>
      <c r="PHU41" s="19"/>
      <c r="PHV41" s="19"/>
      <c r="PHW41" s="19"/>
      <c r="PHX41" s="19"/>
      <c r="PHY41" s="19"/>
      <c r="PHZ41" s="19"/>
      <c r="PIA41" s="19"/>
      <c r="PIB41" s="19"/>
      <c r="PIC41" s="19"/>
      <c r="PID41" s="19"/>
      <c r="PIE41" s="19"/>
      <c r="PIF41" s="19"/>
      <c r="PIG41" s="19"/>
      <c r="PIH41" s="19"/>
      <c r="PII41" s="19"/>
      <c r="PIJ41" s="19"/>
      <c r="PIK41" s="19"/>
      <c r="PIL41" s="19"/>
      <c r="PIM41" s="19"/>
      <c r="PIN41" s="19"/>
      <c r="PIO41" s="19"/>
      <c r="PIP41" s="19"/>
      <c r="PIQ41" s="19"/>
      <c r="PIR41" s="19"/>
      <c r="PIS41" s="19"/>
      <c r="PIT41" s="19"/>
      <c r="PIU41" s="19"/>
      <c r="PIV41" s="19"/>
      <c r="PIW41" s="19"/>
      <c r="PIX41" s="19"/>
      <c r="PIY41" s="19"/>
      <c r="PIZ41" s="19"/>
      <c r="PJA41" s="19"/>
      <c r="PJB41" s="19"/>
      <c r="PJC41" s="19"/>
      <c r="PJD41" s="19"/>
      <c r="PJE41" s="19"/>
      <c r="PJF41" s="19"/>
      <c r="PJG41" s="19"/>
      <c r="PJH41" s="19"/>
      <c r="PJI41" s="19"/>
      <c r="PJJ41" s="19"/>
      <c r="PJK41" s="19"/>
      <c r="PJL41" s="19"/>
      <c r="PJM41" s="19"/>
      <c r="PJN41" s="19"/>
      <c r="PJO41" s="19"/>
      <c r="PJP41" s="19"/>
      <c r="PJQ41" s="19"/>
      <c r="PJR41" s="19"/>
      <c r="PJS41" s="19"/>
      <c r="PJT41" s="19"/>
      <c r="PJU41" s="19"/>
      <c r="PJV41" s="19"/>
      <c r="PJW41" s="19"/>
      <c r="PJX41" s="19"/>
      <c r="PJY41" s="19"/>
      <c r="PJZ41" s="19"/>
      <c r="PKA41" s="19"/>
      <c r="PKB41" s="19"/>
      <c r="PKC41" s="19"/>
      <c r="PKD41" s="19"/>
      <c r="PKE41" s="19"/>
      <c r="PKF41" s="19"/>
      <c r="PKG41" s="19"/>
      <c r="PKH41" s="19"/>
      <c r="PKI41" s="19"/>
      <c r="PKJ41" s="19"/>
      <c r="PKK41" s="19"/>
      <c r="PKL41" s="19"/>
      <c r="PKM41" s="19"/>
      <c r="PKN41" s="19"/>
      <c r="PKO41" s="19"/>
      <c r="PKP41" s="19"/>
      <c r="PKQ41" s="19"/>
      <c r="PKR41" s="19"/>
      <c r="PKS41" s="19"/>
      <c r="PKT41" s="19"/>
      <c r="PKU41" s="19"/>
      <c r="PKV41" s="19"/>
      <c r="PKW41" s="19"/>
      <c r="PKX41" s="19"/>
      <c r="PKY41" s="19"/>
      <c r="PKZ41" s="19"/>
      <c r="PLA41" s="19"/>
      <c r="PLB41" s="19"/>
      <c r="PLC41" s="19"/>
      <c r="PLD41" s="19"/>
      <c r="PLE41" s="19"/>
      <c r="PLF41" s="19"/>
      <c r="PLG41" s="19"/>
      <c r="PLH41" s="19"/>
      <c r="PLI41" s="19"/>
      <c r="PLJ41" s="19"/>
      <c r="PLK41" s="19"/>
      <c r="PLL41" s="19"/>
      <c r="PLM41" s="19"/>
      <c r="PLN41" s="19"/>
      <c r="PLO41" s="19"/>
      <c r="PLP41" s="19"/>
      <c r="PLQ41" s="19"/>
      <c r="PLR41" s="19"/>
      <c r="PLS41" s="19"/>
      <c r="PLT41" s="19"/>
      <c r="PLU41" s="19"/>
      <c r="PLV41" s="19"/>
      <c r="PLW41" s="19"/>
      <c r="PLX41" s="19"/>
      <c r="PLY41" s="19"/>
      <c r="PLZ41" s="19"/>
      <c r="PMA41" s="19"/>
      <c r="PMB41" s="19"/>
      <c r="PMC41" s="19"/>
      <c r="PMD41" s="19"/>
      <c r="PME41" s="19"/>
      <c r="PMF41" s="19"/>
      <c r="PMG41" s="19"/>
      <c r="PMH41" s="19"/>
      <c r="PMI41" s="19"/>
      <c r="PMJ41" s="19"/>
      <c r="PMK41" s="19"/>
      <c r="PML41" s="19"/>
      <c r="PMM41" s="19"/>
      <c r="PMN41" s="19"/>
      <c r="PMO41" s="19"/>
      <c r="PMP41" s="19"/>
      <c r="PMQ41" s="19"/>
      <c r="PMR41" s="19"/>
      <c r="PMS41" s="19"/>
      <c r="PMT41" s="19"/>
      <c r="PMU41" s="19"/>
      <c r="PMV41" s="19"/>
      <c r="PMW41" s="19"/>
      <c r="PMX41" s="19"/>
      <c r="PMY41" s="19"/>
      <c r="PMZ41" s="19"/>
      <c r="PNA41" s="19"/>
      <c r="PNB41" s="19"/>
      <c r="PNC41" s="19"/>
      <c r="PND41" s="19"/>
      <c r="PNE41" s="19"/>
      <c r="PNF41" s="19"/>
      <c r="PNG41" s="19"/>
      <c r="PNH41" s="19"/>
      <c r="PNI41" s="19"/>
      <c r="PNJ41" s="19"/>
      <c r="PNK41" s="19"/>
      <c r="PNL41" s="19"/>
      <c r="PNM41" s="19"/>
      <c r="PNN41" s="19"/>
      <c r="PNO41" s="19"/>
      <c r="PNP41" s="19"/>
      <c r="PNQ41" s="19"/>
      <c r="PNR41" s="19"/>
      <c r="PNS41" s="19"/>
      <c r="PNT41" s="19"/>
      <c r="PNU41" s="19"/>
      <c r="PNV41" s="19"/>
      <c r="PNW41" s="19"/>
      <c r="PNX41" s="19"/>
      <c r="PNY41" s="19"/>
      <c r="PNZ41" s="19"/>
      <c r="POA41" s="19"/>
      <c r="POB41" s="19"/>
      <c r="POC41" s="19"/>
      <c r="POD41" s="19"/>
      <c r="POE41" s="19"/>
      <c r="POF41" s="19"/>
      <c r="POG41" s="19"/>
      <c r="POH41" s="19"/>
      <c r="POI41" s="19"/>
      <c r="POJ41" s="19"/>
      <c r="POK41" s="19"/>
      <c r="POL41" s="19"/>
      <c r="POM41" s="19"/>
      <c r="PON41" s="19"/>
      <c r="POO41" s="19"/>
      <c r="POP41" s="19"/>
      <c r="POQ41" s="19"/>
      <c r="POR41" s="19"/>
      <c r="POS41" s="19"/>
      <c r="POT41" s="19"/>
      <c r="POU41" s="19"/>
      <c r="POV41" s="19"/>
      <c r="POW41" s="19"/>
      <c r="POX41" s="19"/>
      <c r="POY41" s="19"/>
      <c r="POZ41" s="19"/>
      <c r="PPA41" s="19"/>
      <c r="PPB41" s="19"/>
      <c r="PPC41" s="19"/>
      <c r="PPD41" s="19"/>
      <c r="PPE41" s="19"/>
      <c r="PPF41" s="19"/>
      <c r="PPG41" s="19"/>
      <c r="PPH41" s="19"/>
      <c r="PPI41" s="19"/>
      <c r="PPJ41" s="19"/>
      <c r="PPK41" s="19"/>
      <c r="PPL41" s="19"/>
      <c r="PPM41" s="19"/>
      <c r="PPN41" s="19"/>
      <c r="PPO41" s="19"/>
      <c r="PPP41" s="19"/>
      <c r="PPQ41" s="19"/>
      <c r="PPR41" s="19"/>
      <c r="PPS41" s="19"/>
      <c r="PPT41" s="19"/>
      <c r="PPU41" s="19"/>
      <c r="PPV41" s="19"/>
      <c r="PPW41" s="19"/>
      <c r="PPX41" s="19"/>
      <c r="PPY41" s="19"/>
      <c r="PPZ41" s="19"/>
      <c r="PQA41" s="19"/>
      <c r="PQB41" s="19"/>
      <c r="PQC41" s="19"/>
      <c r="PQD41" s="19"/>
      <c r="PQE41" s="19"/>
      <c r="PQF41" s="19"/>
      <c r="PQG41" s="19"/>
      <c r="PQH41" s="19"/>
      <c r="PQI41" s="19"/>
      <c r="PQJ41" s="19"/>
      <c r="PQK41" s="19"/>
      <c r="PQL41" s="19"/>
      <c r="PQM41" s="19"/>
      <c r="PQN41" s="19"/>
      <c r="PQO41" s="19"/>
      <c r="PQP41" s="19"/>
      <c r="PQQ41" s="19"/>
      <c r="PQR41" s="19"/>
      <c r="PQS41" s="19"/>
      <c r="PQT41" s="19"/>
      <c r="PQU41" s="19"/>
      <c r="PQV41" s="19"/>
      <c r="PQW41" s="19"/>
      <c r="PQX41" s="19"/>
      <c r="PQY41" s="19"/>
      <c r="PQZ41" s="19"/>
      <c r="PRA41" s="19"/>
      <c r="PRB41" s="19"/>
      <c r="PRC41" s="19"/>
      <c r="PRD41" s="19"/>
      <c r="PRE41" s="19"/>
      <c r="PRF41" s="19"/>
      <c r="PRG41" s="19"/>
      <c r="PRH41" s="19"/>
      <c r="PRI41" s="19"/>
      <c r="PRJ41" s="19"/>
      <c r="PRK41" s="19"/>
      <c r="PRL41" s="19"/>
      <c r="PRM41" s="19"/>
      <c r="PRN41" s="19"/>
      <c r="PRO41" s="19"/>
      <c r="PRP41" s="19"/>
      <c r="PRQ41" s="19"/>
      <c r="PRR41" s="19"/>
      <c r="PRS41" s="19"/>
      <c r="PRT41" s="19"/>
      <c r="PRU41" s="19"/>
      <c r="PRV41" s="19"/>
      <c r="PRW41" s="19"/>
      <c r="PRX41" s="19"/>
      <c r="PRY41" s="19"/>
      <c r="PRZ41" s="19"/>
      <c r="PSA41" s="19"/>
      <c r="PSB41" s="19"/>
      <c r="PSC41" s="19"/>
      <c r="PSD41" s="19"/>
      <c r="PSE41" s="19"/>
      <c r="PSF41" s="19"/>
      <c r="PSG41" s="19"/>
      <c r="PSH41" s="19"/>
      <c r="PSI41" s="19"/>
      <c r="PSJ41" s="19"/>
      <c r="PSK41" s="19"/>
      <c r="PSL41" s="19"/>
      <c r="PSM41" s="19"/>
      <c r="PSN41" s="19"/>
      <c r="PSO41" s="19"/>
      <c r="PSP41" s="19"/>
      <c r="PSQ41" s="19"/>
      <c r="PSR41" s="19"/>
      <c r="PSS41" s="19"/>
      <c r="PST41" s="19"/>
      <c r="PSU41" s="19"/>
      <c r="PSV41" s="19"/>
      <c r="PSW41" s="19"/>
      <c r="PSX41" s="19"/>
      <c r="PSY41" s="19"/>
      <c r="PSZ41" s="19"/>
      <c r="PTA41" s="19"/>
      <c r="PTB41" s="19"/>
      <c r="PTC41" s="19"/>
      <c r="PTD41" s="19"/>
      <c r="PTE41" s="19"/>
      <c r="PTF41" s="19"/>
      <c r="PTG41" s="19"/>
      <c r="PTH41" s="19"/>
      <c r="PTI41" s="19"/>
      <c r="PTJ41" s="19"/>
      <c r="PTK41" s="19"/>
      <c r="PTL41" s="19"/>
      <c r="PTM41" s="19"/>
      <c r="PTN41" s="19"/>
      <c r="PTO41" s="19"/>
      <c r="PTP41" s="19"/>
      <c r="PTQ41" s="19"/>
      <c r="PTR41" s="19"/>
      <c r="PTS41" s="19"/>
      <c r="PTT41" s="19"/>
      <c r="PTU41" s="19"/>
      <c r="PTV41" s="19"/>
      <c r="PTW41" s="19"/>
      <c r="PTX41" s="19"/>
      <c r="PTY41" s="19"/>
      <c r="PTZ41" s="19"/>
      <c r="PUA41" s="19"/>
      <c r="PUB41" s="19"/>
      <c r="PUC41" s="19"/>
      <c r="PUD41" s="19"/>
      <c r="PUE41" s="19"/>
      <c r="PUF41" s="19"/>
      <c r="PUG41" s="19"/>
      <c r="PUH41" s="19"/>
      <c r="PUI41" s="19"/>
      <c r="PUJ41" s="19"/>
      <c r="PUK41" s="19"/>
      <c r="PUL41" s="19"/>
      <c r="PUM41" s="19"/>
      <c r="PUN41" s="19"/>
      <c r="PUO41" s="19"/>
      <c r="PUP41" s="19"/>
      <c r="PUQ41" s="19"/>
      <c r="PUR41" s="19"/>
      <c r="PUS41" s="19"/>
      <c r="PUT41" s="19"/>
      <c r="PUU41" s="19"/>
      <c r="PUV41" s="19"/>
      <c r="PUW41" s="19"/>
      <c r="PUX41" s="19"/>
      <c r="PUY41" s="19"/>
      <c r="PUZ41" s="19"/>
      <c r="PVA41" s="19"/>
      <c r="PVB41" s="19"/>
      <c r="PVC41" s="19"/>
      <c r="PVD41" s="19"/>
      <c r="PVE41" s="19"/>
      <c r="PVF41" s="19"/>
      <c r="PVG41" s="19"/>
      <c r="PVH41" s="19"/>
      <c r="PVI41" s="19"/>
      <c r="PVJ41" s="19"/>
      <c r="PVK41" s="19"/>
      <c r="PVL41" s="19"/>
      <c r="PVM41" s="19"/>
      <c r="PVN41" s="19"/>
      <c r="PVO41" s="19"/>
      <c r="PVP41" s="19"/>
      <c r="PVQ41" s="19"/>
      <c r="PVR41" s="19"/>
      <c r="PVS41" s="19"/>
      <c r="PVT41" s="19"/>
      <c r="PVU41" s="19"/>
      <c r="PVV41" s="19"/>
      <c r="PVW41" s="19"/>
      <c r="PVX41" s="19"/>
      <c r="PVY41" s="19"/>
      <c r="PVZ41" s="19"/>
      <c r="PWA41" s="19"/>
      <c r="PWB41" s="19"/>
      <c r="PWC41" s="19"/>
      <c r="PWD41" s="19"/>
      <c r="PWE41" s="19"/>
      <c r="PWF41" s="19"/>
      <c r="PWG41" s="19"/>
      <c r="PWH41" s="19"/>
      <c r="PWI41" s="19"/>
      <c r="PWJ41" s="19"/>
      <c r="PWK41" s="19"/>
      <c r="PWL41" s="19"/>
      <c r="PWM41" s="19"/>
      <c r="PWN41" s="19"/>
      <c r="PWO41" s="19"/>
      <c r="PWP41" s="19"/>
      <c r="PWQ41" s="19"/>
      <c r="PWR41" s="19"/>
      <c r="PWS41" s="19"/>
      <c r="PWT41" s="19"/>
      <c r="PWU41" s="19"/>
      <c r="PWV41" s="19"/>
      <c r="PWW41" s="19"/>
      <c r="PWX41" s="19"/>
      <c r="PWY41" s="19"/>
      <c r="PWZ41" s="19"/>
      <c r="PXA41" s="19"/>
      <c r="PXB41" s="19"/>
      <c r="PXC41" s="19"/>
      <c r="PXD41" s="19"/>
      <c r="PXE41" s="19"/>
      <c r="PXF41" s="19"/>
      <c r="PXG41" s="19"/>
      <c r="PXH41" s="19"/>
      <c r="PXI41" s="19"/>
      <c r="PXJ41" s="19"/>
      <c r="PXK41" s="19"/>
      <c r="PXL41" s="19"/>
      <c r="PXM41" s="19"/>
      <c r="PXN41" s="19"/>
      <c r="PXO41" s="19"/>
      <c r="PXP41" s="19"/>
      <c r="PXQ41" s="19"/>
      <c r="PXR41" s="19"/>
      <c r="PXS41" s="19"/>
      <c r="PXT41" s="19"/>
      <c r="PXU41" s="19"/>
      <c r="PXV41" s="19"/>
      <c r="PXW41" s="19"/>
      <c r="PXX41" s="19"/>
      <c r="PXY41" s="19"/>
      <c r="PXZ41" s="19"/>
      <c r="PYA41" s="19"/>
      <c r="PYB41" s="19"/>
      <c r="PYC41" s="19"/>
      <c r="PYD41" s="19"/>
      <c r="PYE41" s="19"/>
      <c r="PYF41" s="19"/>
      <c r="PYG41" s="19"/>
      <c r="PYH41" s="19"/>
      <c r="PYI41" s="19"/>
      <c r="PYJ41" s="19"/>
      <c r="PYK41" s="19"/>
      <c r="PYL41" s="19"/>
      <c r="PYM41" s="19"/>
      <c r="PYN41" s="19"/>
      <c r="PYO41" s="19"/>
      <c r="PYP41" s="19"/>
      <c r="PYQ41" s="19"/>
      <c r="PYR41" s="19"/>
      <c r="PYS41" s="19"/>
      <c r="PYT41" s="19"/>
      <c r="PYU41" s="19"/>
      <c r="PYV41" s="19"/>
      <c r="PYW41" s="19"/>
      <c r="PYX41" s="19"/>
      <c r="PYY41" s="19"/>
      <c r="PYZ41" s="19"/>
      <c r="PZA41" s="19"/>
      <c r="PZB41" s="19"/>
      <c r="PZC41" s="19"/>
      <c r="PZD41" s="19"/>
      <c r="PZE41" s="19"/>
      <c r="PZF41" s="19"/>
      <c r="PZG41" s="19"/>
      <c r="PZH41" s="19"/>
      <c r="PZI41" s="19"/>
      <c r="PZJ41" s="19"/>
      <c r="PZK41" s="19"/>
      <c r="PZL41" s="19"/>
      <c r="PZM41" s="19"/>
      <c r="PZN41" s="19"/>
      <c r="PZO41" s="19"/>
      <c r="PZP41" s="19"/>
      <c r="PZQ41" s="19"/>
      <c r="PZR41" s="19"/>
      <c r="PZS41" s="19"/>
      <c r="PZT41" s="19"/>
      <c r="PZU41" s="19"/>
      <c r="PZV41" s="19"/>
      <c r="PZW41" s="19"/>
      <c r="PZX41" s="19"/>
      <c r="PZY41" s="19"/>
      <c r="PZZ41" s="19"/>
      <c r="QAA41" s="19"/>
      <c r="QAB41" s="19"/>
      <c r="QAC41" s="19"/>
      <c r="QAD41" s="19"/>
      <c r="QAE41" s="19"/>
      <c r="QAF41" s="19"/>
      <c r="QAG41" s="19"/>
      <c r="QAH41" s="19"/>
      <c r="QAI41" s="19"/>
      <c r="QAJ41" s="19"/>
      <c r="QAK41" s="19"/>
      <c r="QAL41" s="19"/>
      <c r="QAM41" s="19"/>
      <c r="QAN41" s="19"/>
      <c r="QAO41" s="19"/>
      <c r="QAP41" s="19"/>
      <c r="QAQ41" s="19"/>
      <c r="QAR41" s="19"/>
      <c r="QAS41" s="19"/>
      <c r="QAT41" s="19"/>
      <c r="QAU41" s="19"/>
      <c r="QAV41" s="19"/>
      <c r="QAW41" s="19"/>
      <c r="QAX41" s="19"/>
      <c r="QAY41" s="19"/>
      <c r="QAZ41" s="19"/>
      <c r="QBA41" s="19"/>
      <c r="QBB41" s="19"/>
      <c r="QBC41" s="19"/>
      <c r="QBD41" s="19"/>
      <c r="QBE41" s="19"/>
      <c r="QBF41" s="19"/>
      <c r="QBG41" s="19"/>
      <c r="QBH41" s="19"/>
      <c r="QBI41" s="19"/>
      <c r="QBJ41" s="19"/>
      <c r="QBK41" s="19"/>
      <c r="QBL41" s="19"/>
      <c r="QBM41" s="19"/>
      <c r="QBN41" s="19"/>
      <c r="QBO41" s="19"/>
      <c r="QBP41" s="19"/>
      <c r="QBQ41" s="19"/>
      <c r="QBR41" s="19"/>
      <c r="QBS41" s="19"/>
      <c r="QBT41" s="19"/>
      <c r="QBU41" s="19"/>
      <c r="QBV41" s="19"/>
      <c r="QBW41" s="19"/>
      <c r="QBX41" s="19"/>
      <c r="QBY41" s="19"/>
      <c r="QBZ41" s="19"/>
      <c r="QCA41" s="19"/>
      <c r="QCB41" s="19"/>
      <c r="QCC41" s="19"/>
      <c r="QCD41" s="19"/>
      <c r="QCE41" s="19"/>
      <c r="QCF41" s="19"/>
      <c r="QCG41" s="19"/>
      <c r="QCH41" s="19"/>
      <c r="QCI41" s="19"/>
      <c r="QCJ41" s="19"/>
      <c r="QCK41" s="19"/>
      <c r="QCL41" s="19"/>
      <c r="QCM41" s="19"/>
      <c r="QCN41" s="19"/>
      <c r="QCO41" s="19"/>
      <c r="QCP41" s="19"/>
      <c r="QCQ41" s="19"/>
      <c r="QCR41" s="19"/>
      <c r="QCS41" s="19"/>
      <c r="QCT41" s="19"/>
      <c r="QCU41" s="19"/>
      <c r="QCV41" s="19"/>
      <c r="QCW41" s="19"/>
      <c r="QCX41" s="19"/>
      <c r="QCY41" s="19"/>
      <c r="QCZ41" s="19"/>
      <c r="QDA41" s="19"/>
      <c r="QDB41" s="19"/>
      <c r="QDC41" s="19"/>
      <c r="QDD41" s="19"/>
      <c r="QDE41" s="19"/>
      <c r="QDF41" s="19"/>
      <c r="QDG41" s="19"/>
      <c r="QDH41" s="19"/>
      <c r="QDI41" s="19"/>
      <c r="QDJ41" s="19"/>
      <c r="QDK41" s="19"/>
      <c r="QDL41" s="19"/>
      <c r="QDM41" s="19"/>
      <c r="QDN41" s="19"/>
      <c r="QDO41" s="19"/>
      <c r="QDP41" s="19"/>
      <c r="QDQ41" s="19"/>
      <c r="QDR41" s="19"/>
      <c r="QDS41" s="19"/>
      <c r="QDT41" s="19"/>
      <c r="QDU41" s="19"/>
      <c r="QDV41" s="19"/>
      <c r="QDW41" s="19"/>
      <c r="QDX41" s="19"/>
      <c r="QDY41" s="19"/>
      <c r="QDZ41" s="19"/>
      <c r="QEA41" s="19"/>
      <c r="QEB41" s="19"/>
      <c r="QEC41" s="19"/>
      <c r="QED41" s="19"/>
      <c r="QEE41" s="19"/>
      <c r="QEF41" s="19"/>
      <c r="QEG41" s="19"/>
      <c r="QEH41" s="19"/>
      <c r="QEI41" s="19"/>
      <c r="QEJ41" s="19"/>
      <c r="QEK41" s="19"/>
      <c r="QEL41" s="19"/>
      <c r="QEM41" s="19"/>
      <c r="QEN41" s="19"/>
      <c r="QEO41" s="19"/>
      <c r="QEP41" s="19"/>
      <c r="QEQ41" s="19"/>
      <c r="QER41" s="19"/>
      <c r="QES41" s="19"/>
      <c r="QET41" s="19"/>
      <c r="QEU41" s="19"/>
      <c r="QEV41" s="19"/>
      <c r="QEW41" s="19"/>
      <c r="QEX41" s="19"/>
      <c r="QEY41" s="19"/>
      <c r="QEZ41" s="19"/>
      <c r="QFA41" s="19"/>
      <c r="QFB41" s="19"/>
      <c r="QFC41" s="19"/>
      <c r="QFD41" s="19"/>
      <c r="QFE41" s="19"/>
      <c r="QFF41" s="19"/>
      <c r="QFG41" s="19"/>
      <c r="QFH41" s="19"/>
      <c r="QFI41" s="19"/>
      <c r="QFJ41" s="19"/>
      <c r="QFK41" s="19"/>
      <c r="QFL41" s="19"/>
      <c r="QFM41" s="19"/>
      <c r="QFN41" s="19"/>
      <c r="QFO41" s="19"/>
      <c r="QFP41" s="19"/>
      <c r="QFQ41" s="19"/>
      <c r="QFR41" s="19"/>
      <c r="QFS41" s="19"/>
      <c r="QFT41" s="19"/>
      <c r="QFU41" s="19"/>
      <c r="QFV41" s="19"/>
      <c r="QFW41" s="19"/>
      <c r="QFX41" s="19"/>
      <c r="QFY41" s="19"/>
      <c r="QFZ41" s="19"/>
      <c r="QGA41" s="19"/>
      <c r="QGB41" s="19"/>
      <c r="QGC41" s="19"/>
      <c r="QGD41" s="19"/>
      <c r="QGE41" s="19"/>
      <c r="QGF41" s="19"/>
      <c r="QGG41" s="19"/>
      <c r="QGH41" s="19"/>
      <c r="QGI41" s="19"/>
      <c r="QGJ41" s="19"/>
      <c r="QGK41" s="19"/>
      <c r="QGL41" s="19"/>
      <c r="QGM41" s="19"/>
      <c r="QGN41" s="19"/>
      <c r="QGO41" s="19"/>
      <c r="QGP41" s="19"/>
      <c r="QGQ41" s="19"/>
      <c r="QGR41" s="19"/>
      <c r="QGS41" s="19"/>
      <c r="QGT41" s="19"/>
      <c r="QGU41" s="19"/>
      <c r="QGV41" s="19"/>
      <c r="QGW41" s="19"/>
      <c r="QGX41" s="19"/>
      <c r="QGY41" s="19"/>
      <c r="QGZ41" s="19"/>
      <c r="QHA41" s="19"/>
      <c r="QHB41" s="19"/>
      <c r="QHC41" s="19"/>
      <c r="QHD41" s="19"/>
      <c r="QHE41" s="19"/>
      <c r="QHF41" s="19"/>
      <c r="QHG41" s="19"/>
      <c r="QHH41" s="19"/>
      <c r="QHI41" s="19"/>
      <c r="QHJ41" s="19"/>
      <c r="QHK41" s="19"/>
      <c r="QHL41" s="19"/>
      <c r="QHM41" s="19"/>
      <c r="QHN41" s="19"/>
      <c r="QHO41" s="19"/>
      <c r="QHP41" s="19"/>
      <c r="QHQ41" s="19"/>
      <c r="QHR41" s="19"/>
      <c r="QHS41" s="19"/>
      <c r="QHT41" s="19"/>
      <c r="QHU41" s="19"/>
      <c r="QHV41" s="19"/>
      <c r="QHW41" s="19"/>
      <c r="QHX41" s="19"/>
      <c r="QHY41" s="19"/>
      <c r="QHZ41" s="19"/>
      <c r="QIA41" s="19"/>
      <c r="QIB41" s="19"/>
      <c r="QIC41" s="19"/>
      <c r="QID41" s="19"/>
      <c r="QIE41" s="19"/>
      <c r="QIF41" s="19"/>
      <c r="QIG41" s="19"/>
      <c r="QIH41" s="19"/>
      <c r="QII41" s="19"/>
      <c r="QIJ41" s="19"/>
      <c r="QIK41" s="19"/>
      <c r="QIL41" s="19"/>
      <c r="QIM41" s="19"/>
      <c r="QIN41" s="19"/>
      <c r="QIO41" s="19"/>
      <c r="QIP41" s="19"/>
      <c r="QIQ41" s="19"/>
      <c r="QIR41" s="19"/>
      <c r="QIS41" s="19"/>
      <c r="QIT41" s="19"/>
      <c r="QIU41" s="19"/>
      <c r="QIV41" s="19"/>
      <c r="QIW41" s="19"/>
      <c r="QIX41" s="19"/>
      <c r="QIY41" s="19"/>
      <c r="QIZ41" s="19"/>
      <c r="QJA41" s="19"/>
      <c r="QJB41" s="19"/>
      <c r="QJC41" s="19"/>
      <c r="QJD41" s="19"/>
      <c r="QJE41" s="19"/>
      <c r="QJF41" s="19"/>
      <c r="QJG41" s="19"/>
      <c r="QJH41" s="19"/>
      <c r="QJI41" s="19"/>
      <c r="QJJ41" s="19"/>
      <c r="QJK41" s="19"/>
      <c r="QJL41" s="19"/>
      <c r="QJM41" s="19"/>
      <c r="QJN41" s="19"/>
      <c r="QJO41" s="19"/>
      <c r="QJP41" s="19"/>
      <c r="QJQ41" s="19"/>
      <c r="QJR41" s="19"/>
      <c r="QJS41" s="19"/>
      <c r="QJT41" s="19"/>
      <c r="QJU41" s="19"/>
      <c r="QJV41" s="19"/>
      <c r="QJW41" s="19"/>
      <c r="QJX41" s="19"/>
      <c r="QJY41" s="19"/>
      <c r="QJZ41" s="19"/>
      <c r="QKA41" s="19"/>
      <c r="QKB41" s="19"/>
      <c r="QKC41" s="19"/>
      <c r="QKD41" s="19"/>
      <c r="QKE41" s="19"/>
      <c r="QKF41" s="19"/>
      <c r="QKG41" s="19"/>
      <c r="QKH41" s="19"/>
      <c r="QKI41" s="19"/>
      <c r="QKJ41" s="19"/>
      <c r="QKK41" s="19"/>
      <c r="QKL41" s="19"/>
      <c r="QKM41" s="19"/>
      <c r="QKN41" s="19"/>
      <c r="QKO41" s="19"/>
      <c r="QKP41" s="19"/>
      <c r="QKQ41" s="19"/>
      <c r="QKR41" s="19"/>
      <c r="QKS41" s="19"/>
      <c r="QKT41" s="19"/>
      <c r="QKU41" s="19"/>
      <c r="QKV41" s="19"/>
      <c r="QKW41" s="19"/>
      <c r="QKX41" s="19"/>
      <c r="QKY41" s="19"/>
      <c r="QKZ41" s="19"/>
      <c r="QLA41" s="19"/>
      <c r="QLB41" s="19"/>
      <c r="QLC41" s="19"/>
      <c r="QLD41" s="19"/>
      <c r="QLE41" s="19"/>
      <c r="QLF41" s="19"/>
      <c r="QLG41" s="19"/>
      <c r="QLH41" s="19"/>
      <c r="QLI41" s="19"/>
      <c r="QLJ41" s="19"/>
      <c r="QLK41" s="19"/>
      <c r="QLL41" s="19"/>
      <c r="QLM41" s="19"/>
      <c r="QLN41" s="19"/>
      <c r="QLO41" s="19"/>
      <c r="QLP41" s="19"/>
      <c r="QLQ41" s="19"/>
      <c r="QLR41" s="19"/>
      <c r="QLS41" s="19"/>
      <c r="QLT41" s="19"/>
      <c r="QLU41" s="19"/>
      <c r="QLV41" s="19"/>
      <c r="QLW41" s="19"/>
      <c r="QLX41" s="19"/>
      <c r="QLY41" s="19"/>
      <c r="QLZ41" s="19"/>
      <c r="QMA41" s="19"/>
      <c r="QMB41" s="19"/>
      <c r="QMC41" s="19"/>
      <c r="QMD41" s="19"/>
      <c r="QME41" s="19"/>
      <c r="QMF41" s="19"/>
      <c r="QMG41" s="19"/>
      <c r="QMH41" s="19"/>
      <c r="QMI41" s="19"/>
      <c r="QMJ41" s="19"/>
      <c r="QMK41" s="19"/>
      <c r="QML41" s="19"/>
      <c r="QMM41" s="19"/>
      <c r="QMN41" s="19"/>
      <c r="QMO41" s="19"/>
      <c r="QMP41" s="19"/>
      <c r="QMQ41" s="19"/>
      <c r="QMR41" s="19"/>
      <c r="QMS41" s="19"/>
      <c r="QMT41" s="19"/>
      <c r="QMU41" s="19"/>
      <c r="QMV41" s="19"/>
      <c r="QMW41" s="19"/>
      <c r="QMX41" s="19"/>
      <c r="QMY41" s="19"/>
      <c r="QMZ41" s="19"/>
      <c r="QNA41" s="19"/>
      <c r="QNB41" s="19"/>
      <c r="QNC41" s="19"/>
      <c r="QND41" s="19"/>
      <c r="QNE41" s="19"/>
      <c r="QNF41" s="19"/>
      <c r="QNG41" s="19"/>
      <c r="QNH41" s="19"/>
      <c r="QNI41" s="19"/>
      <c r="QNJ41" s="19"/>
      <c r="QNK41" s="19"/>
      <c r="QNL41" s="19"/>
      <c r="QNM41" s="19"/>
      <c r="QNN41" s="19"/>
      <c r="QNO41" s="19"/>
      <c r="QNP41" s="19"/>
      <c r="QNQ41" s="19"/>
      <c r="QNR41" s="19"/>
      <c r="QNS41" s="19"/>
      <c r="QNT41" s="19"/>
      <c r="QNU41" s="19"/>
      <c r="QNV41" s="19"/>
      <c r="QNW41" s="19"/>
      <c r="QNX41" s="19"/>
      <c r="QNY41" s="19"/>
      <c r="QNZ41" s="19"/>
      <c r="QOA41" s="19"/>
      <c r="QOB41" s="19"/>
      <c r="QOC41" s="19"/>
      <c r="QOD41" s="19"/>
      <c r="QOE41" s="19"/>
      <c r="QOF41" s="19"/>
      <c r="QOG41" s="19"/>
      <c r="QOH41" s="19"/>
      <c r="QOI41" s="19"/>
      <c r="QOJ41" s="19"/>
      <c r="QOK41" s="19"/>
      <c r="QOL41" s="19"/>
      <c r="QOM41" s="19"/>
      <c r="QON41" s="19"/>
      <c r="QOO41" s="19"/>
      <c r="QOP41" s="19"/>
      <c r="QOQ41" s="19"/>
      <c r="QOR41" s="19"/>
      <c r="QOS41" s="19"/>
      <c r="QOT41" s="19"/>
      <c r="QOU41" s="19"/>
      <c r="QOV41" s="19"/>
      <c r="QOW41" s="19"/>
      <c r="QOX41" s="19"/>
      <c r="QOY41" s="19"/>
      <c r="QOZ41" s="19"/>
      <c r="QPA41" s="19"/>
      <c r="QPB41" s="19"/>
      <c r="QPC41" s="19"/>
      <c r="QPD41" s="19"/>
      <c r="QPE41" s="19"/>
      <c r="QPF41" s="19"/>
      <c r="QPG41" s="19"/>
      <c r="QPH41" s="19"/>
      <c r="QPI41" s="19"/>
      <c r="QPJ41" s="19"/>
      <c r="QPK41" s="19"/>
      <c r="QPL41" s="19"/>
      <c r="QPM41" s="19"/>
      <c r="QPN41" s="19"/>
      <c r="QPO41" s="19"/>
      <c r="QPP41" s="19"/>
      <c r="QPQ41" s="19"/>
      <c r="QPR41" s="19"/>
      <c r="QPS41" s="19"/>
      <c r="QPT41" s="19"/>
      <c r="QPU41" s="19"/>
      <c r="QPV41" s="19"/>
      <c r="QPW41" s="19"/>
      <c r="QPX41" s="19"/>
      <c r="QPY41" s="19"/>
      <c r="QPZ41" s="19"/>
      <c r="QQA41" s="19"/>
      <c r="QQB41" s="19"/>
      <c r="QQC41" s="19"/>
      <c r="QQD41" s="19"/>
      <c r="QQE41" s="19"/>
      <c r="QQF41" s="19"/>
      <c r="QQG41" s="19"/>
      <c r="QQH41" s="19"/>
      <c r="QQI41" s="19"/>
      <c r="QQJ41" s="19"/>
      <c r="QQK41" s="19"/>
      <c r="QQL41" s="19"/>
      <c r="QQM41" s="19"/>
      <c r="QQN41" s="19"/>
      <c r="QQO41" s="19"/>
      <c r="QQP41" s="19"/>
      <c r="QQQ41" s="19"/>
      <c r="QQR41" s="19"/>
      <c r="QQS41" s="19"/>
      <c r="QQT41" s="19"/>
      <c r="QQU41" s="19"/>
      <c r="QQV41" s="19"/>
      <c r="QQW41" s="19"/>
      <c r="QQX41" s="19"/>
      <c r="QQY41" s="19"/>
      <c r="QQZ41" s="19"/>
      <c r="QRA41" s="19"/>
      <c r="QRB41" s="19"/>
      <c r="QRC41" s="19"/>
      <c r="QRD41" s="19"/>
      <c r="QRE41" s="19"/>
      <c r="QRF41" s="19"/>
      <c r="QRG41" s="19"/>
      <c r="QRH41" s="19"/>
      <c r="QRI41" s="19"/>
      <c r="QRJ41" s="19"/>
      <c r="QRK41" s="19"/>
      <c r="QRL41" s="19"/>
      <c r="QRM41" s="19"/>
      <c r="QRN41" s="19"/>
      <c r="QRO41" s="19"/>
      <c r="QRP41" s="19"/>
      <c r="QRQ41" s="19"/>
      <c r="QRR41" s="19"/>
      <c r="QRS41" s="19"/>
      <c r="QRT41" s="19"/>
      <c r="QRU41" s="19"/>
      <c r="QRV41" s="19"/>
      <c r="QRW41" s="19"/>
      <c r="QRX41" s="19"/>
      <c r="QRY41" s="19"/>
      <c r="QRZ41" s="19"/>
      <c r="QSA41" s="19"/>
      <c r="QSB41" s="19"/>
      <c r="QSC41" s="19"/>
      <c r="QSD41" s="19"/>
      <c r="QSE41" s="19"/>
      <c r="QSF41" s="19"/>
      <c r="QSG41" s="19"/>
      <c r="QSH41" s="19"/>
      <c r="QSI41" s="19"/>
      <c r="QSJ41" s="19"/>
      <c r="QSK41" s="19"/>
      <c r="QSL41" s="19"/>
      <c r="QSM41" s="19"/>
      <c r="QSN41" s="19"/>
      <c r="QSO41" s="19"/>
      <c r="QSP41" s="19"/>
      <c r="QSQ41" s="19"/>
      <c r="QSR41" s="19"/>
      <c r="QSS41" s="19"/>
      <c r="QST41" s="19"/>
      <c r="QSU41" s="19"/>
      <c r="QSV41" s="19"/>
      <c r="QSW41" s="19"/>
      <c r="QSX41" s="19"/>
      <c r="QSY41" s="19"/>
      <c r="QSZ41" s="19"/>
      <c r="QTA41" s="19"/>
      <c r="QTB41" s="19"/>
      <c r="QTC41" s="19"/>
      <c r="QTD41" s="19"/>
      <c r="QTE41" s="19"/>
      <c r="QTF41" s="19"/>
      <c r="QTG41" s="19"/>
      <c r="QTH41" s="19"/>
      <c r="QTI41" s="19"/>
      <c r="QTJ41" s="19"/>
      <c r="QTK41" s="19"/>
      <c r="QTL41" s="19"/>
      <c r="QTM41" s="19"/>
      <c r="QTN41" s="19"/>
      <c r="QTO41" s="19"/>
      <c r="QTP41" s="19"/>
      <c r="QTQ41" s="19"/>
      <c r="QTR41" s="19"/>
      <c r="QTS41" s="19"/>
      <c r="QTT41" s="19"/>
      <c r="QTU41" s="19"/>
      <c r="QTV41" s="19"/>
      <c r="QTW41" s="19"/>
      <c r="QTX41" s="19"/>
      <c r="QTY41" s="19"/>
      <c r="QTZ41" s="19"/>
      <c r="QUA41" s="19"/>
      <c r="QUB41" s="19"/>
      <c r="QUC41" s="19"/>
      <c r="QUD41" s="19"/>
      <c r="QUE41" s="19"/>
      <c r="QUF41" s="19"/>
      <c r="QUG41" s="19"/>
      <c r="QUH41" s="19"/>
      <c r="QUI41" s="19"/>
      <c r="QUJ41" s="19"/>
      <c r="QUK41" s="19"/>
      <c r="QUL41" s="19"/>
      <c r="QUM41" s="19"/>
      <c r="QUN41" s="19"/>
      <c r="QUO41" s="19"/>
      <c r="QUP41" s="19"/>
      <c r="QUQ41" s="19"/>
      <c r="QUR41" s="19"/>
      <c r="QUS41" s="19"/>
      <c r="QUT41" s="19"/>
      <c r="QUU41" s="19"/>
      <c r="QUV41" s="19"/>
      <c r="QUW41" s="19"/>
      <c r="QUX41" s="19"/>
      <c r="QUY41" s="19"/>
      <c r="QUZ41" s="19"/>
      <c r="QVA41" s="19"/>
      <c r="QVB41" s="19"/>
      <c r="QVC41" s="19"/>
      <c r="QVD41" s="19"/>
      <c r="QVE41" s="19"/>
      <c r="QVF41" s="19"/>
      <c r="QVG41" s="19"/>
      <c r="QVH41" s="19"/>
      <c r="QVI41" s="19"/>
      <c r="QVJ41" s="19"/>
      <c r="QVK41" s="19"/>
      <c r="QVL41" s="19"/>
      <c r="QVM41" s="19"/>
      <c r="QVN41" s="19"/>
      <c r="QVO41" s="19"/>
      <c r="QVP41" s="19"/>
      <c r="QVQ41" s="19"/>
      <c r="QVR41" s="19"/>
      <c r="QVS41" s="19"/>
      <c r="QVT41" s="19"/>
      <c r="QVU41" s="19"/>
      <c r="QVV41" s="19"/>
      <c r="QVW41" s="19"/>
      <c r="QVX41" s="19"/>
      <c r="QVY41" s="19"/>
      <c r="QVZ41" s="19"/>
      <c r="QWA41" s="19"/>
      <c r="QWB41" s="19"/>
      <c r="QWC41" s="19"/>
      <c r="QWD41" s="19"/>
      <c r="QWE41" s="19"/>
      <c r="QWF41" s="19"/>
      <c r="QWG41" s="19"/>
      <c r="QWH41" s="19"/>
      <c r="QWI41" s="19"/>
      <c r="QWJ41" s="19"/>
      <c r="QWK41" s="19"/>
      <c r="QWL41" s="19"/>
      <c r="QWM41" s="19"/>
      <c r="QWN41" s="19"/>
      <c r="QWO41" s="19"/>
      <c r="QWP41" s="19"/>
      <c r="QWQ41" s="19"/>
      <c r="QWR41" s="19"/>
      <c r="QWS41" s="19"/>
      <c r="QWT41" s="19"/>
      <c r="QWU41" s="19"/>
      <c r="QWV41" s="19"/>
      <c r="QWW41" s="19"/>
      <c r="QWX41" s="19"/>
      <c r="QWY41" s="19"/>
      <c r="QWZ41" s="19"/>
      <c r="QXA41" s="19"/>
      <c r="QXB41" s="19"/>
      <c r="QXC41" s="19"/>
      <c r="QXD41" s="19"/>
      <c r="QXE41" s="19"/>
      <c r="QXF41" s="19"/>
      <c r="QXG41" s="19"/>
      <c r="QXH41" s="19"/>
      <c r="QXI41" s="19"/>
      <c r="QXJ41" s="19"/>
      <c r="QXK41" s="19"/>
      <c r="QXL41" s="19"/>
      <c r="QXM41" s="19"/>
      <c r="QXN41" s="19"/>
      <c r="QXO41" s="19"/>
      <c r="QXP41" s="19"/>
      <c r="QXQ41" s="19"/>
      <c r="QXR41" s="19"/>
      <c r="QXS41" s="19"/>
      <c r="QXT41" s="19"/>
      <c r="QXU41" s="19"/>
      <c r="QXV41" s="19"/>
      <c r="QXW41" s="19"/>
      <c r="QXX41" s="19"/>
      <c r="QXY41" s="19"/>
      <c r="QXZ41" s="19"/>
      <c r="QYA41" s="19"/>
      <c r="QYB41" s="19"/>
      <c r="QYC41" s="19"/>
      <c r="QYD41" s="19"/>
      <c r="QYE41" s="19"/>
      <c r="QYF41" s="19"/>
      <c r="QYG41" s="19"/>
      <c r="QYH41" s="19"/>
      <c r="QYI41" s="19"/>
      <c r="QYJ41" s="19"/>
      <c r="QYK41" s="19"/>
      <c r="QYL41" s="19"/>
      <c r="QYM41" s="19"/>
      <c r="QYN41" s="19"/>
      <c r="QYO41" s="19"/>
      <c r="QYP41" s="19"/>
      <c r="QYQ41" s="19"/>
      <c r="QYR41" s="19"/>
      <c r="QYS41" s="19"/>
      <c r="QYT41" s="19"/>
      <c r="QYU41" s="19"/>
      <c r="QYV41" s="19"/>
      <c r="QYW41" s="19"/>
      <c r="QYX41" s="19"/>
      <c r="QYY41" s="19"/>
      <c r="QYZ41" s="19"/>
      <c r="QZA41" s="19"/>
      <c r="QZB41" s="19"/>
      <c r="QZC41" s="19"/>
      <c r="QZD41" s="19"/>
      <c r="QZE41" s="19"/>
      <c r="QZF41" s="19"/>
      <c r="QZG41" s="19"/>
      <c r="QZH41" s="19"/>
      <c r="QZI41" s="19"/>
      <c r="QZJ41" s="19"/>
      <c r="QZK41" s="19"/>
      <c r="QZL41" s="19"/>
      <c r="QZM41" s="19"/>
      <c r="QZN41" s="19"/>
      <c r="QZO41" s="19"/>
      <c r="QZP41" s="19"/>
      <c r="QZQ41" s="19"/>
      <c r="QZR41" s="19"/>
      <c r="QZS41" s="19"/>
      <c r="QZT41" s="19"/>
      <c r="QZU41" s="19"/>
      <c r="QZV41" s="19"/>
      <c r="QZW41" s="19"/>
      <c r="QZX41" s="19"/>
      <c r="QZY41" s="19"/>
      <c r="QZZ41" s="19"/>
      <c r="RAA41" s="19"/>
      <c r="RAB41" s="19"/>
      <c r="RAC41" s="19"/>
      <c r="RAD41" s="19"/>
      <c r="RAE41" s="19"/>
      <c r="RAF41" s="19"/>
      <c r="RAG41" s="19"/>
      <c r="RAH41" s="19"/>
      <c r="RAI41" s="19"/>
      <c r="RAJ41" s="19"/>
      <c r="RAK41" s="19"/>
      <c r="RAL41" s="19"/>
      <c r="RAM41" s="19"/>
      <c r="RAN41" s="19"/>
      <c r="RAO41" s="19"/>
      <c r="RAP41" s="19"/>
      <c r="RAQ41" s="19"/>
      <c r="RAR41" s="19"/>
      <c r="RAS41" s="19"/>
      <c r="RAT41" s="19"/>
      <c r="RAU41" s="19"/>
      <c r="RAV41" s="19"/>
      <c r="RAW41" s="19"/>
      <c r="RAX41" s="19"/>
      <c r="RAY41" s="19"/>
      <c r="RAZ41" s="19"/>
      <c r="RBA41" s="19"/>
      <c r="RBB41" s="19"/>
      <c r="RBC41" s="19"/>
      <c r="RBD41" s="19"/>
      <c r="RBE41" s="19"/>
      <c r="RBF41" s="19"/>
      <c r="RBG41" s="19"/>
      <c r="RBH41" s="19"/>
      <c r="RBI41" s="19"/>
      <c r="RBJ41" s="19"/>
      <c r="RBK41" s="19"/>
      <c r="RBL41" s="19"/>
      <c r="RBM41" s="19"/>
      <c r="RBN41" s="19"/>
      <c r="RBO41" s="19"/>
      <c r="RBP41" s="19"/>
      <c r="RBQ41" s="19"/>
      <c r="RBR41" s="19"/>
      <c r="RBS41" s="19"/>
      <c r="RBT41" s="19"/>
      <c r="RBU41" s="19"/>
      <c r="RBV41" s="19"/>
      <c r="RBW41" s="19"/>
      <c r="RBX41" s="19"/>
      <c r="RBY41" s="19"/>
      <c r="RBZ41" s="19"/>
      <c r="RCA41" s="19"/>
      <c r="RCB41" s="19"/>
      <c r="RCC41" s="19"/>
      <c r="RCD41" s="19"/>
      <c r="RCE41" s="19"/>
      <c r="RCF41" s="19"/>
      <c r="RCG41" s="19"/>
      <c r="RCH41" s="19"/>
      <c r="RCI41" s="19"/>
      <c r="RCJ41" s="19"/>
      <c r="RCK41" s="19"/>
      <c r="RCL41" s="19"/>
      <c r="RCM41" s="19"/>
      <c r="RCN41" s="19"/>
      <c r="RCO41" s="19"/>
      <c r="RCP41" s="19"/>
      <c r="RCQ41" s="19"/>
      <c r="RCR41" s="19"/>
      <c r="RCS41" s="19"/>
      <c r="RCT41" s="19"/>
      <c r="RCU41" s="19"/>
      <c r="RCV41" s="19"/>
      <c r="RCW41" s="19"/>
      <c r="RCX41" s="19"/>
      <c r="RCY41" s="19"/>
      <c r="RCZ41" s="19"/>
      <c r="RDA41" s="19"/>
      <c r="RDB41" s="19"/>
      <c r="RDC41" s="19"/>
      <c r="RDD41" s="19"/>
      <c r="RDE41" s="19"/>
      <c r="RDF41" s="19"/>
      <c r="RDG41" s="19"/>
      <c r="RDH41" s="19"/>
      <c r="RDI41" s="19"/>
      <c r="RDJ41" s="19"/>
      <c r="RDK41" s="19"/>
      <c r="RDL41" s="19"/>
      <c r="RDM41" s="19"/>
      <c r="RDN41" s="19"/>
      <c r="RDO41" s="19"/>
      <c r="RDP41" s="19"/>
      <c r="RDQ41" s="19"/>
      <c r="RDR41" s="19"/>
      <c r="RDS41" s="19"/>
      <c r="RDT41" s="19"/>
      <c r="RDU41" s="19"/>
      <c r="RDV41" s="19"/>
      <c r="RDW41" s="19"/>
      <c r="RDX41" s="19"/>
      <c r="RDY41" s="19"/>
      <c r="RDZ41" s="19"/>
      <c r="REA41" s="19"/>
      <c r="REB41" s="19"/>
      <c r="REC41" s="19"/>
      <c r="RED41" s="19"/>
      <c r="REE41" s="19"/>
      <c r="REF41" s="19"/>
      <c r="REG41" s="19"/>
      <c r="REH41" s="19"/>
      <c r="REI41" s="19"/>
      <c r="REJ41" s="19"/>
      <c r="REK41" s="19"/>
      <c r="REL41" s="19"/>
      <c r="REM41" s="19"/>
      <c r="REN41" s="19"/>
      <c r="REO41" s="19"/>
      <c r="REP41" s="19"/>
      <c r="REQ41" s="19"/>
      <c r="RER41" s="19"/>
      <c r="RES41" s="19"/>
      <c r="RET41" s="19"/>
      <c r="REU41" s="19"/>
      <c r="REV41" s="19"/>
      <c r="REW41" s="19"/>
      <c r="REX41" s="19"/>
      <c r="REY41" s="19"/>
      <c r="REZ41" s="19"/>
      <c r="RFA41" s="19"/>
      <c r="RFB41" s="19"/>
      <c r="RFC41" s="19"/>
      <c r="RFD41" s="19"/>
      <c r="RFE41" s="19"/>
      <c r="RFF41" s="19"/>
      <c r="RFG41" s="19"/>
      <c r="RFH41" s="19"/>
      <c r="RFI41" s="19"/>
      <c r="RFJ41" s="19"/>
      <c r="RFK41" s="19"/>
      <c r="RFL41" s="19"/>
      <c r="RFM41" s="19"/>
      <c r="RFN41" s="19"/>
      <c r="RFO41" s="19"/>
      <c r="RFP41" s="19"/>
      <c r="RFQ41" s="19"/>
      <c r="RFR41" s="19"/>
      <c r="RFS41" s="19"/>
      <c r="RFT41" s="19"/>
      <c r="RFU41" s="19"/>
      <c r="RFV41" s="19"/>
      <c r="RFW41" s="19"/>
      <c r="RFX41" s="19"/>
      <c r="RFY41" s="19"/>
      <c r="RFZ41" s="19"/>
      <c r="RGA41" s="19"/>
      <c r="RGB41" s="19"/>
      <c r="RGC41" s="19"/>
      <c r="RGD41" s="19"/>
      <c r="RGE41" s="19"/>
      <c r="RGF41" s="19"/>
      <c r="RGG41" s="19"/>
      <c r="RGH41" s="19"/>
      <c r="RGI41" s="19"/>
      <c r="RGJ41" s="19"/>
      <c r="RGK41" s="19"/>
      <c r="RGL41" s="19"/>
      <c r="RGM41" s="19"/>
      <c r="RGN41" s="19"/>
      <c r="RGO41" s="19"/>
      <c r="RGP41" s="19"/>
      <c r="RGQ41" s="19"/>
      <c r="RGR41" s="19"/>
      <c r="RGS41" s="19"/>
      <c r="RGT41" s="19"/>
      <c r="RGU41" s="19"/>
      <c r="RGV41" s="19"/>
      <c r="RGW41" s="19"/>
      <c r="RGX41" s="19"/>
      <c r="RGY41" s="19"/>
      <c r="RGZ41" s="19"/>
      <c r="RHA41" s="19"/>
      <c r="RHB41" s="19"/>
      <c r="RHC41" s="19"/>
      <c r="RHD41" s="19"/>
      <c r="RHE41" s="19"/>
      <c r="RHF41" s="19"/>
      <c r="RHG41" s="19"/>
      <c r="RHH41" s="19"/>
      <c r="RHI41" s="19"/>
      <c r="RHJ41" s="19"/>
      <c r="RHK41" s="19"/>
      <c r="RHL41" s="19"/>
      <c r="RHM41" s="19"/>
      <c r="RHN41" s="19"/>
      <c r="RHO41" s="19"/>
      <c r="RHP41" s="19"/>
      <c r="RHQ41" s="19"/>
      <c r="RHR41" s="19"/>
      <c r="RHS41" s="19"/>
      <c r="RHT41" s="19"/>
      <c r="RHU41" s="19"/>
      <c r="RHV41" s="19"/>
      <c r="RHW41" s="19"/>
      <c r="RHX41" s="19"/>
      <c r="RHY41" s="19"/>
      <c r="RHZ41" s="19"/>
      <c r="RIA41" s="19"/>
      <c r="RIB41" s="19"/>
      <c r="RIC41" s="19"/>
      <c r="RID41" s="19"/>
      <c r="RIE41" s="19"/>
      <c r="RIF41" s="19"/>
      <c r="RIG41" s="19"/>
      <c r="RIH41" s="19"/>
      <c r="RII41" s="19"/>
      <c r="RIJ41" s="19"/>
      <c r="RIK41" s="19"/>
      <c r="RIL41" s="19"/>
      <c r="RIM41" s="19"/>
      <c r="RIN41" s="19"/>
      <c r="RIO41" s="19"/>
      <c r="RIP41" s="19"/>
      <c r="RIQ41" s="19"/>
      <c r="RIR41" s="19"/>
      <c r="RIS41" s="19"/>
      <c r="RIT41" s="19"/>
      <c r="RIU41" s="19"/>
      <c r="RIV41" s="19"/>
      <c r="RIW41" s="19"/>
      <c r="RIX41" s="19"/>
      <c r="RIY41" s="19"/>
      <c r="RIZ41" s="19"/>
      <c r="RJA41" s="19"/>
      <c r="RJB41" s="19"/>
      <c r="RJC41" s="19"/>
      <c r="RJD41" s="19"/>
      <c r="RJE41" s="19"/>
      <c r="RJF41" s="19"/>
      <c r="RJG41" s="19"/>
      <c r="RJH41" s="19"/>
      <c r="RJI41" s="19"/>
      <c r="RJJ41" s="19"/>
      <c r="RJK41" s="19"/>
      <c r="RJL41" s="19"/>
      <c r="RJM41" s="19"/>
      <c r="RJN41" s="19"/>
      <c r="RJO41" s="19"/>
      <c r="RJP41" s="19"/>
      <c r="RJQ41" s="19"/>
      <c r="RJR41" s="19"/>
      <c r="RJS41" s="19"/>
      <c r="RJT41" s="19"/>
      <c r="RJU41" s="19"/>
      <c r="RJV41" s="19"/>
      <c r="RJW41" s="19"/>
      <c r="RJX41" s="19"/>
      <c r="RJY41" s="19"/>
      <c r="RJZ41" s="19"/>
      <c r="RKA41" s="19"/>
      <c r="RKB41" s="19"/>
      <c r="RKC41" s="19"/>
      <c r="RKD41" s="19"/>
      <c r="RKE41" s="19"/>
      <c r="RKF41" s="19"/>
      <c r="RKG41" s="19"/>
      <c r="RKH41" s="19"/>
      <c r="RKI41" s="19"/>
      <c r="RKJ41" s="19"/>
      <c r="RKK41" s="19"/>
      <c r="RKL41" s="19"/>
      <c r="RKM41" s="19"/>
      <c r="RKN41" s="19"/>
      <c r="RKO41" s="19"/>
      <c r="RKP41" s="19"/>
      <c r="RKQ41" s="19"/>
      <c r="RKR41" s="19"/>
      <c r="RKS41" s="19"/>
      <c r="RKT41" s="19"/>
      <c r="RKU41" s="19"/>
      <c r="RKV41" s="19"/>
      <c r="RKW41" s="19"/>
      <c r="RKX41" s="19"/>
      <c r="RKY41" s="19"/>
      <c r="RKZ41" s="19"/>
      <c r="RLA41" s="19"/>
      <c r="RLB41" s="19"/>
      <c r="RLC41" s="19"/>
      <c r="RLD41" s="19"/>
      <c r="RLE41" s="19"/>
      <c r="RLF41" s="19"/>
      <c r="RLG41" s="19"/>
      <c r="RLH41" s="19"/>
      <c r="RLI41" s="19"/>
      <c r="RLJ41" s="19"/>
      <c r="RLK41" s="19"/>
      <c r="RLL41" s="19"/>
      <c r="RLM41" s="19"/>
      <c r="RLN41" s="19"/>
      <c r="RLO41" s="19"/>
      <c r="RLP41" s="19"/>
      <c r="RLQ41" s="19"/>
      <c r="RLR41" s="19"/>
      <c r="RLS41" s="19"/>
      <c r="RLT41" s="19"/>
      <c r="RLU41" s="19"/>
      <c r="RLV41" s="19"/>
      <c r="RLW41" s="19"/>
      <c r="RLX41" s="19"/>
      <c r="RLY41" s="19"/>
      <c r="RLZ41" s="19"/>
      <c r="RMA41" s="19"/>
      <c r="RMB41" s="19"/>
      <c r="RMC41" s="19"/>
      <c r="RMD41" s="19"/>
      <c r="RME41" s="19"/>
      <c r="RMF41" s="19"/>
      <c r="RMG41" s="19"/>
      <c r="RMH41" s="19"/>
      <c r="RMI41" s="19"/>
      <c r="RMJ41" s="19"/>
      <c r="RMK41" s="19"/>
      <c r="RML41" s="19"/>
      <c r="RMM41" s="19"/>
      <c r="RMN41" s="19"/>
      <c r="RMO41" s="19"/>
      <c r="RMP41" s="19"/>
      <c r="RMQ41" s="19"/>
      <c r="RMR41" s="19"/>
      <c r="RMS41" s="19"/>
      <c r="RMT41" s="19"/>
      <c r="RMU41" s="19"/>
      <c r="RMV41" s="19"/>
      <c r="RMW41" s="19"/>
      <c r="RMX41" s="19"/>
      <c r="RMY41" s="19"/>
      <c r="RMZ41" s="19"/>
      <c r="RNA41" s="19"/>
      <c r="RNB41" s="19"/>
      <c r="RNC41" s="19"/>
      <c r="RND41" s="19"/>
      <c r="RNE41" s="19"/>
      <c r="RNF41" s="19"/>
      <c r="RNG41" s="19"/>
      <c r="RNH41" s="19"/>
      <c r="RNI41" s="19"/>
      <c r="RNJ41" s="19"/>
      <c r="RNK41" s="19"/>
      <c r="RNL41" s="19"/>
      <c r="RNM41" s="19"/>
      <c r="RNN41" s="19"/>
      <c r="RNO41" s="19"/>
      <c r="RNP41" s="19"/>
      <c r="RNQ41" s="19"/>
      <c r="RNR41" s="19"/>
      <c r="RNS41" s="19"/>
      <c r="RNT41" s="19"/>
      <c r="RNU41" s="19"/>
      <c r="RNV41" s="19"/>
      <c r="RNW41" s="19"/>
      <c r="RNX41" s="19"/>
      <c r="RNY41" s="19"/>
      <c r="RNZ41" s="19"/>
      <c r="ROA41" s="19"/>
      <c r="ROB41" s="19"/>
      <c r="ROC41" s="19"/>
      <c r="ROD41" s="19"/>
      <c r="ROE41" s="19"/>
      <c r="ROF41" s="19"/>
      <c r="ROG41" s="19"/>
      <c r="ROH41" s="19"/>
      <c r="ROI41" s="19"/>
      <c r="ROJ41" s="19"/>
      <c r="ROK41" s="19"/>
      <c r="ROL41" s="19"/>
      <c r="ROM41" s="19"/>
      <c r="RON41" s="19"/>
      <c r="ROO41" s="19"/>
      <c r="ROP41" s="19"/>
      <c r="ROQ41" s="19"/>
      <c r="ROR41" s="19"/>
      <c r="ROS41" s="19"/>
      <c r="ROT41" s="19"/>
      <c r="ROU41" s="19"/>
      <c r="ROV41" s="19"/>
      <c r="ROW41" s="19"/>
      <c r="ROX41" s="19"/>
      <c r="ROY41" s="19"/>
      <c r="ROZ41" s="19"/>
      <c r="RPA41" s="19"/>
      <c r="RPB41" s="19"/>
      <c r="RPC41" s="19"/>
      <c r="RPD41" s="19"/>
      <c r="RPE41" s="19"/>
      <c r="RPF41" s="19"/>
      <c r="RPG41" s="19"/>
      <c r="RPH41" s="19"/>
      <c r="RPI41" s="19"/>
      <c r="RPJ41" s="19"/>
      <c r="RPK41" s="19"/>
      <c r="RPL41" s="19"/>
      <c r="RPM41" s="19"/>
      <c r="RPN41" s="19"/>
      <c r="RPO41" s="19"/>
      <c r="RPP41" s="19"/>
      <c r="RPQ41" s="19"/>
      <c r="RPR41" s="19"/>
      <c r="RPS41" s="19"/>
      <c r="RPT41" s="19"/>
      <c r="RPU41" s="19"/>
      <c r="RPV41" s="19"/>
      <c r="RPW41" s="19"/>
      <c r="RPX41" s="19"/>
      <c r="RPY41" s="19"/>
      <c r="RPZ41" s="19"/>
      <c r="RQA41" s="19"/>
      <c r="RQB41" s="19"/>
      <c r="RQC41" s="19"/>
      <c r="RQD41" s="19"/>
      <c r="RQE41" s="19"/>
      <c r="RQF41" s="19"/>
      <c r="RQG41" s="19"/>
      <c r="RQH41" s="19"/>
      <c r="RQI41" s="19"/>
      <c r="RQJ41" s="19"/>
      <c r="RQK41" s="19"/>
      <c r="RQL41" s="19"/>
      <c r="RQM41" s="19"/>
      <c r="RQN41" s="19"/>
      <c r="RQO41" s="19"/>
      <c r="RQP41" s="19"/>
      <c r="RQQ41" s="19"/>
      <c r="RQR41" s="19"/>
      <c r="RQS41" s="19"/>
      <c r="RQT41" s="19"/>
      <c r="RQU41" s="19"/>
      <c r="RQV41" s="19"/>
      <c r="RQW41" s="19"/>
      <c r="RQX41" s="19"/>
      <c r="RQY41" s="19"/>
      <c r="RQZ41" s="19"/>
      <c r="RRA41" s="19"/>
      <c r="RRB41" s="19"/>
      <c r="RRC41" s="19"/>
      <c r="RRD41" s="19"/>
      <c r="RRE41" s="19"/>
      <c r="RRF41" s="19"/>
      <c r="RRG41" s="19"/>
      <c r="RRH41" s="19"/>
      <c r="RRI41" s="19"/>
      <c r="RRJ41" s="19"/>
      <c r="RRK41" s="19"/>
      <c r="RRL41" s="19"/>
      <c r="RRM41" s="19"/>
      <c r="RRN41" s="19"/>
      <c r="RRO41" s="19"/>
      <c r="RRP41" s="19"/>
      <c r="RRQ41" s="19"/>
      <c r="RRR41" s="19"/>
      <c r="RRS41" s="19"/>
      <c r="RRT41" s="19"/>
      <c r="RRU41" s="19"/>
      <c r="RRV41" s="19"/>
      <c r="RRW41" s="19"/>
      <c r="RRX41" s="19"/>
      <c r="RRY41" s="19"/>
      <c r="RRZ41" s="19"/>
      <c r="RSA41" s="19"/>
      <c r="RSB41" s="19"/>
      <c r="RSC41" s="19"/>
      <c r="RSD41" s="19"/>
      <c r="RSE41" s="19"/>
      <c r="RSF41" s="19"/>
      <c r="RSG41" s="19"/>
      <c r="RSH41" s="19"/>
      <c r="RSI41" s="19"/>
      <c r="RSJ41" s="19"/>
      <c r="RSK41" s="19"/>
      <c r="RSL41" s="19"/>
      <c r="RSM41" s="19"/>
      <c r="RSN41" s="19"/>
      <c r="RSO41" s="19"/>
      <c r="RSP41" s="19"/>
      <c r="RSQ41" s="19"/>
      <c r="RSR41" s="19"/>
      <c r="RSS41" s="19"/>
      <c r="RST41" s="19"/>
      <c r="RSU41" s="19"/>
      <c r="RSV41" s="19"/>
      <c r="RSW41" s="19"/>
      <c r="RSX41" s="19"/>
      <c r="RSY41" s="19"/>
      <c r="RSZ41" s="19"/>
      <c r="RTA41" s="19"/>
      <c r="RTB41" s="19"/>
      <c r="RTC41" s="19"/>
      <c r="RTD41" s="19"/>
      <c r="RTE41" s="19"/>
      <c r="RTF41" s="19"/>
      <c r="RTG41" s="19"/>
      <c r="RTH41" s="19"/>
      <c r="RTI41" s="19"/>
      <c r="RTJ41" s="19"/>
      <c r="RTK41" s="19"/>
      <c r="RTL41" s="19"/>
      <c r="RTM41" s="19"/>
      <c r="RTN41" s="19"/>
      <c r="RTO41" s="19"/>
      <c r="RTP41" s="19"/>
      <c r="RTQ41" s="19"/>
      <c r="RTR41" s="19"/>
      <c r="RTS41" s="19"/>
      <c r="RTT41" s="19"/>
      <c r="RTU41" s="19"/>
      <c r="RTV41" s="19"/>
      <c r="RTW41" s="19"/>
      <c r="RTX41" s="19"/>
      <c r="RTY41" s="19"/>
      <c r="RTZ41" s="19"/>
      <c r="RUA41" s="19"/>
      <c r="RUB41" s="19"/>
      <c r="RUC41" s="19"/>
      <c r="RUD41" s="19"/>
      <c r="RUE41" s="19"/>
      <c r="RUF41" s="19"/>
      <c r="RUG41" s="19"/>
      <c r="RUH41" s="19"/>
      <c r="RUI41" s="19"/>
      <c r="RUJ41" s="19"/>
      <c r="RUK41" s="19"/>
      <c r="RUL41" s="19"/>
      <c r="RUM41" s="19"/>
      <c r="RUN41" s="19"/>
      <c r="RUO41" s="19"/>
      <c r="RUP41" s="19"/>
      <c r="RUQ41" s="19"/>
      <c r="RUR41" s="19"/>
      <c r="RUS41" s="19"/>
      <c r="RUT41" s="19"/>
      <c r="RUU41" s="19"/>
      <c r="RUV41" s="19"/>
      <c r="RUW41" s="19"/>
      <c r="RUX41" s="19"/>
      <c r="RUY41" s="19"/>
      <c r="RUZ41" s="19"/>
      <c r="RVA41" s="19"/>
      <c r="RVB41" s="19"/>
      <c r="RVC41" s="19"/>
      <c r="RVD41" s="19"/>
      <c r="RVE41" s="19"/>
      <c r="RVF41" s="19"/>
      <c r="RVG41" s="19"/>
      <c r="RVH41" s="19"/>
      <c r="RVI41" s="19"/>
      <c r="RVJ41" s="19"/>
      <c r="RVK41" s="19"/>
      <c r="RVL41" s="19"/>
      <c r="RVM41" s="19"/>
      <c r="RVN41" s="19"/>
      <c r="RVO41" s="19"/>
      <c r="RVP41" s="19"/>
      <c r="RVQ41" s="19"/>
      <c r="RVR41" s="19"/>
      <c r="RVS41" s="19"/>
      <c r="RVT41" s="19"/>
      <c r="RVU41" s="19"/>
      <c r="RVV41" s="19"/>
      <c r="RVW41" s="19"/>
      <c r="RVX41" s="19"/>
      <c r="RVY41" s="19"/>
      <c r="RVZ41" s="19"/>
      <c r="RWA41" s="19"/>
      <c r="RWB41" s="19"/>
      <c r="RWC41" s="19"/>
      <c r="RWD41" s="19"/>
      <c r="RWE41" s="19"/>
      <c r="RWF41" s="19"/>
      <c r="RWG41" s="19"/>
      <c r="RWH41" s="19"/>
      <c r="RWI41" s="19"/>
      <c r="RWJ41" s="19"/>
      <c r="RWK41" s="19"/>
      <c r="RWL41" s="19"/>
      <c r="RWM41" s="19"/>
      <c r="RWN41" s="19"/>
      <c r="RWO41" s="19"/>
      <c r="RWP41" s="19"/>
      <c r="RWQ41" s="19"/>
      <c r="RWR41" s="19"/>
      <c r="RWS41" s="19"/>
      <c r="RWT41" s="19"/>
      <c r="RWU41" s="19"/>
      <c r="RWV41" s="19"/>
      <c r="RWW41" s="19"/>
      <c r="RWX41" s="19"/>
      <c r="RWY41" s="19"/>
      <c r="RWZ41" s="19"/>
      <c r="RXA41" s="19"/>
      <c r="RXB41" s="19"/>
      <c r="RXC41" s="19"/>
      <c r="RXD41" s="19"/>
      <c r="RXE41" s="19"/>
      <c r="RXF41" s="19"/>
      <c r="RXG41" s="19"/>
      <c r="RXH41" s="19"/>
      <c r="RXI41" s="19"/>
      <c r="RXJ41" s="19"/>
      <c r="RXK41" s="19"/>
      <c r="RXL41" s="19"/>
      <c r="RXM41" s="19"/>
      <c r="RXN41" s="19"/>
      <c r="RXO41" s="19"/>
      <c r="RXP41" s="19"/>
      <c r="RXQ41" s="19"/>
      <c r="RXR41" s="19"/>
      <c r="RXS41" s="19"/>
      <c r="RXT41" s="19"/>
      <c r="RXU41" s="19"/>
      <c r="RXV41" s="19"/>
      <c r="RXW41" s="19"/>
      <c r="RXX41" s="19"/>
      <c r="RXY41" s="19"/>
      <c r="RXZ41" s="19"/>
      <c r="RYA41" s="19"/>
      <c r="RYB41" s="19"/>
      <c r="RYC41" s="19"/>
      <c r="RYD41" s="19"/>
      <c r="RYE41" s="19"/>
      <c r="RYF41" s="19"/>
      <c r="RYG41" s="19"/>
      <c r="RYH41" s="19"/>
      <c r="RYI41" s="19"/>
      <c r="RYJ41" s="19"/>
      <c r="RYK41" s="19"/>
      <c r="RYL41" s="19"/>
      <c r="RYM41" s="19"/>
      <c r="RYN41" s="19"/>
      <c r="RYO41" s="19"/>
      <c r="RYP41" s="19"/>
      <c r="RYQ41" s="19"/>
      <c r="RYR41" s="19"/>
      <c r="RYS41" s="19"/>
      <c r="RYT41" s="19"/>
      <c r="RYU41" s="19"/>
      <c r="RYV41" s="19"/>
      <c r="RYW41" s="19"/>
      <c r="RYX41" s="19"/>
      <c r="RYY41" s="19"/>
      <c r="RYZ41" s="19"/>
      <c r="RZA41" s="19"/>
      <c r="RZB41" s="19"/>
      <c r="RZC41" s="19"/>
      <c r="RZD41" s="19"/>
      <c r="RZE41" s="19"/>
      <c r="RZF41" s="19"/>
      <c r="RZG41" s="19"/>
      <c r="RZH41" s="19"/>
      <c r="RZI41" s="19"/>
      <c r="RZJ41" s="19"/>
      <c r="RZK41" s="19"/>
      <c r="RZL41" s="19"/>
      <c r="RZM41" s="19"/>
      <c r="RZN41" s="19"/>
      <c r="RZO41" s="19"/>
      <c r="RZP41" s="19"/>
      <c r="RZQ41" s="19"/>
      <c r="RZR41" s="19"/>
      <c r="RZS41" s="19"/>
      <c r="RZT41" s="19"/>
      <c r="RZU41" s="19"/>
      <c r="RZV41" s="19"/>
      <c r="RZW41" s="19"/>
      <c r="RZX41" s="19"/>
      <c r="RZY41" s="19"/>
      <c r="RZZ41" s="19"/>
      <c r="SAA41" s="19"/>
      <c r="SAB41" s="19"/>
      <c r="SAC41" s="19"/>
      <c r="SAD41" s="19"/>
      <c r="SAE41" s="19"/>
      <c r="SAF41" s="19"/>
      <c r="SAG41" s="19"/>
      <c r="SAH41" s="19"/>
      <c r="SAI41" s="19"/>
      <c r="SAJ41" s="19"/>
      <c r="SAK41" s="19"/>
      <c r="SAL41" s="19"/>
      <c r="SAM41" s="19"/>
      <c r="SAN41" s="19"/>
      <c r="SAO41" s="19"/>
      <c r="SAP41" s="19"/>
      <c r="SAQ41" s="19"/>
      <c r="SAR41" s="19"/>
      <c r="SAS41" s="19"/>
      <c r="SAT41" s="19"/>
      <c r="SAU41" s="19"/>
      <c r="SAV41" s="19"/>
      <c r="SAW41" s="19"/>
      <c r="SAX41" s="19"/>
      <c r="SAY41" s="19"/>
      <c r="SAZ41" s="19"/>
      <c r="SBA41" s="19"/>
      <c r="SBB41" s="19"/>
      <c r="SBC41" s="19"/>
      <c r="SBD41" s="19"/>
      <c r="SBE41" s="19"/>
      <c r="SBF41" s="19"/>
      <c r="SBG41" s="19"/>
      <c r="SBH41" s="19"/>
      <c r="SBI41" s="19"/>
      <c r="SBJ41" s="19"/>
      <c r="SBK41" s="19"/>
      <c r="SBL41" s="19"/>
      <c r="SBM41" s="19"/>
      <c r="SBN41" s="19"/>
      <c r="SBO41" s="19"/>
      <c r="SBP41" s="19"/>
      <c r="SBQ41" s="19"/>
      <c r="SBR41" s="19"/>
      <c r="SBS41" s="19"/>
      <c r="SBT41" s="19"/>
      <c r="SBU41" s="19"/>
      <c r="SBV41" s="19"/>
      <c r="SBW41" s="19"/>
      <c r="SBX41" s="19"/>
      <c r="SBY41" s="19"/>
      <c r="SBZ41" s="19"/>
      <c r="SCA41" s="19"/>
      <c r="SCB41" s="19"/>
      <c r="SCC41" s="19"/>
      <c r="SCD41" s="19"/>
      <c r="SCE41" s="19"/>
      <c r="SCF41" s="19"/>
      <c r="SCG41" s="19"/>
      <c r="SCH41" s="19"/>
      <c r="SCI41" s="19"/>
      <c r="SCJ41" s="19"/>
      <c r="SCK41" s="19"/>
      <c r="SCL41" s="19"/>
      <c r="SCM41" s="19"/>
      <c r="SCN41" s="19"/>
      <c r="SCO41" s="19"/>
      <c r="SCP41" s="19"/>
      <c r="SCQ41" s="19"/>
      <c r="SCR41" s="19"/>
      <c r="SCS41" s="19"/>
      <c r="SCT41" s="19"/>
      <c r="SCU41" s="19"/>
      <c r="SCV41" s="19"/>
      <c r="SCW41" s="19"/>
      <c r="SCX41" s="19"/>
      <c r="SCY41" s="19"/>
      <c r="SCZ41" s="19"/>
      <c r="SDA41" s="19"/>
      <c r="SDB41" s="19"/>
      <c r="SDC41" s="19"/>
      <c r="SDD41" s="19"/>
      <c r="SDE41" s="19"/>
      <c r="SDF41" s="19"/>
      <c r="SDG41" s="19"/>
      <c r="SDH41" s="19"/>
      <c r="SDI41" s="19"/>
      <c r="SDJ41" s="19"/>
      <c r="SDK41" s="19"/>
      <c r="SDL41" s="19"/>
      <c r="SDM41" s="19"/>
      <c r="SDN41" s="19"/>
      <c r="SDO41" s="19"/>
      <c r="SDP41" s="19"/>
      <c r="SDQ41" s="19"/>
      <c r="SDR41" s="19"/>
      <c r="SDS41" s="19"/>
      <c r="SDT41" s="19"/>
      <c r="SDU41" s="19"/>
      <c r="SDV41" s="19"/>
      <c r="SDW41" s="19"/>
      <c r="SDX41" s="19"/>
      <c r="SDY41" s="19"/>
      <c r="SDZ41" s="19"/>
      <c r="SEA41" s="19"/>
      <c r="SEB41" s="19"/>
      <c r="SEC41" s="19"/>
      <c r="SED41" s="19"/>
      <c r="SEE41" s="19"/>
      <c r="SEF41" s="19"/>
      <c r="SEG41" s="19"/>
      <c r="SEH41" s="19"/>
      <c r="SEI41" s="19"/>
      <c r="SEJ41" s="19"/>
      <c r="SEK41" s="19"/>
      <c r="SEL41" s="19"/>
      <c r="SEM41" s="19"/>
      <c r="SEN41" s="19"/>
      <c r="SEO41" s="19"/>
      <c r="SEP41" s="19"/>
      <c r="SEQ41" s="19"/>
      <c r="SER41" s="19"/>
      <c r="SES41" s="19"/>
      <c r="SET41" s="19"/>
      <c r="SEU41" s="19"/>
      <c r="SEV41" s="19"/>
      <c r="SEW41" s="19"/>
      <c r="SEX41" s="19"/>
      <c r="SEY41" s="19"/>
      <c r="SEZ41" s="19"/>
      <c r="SFA41" s="19"/>
      <c r="SFB41" s="19"/>
      <c r="SFC41" s="19"/>
      <c r="SFD41" s="19"/>
      <c r="SFE41" s="19"/>
      <c r="SFF41" s="19"/>
      <c r="SFG41" s="19"/>
      <c r="SFH41" s="19"/>
      <c r="SFI41" s="19"/>
      <c r="SFJ41" s="19"/>
      <c r="SFK41" s="19"/>
      <c r="SFL41" s="19"/>
      <c r="SFM41" s="19"/>
      <c r="SFN41" s="19"/>
      <c r="SFO41" s="19"/>
      <c r="SFP41" s="19"/>
      <c r="SFQ41" s="19"/>
      <c r="SFR41" s="19"/>
      <c r="SFS41" s="19"/>
      <c r="SFT41" s="19"/>
      <c r="SFU41" s="19"/>
      <c r="SFV41" s="19"/>
      <c r="SFW41" s="19"/>
      <c r="SFX41" s="19"/>
      <c r="SFY41" s="19"/>
      <c r="SFZ41" s="19"/>
      <c r="SGA41" s="19"/>
      <c r="SGB41" s="19"/>
      <c r="SGC41" s="19"/>
      <c r="SGD41" s="19"/>
      <c r="SGE41" s="19"/>
      <c r="SGF41" s="19"/>
      <c r="SGG41" s="19"/>
      <c r="SGH41" s="19"/>
      <c r="SGI41" s="19"/>
      <c r="SGJ41" s="19"/>
      <c r="SGK41" s="19"/>
      <c r="SGL41" s="19"/>
      <c r="SGM41" s="19"/>
      <c r="SGN41" s="19"/>
      <c r="SGO41" s="19"/>
      <c r="SGP41" s="19"/>
      <c r="SGQ41" s="19"/>
      <c r="SGR41" s="19"/>
      <c r="SGS41" s="19"/>
      <c r="SGT41" s="19"/>
      <c r="SGU41" s="19"/>
      <c r="SGV41" s="19"/>
      <c r="SGW41" s="19"/>
      <c r="SGX41" s="19"/>
      <c r="SGY41" s="19"/>
      <c r="SGZ41" s="19"/>
      <c r="SHA41" s="19"/>
      <c r="SHB41" s="19"/>
      <c r="SHC41" s="19"/>
      <c r="SHD41" s="19"/>
      <c r="SHE41" s="19"/>
      <c r="SHF41" s="19"/>
      <c r="SHG41" s="19"/>
      <c r="SHH41" s="19"/>
      <c r="SHI41" s="19"/>
      <c r="SHJ41" s="19"/>
      <c r="SHK41" s="19"/>
      <c r="SHL41" s="19"/>
      <c r="SHM41" s="19"/>
      <c r="SHN41" s="19"/>
      <c r="SHO41" s="19"/>
      <c r="SHP41" s="19"/>
      <c r="SHQ41" s="19"/>
      <c r="SHR41" s="19"/>
      <c r="SHS41" s="19"/>
      <c r="SHT41" s="19"/>
      <c r="SHU41" s="19"/>
      <c r="SHV41" s="19"/>
      <c r="SHW41" s="19"/>
      <c r="SHX41" s="19"/>
      <c r="SHY41" s="19"/>
      <c r="SHZ41" s="19"/>
      <c r="SIA41" s="19"/>
      <c r="SIB41" s="19"/>
      <c r="SIC41" s="19"/>
      <c r="SID41" s="19"/>
      <c r="SIE41" s="19"/>
      <c r="SIF41" s="19"/>
      <c r="SIG41" s="19"/>
      <c r="SIH41" s="19"/>
      <c r="SII41" s="19"/>
      <c r="SIJ41" s="19"/>
      <c r="SIK41" s="19"/>
      <c r="SIL41" s="19"/>
      <c r="SIM41" s="19"/>
      <c r="SIN41" s="19"/>
      <c r="SIO41" s="19"/>
      <c r="SIP41" s="19"/>
      <c r="SIQ41" s="19"/>
      <c r="SIR41" s="19"/>
      <c r="SIS41" s="19"/>
      <c r="SIT41" s="19"/>
      <c r="SIU41" s="19"/>
      <c r="SIV41" s="19"/>
      <c r="SIW41" s="19"/>
      <c r="SIX41" s="19"/>
      <c r="SIY41" s="19"/>
      <c r="SIZ41" s="19"/>
      <c r="SJA41" s="19"/>
      <c r="SJB41" s="19"/>
      <c r="SJC41" s="19"/>
      <c r="SJD41" s="19"/>
      <c r="SJE41" s="19"/>
      <c r="SJF41" s="19"/>
      <c r="SJG41" s="19"/>
      <c r="SJH41" s="19"/>
      <c r="SJI41" s="19"/>
      <c r="SJJ41" s="19"/>
      <c r="SJK41" s="19"/>
      <c r="SJL41" s="19"/>
      <c r="SJM41" s="19"/>
      <c r="SJN41" s="19"/>
      <c r="SJO41" s="19"/>
      <c r="SJP41" s="19"/>
      <c r="SJQ41" s="19"/>
      <c r="SJR41" s="19"/>
      <c r="SJS41" s="19"/>
      <c r="SJT41" s="19"/>
      <c r="SJU41" s="19"/>
      <c r="SJV41" s="19"/>
      <c r="SJW41" s="19"/>
      <c r="SJX41" s="19"/>
      <c r="SJY41" s="19"/>
      <c r="SJZ41" s="19"/>
      <c r="SKA41" s="19"/>
      <c r="SKB41" s="19"/>
      <c r="SKC41" s="19"/>
      <c r="SKD41" s="19"/>
      <c r="SKE41" s="19"/>
      <c r="SKF41" s="19"/>
      <c r="SKG41" s="19"/>
      <c r="SKH41" s="19"/>
      <c r="SKI41" s="19"/>
      <c r="SKJ41" s="19"/>
      <c r="SKK41" s="19"/>
      <c r="SKL41" s="19"/>
      <c r="SKM41" s="19"/>
      <c r="SKN41" s="19"/>
      <c r="SKO41" s="19"/>
      <c r="SKP41" s="19"/>
      <c r="SKQ41" s="19"/>
      <c r="SKR41" s="19"/>
      <c r="SKS41" s="19"/>
      <c r="SKT41" s="19"/>
      <c r="SKU41" s="19"/>
      <c r="SKV41" s="19"/>
      <c r="SKW41" s="19"/>
      <c r="SKX41" s="19"/>
      <c r="SKY41" s="19"/>
      <c r="SKZ41" s="19"/>
      <c r="SLA41" s="19"/>
      <c r="SLB41" s="19"/>
      <c r="SLC41" s="19"/>
      <c r="SLD41" s="19"/>
      <c r="SLE41" s="19"/>
      <c r="SLF41" s="19"/>
      <c r="SLG41" s="19"/>
      <c r="SLH41" s="19"/>
      <c r="SLI41" s="19"/>
      <c r="SLJ41" s="19"/>
      <c r="SLK41" s="19"/>
      <c r="SLL41" s="19"/>
      <c r="SLM41" s="19"/>
      <c r="SLN41" s="19"/>
      <c r="SLO41" s="19"/>
      <c r="SLP41" s="19"/>
      <c r="SLQ41" s="19"/>
      <c r="SLR41" s="19"/>
      <c r="SLS41" s="19"/>
      <c r="SLT41" s="19"/>
      <c r="SLU41" s="19"/>
      <c r="SLV41" s="19"/>
      <c r="SLW41" s="19"/>
      <c r="SLX41" s="19"/>
      <c r="SLY41" s="19"/>
      <c r="SLZ41" s="19"/>
      <c r="SMA41" s="19"/>
      <c r="SMB41" s="19"/>
      <c r="SMC41" s="19"/>
      <c r="SMD41" s="19"/>
      <c r="SME41" s="19"/>
      <c r="SMF41" s="19"/>
      <c r="SMG41" s="19"/>
      <c r="SMH41" s="19"/>
      <c r="SMI41" s="19"/>
      <c r="SMJ41" s="19"/>
      <c r="SMK41" s="19"/>
      <c r="SML41" s="19"/>
      <c r="SMM41" s="19"/>
      <c r="SMN41" s="19"/>
      <c r="SMO41" s="19"/>
      <c r="SMP41" s="19"/>
      <c r="SMQ41" s="19"/>
      <c r="SMR41" s="19"/>
      <c r="SMS41" s="19"/>
      <c r="SMT41" s="19"/>
      <c r="SMU41" s="19"/>
      <c r="SMV41" s="19"/>
      <c r="SMW41" s="19"/>
      <c r="SMX41" s="19"/>
      <c r="SMY41" s="19"/>
      <c r="SMZ41" s="19"/>
      <c r="SNA41" s="19"/>
      <c r="SNB41" s="19"/>
      <c r="SNC41" s="19"/>
      <c r="SND41" s="19"/>
      <c r="SNE41" s="19"/>
      <c r="SNF41" s="19"/>
      <c r="SNG41" s="19"/>
      <c r="SNH41" s="19"/>
      <c r="SNI41" s="19"/>
      <c r="SNJ41" s="19"/>
      <c r="SNK41" s="19"/>
      <c r="SNL41" s="19"/>
      <c r="SNM41" s="19"/>
      <c r="SNN41" s="19"/>
      <c r="SNO41" s="19"/>
      <c r="SNP41" s="19"/>
      <c r="SNQ41" s="19"/>
      <c r="SNR41" s="19"/>
      <c r="SNS41" s="19"/>
      <c r="SNT41" s="19"/>
      <c r="SNU41" s="19"/>
      <c r="SNV41" s="19"/>
      <c r="SNW41" s="19"/>
      <c r="SNX41" s="19"/>
      <c r="SNY41" s="19"/>
      <c r="SNZ41" s="19"/>
      <c r="SOA41" s="19"/>
      <c r="SOB41" s="19"/>
      <c r="SOC41" s="19"/>
      <c r="SOD41" s="19"/>
      <c r="SOE41" s="19"/>
      <c r="SOF41" s="19"/>
      <c r="SOG41" s="19"/>
      <c r="SOH41" s="19"/>
      <c r="SOI41" s="19"/>
      <c r="SOJ41" s="19"/>
      <c r="SOK41" s="19"/>
      <c r="SOL41" s="19"/>
      <c r="SOM41" s="19"/>
      <c r="SON41" s="19"/>
      <c r="SOO41" s="19"/>
      <c r="SOP41" s="19"/>
      <c r="SOQ41" s="19"/>
      <c r="SOR41" s="19"/>
      <c r="SOS41" s="19"/>
      <c r="SOT41" s="19"/>
      <c r="SOU41" s="19"/>
      <c r="SOV41" s="19"/>
      <c r="SOW41" s="19"/>
      <c r="SOX41" s="19"/>
      <c r="SOY41" s="19"/>
      <c r="SOZ41" s="19"/>
      <c r="SPA41" s="19"/>
      <c r="SPB41" s="19"/>
      <c r="SPC41" s="19"/>
      <c r="SPD41" s="19"/>
      <c r="SPE41" s="19"/>
      <c r="SPF41" s="19"/>
      <c r="SPG41" s="19"/>
      <c r="SPH41" s="19"/>
      <c r="SPI41" s="19"/>
      <c r="SPJ41" s="19"/>
      <c r="SPK41" s="19"/>
      <c r="SPL41" s="19"/>
      <c r="SPM41" s="19"/>
      <c r="SPN41" s="19"/>
      <c r="SPO41" s="19"/>
      <c r="SPP41" s="19"/>
      <c r="SPQ41" s="19"/>
      <c r="SPR41" s="19"/>
      <c r="SPS41" s="19"/>
      <c r="SPT41" s="19"/>
      <c r="SPU41" s="19"/>
      <c r="SPV41" s="19"/>
      <c r="SPW41" s="19"/>
      <c r="SPX41" s="19"/>
      <c r="SPY41" s="19"/>
      <c r="SPZ41" s="19"/>
      <c r="SQA41" s="19"/>
      <c r="SQB41" s="19"/>
      <c r="SQC41" s="19"/>
      <c r="SQD41" s="19"/>
      <c r="SQE41" s="19"/>
      <c r="SQF41" s="19"/>
      <c r="SQG41" s="19"/>
      <c r="SQH41" s="19"/>
      <c r="SQI41" s="19"/>
      <c r="SQJ41" s="19"/>
      <c r="SQK41" s="19"/>
      <c r="SQL41" s="19"/>
      <c r="SQM41" s="19"/>
      <c r="SQN41" s="19"/>
      <c r="SQO41" s="19"/>
      <c r="SQP41" s="19"/>
      <c r="SQQ41" s="19"/>
      <c r="SQR41" s="19"/>
      <c r="SQS41" s="19"/>
      <c r="SQT41" s="19"/>
      <c r="SQU41" s="19"/>
      <c r="SQV41" s="19"/>
      <c r="SQW41" s="19"/>
      <c r="SQX41" s="19"/>
      <c r="SQY41" s="19"/>
      <c r="SQZ41" s="19"/>
      <c r="SRA41" s="19"/>
      <c r="SRB41" s="19"/>
      <c r="SRC41" s="19"/>
      <c r="SRD41" s="19"/>
      <c r="SRE41" s="19"/>
      <c r="SRF41" s="19"/>
      <c r="SRG41" s="19"/>
      <c r="SRH41" s="19"/>
      <c r="SRI41" s="19"/>
      <c r="SRJ41" s="19"/>
      <c r="SRK41" s="19"/>
      <c r="SRL41" s="19"/>
      <c r="SRM41" s="19"/>
      <c r="SRN41" s="19"/>
      <c r="SRO41" s="19"/>
      <c r="SRP41" s="19"/>
      <c r="SRQ41" s="19"/>
      <c r="SRR41" s="19"/>
      <c r="SRS41" s="19"/>
      <c r="SRT41" s="19"/>
      <c r="SRU41" s="19"/>
      <c r="SRV41" s="19"/>
      <c r="SRW41" s="19"/>
      <c r="SRX41" s="19"/>
      <c r="SRY41" s="19"/>
      <c r="SRZ41" s="19"/>
      <c r="SSA41" s="19"/>
      <c r="SSB41" s="19"/>
      <c r="SSC41" s="19"/>
      <c r="SSD41" s="19"/>
      <c r="SSE41" s="19"/>
      <c r="SSF41" s="19"/>
      <c r="SSG41" s="19"/>
      <c r="SSH41" s="19"/>
      <c r="SSI41" s="19"/>
      <c r="SSJ41" s="19"/>
      <c r="SSK41" s="19"/>
      <c r="SSL41" s="19"/>
      <c r="SSM41" s="19"/>
      <c r="SSN41" s="19"/>
      <c r="SSO41" s="19"/>
      <c r="SSP41" s="19"/>
      <c r="SSQ41" s="19"/>
      <c r="SSR41" s="19"/>
      <c r="SSS41" s="19"/>
      <c r="SST41" s="19"/>
      <c r="SSU41" s="19"/>
      <c r="SSV41" s="19"/>
      <c r="SSW41" s="19"/>
      <c r="SSX41" s="19"/>
      <c r="SSY41" s="19"/>
      <c r="SSZ41" s="19"/>
      <c r="STA41" s="19"/>
      <c r="STB41" s="19"/>
      <c r="STC41" s="19"/>
      <c r="STD41" s="19"/>
      <c r="STE41" s="19"/>
      <c r="STF41" s="19"/>
      <c r="STG41" s="19"/>
      <c r="STH41" s="19"/>
      <c r="STI41" s="19"/>
      <c r="STJ41" s="19"/>
      <c r="STK41" s="19"/>
      <c r="STL41" s="19"/>
      <c r="STM41" s="19"/>
      <c r="STN41" s="19"/>
      <c r="STO41" s="19"/>
      <c r="STP41" s="19"/>
      <c r="STQ41" s="19"/>
      <c r="STR41" s="19"/>
      <c r="STS41" s="19"/>
      <c r="STT41" s="19"/>
      <c r="STU41" s="19"/>
      <c r="STV41" s="19"/>
      <c r="STW41" s="19"/>
      <c r="STX41" s="19"/>
      <c r="STY41" s="19"/>
      <c r="STZ41" s="19"/>
      <c r="SUA41" s="19"/>
      <c r="SUB41" s="19"/>
      <c r="SUC41" s="19"/>
      <c r="SUD41" s="19"/>
      <c r="SUE41" s="19"/>
      <c r="SUF41" s="19"/>
      <c r="SUG41" s="19"/>
      <c r="SUH41" s="19"/>
      <c r="SUI41" s="19"/>
      <c r="SUJ41" s="19"/>
      <c r="SUK41" s="19"/>
      <c r="SUL41" s="19"/>
      <c r="SUM41" s="19"/>
      <c r="SUN41" s="19"/>
      <c r="SUO41" s="19"/>
      <c r="SUP41" s="19"/>
      <c r="SUQ41" s="19"/>
      <c r="SUR41" s="19"/>
      <c r="SUS41" s="19"/>
      <c r="SUT41" s="19"/>
      <c r="SUU41" s="19"/>
      <c r="SUV41" s="19"/>
      <c r="SUW41" s="19"/>
      <c r="SUX41" s="19"/>
      <c r="SUY41" s="19"/>
      <c r="SUZ41" s="19"/>
      <c r="SVA41" s="19"/>
      <c r="SVB41" s="19"/>
      <c r="SVC41" s="19"/>
      <c r="SVD41" s="19"/>
      <c r="SVE41" s="19"/>
      <c r="SVF41" s="19"/>
      <c r="SVG41" s="19"/>
      <c r="SVH41" s="19"/>
      <c r="SVI41" s="19"/>
      <c r="SVJ41" s="19"/>
      <c r="SVK41" s="19"/>
      <c r="SVL41" s="19"/>
      <c r="SVM41" s="19"/>
      <c r="SVN41" s="19"/>
      <c r="SVO41" s="19"/>
      <c r="SVP41" s="19"/>
      <c r="SVQ41" s="19"/>
      <c r="SVR41" s="19"/>
      <c r="SVS41" s="19"/>
      <c r="SVT41" s="19"/>
      <c r="SVU41" s="19"/>
      <c r="SVV41" s="19"/>
      <c r="SVW41" s="19"/>
      <c r="SVX41" s="19"/>
      <c r="SVY41" s="19"/>
      <c r="SVZ41" s="19"/>
      <c r="SWA41" s="19"/>
      <c r="SWB41" s="19"/>
      <c r="SWC41" s="19"/>
      <c r="SWD41" s="19"/>
      <c r="SWE41" s="19"/>
      <c r="SWF41" s="19"/>
      <c r="SWG41" s="19"/>
      <c r="SWH41" s="19"/>
      <c r="SWI41" s="19"/>
      <c r="SWJ41" s="19"/>
      <c r="SWK41" s="19"/>
      <c r="SWL41" s="19"/>
      <c r="SWM41" s="19"/>
      <c r="SWN41" s="19"/>
      <c r="SWO41" s="19"/>
      <c r="SWP41" s="19"/>
      <c r="SWQ41" s="19"/>
      <c r="SWR41" s="19"/>
      <c r="SWS41" s="19"/>
      <c r="SWT41" s="19"/>
      <c r="SWU41" s="19"/>
      <c r="SWV41" s="19"/>
      <c r="SWW41" s="19"/>
      <c r="SWX41" s="19"/>
      <c r="SWY41" s="19"/>
      <c r="SWZ41" s="19"/>
      <c r="SXA41" s="19"/>
      <c r="SXB41" s="19"/>
      <c r="SXC41" s="19"/>
      <c r="SXD41" s="19"/>
      <c r="SXE41" s="19"/>
      <c r="SXF41" s="19"/>
      <c r="SXG41" s="19"/>
      <c r="SXH41" s="19"/>
      <c r="SXI41" s="19"/>
      <c r="SXJ41" s="19"/>
      <c r="SXK41" s="19"/>
      <c r="SXL41" s="19"/>
      <c r="SXM41" s="19"/>
      <c r="SXN41" s="19"/>
      <c r="SXO41" s="19"/>
      <c r="SXP41" s="19"/>
      <c r="SXQ41" s="19"/>
      <c r="SXR41" s="19"/>
      <c r="SXS41" s="19"/>
      <c r="SXT41" s="19"/>
      <c r="SXU41" s="19"/>
      <c r="SXV41" s="19"/>
      <c r="SXW41" s="19"/>
      <c r="SXX41" s="19"/>
      <c r="SXY41" s="19"/>
      <c r="SXZ41" s="19"/>
      <c r="SYA41" s="19"/>
      <c r="SYB41" s="19"/>
      <c r="SYC41" s="19"/>
      <c r="SYD41" s="19"/>
      <c r="SYE41" s="19"/>
      <c r="SYF41" s="19"/>
      <c r="SYG41" s="19"/>
      <c r="SYH41" s="19"/>
      <c r="SYI41" s="19"/>
      <c r="SYJ41" s="19"/>
      <c r="SYK41" s="19"/>
      <c r="SYL41" s="19"/>
      <c r="SYM41" s="19"/>
      <c r="SYN41" s="19"/>
      <c r="SYO41" s="19"/>
      <c r="SYP41" s="19"/>
      <c r="SYQ41" s="19"/>
      <c r="SYR41" s="19"/>
      <c r="SYS41" s="19"/>
      <c r="SYT41" s="19"/>
      <c r="SYU41" s="19"/>
      <c r="SYV41" s="19"/>
      <c r="SYW41" s="19"/>
      <c r="SYX41" s="19"/>
      <c r="SYY41" s="19"/>
      <c r="SYZ41" s="19"/>
      <c r="SZA41" s="19"/>
      <c r="SZB41" s="19"/>
      <c r="SZC41" s="19"/>
      <c r="SZD41" s="19"/>
      <c r="SZE41" s="19"/>
      <c r="SZF41" s="19"/>
      <c r="SZG41" s="19"/>
      <c r="SZH41" s="19"/>
      <c r="SZI41" s="19"/>
      <c r="SZJ41" s="19"/>
      <c r="SZK41" s="19"/>
      <c r="SZL41" s="19"/>
      <c r="SZM41" s="19"/>
      <c r="SZN41" s="19"/>
      <c r="SZO41" s="19"/>
      <c r="SZP41" s="19"/>
      <c r="SZQ41" s="19"/>
      <c r="SZR41" s="19"/>
      <c r="SZS41" s="19"/>
      <c r="SZT41" s="19"/>
      <c r="SZU41" s="19"/>
      <c r="SZV41" s="19"/>
      <c r="SZW41" s="19"/>
      <c r="SZX41" s="19"/>
      <c r="SZY41" s="19"/>
      <c r="SZZ41" s="19"/>
      <c r="TAA41" s="19"/>
      <c r="TAB41" s="19"/>
      <c r="TAC41" s="19"/>
      <c r="TAD41" s="19"/>
      <c r="TAE41" s="19"/>
      <c r="TAF41" s="19"/>
      <c r="TAG41" s="19"/>
      <c r="TAH41" s="19"/>
      <c r="TAI41" s="19"/>
      <c r="TAJ41" s="19"/>
      <c r="TAK41" s="19"/>
      <c r="TAL41" s="19"/>
      <c r="TAM41" s="19"/>
      <c r="TAN41" s="19"/>
      <c r="TAO41" s="19"/>
      <c r="TAP41" s="19"/>
      <c r="TAQ41" s="19"/>
      <c r="TAR41" s="19"/>
      <c r="TAS41" s="19"/>
      <c r="TAT41" s="19"/>
      <c r="TAU41" s="19"/>
      <c r="TAV41" s="19"/>
      <c r="TAW41" s="19"/>
      <c r="TAX41" s="19"/>
      <c r="TAY41" s="19"/>
      <c r="TAZ41" s="19"/>
      <c r="TBA41" s="19"/>
      <c r="TBB41" s="19"/>
      <c r="TBC41" s="19"/>
      <c r="TBD41" s="19"/>
      <c r="TBE41" s="19"/>
      <c r="TBF41" s="19"/>
      <c r="TBG41" s="19"/>
      <c r="TBH41" s="19"/>
      <c r="TBI41" s="19"/>
      <c r="TBJ41" s="19"/>
      <c r="TBK41" s="19"/>
      <c r="TBL41" s="19"/>
      <c r="TBM41" s="19"/>
      <c r="TBN41" s="19"/>
      <c r="TBO41" s="19"/>
      <c r="TBP41" s="19"/>
      <c r="TBQ41" s="19"/>
      <c r="TBR41" s="19"/>
      <c r="TBS41" s="19"/>
      <c r="TBT41" s="19"/>
      <c r="TBU41" s="19"/>
      <c r="TBV41" s="19"/>
      <c r="TBW41" s="19"/>
      <c r="TBX41" s="19"/>
      <c r="TBY41" s="19"/>
      <c r="TBZ41" s="19"/>
      <c r="TCA41" s="19"/>
      <c r="TCB41" s="19"/>
      <c r="TCC41" s="19"/>
      <c r="TCD41" s="19"/>
      <c r="TCE41" s="19"/>
      <c r="TCF41" s="19"/>
      <c r="TCG41" s="19"/>
      <c r="TCH41" s="19"/>
      <c r="TCI41" s="19"/>
      <c r="TCJ41" s="19"/>
      <c r="TCK41" s="19"/>
      <c r="TCL41" s="19"/>
      <c r="TCM41" s="19"/>
      <c r="TCN41" s="19"/>
      <c r="TCO41" s="19"/>
      <c r="TCP41" s="19"/>
      <c r="TCQ41" s="19"/>
      <c r="TCR41" s="19"/>
      <c r="TCS41" s="19"/>
      <c r="TCT41" s="19"/>
      <c r="TCU41" s="19"/>
      <c r="TCV41" s="19"/>
      <c r="TCW41" s="19"/>
      <c r="TCX41" s="19"/>
      <c r="TCY41" s="19"/>
      <c r="TCZ41" s="19"/>
      <c r="TDA41" s="19"/>
      <c r="TDB41" s="19"/>
      <c r="TDC41" s="19"/>
      <c r="TDD41" s="19"/>
      <c r="TDE41" s="19"/>
      <c r="TDF41" s="19"/>
      <c r="TDG41" s="19"/>
      <c r="TDH41" s="19"/>
      <c r="TDI41" s="19"/>
      <c r="TDJ41" s="19"/>
      <c r="TDK41" s="19"/>
      <c r="TDL41" s="19"/>
      <c r="TDM41" s="19"/>
      <c r="TDN41" s="19"/>
      <c r="TDO41" s="19"/>
      <c r="TDP41" s="19"/>
      <c r="TDQ41" s="19"/>
      <c r="TDR41" s="19"/>
      <c r="TDS41" s="19"/>
      <c r="TDT41" s="19"/>
      <c r="TDU41" s="19"/>
      <c r="TDV41" s="19"/>
      <c r="TDW41" s="19"/>
      <c r="TDX41" s="19"/>
      <c r="TDY41" s="19"/>
      <c r="TDZ41" s="19"/>
      <c r="TEA41" s="19"/>
      <c r="TEB41" s="19"/>
      <c r="TEC41" s="19"/>
      <c r="TED41" s="19"/>
      <c r="TEE41" s="19"/>
      <c r="TEF41" s="19"/>
      <c r="TEG41" s="19"/>
      <c r="TEH41" s="19"/>
      <c r="TEI41" s="19"/>
      <c r="TEJ41" s="19"/>
      <c r="TEK41" s="19"/>
      <c r="TEL41" s="19"/>
      <c r="TEM41" s="19"/>
      <c r="TEN41" s="19"/>
      <c r="TEO41" s="19"/>
      <c r="TEP41" s="19"/>
      <c r="TEQ41" s="19"/>
      <c r="TER41" s="19"/>
      <c r="TES41" s="19"/>
      <c r="TET41" s="19"/>
      <c r="TEU41" s="19"/>
      <c r="TEV41" s="19"/>
      <c r="TEW41" s="19"/>
      <c r="TEX41" s="19"/>
      <c r="TEY41" s="19"/>
      <c r="TEZ41" s="19"/>
      <c r="TFA41" s="19"/>
      <c r="TFB41" s="19"/>
      <c r="TFC41" s="19"/>
      <c r="TFD41" s="19"/>
      <c r="TFE41" s="19"/>
      <c r="TFF41" s="19"/>
      <c r="TFG41" s="19"/>
      <c r="TFH41" s="19"/>
      <c r="TFI41" s="19"/>
      <c r="TFJ41" s="19"/>
      <c r="TFK41" s="19"/>
      <c r="TFL41" s="19"/>
      <c r="TFM41" s="19"/>
      <c r="TFN41" s="19"/>
      <c r="TFO41" s="19"/>
      <c r="TFP41" s="19"/>
      <c r="TFQ41" s="19"/>
      <c r="TFR41" s="19"/>
      <c r="TFS41" s="19"/>
      <c r="TFT41" s="19"/>
      <c r="TFU41" s="19"/>
      <c r="TFV41" s="19"/>
      <c r="TFW41" s="19"/>
      <c r="TFX41" s="19"/>
      <c r="TFY41" s="19"/>
      <c r="TFZ41" s="19"/>
      <c r="TGA41" s="19"/>
      <c r="TGB41" s="19"/>
      <c r="TGC41" s="19"/>
      <c r="TGD41" s="19"/>
      <c r="TGE41" s="19"/>
      <c r="TGF41" s="19"/>
      <c r="TGG41" s="19"/>
      <c r="TGH41" s="19"/>
      <c r="TGI41" s="19"/>
      <c r="TGJ41" s="19"/>
      <c r="TGK41" s="19"/>
      <c r="TGL41" s="19"/>
      <c r="TGM41" s="19"/>
      <c r="TGN41" s="19"/>
      <c r="TGO41" s="19"/>
      <c r="TGP41" s="19"/>
      <c r="TGQ41" s="19"/>
      <c r="TGR41" s="19"/>
      <c r="TGS41" s="19"/>
      <c r="TGT41" s="19"/>
      <c r="TGU41" s="19"/>
      <c r="TGV41" s="19"/>
      <c r="TGW41" s="19"/>
      <c r="TGX41" s="19"/>
      <c r="TGY41" s="19"/>
      <c r="TGZ41" s="19"/>
      <c r="THA41" s="19"/>
      <c r="THB41" s="19"/>
      <c r="THC41" s="19"/>
      <c r="THD41" s="19"/>
      <c r="THE41" s="19"/>
      <c r="THF41" s="19"/>
      <c r="THG41" s="19"/>
      <c r="THH41" s="19"/>
      <c r="THI41" s="19"/>
      <c r="THJ41" s="19"/>
      <c r="THK41" s="19"/>
      <c r="THL41" s="19"/>
      <c r="THM41" s="19"/>
      <c r="THN41" s="19"/>
      <c r="THO41" s="19"/>
      <c r="THP41" s="19"/>
      <c r="THQ41" s="19"/>
      <c r="THR41" s="19"/>
      <c r="THS41" s="19"/>
      <c r="THT41" s="19"/>
      <c r="THU41" s="19"/>
      <c r="THV41" s="19"/>
      <c r="THW41" s="19"/>
      <c r="THX41" s="19"/>
      <c r="THY41" s="19"/>
      <c r="THZ41" s="19"/>
      <c r="TIA41" s="19"/>
      <c r="TIB41" s="19"/>
      <c r="TIC41" s="19"/>
      <c r="TID41" s="19"/>
      <c r="TIE41" s="19"/>
      <c r="TIF41" s="19"/>
      <c r="TIG41" s="19"/>
      <c r="TIH41" s="19"/>
      <c r="TII41" s="19"/>
      <c r="TIJ41" s="19"/>
      <c r="TIK41" s="19"/>
      <c r="TIL41" s="19"/>
      <c r="TIM41" s="19"/>
      <c r="TIN41" s="19"/>
      <c r="TIO41" s="19"/>
      <c r="TIP41" s="19"/>
      <c r="TIQ41" s="19"/>
      <c r="TIR41" s="19"/>
      <c r="TIS41" s="19"/>
      <c r="TIT41" s="19"/>
      <c r="TIU41" s="19"/>
      <c r="TIV41" s="19"/>
      <c r="TIW41" s="19"/>
      <c r="TIX41" s="19"/>
      <c r="TIY41" s="19"/>
      <c r="TIZ41" s="19"/>
      <c r="TJA41" s="19"/>
      <c r="TJB41" s="19"/>
      <c r="TJC41" s="19"/>
      <c r="TJD41" s="19"/>
      <c r="TJE41" s="19"/>
      <c r="TJF41" s="19"/>
      <c r="TJG41" s="19"/>
      <c r="TJH41" s="19"/>
      <c r="TJI41" s="19"/>
      <c r="TJJ41" s="19"/>
      <c r="TJK41" s="19"/>
      <c r="TJL41" s="19"/>
      <c r="TJM41" s="19"/>
      <c r="TJN41" s="19"/>
      <c r="TJO41" s="19"/>
      <c r="TJP41" s="19"/>
      <c r="TJQ41" s="19"/>
      <c r="TJR41" s="19"/>
      <c r="TJS41" s="19"/>
      <c r="TJT41" s="19"/>
      <c r="TJU41" s="19"/>
      <c r="TJV41" s="19"/>
      <c r="TJW41" s="19"/>
      <c r="TJX41" s="19"/>
      <c r="TJY41" s="19"/>
      <c r="TJZ41" s="19"/>
      <c r="TKA41" s="19"/>
      <c r="TKB41" s="19"/>
      <c r="TKC41" s="19"/>
      <c r="TKD41" s="19"/>
      <c r="TKE41" s="19"/>
      <c r="TKF41" s="19"/>
      <c r="TKG41" s="19"/>
      <c r="TKH41" s="19"/>
      <c r="TKI41" s="19"/>
      <c r="TKJ41" s="19"/>
      <c r="TKK41" s="19"/>
      <c r="TKL41" s="19"/>
      <c r="TKM41" s="19"/>
      <c r="TKN41" s="19"/>
      <c r="TKO41" s="19"/>
      <c r="TKP41" s="19"/>
      <c r="TKQ41" s="19"/>
      <c r="TKR41" s="19"/>
      <c r="TKS41" s="19"/>
      <c r="TKT41" s="19"/>
      <c r="TKU41" s="19"/>
      <c r="TKV41" s="19"/>
      <c r="TKW41" s="19"/>
      <c r="TKX41" s="19"/>
      <c r="TKY41" s="19"/>
      <c r="TKZ41" s="19"/>
      <c r="TLA41" s="19"/>
      <c r="TLB41" s="19"/>
      <c r="TLC41" s="19"/>
      <c r="TLD41" s="19"/>
      <c r="TLE41" s="19"/>
      <c r="TLF41" s="19"/>
      <c r="TLG41" s="19"/>
      <c r="TLH41" s="19"/>
      <c r="TLI41" s="19"/>
      <c r="TLJ41" s="19"/>
      <c r="TLK41" s="19"/>
      <c r="TLL41" s="19"/>
      <c r="TLM41" s="19"/>
      <c r="TLN41" s="19"/>
      <c r="TLO41" s="19"/>
      <c r="TLP41" s="19"/>
      <c r="TLQ41" s="19"/>
      <c r="TLR41" s="19"/>
      <c r="TLS41" s="19"/>
      <c r="TLT41" s="19"/>
      <c r="TLU41" s="19"/>
      <c r="TLV41" s="19"/>
      <c r="TLW41" s="19"/>
      <c r="TLX41" s="19"/>
      <c r="TLY41" s="19"/>
      <c r="TLZ41" s="19"/>
      <c r="TMA41" s="19"/>
      <c r="TMB41" s="19"/>
      <c r="TMC41" s="19"/>
      <c r="TMD41" s="19"/>
      <c r="TME41" s="19"/>
      <c r="TMF41" s="19"/>
      <c r="TMG41" s="19"/>
      <c r="TMH41" s="19"/>
      <c r="TMI41" s="19"/>
      <c r="TMJ41" s="19"/>
      <c r="TMK41" s="19"/>
      <c r="TML41" s="19"/>
      <c r="TMM41" s="19"/>
      <c r="TMN41" s="19"/>
      <c r="TMO41" s="19"/>
      <c r="TMP41" s="19"/>
      <c r="TMQ41" s="19"/>
      <c r="TMR41" s="19"/>
      <c r="TMS41" s="19"/>
      <c r="TMT41" s="19"/>
      <c r="TMU41" s="19"/>
      <c r="TMV41" s="19"/>
      <c r="TMW41" s="19"/>
      <c r="TMX41" s="19"/>
      <c r="TMY41" s="19"/>
      <c r="TMZ41" s="19"/>
      <c r="TNA41" s="19"/>
      <c r="TNB41" s="19"/>
      <c r="TNC41" s="19"/>
      <c r="TND41" s="19"/>
      <c r="TNE41" s="19"/>
      <c r="TNF41" s="19"/>
      <c r="TNG41" s="19"/>
      <c r="TNH41" s="19"/>
      <c r="TNI41" s="19"/>
      <c r="TNJ41" s="19"/>
      <c r="TNK41" s="19"/>
      <c r="TNL41" s="19"/>
      <c r="TNM41" s="19"/>
      <c r="TNN41" s="19"/>
      <c r="TNO41" s="19"/>
      <c r="TNP41" s="19"/>
      <c r="TNQ41" s="19"/>
      <c r="TNR41" s="19"/>
      <c r="TNS41" s="19"/>
      <c r="TNT41" s="19"/>
      <c r="TNU41" s="19"/>
      <c r="TNV41" s="19"/>
      <c r="TNW41" s="19"/>
      <c r="TNX41" s="19"/>
      <c r="TNY41" s="19"/>
      <c r="TNZ41" s="19"/>
      <c r="TOA41" s="19"/>
      <c r="TOB41" s="19"/>
      <c r="TOC41" s="19"/>
      <c r="TOD41" s="19"/>
      <c r="TOE41" s="19"/>
      <c r="TOF41" s="19"/>
      <c r="TOG41" s="19"/>
      <c r="TOH41" s="19"/>
      <c r="TOI41" s="19"/>
      <c r="TOJ41" s="19"/>
      <c r="TOK41" s="19"/>
      <c r="TOL41" s="19"/>
      <c r="TOM41" s="19"/>
      <c r="TON41" s="19"/>
      <c r="TOO41" s="19"/>
      <c r="TOP41" s="19"/>
      <c r="TOQ41" s="19"/>
      <c r="TOR41" s="19"/>
      <c r="TOS41" s="19"/>
      <c r="TOT41" s="19"/>
      <c r="TOU41" s="19"/>
      <c r="TOV41" s="19"/>
      <c r="TOW41" s="19"/>
      <c r="TOX41" s="19"/>
      <c r="TOY41" s="19"/>
      <c r="TOZ41" s="19"/>
      <c r="TPA41" s="19"/>
      <c r="TPB41" s="19"/>
      <c r="TPC41" s="19"/>
      <c r="TPD41" s="19"/>
      <c r="TPE41" s="19"/>
      <c r="TPF41" s="19"/>
      <c r="TPG41" s="19"/>
      <c r="TPH41" s="19"/>
      <c r="TPI41" s="19"/>
      <c r="TPJ41" s="19"/>
      <c r="TPK41" s="19"/>
      <c r="TPL41" s="19"/>
      <c r="TPM41" s="19"/>
      <c r="TPN41" s="19"/>
      <c r="TPO41" s="19"/>
      <c r="TPP41" s="19"/>
      <c r="TPQ41" s="19"/>
      <c r="TPR41" s="19"/>
      <c r="TPS41" s="19"/>
      <c r="TPT41" s="19"/>
      <c r="TPU41" s="19"/>
      <c r="TPV41" s="19"/>
      <c r="TPW41" s="19"/>
      <c r="TPX41" s="19"/>
      <c r="TPY41" s="19"/>
      <c r="TPZ41" s="19"/>
      <c r="TQA41" s="19"/>
      <c r="TQB41" s="19"/>
      <c r="TQC41" s="19"/>
      <c r="TQD41" s="19"/>
      <c r="TQE41" s="19"/>
      <c r="TQF41" s="19"/>
      <c r="TQG41" s="19"/>
      <c r="TQH41" s="19"/>
      <c r="TQI41" s="19"/>
      <c r="TQJ41" s="19"/>
      <c r="TQK41" s="19"/>
      <c r="TQL41" s="19"/>
      <c r="TQM41" s="19"/>
      <c r="TQN41" s="19"/>
      <c r="TQO41" s="19"/>
      <c r="TQP41" s="19"/>
      <c r="TQQ41" s="19"/>
      <c r="TQR41" s="19"/>
      <c r="TQS41" s="19"/>
      <c r="TQT41" s="19"/>
      <c r="TQU41" s="19"/>
      <c r="TQV41" s="19"/>
      <c r="TQW41" s="19"/>
      <c r="TQX41" s="19"/>
      <c r="TQY41" s="19"/>
      <c r="TQZ41" s="19"/>
      <c r="TRA41" s="19"/>
      <c r="TRB41" s="19"/>
      <c r="TRC41" s="19"/>
      <c r="TRD41" s="19"/>
      <c r="TRE41" s="19"/>
      <c r="TRF41" s="19"/>
      <c r="TRG41" s="19"/>
      <c r="TRH41" s="19"/>
      <c r="TRI41" s="19"/>
      <c r="TRJ41" s="19"/>
      <c r="TRK41" s="19"/>
      <c r="TRL41" s="19"/>
      <c r="TRM41" s="19"/>
      <c r="TRN41" s="19"/>
      <c r="TRO41" s="19"/>
      <c r="TRP41" s="19"/>
      <c r="TRQ41" s="19"/>
      <c r="TRR41" s="19"/>
      <c r="TRS41" s="19"/>
      <c r="TRT41" s="19"/>
      <c r="TRU41" s="19"/>
      <c r="TRV41" s="19"/>
      <c r="TRW41" s="19"/>
      <c r="TRX41" s="19"/>
      <c r="TRY41" s="19"/>
      <c r="TRZ41" s="19"/>
      <c r="TSA41" s="19"/>
      <c r="TSB41" s="19"/>
      <c r="TSC41" s="19"/>
      <c r="TSD41" s="19"/>
      <c r="TSE41" s="19"/>
      <c r="TSF41" s="19"/>
      <c r="TSG41" s="19"/>
      <c r="TSH41" s="19"/>
      <c r="TSI41" s="19"/>
      <c r="TSJ41" s="19"/>
      <c r="TSK41" s="19"/>
      <c r="TSL41" s="19"/>
      <c r="TSM41" s="19"/>
      <c r="TSN41" s="19"/>
      <c r="TSO41" s="19"/>
      <c r="TSP41" s="19"/>
      <c r="TSQ41" s="19"/>
      <c r="TSR41" s="19"/>
      <c r="TSS41" s="19"/>
      <c r="TST41" s="19"/>
      <c r="TSU41" s="19"/>
      <c r="TSV41" s="19"/>
      <c r="TSW41" s="19"/>
      <c r="TSX41" s="19"/>
      <c r="TSY41" s="19"/>
      <c r="TSZ41" s="19"/>
      <c r="TTA41" s="19"/>
      <c r="TTB41" s="19"/>
      <c r="TTC41" s="19"/>
      <c r="TTD41" s="19"/>
      <c r="TTE41" s="19"/>
      <c r="TTF41" s="19"/>
      <c r="TTG41" s="19"/>
      <c r="TTH41" s="19"/>
      <c r="TTI41" s="19"/>
      <c r="TTJ41" s="19"/>
      <c r="TTK41" s="19"/>
      <c r="TTL41" s="19"/>
      <c r="TTM41" s="19"/>
      <c r="TTN41" s="19"/>
      <c r="TTO41" s="19"/>
      <c r="TTP41" s="19"/>
      <c r="TTQ41" s="19"/>
      <c r="TTR41" s="19"/>
      <c r="TTS41" s="19"/>
      <c r="TTT41" s="19"/>
      <c r="TTU41" s="19"/>
      <c r="TTV41" s="19"/>
      <c r="TTW41" s="19"/>
      <c r="TTX41" s="19"/>
      <c r="TTY41" s="19"/>
      <c r="TTZ41" s="19"/>
      <c r="TUA41" s="19"/>
      <c r="TUB41" s="19"/>
      <c r="TUC41" s="19"/>
      <c r="TUD41" s="19"/>
      <c r="TUE41" s="19"/>
      <c r="TUF41" s="19"/>
      <c r="TUG41" s="19"/>
      <c r="TUH41" s="19"/>
      <c r="TUI41" s="19"/>
      <c r="TUJ41" s="19"/>
      <c r="TUK41" s="19"/>
      <c r="TUL41" s="19"/>
      <c r="TUM41" s="19"/>
      <c r="TUN41" s="19"/>
      <c r="TUO41" s="19"/>
      <c r="TUP41" s="19"/>
      <c r="TUQ41" s="19"/>
      <c r="TUR41" s="19"/>
      <c r="TUS41" s="19"/>
      <c r="TUT41" s="19"/>
      <c r="TUU41" s="19"/>
      <c r="TUV41" s="19"/>
      <c r="TUW41" s="19"/>
      <c r="TUX41" s="19"/>
      <c r="TUY41" s="19"/>
      <c r="TUZ41" s="19"/>
      <c r="TVA41" s="19"/>
      <c r="TVB41" s="19"/>
      <c r="TVC41" s="19"/>
      <c r="TVD41" s="19"/>
      <c r="TVE41" s="19"/>
      <c r="TVF41" s="19"/>
      <c r="TVG41" s="19"/>
      <c r="TVH41" s="19"/>
      <c r="TVI41" s="19"/>
      <c r="TVJ41" s="19"/>
      <c r="TVK41" s="19"/>
      <c r="TVL41" s="19"/>
      <c r="TVM41" s="19"/>
      <c r="TVN41" s="19"/>
      <c r="TVO41" s="19"/>
      <c r="TVP41" s="19"/>
      <c r="TVQ41" s="19"/>
      <c r="TVR41" s="19"/>
      <c r="TVS41" s="19"/>
      <c r="TVT41" s="19"/>
      <c r="TVU41" s="19"/>
      <c r="TVV41" s="19"/>
      <c r="TVW41" s="19"/>
      <c r="TVX41" s="19"/>
      <c r="TVY41" s="19"/>
      <c r="TVZ41" s="19"/>
      <c r="TWA41" s="19"/>
      <c r="TWB41" s="19"/>
      <c r="TWC41" s="19"/>
      <c r="TWD41" s="19"/>
      <c r="TWE41" s="19"/>
      <c r="TWF41" s="19"/>
      <c r="TWG41" s="19"/>
      <c r="TWH41" s="19"/>
      <c r="TWI41" s="19"/>
      <c r="TWJ41" s="19"/>
      <c r="TWK41" s="19"/>
      <c r="TWL41" s="19"/>
      <c r="TWM41" s="19"/>
      <c r="TWN41" s="19"/>
      <c r="TWO41" s="19"/>
      <c r="TWP41" s="19"/>
      <c r="TWQ41" s="19"/>
      <c r="TWR41" s="19"/>
      <c r="TWS41" s="19"/>
      <c r="TWT41" s="19"/>
      <c r="TWU41" s="19"/>
      <c r="TWV41" s="19"/>
      <c r="TWW41" s="19"/>
      <c r="TWX41" s="19"/>
      <c r="TWY41" s="19"/>
      <c r="TWZ41" s="19"/>
      <c r="TXA41" s="19"/>
      <c r="TXB41" s="19"/>
      <c r="TXC41" s="19"/>
      <c r="TXD41" s="19"/>
      <c r="TXE41" s="19"/>
      <c r="TXF41" s="19"/>
      <c r="TXG41" s="19"/>
      <c r="TXH41" s="19"/>
      <c r="TXI41" s="19"/>
      <c r="TXJ41" s="19"/>
      <c r="TXK41" s="19"/>
      <c r="TXL41" s="19"/>
      <c r="TXM41" s="19"/>
      <c r="TXN41" s="19"/>
      <c r="TXO41" s="19"/>
      <c r="TXP41" s="19"/>
      <c r="TXQ41" s="19"/>
      <c r="TXR41" s="19"/>
      <c r="TXS41" s="19"/>
      <c r="TXT41" s="19"/>
      <c r="TXU41" s="19"/>
      <c r="TXV41" s="19"/>
      <c r="TXW41" s="19"/>
      <c r="TXX41" s="19"/>
      <c r="TXY41" s="19"/>
      <c r="TXZ41" s="19"/>
      <c r="TYA41" s="19"/>
      <c r="TYB41" s="19"/>
      <c r="TYC41" s="19"/>
      <c r="TYD41" s="19"/>
      <c r="TYE41" s="19"/>
      <c r="TYF41" s="19"/>
      <c r="TYG41" s="19"/>
      <c r="TYH41" s="19"/>
      <c r="TYI41" s="19"/>
      <c r="TYJ41" s="19"/>
      <c r="TYK41" s="19"/>
      <c r="TYL41" s="19"/>
      <c r="TYM41" s="19"/>
      <c r="TYN41" s="19"/>
      <c r="TYO41" s="19"/>
      <c r="TYP41" s="19"/>
      <c r="TYQ41" s="19"/>
      <c r="TYR41" s="19"/>
      <c r="TYS41" s="19"/>
      <c r="TYT41" s="19"/>
      <c r="TYU41" s="19"/>
      <c r="TYV41" s="19"/>
      <c r="TYW41" s="19"/>
      <c r="TYX41" s="19"/>
      <c r="TYY41" s="19"/>
      <c r="TYZ41" s="19"/>
      <c r="TZA41" s="19"/>
      <c r="TZB41" s="19"/>
      <c r="TZC41" s="19"/>
      <c r="TZD41" s="19"/>
      <c r="TZE41" s="19"/>
      <c r="TZF41" s="19"/>
      <c r="TZG41" s="19"/>
      <c r="TZH41" s="19"/>
      <c r="TZI41" s="19"/>
      <c r="TZJ41" s="19"/>
      <c r="TZK41" s="19"/>
      <c r="TZL41" s="19"/>
      <c r="TZM41" s="19"/>
      <c r="TZN41" s="19"/>
      <c r="TZO41" s="19"/>
      <c r="TZP41" s="19"/>
      <c r="TZQ41" s="19"/>
      <c r="TZR41" s="19"/>
      <c r="TZS41" s="19"/>
      <c r="TZT41" s="19"/>
      <c r="TZU41" s="19"/>
      <c r="TZV41" s="19"/>
      <c r="TZW41" s="19"/>
      <c r="TZX41" s="19"/>
      <c r="TZY41" s="19"/>
      <c r="TZZ41" s="19"/>
      <c r="UAA41" s="19"/>
      <c r="UAB41" s="19"/>
      <c r="UAC41" s="19"/>
      <c r="UAD41" s="19"/>
      <c r="UAE41" s="19"/>
      <c r="UAF41" s="19"/>
      <c r="UAG41" s="19"/>
      <c r="UAH41" s="19"/>
      <c r="UAI41" s="19"/>
      <c r="UAJ41" s="19"/>
      <c r="UAK41" s="19"/>
      <c r="UAL41" s="19"/>
      <c r="UAM41" s="19"/>
      <c r="UAN41" s="19"/>
      <c r="UAO41" s="19"/>
      <c r="UAP41" s="19"/>
      <c r="UAQ41" s="19"/>
      <c r="UAR41" s="19"/>
      <c r="UAS41" s="19"/>
      <c r="UAT41" s="19"/>
      <c r="UAU41" s="19"/>
      <c r="UAV41" s="19"/>
      <c r="UAW41" s="19"/>
      <c r="UAX41" s="19"/>
      <c r="UAY41" s="19"/>
      <c r="UAZ41" s="19"/>
      <c r="UBA41" s="19"/>
      <c r="UBB41" s="19"/>
      <c r="UBC41" s="19"/>
      <c r="UBD41" s="19"/>
      <c r="UBE41" s="19"/>
      <c r="UBF41" s="19"/>
      <c r="UBG41" s="19"/>
      <c r="UBH41" s="19"/>
      <c r="UBI41" s="19"/>
      <c r="UBJ41" s="19"/>
      <c r="UBK41" s="19"/>
      <c r="UBL41" s="19"/>
      <c r="UBM41" s="19"/>
      <c r="UBN41" s="19"/>
      <c r="UBO41" s="19"/>
      <c r="UBP41" s="19"/>
      <c r="UBQ41" s="19"/>
      <c r="UBR41" s="19"/>
      <c r="UBS41" s="19"/>
      <c r="UBT41" s="19"/>
      <c r="UBU41" s="19"/>
      <c r="UBV41" s="19"/>
      <c r="UBW41" s="19"/>
      <c r="UBX41" s="19"/>
      <c r="UBY41" s="19"/>
      <c r="UBZ41" s="19"/>
      <c r="UCA41" s="19"/>
      <c r="UCB41" s="19"/>
      <c r="UCC41" s="19"/>
      <c r="UCD41" s="19"/>
      <c r="UCE41" s="19"/>
      <c r="UCF41" s="19"/>
      <c r="UCG41" s="19"/>
      <c r="UCH41" s="19"/>
      <c r="UCI41" s="19"/>
      <c r="UCJ41" s="19"/>
      <c r="UCK41" s="19"/>
      <c r="UCL41" s="19"/>
      <c r="UCM41" s="19"/>
      <c r="UCN41" s="19"/>
      <c r="UCO41" s="19"/>
      <c r="UCP41" s="19"/>
      <c r="UCQ41" s="19"/>
      <c r="UCR41" s="19"/>
      <c r="UCS41" s="19"/>
      <c r="UCT41" s="19"/>
      <c r="UCU41" s="19"/>
      <c r="UCV41" s="19"/>
      <c r="UCW41" s="19"/>
      <c r="UCX41" s="19"/>
      <c r="UCY41" s="19"/>
      <c r="UCZ41" s="19"/>
      <c r="UDA41" s="19"/>
      <c r="UDB41" s="19"/>
      <c r="UDC41" s="19"/>
      <c r="UDD41" s="19"/>
      <c r="UDE41" s="19"/>
      <c r="UDF41" s="19"/>
      <c r="UDG41" s="19"/>
      <c r="UDH41" s="19"/>
      <c r="UDI41" s="19"/>
      <c r="UDJ41" s="19"/>
      <c r="UDK41" s="19"/>
      <c r="UDL41" s="19"/>
      <c r="UDM41" s="19"/>
      <c r="UDN41" s="19"/>
      <c r="UDO41" s="19"/>
      <c r="UDP41" s="19"/>
      <c r="UDQ41" s="19"/>
      <c r="UDR41" s="19"/>
      <c r="UDS41" s="19"/>
      <c r="UDT41" s="19"/>
      <c r="UDU41" s="19"/>
      <c r="UDV41" s="19"/>
      <c r="UDW41" s="19"/>
      <c r="UDX41" s="19"/>
      <c r="UDY41" s="19"/>
      <c r="UDZ41" s="19"/>
      <c r="UEA41" s="19"/>
      <c r="UEB41" s="19"/>
      <c r="UEC41" s="19"/>
      <c r="UED41" s="19"/>
      <c r="UEE41" s="19"/>
      <c r="UEF41" s="19"/>
      <c r="UEG41" s="19"/>
      <c r="UEH41" s="19"/>
      <c r="UEI41" s="19"/>
      <c r="UEJ41" s="19"/>
      <c r="UEK41" s="19"/>
      <c r="UEL41" s="19"/>
      <c r="UEM41" s="19"/>
      <c r="UEN41" s="19"/>
      <c r="UEO41" s="19"/>
      <c r="UEP41" s="19"/>
      <c r="UEQ41" s="19"/>
      <c r="UER41" s="19"/>
      <c r="UES41" s="19"/>
      <c r="UET41" s="19"/>
      <c r="UEU41" s="19"/>
      <c r="UEV41" s="19"/>
      <c r="UEW41" s="19"/>
      <c r="UEX41" s="19"/>
      <c r="UEY41" s="19"/>
      <c r="UEZ41" s="19"/>
      <c r="UFA41" s="19"/>
      <c r="UFB41" s="19"/>
      <c r="UFC41" s="19"/>
      <c r="UFD41" s="19"/>
      <c r="UFE41" s="19"/>
      <c r="UFF41" s="19"/>
      <c r="UFG41" s="19"/>
      <c r="UFH41" s="19"/>
      <c r="UFI41" s="19"/>
      <c r="UFJ41" s="19"/>
      <c r="UFK41" s="19"/>
      <c r="UFL41" s="19"/>
      <c r="UFM41" s="19"/>
      <c r="UFN41" s="19"/>
      <c r="UFO41" s="19"/>
      <c r="UFP41" s="19"/>
      <c r="UFQ41" s="19"/>
      <c r="UFR41" s="19"/>
      <c r="UFS41" s="19"/>
      <c r="UFT41" s="19"/>
      <c r="UFU41" s="19"/>
      <c r="UFV41" s="19"/>
      <c r="UFW41" s="19"/>
      <c r="UFX41" s="19"/>
      <c r="UFY41" s="19"/>
      <c r="UFZ41" s="19"/>
      <c r="UGA41" s="19"/>
      <c r="UGB41" s="19"/>
      <c r="UGC41" s="19"/>
      <c r="UGD41" s="19"/>
      <c r="UGE41" s="19"/>
      <c r="UGF41" s="19"/>
      <c r="UGG41" s="19"/>
      <c r="UGH41" s="19"/>
      <c r="UGI41" s="19"/>
      <c r="UGJ41" s="19"/>
      <c r="UGK41" s="19"/>
      <c r="UGL41" s="19"/>
      <c r="UGM41" s="19"/>
      <c r="UGN41" s="19"/>
      <c r="UGO41" s="19"/>
      <c r="UGP41" s="19"/>
      <c r="UGQ41" s="19"/>
      <c r="UGR41" s="19"/>
      <c r="UGS41" s="19"/>
      <c r="UGT41" s="19"/>
      <c r="UGU41" s="19"/>
      <c r="UGV41" s="19"/>
      <c r="UGW41" s="19"/>
      <c r="UGX41" s="19"/>
      <c r="UGY41" s="19"/>
      <c r="UGZ41" s="19"/>
      <c r="UHA41" s="19"/>
      <c r="UHB41" s="19"/>
      <c r="UHC41" s="19"/>
      <c r="UHD41" s="19"/>
      <c r="UHE41" s="19"/>
      <c r="UHF41" s="19"/>
      <c r="UHG41" s="19"/>
      <c r="UHH41" s="19"/>
      <c r="UHI41" s="19"/>
      <c r="UHJ41" s="19"/>
      <c r="UHK41" s="19"/>
      <c r="UHL41" s="19"/>
      <c r="UHM41" s="19"/>
      <c r="UHN41" s="19"/>
      <c r="UHO41" s="19"/>
      <c r="UHP41" s="19"/>
      <c r="UHQ41" s="19"/>
      <c r="UHR41" s="19"/>
      <c r="UHS41" s="19"/>
      <c r="UHT41" s="19"/>
      <c r="UHU41" s="19"/>
      <c r="UHV41" s="19"/>
      <c r="UHW41" s="19"/>
      <c r="UHX41" s="19"/>
      <c r="UHY41" s="19"/>
      <c r="UHZ41" s="19"/>
      <c r="UIA41" s="19"/>
      <c r="UIB41" s="19"/>
      <c r="UIC41" s="19"/>
      <c r="UID41" s="19"/>
      <c r="UIE41" s="19"/>
      <c r="UIF41" s="19"/>
      <c r="UIG41" s="19"/>
      <c r="UIH41" s="19"/>
      <c r="UII41" s="19"/>
      <c r="UIJ41" s="19"/>
      <c r="UIK41" s="19"/>
      <c r="UIL41" s="19"/>
      <c r="UIM41" s="19"/>
      <c r="UIN41" s="19"/>
      <c r="UIO41" s="19"/>
      <c r="UIP41" s="19"/>
      <c r="UIQ41" s="19"/>
      <c r="UIR41" s="19"/>
      <c r="UIS41" s="19"/>
      <c r="UIT41" s="19"/>
      <c r="UIU41" s="19"/>
      <c r="UIV41" s="19"/>
      <c r="UIW41" s="19"/>
      <c r="UIX41" s="19"/>
      <c r="UIY41" s="19"/>
      <c r="UIZ41" s="19"/>
      <c r="UJA41" s="19"/>
      <c r="UJB41" s="19"/>
      <c r="UJC41" s="19"/>
      <c r="UJD41" s="19"/>
      <c r="UJE41" s="19"/>
      <c r="UJF41" s="19"/>
      <c r="UJG41" s="19"/>
      <c r="UJH41" s="19"/>
      <c r="UJI41" s="19"/>
      <c r="UJJ41" s="19"/>
      <c r="UJK41" s="19"/>
      <c r="UJL41" s="19"/>
      <c r="UJM41" s="19"/>
      <c r="UJN41" s="19"/>
      <c r="UJO41" s="19"/>
      <c r="UJP41" s="19"/>
      <c r="UJQ41" s="19"/>
      <c r="UJR41" s="19"/>
      <c r="UJS41" s="19"/>
      <c r="UJT41" s="19"/>
      <c r="UJU41" s="19"/>
      <c r="UJV41" s="19"/>
      <c r="UJW41" s="19"/>
      <c r="UJX41" s="19"/>
      <c r="UJY41" s="19"/>
      <c r="UJZ41" s="19"/>
      <c r="UKA41" s="19"/>
      <c r="UKB41" s="19"/>
      <c r="UKC41" s="19"/>
      <c r="UKD41" s="19"/>
      <c r="UKE41" s="19"/>
      <c r="UKF41" s="19"/>
      <c r="UKG41" s="19"/>
      <c r="UKH41" s="19"/>
      <c r="UKI41" s="19"/>
      <c r="UKJ41" s="19"/>
      <c r="UKK41" s="19"/>
      <c r="UKL41" s="19"/>
      <c r="UKM41" s="19"/>
      <c r="UKN41" s="19"/>
      <c r="UKO41" s="19"/>
      <c r="UKP41" s="19"/>
      <c r="UKQ41" s="19"/>
      <c r="UKR41" s="19"/>
      <c r="UKS41" s="19"/>
      <c r="UKT41" s="19"/>
      <c r="UKU41" s="19"/>
      <c r="UKV41" s="19"/>
      <c r="UKW41" s="19"/>
      <c r="UKX41" s="19"/>
      <c r="UKY41" s="19"/>
      <c r="UKZ41" s="19"/>
      <c r="ULA41" s="19"/>
      <c r="ULB41" s="19"/>
      <c r="ULC41" s="19"/>
      <c r="ULD41" s="19"/>
      <c r="ULE41" s="19"/>
      <c r="ULF41" s="19"/>
      <c r="ULG41" s="19"/>
      <c r="ULH41" s="19"/>
      <c r="ULI41" s="19"/>
      <c r="ULJ41" s="19"/>
      <c r="ULK41" s="19"/>
      <c r="ULL41" s="19"/>
      <c r="ULM41" s="19"/>
      <c r="ULN41" s="19"/>
      <c r="ULO41" s="19"/>
      <c r="ULP41" s="19"/>
      <c r="ULQ41" s="19"/>
      <c r="ULR41" s="19"/>
      <c r="ULS41" s="19"/>
      <c r="ULT41" s="19"/>
      <c r="ULU41" s="19"/>
      <c r="ULV41" s="19"/>
      <c r="ULW41" s="19"/>
      <c r="ULX41" s="19"/>
      <c r="ULY41" s="19"/>
      <c r="ULZ41" s="19"/>
      <c r="UMA41" s="19"/>
      <c r="UMB41" s="19"/>
      <c r="UMC41" s="19"/>
      <c r="UMD41" s="19"/>
      <c r="UME41" s="19"/>
      <c r="UMF41" s="19"/>
      <c r="UMG41" s="19"/>
      <c r="UMH41" s="19"/>
      <c r="UMI41" s="19"/>
      <c r="UMJ41" s="19"/>
      <c r="UMK41" s="19"/>
      <c r="UML41" s="19"/>
      <c r="UMM41" s="19"/>
      <c r="UMN41" s="19"/>
      <c r="UMO41" s="19"/>
      <c r="UMP41" s="19"/>
      <c r="UMQ41" s="19"/>
      <c r="UMR41" s="19"/>
      <c r="UMS41" s="19"/>
      <c r="UMT41" s="19"/>
      <c r="UMU41" s="19"/>
      <c r="UMV41" s="19"/>
      <c r="UMW41" s="19"/>
      <c r="UMX41" s="19"/>
      <c r="UMY41" s="19"/>
      <c r="UMZ41" s="19"/>
      <c r="UNA41" s="19"/>
      <c r="UNB41" s="19"/>
      <c r="UNC41" s="19"/>
      <c r="UND41" s="19"/>
      <c r="UNE41" s="19"/>
      <c r="UNF41" s="19"/>
      <c r="UNG41" s="19"/>
      <c r="UNH41" s="19"/>
      <c r="UNI41" s="19"/>
      <c r="UNJ41" s="19"/>
      <c r="UNK41" s="19"/>
      <c r="UNL41" s="19"/>
      <c r="UNM41" s="19"/>
      <c r="UNN41" s="19"/>
      <c r="UNO41" s="19"/>
      <c r="UNP41" s="19"/>
      <c r="UNQ41" s="19"/>
      <c r="UNR41" s="19"/>
      <c r="UNS41" s="19"/>
      <c r="UNT41" s="19"/>
      <c r="UNU41" s="19"/>
      <c r="UNV41" s="19"/>
      <c r="UNW41" s="19"/>
      <c r="UNX41" s="19"/>
      <c r="UNY41" s="19"/>
      <c r="UNZ41" s="19"/>
      <c r="UOA41" s="19"/>
      <c r="UOB41" s="19"/>
      <c r="UOC41" s="19"/>
      <c r="UOD41" s="19"/>
      <c r="UOE41" s="19"/>
      <c r="UOF41" s="19"/>
      <c r="UOG41" s="19"/>
      <c r="UOH41" s="19"/>
      <c r="UOI41" s="19"/>
      <c r="UOJ41" s="19"/>
      <c r="UOK41" s="19"/>
      <c r="UOL41" s="19"/>
      <c r="UOM41" s="19"/>
      <c r="UON41" s="19"/>
      <c r="UOO41" s="19"/>
      <c r="UOP41" s="19"/>
      <c r="UOQ41" s="19"/>
      <c r="UOR41" s="19"/>
      <c r="UOS41" s="19"/>
      <c r="UOT41" s="19"/>
      <c r="UOU41" s="19"/>
      <c r="UOV41" s="19"/>
      <c r="UOW41" s="19"/>
      <c r="UOX41" s="19"/>
      <c r="UOY41" s="19"/>
      <c r="UOZ41" s="19"/>
      <c r="UPA41" s="19"/>
      <c r="UPB41" s="19"/>
      <c r="UPC41" s="19"/>
      <c r="UPD41" s="19"/>
      <c r="UPE41" s="19"/>
      <c r="UPF41" s="19"/>
      <c r="UPG41" s="19"/>
      <c r="UPH41" s="19"/>
      <c r="UPI41" s="19"/>
      <c r="UPJ41" s="19"/>
      <c r="UPK41" s="19"/>
      <c r="UPL41" s="19"/>
      <c r="UPM41" s="19"/>
      <c r="UPN41" s="19"/>
      <c r="UPO41" s="19"/>
      <c r="UPP41" s="19"/>
      <c r="UPQ41" s="19"/>
      <c r="UPR41" s="19"/>
      <c r="UPS41" s="19"/>
      <c r="UPT41" s="19"/>
      <c r="UPU41" s="19"/>
      <c r="UPV41" s="19"/>
      <c r="UPW41" s="19"/>
      <c r="UPX41" s="19"/>
      <c r="UPY41" s="19"/>
      <c r="UPZ41" s="19"/>
      <c r="UQA41" s="19"/>
      <c r="UQB41" s="19"/>
      <c r="UQC41" s="19"/>
      <c r="UQD41" s="19"/>
      <c r="UQE41" s="19"/>
      <c r="UQF41" s="19"/>
      <c r="UQG41" s="19"/>
      <c r="UQH41" s="19"/>
      <c r="UQI41" s="19"/>
      <c r="UQJ41" s="19"/>
      <c r="UQK41" s="19"/>
      <c r="UQL41" s="19"/>
      <c r="UQM41" s="19"/>
      <c r="UQN41" s="19"/>
      <c r="UQO41" s="19"/>
      <c r="UQP41" s="19"/>
      <c r="UQQ41" s="19"/>
      <c r="UQR41" s="19"/>
      <c r="UQS41" s="19"/>
      <c r="UQT41" s="19"/>
      <c r="UQU41" s="19"/>
      <c r="UQV41" s="19"/>
      <c r="UQW41" s="19"/>
      <c r="UQX41" s="19"/>
      <c r="UQY41" s="19"/>
      <c r="UQZ41" s="19"/>
      <c r="URA41" s="19"/>
      <c r="URB41" s="19"/>
      <c r="URC41" s="19"/>
      <c r="URD41" s="19"/>
      <c r="URE41" s="19"/>
      <c r="URF41" s="19"/>
      <c r="URG41" s="19"/>
      <c r="URH41" s="19"/>
      <c r="URI41" s="19"/>
      <c r="URJ41" s="19"/>
      <c r="URK41" s="19"/>
      <c r="URL41" s="19"/>
      <c r="URM41" s="19"/>
      <c r="URN41" s="19"/>
      <c r="URO41" s="19"/>
      <c r="URP41" s="19"/>
      <c r="URQ41" s="19"/>
      <c r="URR41" s="19"/>
      <c r="URS41" s="19"/>
      <c r="URT41" s="19"/>
      <c r="URU41" s="19"/>
      <c r="URV41" s="19"/>
      <c r="URW41" s="19"/>
      <c r="URX41" s="19"/>
      <c r="URY41" s="19"/>
      <c r="URZ41" s="19"/>
      <c r="USA41" s="19"/>
      <c r="USB41" s="19"/>
      <c r="USC41" s="19"/>
      <c r="USD41" s="19"/>
      <c r="USE41" s="19"/>
      <c r="USF41" s="19"/>
      <c r="USG41" s="19"/>
      <c r="USH41" s="19"/>
      <c r="USI41" s="19"/>
      <c r="USJ41" s="19"/>
      <c r="USK41" s="19"/>
      <c r="USL41" s="19"/>
      <c r="USM41" s="19"/>
      <c r="USN41" s="19"/>
      <c r="USO41" s="19"/>
      <c r="USP41" s="19"/>
      <c r="USQ41" s="19"/>
      <c r="USR41" s="19"/>
      <c r="USS41" s="19"/>
      <c r="UST41" s="19"/>
      <c r="USU41" s="19"/>
      <c r="USV41" s="19"/>
      <c r="USW41" s="19"/>
      <c r="USX41" s="19"/>
      <c r="USY41" s="19"/>
      <c r="USZ41" s="19"/>
      <c r="UTA41" s="19"/>
      <c r="UTB41" s="19"/>
      <c r="UTC41" s="19"/>
      <c r="UTD41" s="19"/>
      <c r="UTE41" s="19"/>
      <c r="UTF41" s="19"/>
      <c r="UTG41" s="19"/>
      <c r="UTH41" s="19"/>
      <c r="UTI41" s="19"/>
      <c r="UTJ41" s="19"/>
      <c r="UTK41" s="19"/>
      <c r="UTL41" s="19"/>
      <c r="UTM41" s="19"/>
      <c r="UTN41" s="19"/>
      <c r="UTO41" s="19"/>
      <c r="UTP41" s="19"/>
      <c r="UTQ41" s="19"/>
      <c r="UTR41" s="19"/>
      <c r="UTS41" s="19"/>
      <c r="UTT41" s="19"/>
      <c r="UTU41" s="19"/>
      <c r="UTV41" s="19"/>
      <c r="UTW41" s="19"/>
      <c r="UTX41" s="19"/>
      <c r="UTY41" s="19"/>
      <c r="UTZ41" s="19"/>
      <c r="UUA41" s="19"/>
      <c r="UUB41" s="19"/>
      <c r="UUC41" s="19"/>
      <c r="UUD41" s="19"/>
      <c r="UUE41" s="19"/>
      <c r="UUF41" s="19"/>
      <c r="UUG41" s="19"/>
      <c r="UUH41" s="19"/>
      <c r="UUI41" s="19"/>
      <c r="UUJ41" s="19"/>
      <c r="UUK41" s="19"/>
      <c r="UUL41" s="19"/>
      <c r="UUM41" s="19"/>
      <c r="UUN41" s="19"/>
      <c r="UUO41" s="19"/>
      <c r="UUP41" s="19"/>
      <c r="UUQ41" s="19"/>
      <c r="UUR41" s="19"/>
      <c r="UUS41" s="19"/>
      <c r="UUT41" s="19"/>
      <c r="UUU41" s="19"/>
      <c r="UUV41" s="19"/>
      <c r="UUW41" s="19"/>
      <c r="UUX41" s="19"/>
      <c r="UUY41" s="19"/>
      <c r="UUZ41" s="19"/>
      <c r="UVA41" s="19"/>
      <c r="UVB41" s="19"/>
      <c r="UVC41" s="19"/>
      <c r="UVD41" s="19"/>
      <c r="UVE41" s="19"/>
      <c r="UVF41" s="19"/>
      <c r="UVG41" s="19"/>
      <c r="UVH41" s="19"/>
      <c r="UVI41" s="19"/>
      <c r="UVJ41" s="19"/>
      <c r="UVK41" s="19"/>
      <c r="UVL41" s="19"/>
      <c r="UVM41" s="19"/>
      <c r="UVN41" s="19"/>
      <c r="UVO41" s="19"/>
      <c r="UVP41" s="19"/>
      <c r="UVQ41" s="19"/>
      <c r="UVR41" s="19"/>
      <c r="UVS41" s="19"/>
      <c r="UVT41" s="19"/>
      <c r="UVU41" s="19"/>
      <c r="UVV41" s="19"/>
      <c r="UVW41" s="19"/>
      <c r="UVX41" s="19"/>
      <c r="UVY41" s="19"/>
      <c r="UVZ41" s="19"/>
      <c r="UWA41" s="19"/>
      <c r="UWB41" s="19"/>
      <c r="UWC41" s="19"/>
      <c r="UWD41" s="19"/>
      <c r="UWE41" s="19"/>
      <c r="UWF41" s="19"/>
      <c r="UWG41" s="19"/>
      <c r="UWH41" s="19"/>
      <c r="UWI41" s="19"/>
      <c r="UWJ41" s="19"/>
      <c r="UWK41" s="19"/>
      <c r="UWL41" s="19"/>
      <c r="UWM41" s="19"/>
      <c r="UWN41" s="19"/>
      <c r="UWO41" s="19"/>
      <c r="UWP41" s="19"/>
      <c r="UWQ41" s="19"/>
      <c r="UWR41" s="19"/>
      <c r="UWS41" s="19"/>
      <c r="UWT41" s="19"/>
      <c r="UWU41" s="19"/>
      <c r="UWV41" s="19"/>
      <c r="UWW41" s="19"/>
      <c r="UWX41" s="19"/>
      <c r="UWY41" s="19"/>
      <c r="UWZ41" s="19"/>
      <c r="UXA41" s="19"/>
      <c r="UXB41" s="19"/>
      <c r="UXC41" s="19"/>
      <c r="UXD41" s="19"/>
      <c r="UXE41" s="19"/>
      <c r="UXF41" s="19"/>
      <c r="UXG41" s="19"/>
      <c r="UXH41" s="19"/>
      <c r="UXI41" s="19"/>
      <c r="UXJ41" s="19"/>
      <c r="UXK41" s="19"/>
      <c r="UXL41" s="19"/>
      <c r="UXM41" s="19"/>
      <c r="UXN41" s="19"/>
      <c r="UXO41" s="19"/>
      <c r="UXP41" s="19"/>
      <c r="UXQ41" s="19"/>
      <c r="UXR41" s="19"/>
      <c r="UXS41" s="19"/>
      <c r="UXT41" s="19"/>
      <c r="UXU41" s="19"/>
      <c r="UXV41" s="19"/>
      <c r="UXW41" s="19"/>
      <c r="UXX41" s="19"/>
      <c r="UXY41" s="19"/>
      <c r="UXZ41" s="19"/>
      <c r="UYA41" s="19"/>
      <c r="UYB41" s="19"/>
      <c r="UYC41" s="19"/>
      <c r="UYD41" s="19"/>
      <c r="UYE41" s="19"/>
      <c r="UYF41" s="19"/>
      <c r="UYG41" s="19"/>
      <c r="UYH41" s="19"/>
      <c r="UYI41" s="19"/>
      <c r="UYJ41" s="19"/>
      <c r="UYK41" s="19"/>
      <c r="UYL41" s="19"/>
      <c r="UYM41" s="19"/>
      <c r="UYN41" s="19"/>
      <c r="UYO41" s="19"/>
      <c r="UYP41" s="19"/>
      <c r="UYQ41" s="19"/>
      <c r="UYR41" s="19"/>
      <c r="UYS41" s="19"/>
      <c r="UYT41" s="19"/>
      <c r="UYU41" s="19"/>
      <c r="UYV41" s="19"/>
      <c r="UYW41" s="19"/>
      <c r="UYX41" s="19"/>
      <c r="UYY41" s="19"/>
      <c r="UYZ41" s="19"/>
      <c r="UZA41" s="19"/>
      <c r="UZB41" s="19"/>
      <c r="UZC41" s="19"/>
      <c r="UZD41" s="19"/>
      <c r="UZE41" s="19"/>
      <c r="UZF41" s="19"/>
      <c r="UZG41" s="19"/>
      <c r="UZH41" s="19"/>
      <c r="UZI41" s="19"/>
      <c r="UZJ41" s="19"/>
      <c r="UZK41" s="19"/>
      <c r="UZL41" s="19"/>
      <c r="UZM41" s="19"/>
      <c r="UZN41" s="19"/>
      <c r="UZO41" s="19"/>
      <c r="UZP41" s="19"/>
      <c r="UZQ41" s="19"/>
      <c r="UZR41" s="19"/>
      <c r="UZS41" s="19"/>
      <c r="UZT41" s="19"/>
      <c r="UZU41" s="19"/>
      <c r="UZV41" s="19"/>
      <c r="UZW41" s="19"/>
      <c r="UZX41" s="19"/>
      <c r="UZY41" s="19"/>
      <c r="UZZ41" s="19"/>
      <c r="VAA41" s="19"/>
      <c r="VAB41" s="19"/>
      <c r="VAC41" s="19"/>
      <c r="VAD41" s="19"/>
      <c r="VAE41" s="19"/>
      <c r="VAF41" s="19"/>
      <c r="VAG41" s="19"/>
      <c r="VAH41" s="19"/>
      <c r="VAI41" s="19"/>
      <c r="VAJ41" s="19"/>
      <c r="VAK41" s="19"/>
      <c r="VAL41" s="19"/>
      <c r="VAM41" s="19"/>
      <c r="VAN41" s="19"/>
      <c r="VAO41" s="19"/>
      <c r="VAP41" s="19"/>
      <c r="VAQ41" s="19"/>
      <c r="VAR41" s="19"/>
      <c r="VAS41" s="19"/>
      <c r="VAT41" s="19"/>
      <c r="VAU41" s="19"/>
      <c r="VAV41" s="19"/>
      <c r="VAW41" s="19"/>
      <c r="VAX41" s="19"/>
      <c r="VAY41" s="19"/>
      <c r="VAZ41" s="19"/>
      <c r="VBA41" s="19"/>
      <c r="VBB41" s="19"/>
      <c r="VBC41" s="19"/>
      <c r="VBD41" s="19"/>
      <c r="VBE41" s="19"/>
      <c r="VBF41" s="19"/>
      <c r="VBG41" s="19"/>
      <c r="VBH41" s="19"/>
      <c r="VBI41" s="19"/>
      <c r="VBJ41" s="19"/>
      <c r="VBK41" s="19"/>
      <c r="VBL41" s="19"/>
      <c r="VBM41" s="19"/>
      <c r="VBN41" s="19"/>
      <c r="VBO41" s="19"/>
      <c r="VBP41" s="19"/>
      <c r="VBQ41" s="19"/>
      <c r="VBR41" s="19"/>
      <c r="VBS41" s="19"/>
      <c r="VBT41" s="19"/>
      <c r="VBU41" s="19"/>
      <c r="VBV41" s="19"/>
      <c r="VBW41" s="19"/>
      <c r="VBX41" s="19"/>
      <c r="VBY41" s="19"/>
      <c r="VBZ41" s="19"/>
      <c r="VCA41" s="19"/>
      <c r="VCB41" s="19"/>
      <c r="VCC41" s="19"/>
      <c r="VCD41" s="19"/>
      <c r="VCE41" s="19"/>
      <c r="VCF41" s="19"/>
      <c r="VCG41" s="19"/>
      <c r="VCH41" s="19"/>
      <c r="VCI41" s="19"/>
      <c r="VCJ41" s="19"/>
      <c r="VCK41" s="19"/>
      <c r="VCL41" s="19"/>
      <c r="VCM41" s="19"/>
      <c r="VCN41" s="19"/>
      <c r="VCO41" s="19"/>
      <c r="VCP41" s="19"/>
      <c r="VCQ41" s="19"/>
      <c r="VCR41" s="19"/>
      <c r="VCS41" s="19"/>
      <c r="VCT41" s="19"/>
      <c r="VCU41" s="19"/>
      <c r="VCV41" s="19"/>
      <c r="VCW41" s="19"/>
      <c r="VCX41" s="19"/>
      <c r="VCY41" s="19"/>
      <c r="VCZ41" s="19"/>
      <c r="VDA41" s="19"/>
      <c r="VDB41" s="19"/>
      <c r="VDC41" s="19"/>
      <c r="VDD41" s="19"/>
      <c r="VDE41" s="19"/>
      <c r="VDF41" s="19"/>
      <c r="VDG41" s="19"/>
      <c r="VDH41" s="19"/>
      <c r="VDI41" s="19"/>
      <c r="VDJ41" s="19"/>
      <c r="VDK41" s="19"/>
      <c r="VDL41" s="19"/>
      <c r="VDM41" s="19"/>
      <c r="VDN41" s="19"/>
      <c r="VDO41" s="19"/>
      <c r="VDP41" s="19"/>
      <c r="VDQ41" s="19"/>
      <c r="VDR41" s="19"/>
      <c r="VDS41" s="19"/>
      <c r="VDT41" s="19"/>
      <c r="VDU41" s="19"/>
      <c r="VDV41" s="19"/>
      <c r="VDW41" s="19"/>
      <c r="VDX41" s="19"/>
      <c r="VDY41" s="19"/>
      <c r="VDZ41" s="19"/>
      <c r="VEA41" s="19"/>
      <c r="VEB41" s="19"/>
      <c r="VEC41" s="19"/>
      <c r="VED41" s="19"/>
      <c r="VEE41" s="19"/>
      <c r="VEF41" s="19"/>
      <c r="VEG41" s="19"/>
      <c r="VEH41" s="19"/>
      <c r="VEI41" s="19"/>
      <c r="VEJ41" s="19"/>
      <c r="VEK41" s="19"/>
      <c r="VEL41" s="19"/>
      <c r="VEM41" s="19"/>
      <c r="VEN41" s="19"/>
      <c r="VEO41" s="19"/>
      <c r="VEP41" s="19"/>
      <c r="VEQ41" s="19"/>
      <c r="VER41" s="19"/>
      <c r="VES41" s="19"/>
      <c r="VET41" s="19"/>
      <c r="VEU41" s="19"/>
      <c r="VEV41" s="19"/>
      <c r="VEW41" s="19"/>
      <c r="VEX41" s="19"/>
      <c r="VEY41" s="19"/>
      <c r="VEZ41" s="19"/>
      <c r="VFA41" s="19"/>
      <c r="VFB41" s="19"/>
      <c r="VFC41" s="19"/>
      <c r="VFD41" s="19"/>
      <c r="VFE41" s="19"/>
      <c r="VFF41" s="19"/>
      <c r="VFG41" s="19"/>
      <c r="VFH41" s="19"/>
      <c r="VFI41" s="19"/>
      <c r="VFJ41" s="19"/>
      <c r="VFK41" s="19"/>
      <c r="VFL41" s="19"/>
      <c r="VFM41" s="19"/>
      <c r="VFN41" s="19"/>
      <c r="VFO41" s="19"/>
      <c r="VFP41" s="19"/>
      <c r="VFQ41" s="19"/>
      <c r="VFR41" s="19"/>
      <c r="VFS41" s="19"/>
      <c r="VFT41" s="19"/>
      <c r="VFU41" s="19"/>
      <c r="VFV41" s="19"/>
      <c r="VFW41" s="19"/>
      <c r="VFX41" s="19"/>
      <c r="VFY41" s="19"/>
      <c r="VFZ41" s="19"/>
      <c r="VGA41" s="19"/>
      <c r="VGB41" s="19"/>
      <c r="VGC41" s="19"/>
      <c r="VGD41" s="19"/>
      <c r="VGE41" s="19"/>
      <c r="VGF41" s="19"/>
      <c r="VGG41" s="19"/>
      <c r="VGH41" s="19"/>
      <c r="VGI41" s="19"/>
      <c r="VGJ41" s="19"/>
      <c r="VGK41" s="19"/>
      <c r="VGL41" s="19"/>
      <c r="VGM41" s="19"/>
      <c r="VGN41" s="19"/>
      <c r="VGO41" s="19"/>
      <c r="VGP41" s="19"/>
      <c r="VGQ41" s="19"/>
      <c r="VGR41" s="19"/>
      <c r="VGS41" s="19"/>
      <c r="VGT41" s="19"/>
      <c r="VGU41" s="19"/>
      <c r="VGV41" s="19"/>
      <c r="VGW41" s="19"/>
      <c r="VGX41" s="19"/>
      <c r="VGY41" s="19"/>
      <c r="VGZ41" s="19"/>
      <c r="VHA41" s="19"/>
      <c r="VHB41" s="19"/>
      <c r="VHC41" s="19"/>
      <c r="VHD41" s="19"/>
      <c r="VHE41" s="19"/>
      <c r="VHF41" s="19"/>
      <c r="VHG41" s="19"/>
      <c r="VHH41" s="19"/>
      <c r="VHI41" s="19"/>
      <c r="VHJ41" s="19"/>
      <c r="VHK41" s="19"/>
      <c r="VHL41" s="19"/>
      <c r="VHM41" s="19"/>
      <c r="VHN41" s="19"/>
      <c r="VHO41" s="19"/>
      <c r="VHP41" s="19"/>
      <c r="VHQ41" s="19"/>
      <c r="VHR41" s="19"/>
      <c r="VHS41" s="19"/>
      <c r="VHT41" s="19"/>
      <c r="VHU41" s="19"/>
      <c r="VHV41" s="19"/>
      <c r="VHW41" s="19"/>
      <c r="VHX41" s="19"/>
      <c r="VHY41" s="19"/>
      <c r="VHZ41" s="19"/>
      <c r="VIA41" s="19"/>
      <c r="VIB41" s="19"/>
      <c r="VIC41" s="19"/>
      <c r="VID41" s="19"/>
      <c r="VIE41" s="19"/>
      <c r="VIF41" s="19"/>
      <c r="VIG41" s="19"/>
      <c r="VIH41" s="19"/>
      <c r="VII41" s="19"/>
      <c r="VIJ41" s="19"/>
      <c r="VIK41" s="19"/>
      <c r="VIL41" s="19"/>
      <c r="VIM41" s="19"/>
      <c r="VIN41" s="19"/>
      <c r="VIO41" s="19"/>
      <c r="VIP41" s="19"/>
      <c r="VIQ41" s="19"/>
      <c r="VIR41" s="19"/>
      <c r="VIS41" s="19"/>
      <c r="VIT41" s="19"/>
      <c r="VIU41" s="19"/>
      <c r="VIV41" s="19"/>
      <c r="VIW41" s="19"/>
      <c r="VIX41" s="19"/>
      <c r="VIY41" s="19"/>
      <c r="VIZ41" s="19"/>
      <c r="VJA41" s="19"/>
      <c r="VJB41" s="19"/>
      <c r="VJC41" s="19"/>
      <c r="VJD41" s="19"/>
      <c r="VJE41" s="19"/>
      <c r="VJF41" s="19"/>
      <c r="VJG41" s="19"/>
      <c r="VJH41" s="19"/>
      <c r="VJI41" s="19"/>
      <c r="VJJ41" s="19"/>
      <c r="VJK41" s="19"/>
      <c r="VJL41" s="19"/>
      <c r="VJM41" s="19"/>
      <c r="VJN41" s="19"/>
      <c r="VJO41" s="19"/>
      <c r="VJP41" s="19"/>
      <c r="VJQ41" s="19"/>
      <c r="VJR41" s="19"/>
      <c r="VJS41" s="19"/>
      <c r="VJT41" s="19"/>
      <c r="VJU41" s="19"/>
      <c r="VJV41" s="19"/>
      <c r="VJW41" s="19"/>
      <c r="VJX41" s="19"/>
      <c r="VJY41" s="19"/>
      <c r="VJZ41" s="19"/>
      <c r="VKA41" s="19"/>
      <c r="VKB41" s="19"/>
      <c r="VKC41" s="19"/>
      <c r="VKD41" s="19"/>
      <c r="VKE41" s="19"/>
      <c r="VKF41" s="19"/>
      <c r="VKG41" s="19"/>
      <c r="VKH41" s="19"/>
      <c r="VKI41" s="19"/>
      <c r="VKJ41" s="19"/>
      <c r="VKK41" s="19"/>
      <c r="VKL41" s="19"/>
      <c r="VKM41" s="19"/>
      <c r="VKN41" s="19"/>
      <c r="VKO41" s="19"/>
      <c r="VKP41" s="19"/>
      <c r="VKQ41" s="19"/>
      <c r="VKR41" s="19"/>
      <c r="VKS41" s="19"/>
      <c r="VKT41" s="19"/>
      <c r="VKU41" s="19"/>
      <c r="VKV41" s="19"/>
      <c r="VKW41" s="19"/>
      <c r="VKX41" s="19"/>
      <c r="VKY41" s="19"/>
      <c r="VKZ41" s="19"/>
      <c r="VLA41" s="19"/>
      <c r="VLB41" s="19"/>
      <c r="VLC41" s="19"/>
      <c r="VLD41" s="19"/>
      <c r="VLE41" s="19"/>
      <c r="VLF41" s="19"/>
      <c r="VLG41" s="19"/>
      <c r="VLH41" s="19"/>
      <c r="VLI41" s="19"/>
      <c r="VLJ41" s="19"/>
      <c r="VLK41" s="19"/>
      <c r="VLL41" s="19"/>
      <c r="VLM41" s="19"/>
      <c r="VLN41" s="19"/>
      <c r="VLO41" s="19"/>
      <c r="VLP41" s="19"/>
      <c r="VLQ41" s="19"/>
      <c r="VLR41" s="19"/>
      <c r="VLS41" s="19"/>
      <c r="VLT41" s="19"/>
      <c r="VLU41" s="19"/>
      <c r="VLV41" s="19"/>
      <c r="VLW41" s="19"/>
      <c r="VLX41" s="19"/>
      <c r="VLY41" s="19"/>
      <c r="VLZ41" s="19"/>
      <c r="VMA41" s="19"/>
      <c r="VMB41" s="19"/>
      <c r="VMC41" s="19"/>
      <c r="VMD41" s="19"/>
      <c r="VME41" s="19"/>
      <c r="VMF41" s="19"/>
      <c r="VMG41" s="19"/>
      <c r="VMH41" s="19"/>
      <c r="VMI41" s="19"/>
      <c r="VMJ41" s="19"/>
      <c r="VMK41" s="19"/>
      <c r="VML41" s="19"/>
      <c r="VMM41" s="19"/>
      <c r="VMN41" s="19"/>
      <c r="VMO41" s="19"/>
      <c r="VMP41" s="19"/>
      <c r="VMQ41" s="19"/>
      <c r="VMR41" s="19"/>
      <c r="VMS41" s="19"/>
      <c r="VMT41" s="19"/>
      <c r="VMU41" s="19"/>
      <c r="VMV41" s="19"/>
      <c r="VMW41" s="19"/>
      <c r="VMX41" s="19"/>
      <c r="VMY41" s="19"/>
      <c r="VMZ41" s="19"/>
      <c r="VNA41" s="19"/>
      <c r="VNB41" s="19"/>
      <c r="VNC41" s="19"/>
      <c r="VND41" s="19"/>
      <c r="VNE41" s="19"/>
      <c r="VNF41" s="19"/>
      <c r="VNG41" s="19"/>
      <c r="VNH41" s="19"/>
      <c r="VNI41" s="19"/>
      <c r="VNJ41" s="19"/>
      <c r="VNK41" s="19"/>
      <c r="VNL41" s="19"/>
      <c r="VNM41" s="19"/>
      <c r="VNN41" s="19"/>
      <c r="VNO41" s="19"/>
      <c r="VNP41" s="19"/>
      <c r="VNQ41" s="19"/>
      <c r="VNR41" s="19"/>
      <c r="VNS41" s="19"/>
      <c r="VNT41" s="19"/>
      <c r="VNU41" s="19"/>
      <c r="VNV41" s="19"/>
      <c r="VNW41" s="19"/>
      <c r="VNX41" s="19"/>
      <c r="VNY41" s="19"/>
      <c r="VNZ41" s="19"/>
      <c r="VOA41" s="19"/>
      <c r="VOB41" s="19"/>
      <c r="VOC41" s="19"/>
      <c r="VOD41" s="19"/>
      <c r="VOE41" s="19"/>
      <c r="VOF41" s="19"/>
      <c r="VOG41" s="19"/>
      <c r="VOH41" s="19"/>
      <c r="VOI41" s="19"/>
      <c r="VOJ41" s="19"/>
      <c r="VOK41" s="19"/>
      <c r="VOL41" s="19"/>
      <c r="VOM41" s="19"/>
      <c r="VON41" s="19"/>
      <c r="VOO41" s="19"/>
      <c r="VOP41" s="19"/>
      <c r="VOQ41" s="19"/>
      <c r="VOR41" s="19"/>
      <c r="VOS41" s="19"/>
      <c r="VOT41" s="19"/>
      <c r="VOU41" s="19"/>
      <c r="VOV41" s="19"/>
      <c r="VOW41" s="19"/>
      <c r="VOX41" s="19"/>
      <c r="VOY41" s="19"/>
      <c r="VOZ41" s="19"/>
      <c r="VPA41" s="19"/>
      <c r="VPB41" s="19"/>
      <c r="VPC41" s="19"/>
      <c r="VPD41" s="19"/>
      <c r="VPE41" s="19"/>
      <c r="VPF41" s="19"/>
      <c r="VPG41" s="19"/>
      <c r="VPH41" s="19"/>
      <c r="VPI41" s="19"/>
      <c r="VPJ41" s="19"/>
      <c r="VPK41" s="19"/>
      <c r="VPL41" s="19"/>
      <c r="VPM41" s="19"/>
      <c r="VPN41" s="19"/>
      <c r="VPO41" s="19"/>
      <c r="VPP41" s="19"/>
      <c r="VPQ41" s="19"/>
      <c r="VPR41" s="19"/>
      <c r="VPS41" s="19"/>
      <c r="VPT41" s="19"/>
      <c r="VPU41" s="19"/>
      <c r="VPV41" s="19"/>
      <c r="VPW41" s="19"/>
      <c r="VPX41" s="19"/>
      <c r="VPY41" s="19"/>
      <c r="VPZ41" s="19"/>
      <c r="VQA41" s="19"/>
      <c r="VQB41" s="19"/>
      <c r="VQC41" s="19"/>
      <c r="VQD41" s="19"/>
      <c r="VQE41" s="19"/>
      <c r="VQF41" s="19"/>
      <c r="VQG41" s="19"/>
      <c r="VQH41" s="19"/>
      <c r="VQI41" s="19"/>
      <c r="VQJ41" s="19"/>
      <c r="VQK41" s="19"/>
      <c r="VQL41" s="19"/>
      <c r="VQM41" s="19"/>
      <c r="VQN41" s="19"/>
      <c r="VQO41" s="19"/>
      <c r="VQP41" s="19"/>
      <c r="VQQ41" s="19"/>
      <c r="VQR41" s="19"/>
      <c r="VQS41" s="19"/>
      <c r="VQT41" s="19"/>
      <c r="VQU41" s="19"/>
      <c r="VQV41" s="19"/>
      <c r="VQW41" s="19"/>
      <c r="VQX41" s="19"/>
      <c r="VQY41" s="19"/>
      <c r="VQZ41" s="19"/>
      <c r="VRA41" s="19"/>
      <c r="VRB41" s="19"/>
      <c r="VRC41" s="19"/>
      <c r="VRD41" s="19"/>
      <c r="VRE41" s="19"/>
      <c r="VRF41" s="19"/>
      <c r="VRG41" s="19"/>
      <c r="VRH41" s="19"/>
      <c r="VRI41" s="19"/>
      <c r="VRJ41" s="19"/>
      <c r="VRK41" s="19"/>
      <c r="VRL41" s="19"/>
      <c r="VRM41" s="19"/>
      <c r="VRN41" s="19"/>
      <c r="VRO41" s="19"/>
      <c r="VRP41" s="19"/>
      <c r="VRQ41" s="19"/>
      <c r="VRR41" s="19"/>
      <c r="VRS41" s="19"/>
      <c r="VRT41" s="19"/>
      <c r="VRU41" s="19"/>
      <c r="VRV41" s="19"/>
      <c r="VRW41" s="19"/>
      <c r="VRX41" s="19"/>
      <c r="VRY41" s="19"/>
      <c r="VRZ41" s="19"/>
      <c r="VSA41" s="19"/>
      <c r="VSB41" s="19"/>
      <c r="VSC41" s="19"/>
      <c r="VSD41" s="19"/>
      <c r="VSE41" s="19"/>
      <c r="VSF41" s="19"/>
      <c r="VSG41" s="19"/>
      <c r="VSH41" s="19"/>
      <c r="VSI41" s="19"/>
      <c r="VSJ41" s="19"/>
      <c r="VSK41" s="19"/>
      <c r="VSL41" s="19"/>
      <c r="VSM41" s="19"/>
      <c r="VSN41" s="19"/>
      <c r="VSO41" s="19"/>
      <c r="VSP41" s="19"/>
      <c r="VSQ41" s="19"/>
      <c r="VSR41" s="19"/>
      <c r="VSS41" s="19"/>
      <c r="VST41" s="19"/>
      <c r="VSU41" s="19"/>
      <c r="VSV41" s="19"/>
      <c r="VSW41" s="19"/>
      <c r="VSX41" s="19"/>
      <c r="VSY41" s="19"/>
      <c r="VSZ41" s="19"/>
      <c r="VTA41" s="19"/>
      <c r="VTB41" s="19"/>
      <c r="VTC41" s="19"/>
      <c r="VTD41" s="19"/>
      <c r="VTE41" s="19"/>
      <c r="VTF41" s="19"/>
      <c r="VTG41" s="19"/>
      <c r="VTH41" s="19"/>
      <c r="VTI41" s="19"/>
      <c r="VTJ41" s="19"/>
      <c r="VTK41" s="19"/>
      <c r="VTL41" s="19"/>
      <c r="VTM41" s="19"/>
      <c r="VTN41" s="19"/>
      <c r="VTO41" s="19"/>
      <c r="VTP41" s="19"/>
      <c r="VTQ41" s="19"/>
      <c r="VTR41" s="19"/>
      <c r="VTS41" s="19"/>
      <c r="VTT41" s="19"/>
      <c r="VTU41" s="19"/>
      <c r="VTV41" s="19"/>
      <c r="VTW41" s="19"/>
      <c r="VTX41" s="19"/>
      <c r="VTY41" s="19"/>
      <c r="VTZ41" s="19"/>
      <c r="VUA41" s="19"/>
      <c r="VUB41" s="19"/>
      <c r="VUC41" s="19"/>
      <c r="VUD41" s="19"/>
      <c r="VUE41" s="19"/>
      <c r="VUF41" s="19"/>
      <c r="VUG41" s="19"/>
      <c r="VUH41" s="19"/>
      <c r="VUI41" s="19"/>
      <c r="VUJ41" s="19"/>
      <c r="VUK41" s="19"/>
      <c r="VUL41" s="19"/>
      <c r="VUM41" s="19"/>
      <c r="VUN41" s="19"/>
      <c r="VUO41" s="19"/>
      <c r="VUP41" s="19"/>
      <c r="VUQ41" s="19"/>
      <c r="VUR41" s="19"/>
      <c r="VUS41" s="19"/>
      <c r="VUT41" s="19"/>
      <c r="VUU41" s="19"/>
      <c r="VUV41" s="19"/>
      <c r="VUW41" s="19"/>
      <c r="VUX41" s="19"/>
      <c r="VUY41" s="19"/>
      <c r="VUZ41" s="19"/>
      <c r="VVA41" s="19"/>
      <c r="VVB41" s="19"/>
      <c r="VVC41" s="19"/>
      <c r="VVD41" s="19"/>
      <c r="VVE41" s="19"/>
      <c r="VVF41" s="19"/>
      <c r="VVG41" s="19"/>
      <c r="VVH41" s="19"/>
      <c r="VVI41" s="19"/>
      <c r="VVJ41" s="19"/>
      <c r="VVK41" s="19"/>
      <c r="VVL41" s="19"/>
      <c r="VVM41" s="19"/>
      <c r="VVN41" s="19"/>
      <c r="VVO41" s="19"/>
      <c r="VVP41" s="19"/>
      <c r="VVQ41" s="19"/>
      <c r="VVR41" s="19"/>
      <c r="VVS41" s="19"/>
      <c r="VVT41" s="19"/>
      <c r="VVU41" s="19"/>
      <c r="VVV41" s="19"/>
      <c r="VVW41" s="19"/>
      <c r="VVX41" s="19"/>
      <c r="VVY41" s="19"/>
      <c r="VVZ41" s="19"/>
      <c r="VWA41" s="19"/>
      <c r="VWB41" s="19"/>
      <c r="VWC41" s="19"/>
      <c r="VWD41" s="19"/>
      <c r="VWE41" s="19"/>
      <c r="VWF41" s="19"/>
      <c r="VWG41" s="19"/>
      <c r="VWH41" s="19"/>
      <c r="VWI41" s="19"/>
      <c r="VWJ41" s="19"/>
      <c r="VWK41" s="19"/>
      <c r="VWL41" s="19"/>
      <c r="VWM41" s="19"/>
      <c r="VWN41" s="19"/>
      <c r="VWO41" s="19"/>
      <c r="VWP41" s="19"/>
      <c r="VWQ41" s="19"/>
      <c r="VWR41" s="19"/>
      <c r="VWS41" s="19"/>
      <c r="VWT41" s="19"/>
      <c r="VWU41" s="19"/>
      <c r="VWV41" s="19"/>
      <c r="VWW41" s="19"/>
      <c r="VWX41" s="19"/>
      <c r="VWY41" s="19"/>
      <c r="VWZ41" s="19"/>
      <c r="VXA41" s="19"/>
      <c r="VXB41" s="19"/>
      <c r="VXC41" s="19"/>
      <c r="VXD41" s="19"/>
      <c r="VXE41" s="19"/>
      <c r="VXF41" s="19"/>
      <c r="VXG41" s="19"/>
      <c r="VXH41" s="19"/>
      <c r="VXI41" s="19"/>
      <c r="VXJ41" s="19"/>
      <c r="VXK41" s="19"/>
      <c r="VXL41" s="19"/>
      <c r="VXM41" s="19"/>
      <c r="VXN41" s="19"/>
      <c r="VXO41" s="19"/>
      <c r="VXP41" s="19"/>
      <c r="VXQ41" s="19"/>
      <c r="VXR41" s="19"/>
      <c r="VXS41" s="19"/>
      <c r="VXT41" s="19"/>
      <c r="VXU41" s="19"/>
      <c r="VXV41" s="19"/>
      <c r="VXW41" s="19"/>
      <c r="VXX41" s="19"/>
      <c r="VXY41" s="19"/>
      <c r="VXZ41" s="19"/>
      <c r="VYA41" s="19"/>
      <c r="VYB41" s="19"/>
      <c r="VYC41" s="19"/>
      <c r="VYD41" s="19"/>
      <c r="VYE41" s="19"/>
      <c r="VYF41" s="19"/>
      <c r="VYG41" s="19"/>
      <c r="VYH41" s="19"/>
      <c r="VYI41" s="19"/>
      <c r="VYJ41" s="19"/>
      <c r="VYK41" s="19"/>
      <c r="VYL41" s="19"/>
      <c r="VYM41" s="19"/>
      <c r="VYN41" s="19"/>
      <c r="VYO41" s="19"/>
      <c r="VYP41" s="19"/>
      <c r="VYQ41" s="19"/>
      <c r="VYR41" s="19"/>
      <c r="VYS41" s="19"/>
      <c r="VYT41" s="19"/>
      <c r="VYU41" s="19"/>
      <c r="VYV41" s="19"/>
      <c r="VYW41" s="19"/>
      <c r="VYX41" s="19"/>
      <c r="VYY41" s="19"/>
      <c r="VYZ41" s="19"/>
      <c r="VZA41" s="19"/>
      <c r="VZB41" s="19"/>
      <c r="VZC41" s="19"/>
      <c r="VZD41" s="19"/>
      <c r="VZE41" s="19"/>
      <c r="VZF41" s="19"/>
      <c r="VZG41" s="19"/>
      <c r="VZH41" s="19"/>
      <c r="VZI41" s="19"/>
      <c r="VZJ41" s="19"/>
      <c r="VZK41" s="19"/>
      <c r="VZL41" s="19"/>
      <c r="VZM41" s="19"/>
      <c r="VZN41" s="19"/>
      <c r="VZO41" s="19"/>
      <c r="VZP41" s="19"/>
      <c r="VZQ41" s="19"/>
      <c r="VZR41" s="19"/>
      <c r="VZS41" s="19"/>
      <c r="VZT41" s="19"/>
      <c r="VZU41" s="19"/>
      <c r="VZV41" s="19"/>
      <c r="VZW41" s="19"/>
      <c r="VZX41" s="19"/>
      <c r="VZY41" s="19"/>
      <c r="VZZ41" s="19"/>
      <c r="WAA41" s="19"/>
      <c r="WAB41" s="19"/>
      <c r="WAC41" s="19"/>
      <c r="WAD41" s="19"/>
      <c r="WAE41" s="19"/>
      <c r="WAF41" s="19"/>
      <c r="WAG41" s="19"/>
      <c r="WAH41" s="19"/>
      <c r="WAI41" s="19"/>
      <c r="WAJ41" s="19"/>
      <c r="WAK41" s="19"/>
      <c r="WAL41" s="19"/>
      <c r="WAM41" s="19"/>
      <c r="WAN41" s="19"/>
      <c r="WAO41" s="19"/>
      <c r="WAP41" s="19"/>
      <c r="WAQ41" s="19"/>
      <c r="WAR41" s="19"/>
      <c r="WAS41" s="19"/>
      <c r="WAT41" s="19"/>
      <c r="WAU41" s="19"/>
      <c r="WAV41" s="19"/>
      <c r="WAW41" s="19"/>
      <c r="WAX41" s="19"/>
      <c r="WAY41" s="19"/>
      <c r="WAZ41" s="19"/>
      <c r="WBA41" s="19"/>
      <c r="WBB41" s="19"/>
      <c r="WBC41" s="19"/>
      <c r="WBD41" s="19"/>
      <c r="WBE41" s="19"/>
      <c r="WBF41" s="19"/>
      <c r="WBG41" s="19"/>
      <c r="WBH41" s="19"/>
      <c r="WBI41" s="19"/>
      <c r="WBJ41" s="19"/>
      <c r="WBK41" s="19"/>
      <c r="WBL41" s="19"/>
      <c r="WBM41" s="19"/>
      <c r="WBN41" s="19"/>
      <c r="WBO41" s="19"/>
      <c r="WBP41" s="19"/>
      <c r="WBQ41" s="19"/>
      <c r="WBR41" s="19"/>
      <c r="WBS41" s="19"/>
      <c r="WBT41" s="19"/>
      <c r="WBU41" s="19"/>
      <c r="WBV41" s="19"/>
      <c r="WBW41" s="19"/>
      <c r="WBX41" s="19"/>
      <c r="WBY41" s="19"/>
      <c r="WBZ41" s="19"/>
      <c r="WCA41" s="19"/>
      <c r="WCB41" s="19"/>
      <c r="WCC41" s="19"/>
      <c r="WCD41" s="19"/>
      <c r="WCE41" s="19"/>
      <c r="WCF41" s="19"/>
      <c r="WCG41" s="19"/>
      <c r="WCH41" s="19"/>
      <c r="WCI41" s="19"/>
      <c r="WCJ41" s="19"/>
      <c r="WCK41" s="19"/>
      <c r="WCL41" s="19"/>
      <c r="WCM41" s="19"/>
      <c r="WCN41" s="19"/>
      <c r="WCO41" s="19"/>
      <c r="WCP41" s="19"/>
      <c r="WCQ41" s="19"/>
      <c r="WCR41" s="19"/>
      <c r="WCS41" s="19"/>
      <c r="WCT41" s="19"/>
      <c r="WCU41" s="19"/>
      <c r="WCV41" s="19"/>
      <c r="WCW41" s="19"/>
      <c r="WCX41" s="19"/>
      <c r="WCY41" s="19"/>
      <c r="WCZ41" s="19"/>
      <c r="WDA41" s="19"/>
      <c r="WDB41" s="19"/>
      <c r="WDC41" s="19"/>
      <c r="WDD41" s="19"/>
      <c r="WDE41" s="19"/>
      <c r="WDF41" s="19"/>
      <c r="WDG41" s="19"/>
      <c r="WDH41" s="19"/>
      <c r="WDI41" s="19"/>
      <c r="WDJ41" s="19"/>
      <c r="WDK41" s="19"/>
      <c r="WDL41" s="19"/>
      <c r="WDM41" s="19"/>
      <c r="WDN41" s="19"/>
      <c r="WDO41" s="19"/>
      <c r="WDP41" s="19"/>
      <c r="WDQ41" s="19"/>
      <c r="WDR41" s="19"/>
      <c r="WDS41" s="19"/>
      <c r="WDT41" s="19"/>
      <c r="WDU41" s="19"/>
      <c r="WDV41" s="19"/>
      <c r="WDW41" s="19"/>
      <c r="WDX41" s="19"/>
      <c r="WDY41" s="19"/>
      <c r="WDZ41" s="19"/>
      <c r="WEA41" s="19"/>
      <c r="WEB41" s="19"/>
      <c r="WEC41" s="19"/>
      <c r="WED41" s="19"/>
      <c r="WEE41" s="19"/>
      <c r="WEF41" s="19"/>
      <c r="WEG41" s="19"/>
      <c r="WEH41" s="19"/>
      <c r="WEI41" s="19"/>
      <c r="WEJ41" s="19"/>
      <c r="WEK41" s="19"/>
      <c r="WEL41" s="19"/>
      <c r="WEM41" s="19"/>
      <c r="WEN41" s="19"/>
      <c r="WEO41" s="19"/>
      <c r="WEP41" s="19"/>
      <c r="WEQ41" s="19"/>
      <c r="WER41" s="19"/>
      <c r="WES41" s="19"/>
      <c r="WET41" s="19"/>
      <c r="WEU41" s="19"/>
      <c r="WEV41" s="19"/>
      <c r="WEW41" s="19"/>
      <c r="WEX41" s="19"/>
      <c r="WEY41" s="19"/>
      <c r="WEZ41" s="19"/>
      <c r="WFA41" s="19"/>
      <c r="WFB41" s="19"/>
      <c r="WFC41" s="19"/>
      <c r="WFD41" s="19"/>
      <c r="WFE41" s="19"/>
      <c r="WFF41" s="19"/>
      <c r="WFG41" s="19"/>
      <c r="WFH41" s="19"/>
      <c r="WFI41" s="19"/>
      <c r="WFJ41" s="19"/>
      <c r="WFK41" s="19"/>
      <c r="WFL41" s="19"/>
      <c r="WFM41" s="19"/>
      <c r="WFN41" s="19"/>
      <c r="WFO41" s="19"/>
      <c r="WFP41" s="19"/>
      <c r="WFQ41" s="19"/>
      <c r="WFR41" s="19"/>
      <c r="WFS41" s="19"/>
      <c r="WFT41" s="19"/>
      <c r="WFU41" s="19"/>
      <c r="WFV41" s="19"/>
      <c r="WFW41" s="19"/>
      <c r="WFX41" s="19"/>
      <c r="WFY41" s="19"/>
      <c r="WFZ41" s="19"/>
      <c r="WGA41" s="19"/>
      <c r="WGB41" s="19"/>
      <c r="WGC41" s="19"/>
      <c r="WGD41" s="19"/>
      <c r="WGE41" s="19"/>
      <c r="WGF41" s="19"/>
      <c r="WGG41" s="19"/>
      <c r="WGH41" s="19"/>
      <c r="WGI41" s="19"/>
      <c r="WGJ41" s="19"/>
      <c r="WGK41" s="19"/>
      <c r="WGL41" s="19"/>
      <c r="WGM41" s="19"/>
      <c r="WGN41" s="19"/>
      <c r="WGO41" s="19"/>
      <c r="WGP41" s="19"/>
      <c r="WGQ41" s="19"/>
      <c r="WGR41" s="19"/>
      <c r="WGS41" s="19"/>
      <c r="WGT41" s="19"/>
      <c r="WGU41" s="19"/>
      <c r="WGV41" s="19"/>
      <c r="WGW41" s="19"/>
      <c r="WGX41" s="19"/>
      <c r="WGY41" s="19"/>
      <c r="WGZ41" s="19"/>
      <c r="WHA41" s="19"/>
      <c r="WHB41" s="19"/>
      <c r="WHC41" s="19"/>
      <c r="WHD41" s="19"/>
      <c r="WHE41" s="19"/>
      <c r="WHF41" s="19"/>
      <c r="WHG41" s="19"/>
      <c r="WHH41" s="19"/>
      <c r="WHI41" s="19"/>
      <c r="WHJ41" s="19"/>
      <c r="WHK41" s="19"/>
      <c r="WHL41" s="19"/>
      <c r="WHM41" s="19"/>
      <c r="WHN41" s="19"/>
      <c r="WHO41" s="19"/>
      <c r="WHP41" s="19"/>
      <c r="WHQ41" s="19"/>
      <c r="WHR41" s="19"/>
      <c r="WHS41" s="19"/>
      <c r="WHT41" s="19"/>
      <c r="WHU41" s="19"/>
      <c r="WHV41" s="19"/>
      <c r="WHW41" s="19"/>
      <c r="WHX41" s="19"/>
      <c r="WHY41" s="19"/>
      <c r="WHZ41" s="19"/>
      <c r="WIA41" s="19"/>
      <c r="WIB41" s="19"/>
      <c r="WIC41" s="19"/>
      <c r="WID41" s="19"/>
      <c r="WIE41" s="19"/>
      <c r="WIF41" s="19"/>
      <c r="WIG41" s="19"/>
      <c r="WIH41" s="19"/>
      <c r="WII41" s="19"/>
      <c r="WIJ41" s="19"/>
      <c r="WIK41" s="19"/>
      <c r="WIL41" s="19"/>
      <c r="WIM41" s="19"/>
      <c r="WIN41" s="19"/>
      <c r="WIO41" s="19"/>
      <c r="WIP41" s="19"/>
      <c r="WIQ41" s="19"/>
      <c r="WIR41" s="19"/>
      <c r="WIS41" s="19"/>
      <c r="WIT41" s="19"/>
      <c r="WIU41" s="19"/>
      <c r="WIV41" s="19"/>
      <c r="WIW41" s="19"/>
      <c r="WIX41" s="19"/>
      <c r="WIY41" s="19"/>
      <c r="WIZ41" s="19"/>
      <c r="WJA41" s="19"/>
      <c r="WJB41" s="19"/>
      <c r="WJC41" s="19"/>
      <c r="WJD41" s="19"/>
      <c r="WJE41" s="19"/>
      <c r="WJF41" s="19"/>
      <c r="WJG41" s="19"/>
      <c r="WJH41" s="19"/>
      <c r="WJI41" s="19"/>
      <c r="WJJ41" s="19"/>
      <c r="WJK41" s="19"/>
      <c r="WJL41" s="19"/>
      <c r="WJM41" s="19"/>
      <c r="WJN41" s="19"/>
      <c r="WJO41" s="19"/>
      <c r="WJP41" s="19"/>
      <c r="WJQ41" s="19"/>
      <c r="WJR41" s="19"/>
      <c r="WJS41" s="19"/>
      <c r="WJT41" s="19"/>
      <c r="WJU41" s="19"/>
      <c r="WJV41" s="19"/>
      <c r="WJW41" s="19"/>
      <c r="WJX41" s="19"/>
      <c r="WJY41" s="19"/>
      <c r="WJZ41" s="19"/>
      <c r="WKA41" s="19"/>
      <c r="WKB41" s="19"/>
      <c r="WKC41" s="19"/>
      <c r="WKD41" s="19"/>
      <c r="WKE41" s="19"/>
      <c r="WKF41" s="19"/>
      <c r="WKG41" s="19"/>
      <c r="WKH41" s="19"/>
      <c r="WKI41" s="19"/>
      <c r="WKJ41" s="19"/>
      <c r="WKK41" s="19"/>
      <c r="WKL41" s="19"/>
      <c r="WKM41" s="19"/>
      <c r="WKN41" s="19"/>
      <c r="WKO41" s="19"/>
      <c r="WKP41" s="19"/>
      <c r="WKQ41" s="19"/>
      <c r="WKR41" s="19"/>
      <c r="WKS41" s="19"/>
      <c r="WKT41" s="19"/>
      <c r="WKU41" s="19"/>
      <c r="WKV41" s="19"/>
      <c r="WKW41" s="19"/>
      <c r="WKX41" s="19"/>
      <c r="WKY41" s="19"/>
      <c r="WKZ41" s="19"/>
      <c r="WLA41" s="19"/>
      <c r="WLB41" s="19"/>
      <c r="WLC41" s="19"/>
      <c r="WLD41" s="19"/>
      <c r="WLE41" s="19"/>
      <c r="WLF41" s="19"/>
      <c r="WLG41" s="19"/>
      <c r="WLH41" s="19"/>
      <c r="WLI41" s="19"/>
      <c r="WLJ41" s="19"/>
      <c r="WLK41" s="19"/>
      <c r="WLL41" s="19"/>
      <c r="WLM41" s="19"/>
      <c r="WLN41" s="19"/>
      <c r="WLO41" s="19"/>
      <c r="WLP41" s="19"/>
      <c r="WLQ41" s="19"/>
      <c r="WLR41" s="19"/>
      <c r="WLS41" s="19"/>
      <c r="WLT41" s="19"/>
      <c r="WLU41" s="19"/>
      <c r="WLV41" s="19"/>
      <c r="WLW41" s="19"/>
      <c r="WLX41" s="19"/>
      <c r="WLY41" s="19"/>
      <c r="WLZ41" s="19"/>
      <c r="WMA41" s="19"/>
      <c r="WMB41" s="19"/>
      <c r="WMC41" s="19"/>
      <c r="WMD41" s="19"/>
      <c r="WME41" s="19"/>
      <c r="WMF41" s="19"/>
      <c r="WMG41" s="19"/>
      <c r="WMH41" s="19"/>
      <c r="WMI41" s="19"/>
      <c r="WMJ41" s="19"/>
      <c r="WMK41" s="19"/>
      <c r="WML41" s="19"/>
      <c r="WMM41" s="19"/>
      <c r="WMN41" s="19"/>
      <c r="WMO41" s="19"/>
      <c r="WMP41" s="19"/>
      <c r="WMQ41" s="19"/>
      <c r="WMR41" s="19"/>
      <c r="WMS41" s="19"/>
      <c r="WMT41" s="19"/>
      <c r="WMU41" s="19"/>
      <c r="WMV41" s="19"/>
      <c r="WMW41" s="19"/>
      <c r="WMX41" s="19"/>
      <c r="WMY41" s="19"/>
      <c r="WMZ41" s="19"/>
      <c r="WNA41" s="19"/>
      <c r="WNB41" s="19"/>
      <c r="WNC41" s="19"/>
      <c r="WND41" s="19"/>
      <c r="WNE41" s="19"/>
      <c r="WNF41" s="19"/>
      <c r="WNG41" s="19"/>
      <c r="WNH41" s="19"/>
      <c r="WNI41" s="19"/>
      <c r="WNJ41" s="19"/>
      <c r="WNK41" s="19"/>
      <c r="WNL41" s="19"/>
      <c r="WNM41" s="19"/>
      <c r="WNN41" s="19"/>
      <c r="WNO41" s="19"/>
      <c r="WNP41" s="19"/>
      <c r="WNQ41" s="19"/>
      <c r="WNR41" s="19"/>
      <c r="WNS41" s="19"/>
      <c r="WNT41" s="19"/>
      <c r="WNU41" s="19"/>
      <c r="WNV41" s="19"/>
      <c r="WNW41" s="19"/>
      <c r="WNX41" s="19"/>
      <c r="WNY41" s="19"/>
      <c r="WNZ41" s="19"/>
      <c r="WOA41" s="19"/>
      <c r="WOB41" s="19"/>
      <c r="WOC41" s="19"/>
      <c r="WOD41" s="19"/>
      <c r="WOE41" s="19"/>
      <c r="WOF41" s="19"/>
      <c r="WOG41" s="19"/>
      <c r="WOH41" s="19"/>
      <c r="WOI41" s="19"/>
      <c r="WOJ41" s="19"/>
      <c r="WOK41" s="19"/>
      <c r="WOL41" s="19"/>
      <c r="WOM41" s="19"/>
      <c r="WON41" s="19"/>
      <c r="WOO41" s="19"/>
      <c r="WOP41" s="19"/>
      <c r="WOQ41" s="19"/>
      <c r="WOR41" s="19"/>
      <c r="WOS41" s="19"/>
      <c r="WOT41" s="19"/>
      <c r="WOU41" s="19"/>
      <c r="WOV41" s="19"/>
      <c r="WOW41" s="19"/>
      <c r="WOX41" s="19"/>
      <c r="WOY41" s="19"/>
      <c r="WOZ41" s="19"/>
      <c r="WPA41" s="19"/>
      <c r="WPB41" s="19"/>
      <c r="WPC41" s="19"/>
      <c r="WPD41" s="19"/>
      <c r="WPE41" s="19"/>
      <c r="WPF41" s="19"/>
      <c r="WPG41" s="19"/>
      <c r="WPH41" s="19"/>
      <c r="WPI41" s="19"/>
      <c r="WPJ41" s="19"/>
      <c r="WPK41" s="19"/>
      <c r="WPL41" s="19"/>
      <c r="WPM41" s="19"/>
      <c r="WPN41" s="19"/>
      <c r="WPO41" s="19"/>
      <c r="WPP41" s="19"/>
      <c r="WPQ41" s="19"/>
      <c r="WPR41" s="19"/>
      <c r="WPS41" s="19"/>
      <c r="WPT41" s="19"/>
      <c r="WPU41" s="19"/>
      <c r="WPV41" s="19"/>
      <c r="WPW41" s="19"/>
      <c r="WPX41" s="19"/>
      <c r="WPY41" s="19"/>
      <c r="WPZ41" s="19"/>
      <c r="WQA41" s="19"/>
      <c r="WQB41" s="19"/>
      <c r="WQC41" s="19"/>
      <c r="WQD41" s="19"/>
      <c r="WQE41" s="19"/>
      <c r="WQF41" s="19"/>
      <c r="WQG41" s="19"/>
      <c r="WQH41" s="19"/>
      <c r="WQI41" s="19"/>
      <c r="WQJ41" s="19"/>
      <c r="WQK41" s="19"/>
      <c r="WQL41" s="19"/>
      <c r="WQM41" s="19"/>
      <c r="WQN41" s="19"/>
      <c r="WQO41" s="19"/>
      <c r="WQP41" s="19"/>
      <c r="WQQ41" s="19"/>
      <c r="WQR41" s="19"/>
      <c r="WQS41" s="19"/>
      <c r="WQT41" s="19"/>
      <c r="WQU41" s="19"/>
      <c r="WQV41" s="19"/>
      <c r="WQW41" s="19"/>
      <c r="WQX41" s="19"/>
      <c r="WQY41" s="19"/>
      <c r="WQZ41" s="19"/>
      <c r="WRA41" s="19"/>
      <c r="WRB41" s="19"/>
      <c r="WRC41" s="19"/>
      <c r="WRD41" s="19"/>
      <c r="WRE41" s="19"/>
      <c r="WRF41" s="19"/>
      <c r="WRG41" s="19"/>
      <c r="WRH41" s="19"/>
      <c r="WRI41" s="19"/>
      <c r="WRJ41" s="19"/>
      <c r="WRK41" s="19"/>
      <c r="WRL41" s="19"/>
      <c r="WRM41" s="19"/>
      <c r="WRN41" s="19"/>
      <c r="WRO41" s="19"/>
      <c r="WRP41" s="19"/>
      <c r="WRQ41" s="19"/>
      <c r="WRR41" s="19"/>
      <c r="WRS41" s="19"/>
      <c r="WRT41" s="19"/>
      <c r="WRU41" s="19"/>
      <c r="WRV41" s="19"/>
      <c r="WRW41" s="19"/>
      <c r="WRX41" s="19"/>
      <c r="WRY41" s="19"/>
      <c r="WRZ41" s="19"/>
      <c r="WSA41" s="19"/>
      <c r="WSB41" s="19"/>
      <c r="WSC41" s="19"/>
      <c r="WSD41" s="19"/>
      <c r="WSE41" s="19"/>
      <c r="WSF41" s="19"/>
      <c r="WSG41" s="19"/>
      <c r="WSH41" s="19"/>
      <c r="WSI41" s="19"/>
      <c r="WSJ41" s="19"/>
      <c r="WSK41" s="19"/>
      <c r="WSL41" s="19"/>
      <c r="WSM41" s="19"/>
      <c r="WSN41" s="19"/>
      <c r="WSO41" s="19"/>
      <c r="WSP41" s="19"/>
      <c r="WSQ41" s="19"/>
      <c r="WSR41" s="19"/>
      <c r="WSS41" s="19"/>
      <c r="WST41" s="19"/>
      <c r="WSU41" s="19"/>
      <c r="WSV41" s="19"/>
      <c r="WSW41" s="19"/>
      <c r="WSX41" s="19"/>
      <c r="WSY41" s="19"/>
      <c r="WSZ41" s="19"/>
      <c r="WTA41" s="19"/>
      <c r="WTB41" s="19"/>
      <c r="WTC41" s="19"/>
      <c r="WTD41" s="19"/>
      <c r="WTE41" s="19"/>
      <c r="WTF41" s="19"/>
      <c r="WTG41" s="19"/>
      <c r="WTH41" s="19"/>
      <c r="WTI41" s="19"/>
      <c r="WTJ41" s="19"/>
      <c r="WTK41" s="19"/>
      <c r="WTL41" s="19"/>
      <c r="WTM41" s="19"/>
      <c r="WTN41" s="19"/>
      <c r="WTO41" s="19"/>
      <c r="WTP41" s="19"/>
      <c r="WTQ41" s="19"/>
      <c r="WTR41" s="19"/>
      <c r="WTS41" s="19"/>
      <c r="WTT41" s="19"/>
      <c r="WTU41" s="19"/>
      <c r="WTV41" s="19"/>
      <c r="WTW41" s="19"/>
      <c r="WTX41" s="19"/>
      <c r="WTY41" s="19"/>
      <c r="WTZ41" s="19"/>
      <c r="WUA41" s="19"/>
      <c r="WUB41" s="19"/>
      <c r="WUC41" s="19"/>
      <c r="WUD41" s="19"/>
      <c r="WUE41" s="19"/>
      <c r="WUF41" s="19"/>
      <c r="WUG41" s="19"/>
      <c r="WUH41" s="19"/>
      <c r="WUI41" s="19"/>
      <c r="WUJ41" s="19"/>
      <c r="WUK41" s="19"/>
      <c r="WUL41" s="19"/>
      <c r="WUM41" s="19"/>
      <c r="WUN41" s="19"/>
      <c r="WUO41" s="19"/>
      <c r="WUP41" s="19"/>
      <c r="WUQ41" s="19"/>
      <c r="WUR41" s="19"/>
      <c r="WUS41" s="19"/>
      <c r="WUT41" s="19"/>
      <c r="WUU41" s="19"/>
      <c r="WUV41" s="19"/>
      <c r="WUW41" s="19"/>
      <c r="WUX41" s="19"/>
      <c r="WUY41" s="19"/>
      <c r="WUZ41" s="19"/>
      <c r="WVA41" s="19"/>
      <c r="WVB41" s="19"/>
      <c r="WVC41" s="19"/>
      <c r="WVD41" s="19"/>
      <c r="WVE41" s="19"/>
      <c r="WVF41" s="19"/>
      <c r="WVG41" s="19"/>
      <c r="WVH41" s="19"/>
      <c r="WVI41" s="19"/>
      <c r="WVJ41" s="19"/>
      <c r="WVK41" s="19"/>
      <c r="WVL41" s="19"/>
      <c r="WVM41" s="19"/>
      <c r="WVN41" s="19"/>
      <c r="WVO41" s="19"/>
      <c r="WVP41" s="19"/>
      <c r="WVQ41" s="19"/>
      <c r="WVR41" s="19"/>
      <c r="WVS41" s="19"/>
      <c r="WVT41" s="19"/>
      <c r="WVU41" s="19"/>
      <c r="WVV41" s="19"/>
      <c r="WVW41" s="19"/>
      <c r="WVX41" s="19"/>
      <c r="WVY41" s="19"/>
      <c r="WVZ41" s="19"/>
      <c r="WWA41" s="19"/>
      <c r="WWB41" s="19"/>
      <c r="WWC41" s="19"/>
      <c r="WWD41" s="19"/>
      <c r="WWE41" s="19"/>
      <c r="WWF41" s="19"/>
      <c r="WWG41" s="19"/>
      <c r="WWH41" s="19"/>
      <c r="WWI41" s="19"/>
      <c r="WWJ41" s="19"/>
      <c r="WWK41" s="19"/>
      <c r="WWL41" s="19"/>
      <c r="WWM41" s="19"/>
      <c r="WWN41" s="19"/>
      <c r="WWO41" s="19"/>
      <c r="WWP41" s="19"/>
      <c r="WWQ41" s="19"/>
      <c r="WWR41" s="19"/>
      <c r="WWS41" s="19"/>
      <c r="WWT41" s="19"/>
      <c r="WWU41" s="19"/>
      <c r="WWV41" s="19"/>
      <c r="WWW41" s="19"/>
      <c r="WWX41" s="19"/>
      <c r="WWY41" s="19"/>
      <c r="WWZ41" s="19"/>
      <c r="WXA41" s="19"/>
      <c r="WXB41" s="19"/>
      <c r="WXC41" s="19"/>
      <c r="WXD41" s="19"/>
      <c r="WXE41" s="19"/>
      <c r="WXF41" s="19"/>
      <c r="WXG41" s="19"/>
      <c r="WXH41" s="19"/>
      <c r="WXI41" s="19"/>
      <c r="WXJ41" s="19"/>
      <c r="WXK41" s="19"/>
      <c r="WXL41" s="19"/>
      <c r="WXM41" s="19"/>
      <c r="WXN41" s="19"/>
      <c r="WXO41" s="19"/>
      <c r="WXP41" s="19"/>
      <c r="WXQ41" s="19"/>
      <c r="WXR41" s="19"/>
      <c r="WXS41" s="19"/>
      <c r="WXT41" s="19"/>
      <c r="WXU41" s="19"/>
      <c r="WXV41" s="19"/>
      <c r="WXW41" s="19"/>
      <c r="WXX41" s="19"/>
      <c r="WXY41" s="19"/>
      <c r="WXZ41" s="19"/>
      <c r="WYA41" s="19"/>
      <c r="WYB41" s="19"/>
      <c r="WYC41" s="19"/>
      <c r="WYD41" s="19"/>
      <c r="WYE41" s="19"/>
      <c r="WYF41" s="19"/>
      <c r="WYG41" s="19"/>
      <c r="WYH41" s="19"/>
      <c r="WYI41" s="19"/>
      <c r="WYJ41" s="19"/>
      <c r="WYK41" s="19"/>
      <c r="WYL41" s="19"/>
      <c r="WYM41" s="19"/>
      <c r="WYN41" s="19"/>
      <c r="WYO41" s="19"/>
      <c r="WYP41" s="19"/>
      <c r="WYQ41" s="19"/>
      <c r="WYR41" s="19"/>
      <c r="WYS41" s="19"/>
      <c r="WYT41" s="19"/>
      <c r="WYU41" s="19"/>
      <c r="WYV41" s="19"/>
      <c r="WYW41" s="19"/>
      <c r="WYX41" s="19"/>
      <c r="WYY41" s="19"/>
      <c r="WYZ41" s="19"/>
      <c r="WZA41" s="19"/>
      <c r="WZB41" s="19"/>
      <c r="WZC41" s="19"/>
      <c r="WZD41" s="19"/>
      <c r="WZE41" s="19"/>
      <c r="WZF41" s="19"/>
      <c r="WZG41" s="19"/>
      <c r="WZH41" s="19"/>
      <c r="WZI41" s="19"/>
      <c r="WZJ41" s="19"/>
      <c r="WZK41" s="19"/>
      <c r="WZL41" s="19"/>
      <c r="WZM41" s="19"/>
      <c r="WZN41" s="19"/>
      <c r="WZO41" s="19"/>
      <c r="WZP41" s="19"/>
      <c r="WZQ41" s="19"/>
      <c r="WZR41" s="19"/>
      <c r="WZS41" s="19"/>
      <c r="WZT41" s="19"/>
      <c r="WZU41" s="19"/>
      <c r="WZV41" s="19"/>
      <c r="WZW41" s="19"/>
      <c r="WZX41" s="19"/>
      <c r="WZY41" s="19"/>
      <c r="WZZ41" s="19"/>
      <c r="XAA41" s="19"/>
      <c r="XAB41" s="19"/>
      <c r="XAC41" s="19"/>
      <c r="XAD41" s="19"/>
      <c r="XAE41" s="19"/>
      <c r="XAF41" s="19"/>
      <c r="XAG41" s="19"/>
      <c r="XAH41" s="19"/>
      <c r="XAI41" s="19"/>
      <c r="XAJ41" s="19"/>
      <c r="XAK41" s="19"/>
      <c r="XAL41" s="19"/>
      <c r="XAM41" s="19"/>
      <c r="XAN41" s="19"/>
      <c r="XAO41" s="19"/>
      <c r="XAP41" s="19"/>
      <c r="XAQ41" s="19"/>
      <c r="XAR41" s="19"/>
      <c r="XAS41" s="19"/>
      <c r="XAT41" s="19"/>
      <c r="XAU41" s="19"/>
      <c r="XAV41" s="19"/>
      <c r="XAW41" s="19"/>
      <c r="XAX41" s="19"/>
      <c r="XAY41" s="19"/>
      <c r="XAZ41" s="19"/>
      <c r="XBA41" s="19"/>
      <c r="XBB41" s="19"/>
      <c r="XBC41" s="19"/>
      <c r="XBD41" s="19"/>
      <c r="XBE41" s="19"/>
      <c r="XBF41" s="19"/>
      <c r="XBG41" s="19"/>
      <c r="XBH41" s="19"/>
      <c r="XBI41" s="19"/>
      <c r="XBJ41" s="19"/>
      <c r="XBK41" s="19"/>
      <c r="XBL41" s="19"/>
      <c r="XBM41" s="19"/>
      <c r="XBN41" s="19"/>
      <c r="XBO41" s="19"/>
      <c r="XBP41" s="19"/>
      <c r="XBQ41" s="19"/>
      <c r="XBR41" s="19"/>
      <c r="XBS41" s="19"/>
      <c r="XBT41" s="19"/>
      <c r="XBU41" s="19"/>
      <c r="XBV41" s="19"/>
      <c r="XBW41" s="19"/>
      <c r="XBX41" s="19"/>
      <c r="XBY41" s="19"/>
      <c r="XBZ41" s="19"/>
      <c r="XCA41" s="19"/>
      <c r="XCB41" s="19"/>
      <c r="XCC41" s="19"/>
      <c r="XCD41" s="19"/>
      <c r="XCE41" s="19"/>
      <c r="XCF41" s="19"/>
      <c r="XCG41" s="19"/>
      <c r="XCH41" s="19"/>
      <c r="XCI41" s="19"/>
      <c r="XCJ41" s="19"/>
      <c r="XCK41" s="19"/>
      <c r="XCL41" s="19"/>
      <c r="XCM41" s="19"/>
      <c r="XCN41" s="19"/>
      <c r="XCO41" s="19"/>
      <c r="XCP41" s="19"/>
      <c r="XCQ41" s="19"/>
      <c r="XCR41" s="19"/>
      <c r="XCS41" s="19"/>
      <c r="XCT41" s="19"/>
      <c r="XCU41" s="19"/>
      <c r="XCV41" s="19"/>
      <c r="XCW41" s="19"/>
      <c r="XCX41" s="19"/>
      <c r="XCY41" s="19"/>
      <c r="XCZ41" s="19"/>
      <c r="XDA41" s="19"/>
      <c r="XDB41" s="19"/>
      <c r="XDC41" s="19"/>
      <c r="XDD41" s="19"/>
      <c r="XDE41" s="19"/>
      <c r="XDF41" s="19"/>
      <c r="XDG41" s="19"/>
      <c r="XDH41" s="19"/>
      <c r="XDI41" s="19"/>
      <c r="XDJ41" s="19"/>
      <c r="XDK41" s="19"/>
      <c r="XDL41" s="19"/>
      <c r="XDM41" s="19"/>
      <c r="XDN41" s="19"/>
      <c r="XDO41" s="19"/>
      <c r="XDP41" s="19"/>
      <c r="XDQ41" s="19"/>
      <c r="XDR41" s="19"/>
      <c r="XDS41" s="19"/>
      <c r="XDT41" s="19"/>
      <c r="XDU41" s="19"/>
      <c r="XDV41" s="19"/>
      <c r="XDW41" s="19"/>
      <c r="XDX41" s="19"/>
      <c r="XDY41" s="19"/>
      <c r="XDZ41" s="19"/>
      <c r="XEA41" s="19"/>
      <c r="XEB41" s="19"/>
      <c r="XEC41" s="19"/>
      <c r="XED41" s="19"/>
      <c r="XEE41" s="19"/>
      <c r="XEF41" s="19"/>
      <c r="XEG41" s="19"/>
      <c r="XEH41" s="19"/>
      <c r="XEI41" s="19"/>
      <c r="XEJ41" s="19"/>
      <c r="XEK41" s="19"/>
      <c r="XEL41" s="19"/>
      <c r="XEM41" s="19"/>
      <c r="XEN41" s="19"/>
      <c r="XEO41" s="19"/>
      <c r="XEP41" s="19"/>
      <c r="XEQ41" s="19"/>
      <c r="XER41" s="19"/>
      <c r="XES41" s="19"/>
      <c r="XET41" s="19"/>
      <c r="XEU41" s="19"/>
      <c r="XEV41" s="19"/>
      <c r="XEW41" s="19"/>
      <c r="XEX41" s="19"/>
      <c r="XEY41" s="19"/>
      <c r="XEZ41" s="19"/>
      <c r="XFA41" s="19"/>
    </row>
    <row r="42" spans="1:16381" ht="13.8" x14ac:dyDescent="0.3">
      <c r="BA42" s="3"/>
      <c r="BB42" s="3"/>
      <c r="BC42" s="3"/>
      <c r="BD42" s="3"/>
      <c r="BE42" s="3"/>
      <c r="BF42" s="3"/>
      <c r="BG42" s="3"/>
      <c r="BH42" s="3"/>
      <c r="BI42" s="3"/>
      <c r="BJ42" s="3"/>
      <c r="BK42" s="3"/>
      <c r="BL42" s="3"/>
      <c r="BM42" s="3"/>
      <c r="BN42" s="3"/>
      <c r="BO42" s="3"/>
      <c r="BP42" s="3"/>
      <c r="BQ42" s="3"/>
      <c r="BR42" s="3"/>
      <c r="BS42" s="3"/>
      <c r="BT42" s="3"/>
      <c r="BU42" s="3"/>
      <c r="BV42" s="3"/>
    </row>
    <row r="43" spans="1:16381" ht="13.8" x14ac:dyDescent="0.3">
      <c r="BA43" s="3"/>
      <c r="BB43" s="3"/>
      <c r="BC43" s="3"/>
      <c r="BD43" s="3"/>
      <c r="BE43" s="3"/>
      <c r="BF43" s="3"/>
      <c r="BG43" s="3"/>
      <c r="BH43" s="3"/>
      <c r="BI43" s="3"/>
      <c r="BJ43" s="3"/>
      <c r="BK43" s="3"/>
      <c r="BL43" s="3"/>
      <c r="BM43" s="3"/>
      <c r="BN43" s="3"/>
      <c r="BO43" s="3"/>
      <c r="BP43" s="3"/>
      <c r="BQ43" s="3"/>
      <c r="BR43" s="3"/>
      <c r="BS43" s="3"/>
      <c r="BT43" s="3"/>
      <c r="BU43" s="3"/>
      <c r="BV43" s="3"/>
    </row>
    <row r="44" spans="1:16381" ht="13.8" x14ac:dyDescent="0.3">
      <c r="BA44" s="3"/>
      <c r="BB44" s="3"/>
      <c r="BC44" s="3"/>
      <c r="BD44" s="3"/>
      <c r="BE44" s="3"/>
      <c r="BF44" s="3"/>
      <c r="BG44" s="3"/>
      <c r="BH44" s="3"/>
      <c r="BI44" s="3"/>
      <c r="BJ44" s="3"/>
      <c r="BK44" s="3"/>
      <c r="BL44" s="3"/>
      <c r="BM44" s="3"/>
      <c r="BN44" s="3"/>
      <c r="BO44" s="3"/>
      <c r="BP44" s="3"/>
      <c r="BQ44" s="3"/>
      <c r="BR44" s="3"/>
      <c r="BS44" s="3"/>
      <c r="BT44" s="3"/>
      <c r="BU44" s="3"/>
      <c r="BV44" s="3"/>
    </row>
    <row r="45" spans="1:16381" ht="13.8" x14ac:dyDescent="0.3">
      <c r="BA45" s="3"/>
      <c r="BB45" s="3"/>
      <c r="BC45" s="3"/>
      <c r="BD45" s="3"/>
      <c r="BE45" s="3"/>
      <c r="BF45" s="3"/>
      <c r="BG45" s="3"/>
      <c r="BH45" s="3"/>
      <c r="BI45" s="3"/>
      <c r="BJ45" s="3"/>
      <c r="BK45" s="3"/>
      <c r="BL45" s="3"/>
      <c r="BM45" s="3"/>
      <c r="BN45" s="3"/>
      <c r="BO45" s="3"/>
      <c r="BP45" s="3"/>
      <c r="BQ45" s="3"/>
      <c r="BR45" s="3"/>
      <c r="BS45" s="3"/>
      <c r="BT45" s="3"/>
      <c r="BU45" s="3"/>
      <c r="BV45" s="3"/>
    </row>
    <row r="46" spans="1:16381" ht="13.8" x14ac:dyDescent="0.3">
      <c r="BA46" s="3"/>
      <c r="BB46" s="3"/>
      <c r="BC46" s="3"/>
      <c r="BD46" s="3"/>
      <c r="BE46" s="3"/>
      <c r="BF46" s="3"/>
      <c r="BG46" s="3"/>
      <c r="BH46" s="3"/>
      <c r="BI46" s="3"/>
      <c r="BJ46" s="3"/>
      <c r="BK46" s="3"/>
      <c r="BL46" s="3"/>
      <c r="BM46" s="3"/>
      <c r="BN46" s="3"/>
      <c r="BO46" s="3"/>
      <c r="BP46" s="3"/>
      <c r="BQ46" s="3"/>
      <c r="BR46" s="3"/>
      <c r="BS46" s="3"/>
      <c r="BT46" s="3"/>
      <c r="BU46" s="3"/>
      <c r="BV46" s="3"/>
    </row>
    <row r="47" spans="1:16381" x14ac:dyDescent="0.3">
      <c r="AH47" s="72"/>
      <c r="AI47" s="72"/>
      <c r="AJ47" s="72"/>
      <c r="AK47" s="72"/>
      <c r="AL47" s="72"/>
      <c r="AM47" s="72"/>
      <c r="AN47" s="72"/>
      <c r="AO47" s="72"/>
      <c r="AP47" s="72"/>
      <c r="AQ47" s="72"/>
      <c r="AR47" s="72"/>
      <c r="AS47" s="72"/>
      <c r="AT47" s="72"/>
      <c r="AU47" s="72"/>
      <c r="AV47" s="72"/>
      <c r="AW47" s="72"/>
      <c r="AX47" s="72"/>
      <c r="AY47" s="72"/>
      <c r="AZ47" s="72"/>
      <c r="BA47" s="72"/>
      <c r="BE47" s="3"/>
      <c r="BF47" s="3"/>
      <c r="BG47" s="3"/>
      <c r="BH47" s="3"/>
      <c r="BI47" s="3"/>
      <c r="BJ47" s="3"/>
      <c r="BK47" s="3"/>
      <c r="BL47" s="3"/>
      <c r="BM47" s="3"/>
      <c r="BN47" s="3"/>
      <c r="BO47" s="3"/>
      <c r="BP47" s="3"/>
      <c r="BQ47" s="3"/>
      <c r="BR47" s="3"/>
      <c r="BS47" s="3"/>
      <c r="BT47" s="3"/>
      <c r="BU47" s="3"/>
      <c r="BV47" s="3"/>
    </row>
    <row r="48" spans="1:16381" x14ac:dyDescent="0.3">
      <c r="AH48" s="72"/>
      <c r="AI48" s="72"/>
      <c r="AJ48" s="72"/>
      <c r="AK48" s="72"/>
      <c r="AL48" s="72"/>
      <c r="AM48" s="72"/>
      <c r="AN48" s="72"/>
      <c r="AO48" s="72"/>
      <c r="AP48" s="72"/>
      <c r="AQ48" s="72"/>
      <c r="AR48" s="72"/>
      <c r="AS48" s="72"/>
      <c r="AT48" s="72"/>
      <c r="AU48" s="72"/>
      <c r="AV48" s="72"/>
      <c r="AW48" s="72"/>
      <c r="AX48" s="72"/>
      <c r="AY48" s="72"/>
      <c r="AZ48" s="72"/>
      <c r="BA48" s="72"/>
      <c r="BE48" s="3"/>
      <c r="BF48" s="3"/>
      <c r="BG48" s="3"/>
      <c r="BH48" s="3"/>
      <c r="BI48" s="3"/>
      <c r="BJ48" s="3"/>
      <c r="BK48" s="3"/>
      <c r="BL48" s="3"/>
      <c r="BM48" s="3"/>
      <c r="BN48" s="3"/>
      <c r="BO48" s="3"/>
      <c r="BP48" s="3"/>
      <c r="BQ48" s="3"/>
      <c r="BR48" s="3"/>
      <c r="BS48" s="3"/>
      <c r="BT48" s="3"/>
      <c r="BU48" s="3"/>
      <c r="BV48" s="3"/>
    </row>
    <row r="49" spans="34:74" x14ac:dyDescent="0.3">
      <c r="AH49" s="72"/>
      <c r="AI49" s="72"/>
      <c r="AJ49" s="72"/>
      <c r="AK49" s="72"/>
      <c r="AL49" s="72"/>
      <c r="AM49" s="72"/>
      <c r="AN49" s="72"/>
      <c r="AO49" s="72"/>
      <c r="AP49" s="72"/>
      <c r="AQ49" s="72"/>
      <c r="AR49" s="72"/>
      <c r="AS49" s="72"/>
      <c r="AT49" s="72"/>
      <c r="AU49" s="72"/>
      <c r="AV49" s="72"/>
      <c r="AW49" s="72"/>
      <c r="AX49" s="72"/>
      <c r="AY49" s="72"/>
      <c r="AZ49" s="72"/>
      <c r="BA49" s="72"/>
      <c r="BE49" s="3"/>
      <c r="BF49" s="3"/>
      <c r="BG49" s="3"/>
      <c r="BH49" s="3"/>
      <c r="BI49" s="3"/>
      <c r="BJ49" s="3"/>
      <c r="BK49" s="3"/>
      <c r="BL49" s="3"/>
      <c r="BM49" s="3"/>
      <c r="BN49" s="3"/>
      <c r="BO49" s="3"/>
      <c r="BP49" s="3"/>
      <c r="BQ49" s="3"/>
      <c r="BR49" s="3"/>
      <c r="BS49" s="3"/>
      <c r="BT49" s="3"/>
      <c r="BU49" s="3"/>
      <c r="BV49" s="3"/>
    </row>
    <row r="50" spans="34:74" x14ac:dyDescent="0.3">
      <c r="AH50" s="72"/>
      <c r="AI50" s="72"/>
      <c r="AJ50" s="72"/>
      <c r="AK50" s="72"/>
      <c r="AL50" s="72"/>
      <c r="AM50" s="72"/>
      <c r="AN50" s="72"/>
      <c r="AO50" s="72"/>
      <c r="AP50" s="72"/>
      <c r="AQ50" s="72"/>
      <c r="AR50" s="72"/>
      <c r="AS50" s="72"/>
      <c r="AT50" s="72"/>
      <c r="AU50" s="72"/>
      <c r="AV50" s="72"/>
      <c r="AW50" s="72"/>
      <c r="AX50" s="72"/>
      <c r="AY50" s="72"/>
      <c r="AZ50" s="72"/>
      <c r="BA50" s="72"/>
      <c r="BE50" s="3"/>
      <c r="BF50" s="3"/>
      <c r="BG50" s="3"/>
      <c r="BH50" s="3"/>
      <c r="BI50" s="3"/>
      <c r="BJ50" s="3"/>
      <c r="BK50" s="3"/>
      <c r="BL50" s="3"/>
      <c r="BM50" s="3"/>
      <c r="BN50" s="3"/>
      <c r="BO50" s="3"/>
      <c r="BP50" s="3"/>
      <c r="BQ50" s="3"/>
      <c r="BR50" s="3"/>
      <c r="BS50" s="3"/>
      <c r="BT50" s="3"/>
      <c r="BU50" s="3"/>
      <c r="BV50" s="3"/>
    </row>
    <row r="51" spans="34:74" x14ac:dyDescent="0.3">
      <c r="AH51" s="72"/>
      <c r="AI51" s="72"/>
      <c r="AJ51" s="72"/>
      <c r="AK51" s="72"/>
      <c r="AL51" s="72"/>
      <c r="AM51" s="72"/>
      <c r="AN51" s="72"/>
      <c r="AO51" s="72"/>
      <c r="AP51" s="72"/>
      <c r="AQ51" s="72"/>
      <c r="AR51" s="72"/>
      <c r="AS51" s="72"/>
      <c r="AT51" s="72"/>
      <c r="AU51" s="72"/>
      <c r="AV51" s="72"/>
      <c r="AW51" s="72"/>
      <c r="AX51" s="72"/>
      <c r="AY51" s="72"/>
      <c r="AZ51" s="72"/>
      <c r="BA51" s="72"/>
      <c r="BE51" s="3"/>
      <c r="BF51" s="3"/>
      <c r="BG51" s="3"/>
      <c r="BH51" s="3"/>
      <c r="BI51" s="3"/>
      <c r="BJ51" s="3"/>
      <c r="BK51" s="3"/>
      <c r="BL51" s="3"/>
      <c r="BM51" s="3"/>
      <c r="BN51" s="3"/>
      <c r="BO51" s="3"/>
      <c r="BP51" s="3"/>
      <c r="BQ51" s="3"/>
      <c r="BR51" s="3"/>
      <c r="BS51" s="3"/>
      <c r="BT51" s="3"/>
      <c r="BU51" s="3"/>
      <c r="BV51" s="3"/>
    </row>
    <row r="52" spans="34:74" x14ac:dyDescent="0.3">
      <c r="AH52" s="72"/>
      <c r="AI52" s="72"/>
      <c r="AJ52" s="72"/>
      <c r="AK52" s="72"/>
      <c r="AL52" s="72"/>
      <c r="AM52" s="72"/>
      <c r="AN52" s="72"/>
      <c r="AO52" s="72"/>
      <c r="AP52" s="72"/>
      <c r="AQ52" s="72"/>
      <c r="AR52" s="72"/>
      <c r="AS52" s="72"/>
      <c r="AT52" s="72"/>
      <c r="AU52" s="72"/>
      <c r="AV52" s="72"/>
      <c r="AW52" s="72"/>
      <c r="AX52" s="72"/>
      <c r="AY52" s="72"/>
      <c r="AZ52" s="72"/>
      <c r="BA52" s="72"/>
      <c r="BE52" s="3"/>
      <c r="BF52" s="3"/>
      <c r="BG52" s="3"/>
      <c r="BH52" s="3"/>
      <c r="BI52" s="3"/>
      <c r="BJ52" s="3"/>
      <c r="BK52" s="3"/>
      <c r="BL52" s="3"/>
      <c r="BM52" s="3"/>
      <c r="BN52" s="3"/>
      <c r="BO52" s="3"/>
      <c r="BP52" s="3"/>
      <c r="BQ52" s="3"/>
      <c r="BR52" s="3"/>
      <c r="BS52" s="3"/>
      <c r="BT52" s="3"/>
      <c r="BU52" s="3"/>
      <c r="BV52" s="3"/>
    </row>
    <row r="53" spans="34:74" x14ac:dyDescent="0.3">
      <c r="AH53" s="72"/>
      <c r="AI53" s="72"/>
      <c r="AJ53" s="72"/>
      <c r="AK53" s="72"/>
      <c r="AL53" s="72"/>
      <c r="AM53" s="72"/>
      <c r="AN53" s="72"/>
      <c r="AO53" s="72"/>
      <c r="AP53" s="72"/>
      <c r="AQ53" s="72"/>
      <c r="AR53" s="72"/>
      <c r="AS53" s="72"/>
      <c r="AT53" s="72"/>
      <c r="AU53" s="72"/>
      <c r="AV53" s="72"/>
      <c r="AW53" s="72"/>
      <c r="AX53" s="72"/>
      <c r="AY53" s="72"/>
      <c r="AZ53" s="72"/>
      <c r="BA53" s="72"/>
      <c r="BE53" s="3"/>
      <c r="BF53" s="3"/>
      <c r="BG53" s="3"/>
      <c r="BH53" s="3"/>
      <c r="BI53" s="3"/>
      <c r="BJ53" s="3"/>
      <c r="BK53" s="3"/>
      <c r="BL53" s="3"/>
      <c r="BM53" s="3"/>
      <c r="BN53" s="3"/>
      <c r="BO53" s="3"/>
      <c r="BP53" s="3"/>
      <c r="BQ53" s="3"/>
      <c r="BR53" s="3"/>
      <c r="BS53" s="3"/>
      <c r="BT53" s="3"/>
      <c r="BU53" s="3"/>
      <c r="BV53" s="3"/>
    </row>
    <row r="54" spans="34:74" x14ac:dyDescent="0.3">
      <c r="AH54" s="72"/>
      <c r="AI54" s="72"/>
      <c r="AJ54" s="72"/>
      <c r="AK54" s="72"/>
      <c r="AL54" s="72"/>
      <c r="AM54" s="72"/>
      <c r="AN54" s="72"/>
      <c r="AO54" s="72"/>
      <c r="AP54" s="72"/>
      <c r="AQ54" s="72"/>
      <c r="AR54" s="72"/>
      <c r="AS54" s="72"/>
      <c r="AT54" s="72"/>
      <c r="AU54" s="72"/>
      <c r="AV54" s="72"/>
      <c r="AW54" s="72"/>
      <c r="AX54" s="72"/>
      <c r="AY54" s="72"/>
      <c r="AZ54" s="72"/>
      <c r="BA54" s="72"/>
      <c r="BE54" s="3"/>
      <c r="BF54" s="3"/>
      <c r="BG54" s="3"/>
      <c r="BH54" s="3"/>
      <c r="BI54" s="3"/>
      <c r="BJ54" s="3"/>
      <c r="BK54" s="3"/>
      <c r="BL54" s="3"/>
      <c r="BM54" s="3"/>
      <c r="BN54" s="3"/>
      <c r="BO54" s="3"/>
      <c r="BP54" s="3"/>
      <c r="BQ54" s="3"/>
      <c r="BR54" s="3"/>
      <c r="BS54" s="3"/>
      <c r="BT54" s="3"/>
      <c r="BU54" s="3"/>
      <c r="BV54" s="3"/>
    </row>
    <row r="55" spans="34:74" x14ac:dyDescent="0.3">
      <c r="AH55" s="72"/>
      <c r="AI55" s="72"/>
      <c r="AJ55" s="72"/>
      <c r="AK55" s="72"/>
      <c r="AL55" s="72"/>
      <c r="AM55" s="72"/>
      <c r="AN55" s="72"/>
      <c r="AO55" s="72"/>
      <c r="AP55" s="72"/>
      <c r="AQ55" s="72"/>
      <c r="AR55" s="72"/>
      <c r="AS55" s="72"/>
      <c r="AT55" s="72"/>
      <c r="AU55" s="72"/>
      <c r="AV55" s="72"/>
      <c r="AW55" s="72"/>
      <c r="AX55" s="72"/>
      <c r="AY55" s="72"/>
      <c r="AZ55" s="72"/>
      <c r="BA55" s="72"/>
      <c r="BE55" s="3"/>
      <c r="BF55" s="3"/>
      <c r="BG55" s="3"/>
      <c r="BH55" s="3"/>
      <c r="BI55" s="3"/>
      <c r="BJ55" s="3"/>
      <c r="BK55" s="3"/>
      <c r="BL55" s="3"/>
      <c r="BM55" s="3"/>
      <c r="BN55" s="3"/>
      <c r="BO55" s="3"/>
      <c r="BP55" s="3"/>
      <c r="BQ55" s="3"/>
      <c r="BR55" s="3"/>
      <c r="BS55" s="3"/>
      <c r="BT55" s="3"/>
      <c r="BU55" s="3"/>
      <c r="BV55" s="3"/>
    </row>
    <row r="56" spans="34:74" x14ac:dyDescent="0.3">
      <c r="AH56" s="72"/>
      <c r="AI56" s="72"/>
      <c r="AJ56" s="72"/>
      <c r="AK56" s="72"/>
      <c r="AL56" s="72"/>
      <c r="AM56" s="72"/>
      <c r="AN56" s="72"/>
      <c r="AO56" s="72"/>
      <c r="AP56" s="72"/>
      <c r="AQ56" s="72"/>
      <c r="AR56" s="72"/>
      <c r="AS56" s="72"/>
      <c r="AT56" s="72"/>
      <c r="AU56" s="72"/>
      <c r="AV56" s="72"/>
      <c r="AW56" s="72"/>
      <c r="AX56" s="72"/>
      <c r="AY56" s="72"/>
      <c r="AZ56" s="72"/>
      <c r="BA56" s="72"/>
      <c r="BE56" s="3"/>
      <c r="BF56" s="3"/>
      <c r="BG56" s="3"/>
      <c r="BH56" s="3"/>
      <c r="BI56" s="3"/>
      <c r="BJ56" s="3"/>
      <c r="BK56" s="3"/>
      <c r="BL56" s="3"/>
      <c r="BM56" s="3"/>
      <c r="BN56" s="3"/>
      <c r="BO56" s="3"/>
      <c r="BP56" s="3"/>
      <c r="BQ56" s="3"/>
      <c r="BR56" s="3"/>
      <c r="BS56" s="3"/>
      <c r="BT56" s="3"/>
      <c r="BU56" s="3"/>
      <c r="BV56" s="3"/>
    </row>
    <row r="57" spans="34:74" x14ac:dyDescent="0.3">
      <c r="AH57" s="72"/>
      <c r="AI57" s="72"/>
      <c r="AJ57" s="72"/>
      <c r="AK57" s="72"/>
      <c r="AL57" s="72"/>
      <c r="AM57" s="72"/>
      <c r="AN57" s="72"/>
      <c r="AO57" s="72"/>
      <c r="AP57" s="72"/>
      <c r="AQ57" s="72"/>
      <c r="AR57" s="72"/>
      <c r="AS57" s="72"/>
      <c r="AT57" s="72"/>
      <c r="AU57" s="72"/>
      <c r="AV57" s="72"/>
      <c r="AW57" s="72"/>
      <c r="AX57" s="72"/>
      <c r="AY57" s="72"/>
      <c r="AZ57" s="72"/>
      <c r="BA57" s="72"/>
      <c r="BE57" s="3"/>
      <c r="BF57" s="3"/>
      <c r="BG57" s="3"/>
      <c r="BH57" s="3"/>
      <c r="BI57" s="3"/>
      <c r="BJ57" s="3"/>
      <c r="BK57" s="3"/>
      <c r="BL57" s="3"/>
      <c r="BM57" s="3"/>
      <c r="BN57" s="3"/>
      <c r="BO57" s="3"/>
      <c r="BP57" s="3"/>
      <c r="BQ57" s="3"/>
      <c r="BR57" s="3"/>
      <c r="BS57" s="3"/>
      <c r="BT57" s="3"/>
      <c r="BU57" s="3"/>
      <c r="BV57" s="3"/>
    </row>
    <row r="58" spans="34:74" x14ac:dyDescent="0.3">
      <c r="AH58" s="72"/>
      <c r="AI58" s="72"/>
      <c r="AJ58" s="72"/>
      <c r="AK58" s="72"/>
      <c r="AL58" s="72"/>
      <c r="AM58" s="72"/>
      <c r="AN58" s="72"/>
      <c r="AO58" s="72"/>
      <c r="AP58" s="72"/>
      <c r="AQ58" s="72"/>
      <c r="AR58" s="72"/>
      <c r="AS58" s="72"/>
      <c r="AT58" s="72"/>
      <c r="AU58" s="72"/>
      <c r="AV58" s="72"/>
      <c r="AW58" s="72"/>
      <c r="AX58" s="72"/>
      <c r="AY58" s="72"/>
      <c r="AZ58" s="72"/>
      <c r="BA58" s="72"/>
      <c r="BE58" s="3"/>
      <c r="BF58" s="3"/>
      <c r="BG58" s="3"/>
      <c r="BH58" s="3"/>
      <c r="BI58" s="3"/>
      <c r="BJ58" s="3"/>
      <c r="BK58" s="3"/>
      <c r="BL58" s="3"/>
      <c r="BM58" s="3"/>
      <c r="BN58" s="3"/>
      <c r="BO58" s="3"/>
      <c r="BP58" s="3"/>
      <c r="BQ58" s="3"/>
      <c r="BR58" s="3"/>
      <c r="BS58" s="3"/>
      <c r="BT58" s="3"/>
      <c r="BU58" s="3"/>
      <c r="BV58" s="3"/>
    </row>
    <row r="59" spans="34:74" x14ac:dyDescent="0.3">
      <c r="AH59" s="72"/>
      <c r="AI59" s="72"/>
      <c r="AJ59" s="72"/>
      <c r="AK59" s="72"/>
      <c r="AL59" s="72"/>
      <c r="AM59" s="72"/>
      <c r="AN59" s="72"/>
      <c r="AO59" s="72"/>
      <c r="AP59" s="72"/>
      <c r="AQ59" s="72"/>
      <c r="AR59" s="72"/>
      <c r="AS59" s="72"/>
      <c r="AT59" s="72"/>
      <c r="AU59" s="72"/>
      <c r="AV59" s="72"/>
      <c r="AW59" s="72"/>
      <c r="AX59" s="72"/>
      <c r="AY59" s="72"/>
      <c r="AZ59" s="72"/>
      <c r="BA59" s="72"/>
      <c r="BE59" s="3"/>
      <c r="BF59" s="3"/>
      <c r="BG59" s="3"/>
      <c r="BH59" s="3"/>
      <c r="BI59" s="3"/>
      <c r="BJ59" s="3"/>
      <c r="BK59" s="3"/>
      <c r="BL59" s="3"/>
      <c r="BM59" s="3"/>
      <c r="BN59" s="3"/>
      <c r="BO59" s="3"/>
      <c r="BP59" s="3"/>
      <c r="BQ59" s="3"/>
      <c r="BR59" s="3"/>
      <c r="BS59" s="3"/>
      <c r="BT59" s="3"/>
      <c r="BU59" s="3"/>
      <c r="BV59" s="3"/>
    </row>
    <row r="60" spans="34:74" x14ac:dyDescent="0.3">
      <c r="AH60" s="72"/>
      <c r="AI60" s="72"/>
      <c r="AJ60" s="72"/>
      <c r="AK60" s="72"/>
      <c r="AL60" s="72"/>
      <c r="AM60" s="72"/>
      <c r="AN60" s="72"/>
      <c r="AO60" s="72"/>
      <c r="AP60" s="72"/>
      <c r="AQ60" s="72"/>
      <c r="AR60" s="72"/>
      <c r="AS60" s="72"/>
      <c r="AT60" s="72"/>
      <c r="AU60" s="72"/>
      <c r="AV60" s="72"/>
      <c r="AW60" s="72"/>
      <c r="AX60" s="72"/>
      <c r="AY60" s="72"/>
      <c r="AZ60" s="72"/>
      <c r="BA60" s="72"/>
      <c r="BE60" s="3"/>
      <c r="BF60" s="3"/>
      <c r="BG60" s="3"/>
      <c r="BH60" s="3"/>
      <c r="BI60" s="3"/>
      <c r="BJ60" s="3"/>
      <c r="BK60" s="3"/>
      <c r="BL60" s="3"/>
      <c r="BM60" s="3"/>
      <c r="BN60" s="3"/>
      <c r="BO60" s="3"/>
      <c r="BP60" s="3"/>
      <c r="BQ60" s="3"/>
      <c r="BR60" s="3"/>
      <c r="BS60" s="3"/>
      <c r="BT60" s="3"/>
      <c r="BU60" s="3"/>
      <c r="BV60" s="3"/>
    </row>
    <row r="61" spans="34:74" x14ac:dyDescent="0.3">
      <c r="AH61" s="72"/>
      <c r="AI61" s="72"/>
      <c r="AJ61" s="72"/>
      <c r="AK61" s="72"/>
      <c r="AL61" s="72"/>
      <c r="AM61" s="72"/>
      <c r="AN61" s="72"/>
      <c r="AO61" s="72"/>
      <c r="AP61" s="72"/>
      <c r="AQ61" s="72"/>
      <c r="AR61" s="72"/>
      <c r="AS61" s="72"/>
      <c r="AT61" s="72"/>
      <c r="AU61" s="72"/>
      <c r="AV61" s="72"/>
      <c r="AW61" s="72"/>
      <c r="AX61" s="72"/>
      <c r="AY61" s="72"/>
      <c r="AZ61" s="72"/>
      <c r="BA61" s="72"/>
      <c r="BE61" s="3"/>
      <c r="BF61" s="3"/>
      <c r="BG61" s="3"/>
      <c r="BH61" s="3"/>
      <c r="BI61" s="3"/>
      <c r="BJ61" s="3"/>
      <c r="BK61" s="3"/>
      <c r="BL61" s="3"/>
      <c r="BM61" s="3"/>
      <c r="BN61" s="3"/>
      <c r="BO61" s="3"/>
      <c r="BP61" s="3"/>
      <c r="BQ61" s="3"/>
      <c r="BR61" s="3"/>
      <c r="BS61" s="3"/>
      <c r="BT61" s="3"/>
      <c r="BU61" s="3"/>
      <c r="BV61" s="3"/>
    </row>
    <row r="62" spans="34:74" x14ac:dyDescent="0.3">
      <c r="AH62" s="72"/>
      <c r="AI62" s="72"/>
      <c r="AJ62" s="72"/>
      <c r="AK62" s="72"/>
      <c r="AL62" s="72"/>
      <c r="AM62" s="72"/>
      <c r="AN62" s="72"/>
      <c r="AO62" s="72"/>
      <c r="AP62" s="72"/>
      <c r="AQ62" s="72"/>
      <c r="AR62" s="72"/>
      <c r="AS62" s="72"/>
      <c r="AT62" s="72"/>
      <c r="AU62" s="72"/>
      <c r="AV62" s="72"/>
      <c r="AW62" s="72"/>
      <c r="AX62" s="72"/>
      <c r="AY62" s="72"/>
      <c r="AZ62" s="72"/>
      <c r="BA62" s="72"/>
      <c r="BE62" s="3"/>
      <c r="BF62" s="3"/>
      <c r="BG62" s="3"/>
      <c r="BH62" s="3"/>
      <c r="BI62" s="3"/>
      <c r="BJ62" s="3"/>
      <c r="BK62" s="3"/>
      <c r="BL62" s="3"/>
      <c r="BM62" s="3"/>
      <c r="BN62" s="3"/>
      <c r="BO62" s="3"/>
      <c r="BP62" s="3"/>
      <c r="BQ62" s="3"/>
      <c r="BR62" s="3"/>
      <c r="BS62" s="3"/>
      <c r="BT62" s="3"/>
      <c r="BU62" s="3"/>
      <c r="BV62" s="3"/>
    </row>
    <row r="63" spans="34:74" x14ac:dyDescent="0.3">
      <c r="AH63" s="72"/>
      <c r="AI63" s="72"/>
      <c r="AJ63" s="72"/>
      <c r="AK63" s="72"/>
      <c r="AL63" s="72"/>
      <c r="AM63" s="72"/>
      <c r="AN63" s="72"/>
      <c r="AO63" s="72"/>
      <c r="AP63" s="72"/>
      <c r="AQ63" s="72"/>
      <c r="AR63" s="72"/>
      <c r="AS63" s="72"/>
      <c r="AT63" s="72"/>
      <c r="AU63" s="72"/>
      <c r="AV63" s="72"/>
      <c r="AW63" s="72"/>
      <c r="AX63" s="72"/>
      <c r="AY63" s="72"/>
      <c r="AZ63" s="72"/>
      <c r="BA63" s="72"/>
      <c r="BE63" s="3"/>
      <c r="BF63" s="3"/>
      <c r="BG63" s="3"/>
      <c r="BH63" s="3"/>
      <c r="BI63" s="3"/>
      <c r="BJ63" s="3"/>
      <c r="BK63" s="3"/>
      <c r="BL63" s="3"/>
      <c r="BM63" s="3"/>
      <c r="BN63" s="3"/>
      <c r="BO63" s="3"/>
      <c r="BP63" s="3"/>
      <c r="BQ63" s="3"/>
      <c r="BR63" s="3"/>
      <c r="BS63" s="3"/>
      <c r="BT63" s="3"/>
      <c r="BU63" s="3"/>
      <c r="BV63" s="3"/>
    </row>
    <row r="64" spans="34:74" x14ac:dyDescent="0.3">
      <c r="AH64" s="72"/>
      <c r="AI64" s="72"/>
      <c r="AJ64" s="72"/>
      <c r="AK64" s="72"/>
      <c r="AL64" s="72"/>
      <c r="AM64" s="72"/>
      <c r="AN64" s="72"/>
      <c r="AO64" s="72"/>
      <c r="AP64" s="72"/>
      <c r="AQ64" s="72"/>
      <c r="AR64" s="72"/>
      <c r="AS64" s="72"/>
      <c r="AT64" s="72"/>
      <c r="AU64" s="72"/>
      <c r="AV64" s="72"/>
      <c r="AW64" s="72"/>
      <c r="AX64" s="72"/>
      <c r="AY64" s="72"/>
      <c r="AZ64" s="72"/>
      <c r="BA64" s="72"/>
      <c r="BE64" s="3"/>
      <c r="BF64" s="3"/>
      <c r="BG64" s="3"/>
      <c r="BH64" s="3"/>
      <c r="BI64" s="3"/>
      <c r="BJ64" s="3"/>
      <c r="BK64" s="3"/>
      <c r="BL64" s="3"/>
      <c r="BM64" s="3"/>
      <c r="BN64" s="3"/>
      <c r="BO64" s="3"/>
      <c r="BP64" s="3"/>
      <c r="BQ64" s="3"/>
      <c r="BR64" s="3"/>
      <c r="BS64" s="3"/>
      <c r="BT64" s="3"/>
      <c r="BU64" s="3"/>
      <c r="BV64" s="3"/>
    </row>
    <row r="65" spans="34:74" x14ac:dyDescent="0.3">
      <c r="AH65" s="72"/>
      <c r="AI65" s="72"/>
      <c r="AJ65" s="72"/>
      <c r="AK65" s="72"/>
      <c r="AL65" s="72"/>
      <c r="AM65" s="72"/>
      <c r="AN65" s="72"/>
      <c r="AO65" s="72"/>
      <c r="AP65" s="72"/>
      <c r="AQ65" s="72"/>
      <c r="AR65" s="72"/>
      <c r="AS65" s="72"/>
      <c r="AT65" s="72"/>
      <c r="AU65" s="72"/>
      <c r="AV65" s="72"/>
      <c r="AW65" s="72"/>
      <c r="AX65" s="72"/>
      <c r="AY65" s="72"/>
      <c r="AZ65" s="72"/>
      <c r="BA65" s="72"/>
      <c r="BE65" s="3"/>
      <c r="BF65" s="3"/>
      <c r="BG65" s="3"/>
      <c r="BH65" s="3"/>
      <c r="BI65" s="3"/>
      <c r="BJ65" s="3"/>
      <c r="BK65" s="3"/>
      <c r="BL65" s="3"/>
      <c r="BM65" s="3"/>
      <c r="BN65" s="3"/>
      <c r="BO65" s="3"/>
      <c r="BP65" s="3"/>
      <c r="BQ65" s="3"/>
      <c r="BR65" s="3"/>
      <c r="BS65" s="3"/>
      <c r="BT65" s="3"/>
      <c r="BU65" s="3"/>
      <c r="BV65" s="3"/>
    </row>
    <row r="66" spans="34:74" x14ac:dyDescent="0.3">
      <c r="AH66" s="72"/>
      <c r="AI66" s="72"/>
      <c r="AJ66" s="72"/>
      <c r="AK66" s="72"/>
      <c r="AL66" s="72"/>
      <c r="AM66" s="72"/>
      <c r="AN66" s="72"/>
      <c r="AO66" s="72"/>
      <c r="AP66" s="72"/>
      <c r="AQ66" s="72"/>
      <c r="AR66" s="72"/>
      <c r="AS66" s="72"/>
      <c r="AT66" s="72"/>
      <c r="AU66" s="72"/>
      <c r="AV66" s="72"/>
      <c r="AW66" s="72"/>
      <c r="AX66" s="72"/>
      <c r="AY66" s="72"/>
      <c r="AZ66" s="72"/>
      <c r="BA66" s="72"/>
      <c r="BE66" s="3"/>
      <c r="BF66" s="3"/>
      <c r="BG66" s="3"/>
      <c r="BH66" s="3"/>
      <c r="BI66" s="3"/>
      <c r="BJ66" s="3"/>
      <c r="BK66" s="3"/>
      <c r="BL66" s="3"/>
      <c r="BM66" s="3"/>
      <c r="BN66" s="3"/>
      <c r="BO66" s="3"/>
      <c r="BP66" s="3"/>
      <c r="BQ66" s="3"/>
      <c r="BR66" s="3"/>
      <c r="BS66" s="3"/>
      <c r="BT66" s="3"/>
      <c r="BU66" s="3"/>
      <c r="BV66" s="3"/>
    </row>
    <row r="67" spans="34:74" x14ac:dyDescent="0.3">
      <c r="AH67" s="72"/>
      <c r="AI67" s="72"/>
      <c r="AJ67" s="72"/>
      <c r="AK67" s="72"/>
      <c r="AL67" s="72"/>
      <c r="AM67" s="72"/>
      <c r="AN67" s="72"/>
      <c r="AO67" s="72"/>
      <c r="AP67" s="72"/>
      <c r="AQ67" s="72"/>
      <c r="AR67" s="72"/>
      <c r="AS67" s="72"/>
      <c r="AT67" s="72"/>
      <c r="AU67" s="72"/>
      <c r="AV67" s="72"/>
      <c r="AW67" s="72"/>
      <c r="AX67" s="72"/>
      <c r="AY67" s="72"/>
      <c r="AZ67" s="72"/>
      <c r="BA67" s="72"/>
      <c r="BE67" s="3"/>
      <c r="BF67" s="3"/>
      <c r="BG67" s="3"/>
      <c r="BH67" s="3"/>
      <c r="BI67" s="3"/>
      <c r="BJ67" s="3"/>
      <c r="BK67" s="3"/>
      <c r="BL67" s="3"/>
      <c r="BM67" s="3"/>
      <c r="BN67" s="3"/>
      <c r="BO67" s="3"/>
      <c r="BP67" s="3"/>
      <c r="BQ67" s="3"/>
      <c r="BR67" s="3"/>
      <c r="BS67" s="3"/>
      <c r="BT67" s="3"/>
      <c r="BU67" s="3"/>
      <c r="BV67" s="3"/>
    </row>
    <row r="68" spans="34:74" x14ac:dyDescent="0.3">
      <c r="AH68" s="72"/>
      <c r="AI68" s="72"/>
      <c r="AJ68" s="72"/>
      <c r="AK68" s="72"/>
      <c r="AL68" s="72"/>
      <c r="AM68" s="72"/>
      <c r="AN68" s="72"/>
      <c r="AO68" s="72"/>
      <c r="AP68" s="72"/>
      <c r="AQ68" s="72"/>
      <c r="AR68" s="72"/>
      <c r="AS68" s="72"/>
      <c r="AT68" s="72"/>
      <c r="AU68" s="72"/>
      <c r="AV68" s="72"/>
      <c r="AW68" s="72"/>
      <c r="AX68" s="72"/>
      <c r="AY68" s="72"/>
      <c r="AZ68" s="72"/>
      <c r="BA68" s="72"/>
      <c r="BE68" s="3"/>
      <c r="BF68" s="3"/>
      <c r="BG68" s="3"/>
      <c r="BH68" s="3"/>
      <c r="BI68" s="3"/>
      <c r="BJ68" s="3"/>
      <c r="BK68" s="3"/>
      <c r="BL68" s="3"/>
      <c r="BM68" s="3"/>
      <c r="BN68" s="3"/>
      <c r="BO68" s="3"/>
      <c r="BP68" s="3"/>
      <c r="BQ68" s="3"/>
      <c r="BR68" s="3"/>
      <c r="BS68" s="3"/>
      <c r="BT68" s="3"/>
      <c r="BU68" s="3"/>
      <c r="BV68" s="3"/>
    </row>
    <row r="69" spans="34:74" x14ac:dyDescent="0.3">
      <c r="AH69" s="72"/>
      <c r="AI69" s="72"/>
      <c r="AJ69" s="72"/>
      <c r="AK69" s="72"/>
      <c r="AL69" s="72"/>
      <c r="AM69" s="72"/>
      <c r="AN69" s="72"/>
      <c r="AO69" s="72"/>
      <c r="AP69" s="72"/>
      <c r="AQ69" s="72"/>
      <c r="AR69" s="72"/>
      <c r="AS69" s="72"/>
      <c r="AT69" s="72"/>
      <c r="AU69" s="72"/>
      <c r="AV69" s="72"/>
      <c r="AW69" s="72"/>
      <c r="AX69" s="72"/>
      <c r="AY69" s="72"/>
      <c r="AZ69" s="72"/>
      <c r="BA69" s="72"/>
      <c r="BE69" s="3"/>
      <c r="BF69" s="3"/>
      <c r="BG69" s="3"/>
      <c r="BH69" s="3"/>
      <c r="BI69" s="3"/>
      <c r="BJ69" s="3"/>
      <c r="BK69" s="3"/>
      <c r="BL69" s="3"/>
      <c r="BM69" s="3"/>
      <c r="BN69" s="3"/>
      <c r="BO69" s="3"/>
      <c r="BP69" s="3"/>
      <c r="BQ69" s="3"/>
      <c r="BR69" s="3"/>
      <c r="BS69" s="3"/>
      <c r="BT69" s="3"/>
      <c r="BU69" s="3"/>
      <c r="BV69" s="3"/>
    </row>
    <row r="70" spans="34:74" x14ac:dyDescent="0.3">
      <c r="AH70" s="72"/>
      <c r="AI70" s="72"/>
      <c r="AJ70" s="72"/>
      <c r="AK70" s="72"/>
      <c r="AL70" s="72"/>
      <c r="AM70" s="72"/>
      <c r="AN70" s="72"/>
      <c r="AO70" s="72"/>
      <c r="AP70" s="72"/>
      <c r="AQ70" s="72"/>
      <c r="AR70" s="72"/>
      <c r="AS70" s="72"/>
      <c r="AT70" s="72"/>
      <c r="AU70" s="72"/>
      <c r="AV70" s="72"/>
      <c r="AW70" s="72"/>
      <c r="AX70" s="72"/>
      <c r="AY70" s="72"/>
      <c r="AZ70" s="72"/>
      <c r="BA70" s="72"/>
      <c r="BE70" s="3"/>
      <c r="BF70" s="3"/>
      <c r="BG70" s="3"/>
      <c r="BH70" s="3"/>
      <c r="BI70" s="3"/>
      <c r="BJ70" s="3"/>
      <c r="BK70" s="3"/>
      <c r="BL70" s="3"/>
      <c r="BM70" s="3"/>
      <c r="BN70" s="3"/>
      <c r="BO70" s="3"/>
      <c r="BP70" s="3"/>
      <c r="BQ70" s="3"/>
      <c r="BR70" s="3"/>
      <c r="BS70" s="3"/>
      <c r="BT70" s="3"/>
      <c r="BU70" s="3"/>
      <c r="BV70" s="3"/>
    </row>
    <row r="71" spans="34:74" x14ac:dyDescent="0.3">
      <c r="AH71" s="72"/>
      <c r="AI71" s="72"/>
      <c r="AJ71" s="72"/>
      <c r="AK71" s="72"/>
      <c r="AL71" s="72"/>
      <c r="AM71" s="72"/>
      <c r="AN71" s="72"/>
      <c r="AO71" s="72"/>
      <c r="AP71" s="72"/>
      <c r="AQ71" s="72"/>
      <c r="AR71" s="72"/>
      <c r="AS71" s="72"/>
      <c r="AT71" s="72"/>
      <c r="AU71" s="72"/>
      <c r="AV71" s="72"/>
      <c r="AW71" s="72"/>
      <c r="AX71" s="72"/>
      <c r="AY71" s="72"/>
      <c r="AZ71" s="72"/>
      <c r="BA71" s="72"/>
      <c r="BE71" s="3"/>
      <c r="BF71" s="3"/>
      <c r="BG71" s="3"/>
      <c r="BH71" s="3"/>
      <c r="BI71" s="3"/>
      <c r="BJ71" s="3"/>
      <c r="BK71" s="3"/>
      <c r="BL71" s="3"/>
      <c r="BM71" s="3"/>
      <c r="BN71" s="3"/>
      <c r="BO71" s="3"/>
      <c r="BP71" s="3"/>
      <c r="BQ71" s="3"/>
      <c r="BR71" s="3"/>
      <c r="BS71" s="3"/>
      <c r="BT71" s="3"/>
      <c r="BU71" s="3"/>
      <c r="BV71" s="3"/>
    </row>
    <row r="72" spans="34:74" x14ac:dyDescent="0.3">
      <c r="AH72" s="72"/>
      <c r="AI72" s="72"/>
      <c r="AJ72" s="72"/>
      <c r="AK72" s="72"/>
      <c r="AL72" s="72"/>
      <c r="AM72" s="72"/>
      <c r="AN72" s="72"/>
      <c r="AO72" s="72"/>
      <c r="AP72" s="72"/>
      <c r="AQ72" s="72"/>
      <c r="AR72" s="72"/>
      <c r="AS72" s="72"/>
      <c r="AT72" s="72"/>
      <c r="AU72" s="72"/>
      <c r="AV72" s="72"/>
      <c r="AW72" s="72"/>
      <c r="AX72" s="72"/>
      <c r="AY72" s="72"/>
      <c r="AZ72" s="72"/>
      <c r="BA72" s="72"/>
      <c r="BE72" s="3"/>
      <c r="BF72" s="3"/>
      <c r="BG72" s="3"/>
      <c r="BH72" s="3"/>
      <c r="BI72" s="3"/>
      <c r="BJ72" s="3"/>
      <c r="BK72" s="3"/>
      <c r="BL72" s="3"/>
      <c r="BM72" s="3"/>
      <c r="BN72" s="3"/>
      <c r="BO72" s="3"/>
      <c r="BP72" s="3"/>
      <c r="BQ72" s="3"/>
      <c r="BR72" s="3"/>
      <c r="BS72" s="3"/>
      <c r="BT72" s="3"/>
      <c r="BU72" s="3"/>
      <c r="BV72" s="3"/>
    </row>
    <row r="73" spans="34:74" x14ac:dyDescent="0.3">
      <c r="AH73" s="72"/>
      <c r="AI73" s="72"/>
      <c r="AJ73" s="72"/>
      <c r="AK73" s="72"/>
      <c r="AL73" s="72"/>
      <c r="AM73" s="72"/>
      <c r="AN73" s="72"/>
      <c r="AO73" s="72"/>
      <c r="AP73" s="72"/>
      <c r="AQ73" s="72"/>
      <c r="AR73" s="72"/>
      <c r="AS73" s="72"/>
      <c r="AT73" s="72"/>
      <c r="AU73" s="72"/>
      <c r="AV73" s="72"/>
      <c r="AW73" s="72"/>
      <c r="AX73" s="72"/>
      <c r="AY73" s="72"/>
      <c r="AZ73" s="72"/>
      <c r="BA73" s="72"/>
      <c r="BE73" s="3"/>
      <c r="BF73" s="3"/>
      <c r="BG73" s="3"/>
      <c r="BH73" s="3"/>
      <c r="BI73" s="3"/>
      <c r="BJ73" s="3"/>
      <c r="BK73" s="3"/>
      <c r="BL73" s="3"/>
      <c r="BM73" s="3"/>
      <c r="BN73" s="3"/>
      <c r="BO73" s="3"/>
      <c r="BP73" s="3"/>
      <c r="BQ73" s="3"/>
      <c r="BR73" s="3"/>
      <c r="BS73" s="3"/>
      <c r="BT73" s="3"/>
      <c r="BU73" s="3"/>
      <c r="BV73" s="3"/>
    </row>
    <row r="74" spans="34:74" x14ac:dyDescent="0.3">
      <c r="AH74" s="72"/>
      <c r="AI74" s="72"/>
      <c r="AJ74" s="72"/>
      <c r="AK74" s="72"/>
      <c r="AL74" s="72"/>
      <c r="AM74" s="72"/>
      <c r="AN74" s="72"/>
      <c r="AO74" s="72"/>
      <c r="AP74" s="72"/>
      <c r="AQ74" s="72"/>
      <c r="AR74" s="72"/>
      <c r="AS74" s="72"/>
      <c r="AT74" s="72"/>
      <c r="AU74" s="72"/>
      <c r="AV74" s="72"/>
      <c r="AW74" s="72"/>
      <c r="AX74" s="72"/>
      <c r="AY74" s="72"/>
      <c r="AZ74" s="72"/>
      <c r="BA74" s="72"/>
      <c r="BE74" s="3"/>
      <c r="BF74" s="3"/>
      <c r="BG74" s="3"/>
      <c r="BH74" s="3"/>
      <c r="BI74" s="3"/>
      <c r="BJ74" s="3"/>
      <c r="BK74" s="3"/>
      <c r="BL74" s="3"/>
      <c r="BM74" s="3"/>
      <c r="BN74" s="3"/>
      <c r="BO74" s="3"/>
      <c r="BP74" s="3"/>
      <c r="BQ74" s="3"/>
      <c r="BR74" s="3"/>
      <c r="BS74" s="3"/>
      <c r="BT74" s="3"/>
      <c r="BU74" s="3"/>
      <c r="BV74" s="3"/>
    </row>
    <row r="75" spans="34:74" x14ac:dyDescent="0.3">
      <c r="AH75" s="72"/>
      <c r="AI75" s="72"/>
      <c r="AJ75" s="72"/>
      <c r="AK75" s="72"/>
      <c r="AL75" s="72"/>
      <c r="AM75" s="72"/>
      <c r="AN75" s="72"/>
      <c r="AO75" s="72"/>
      <c r="AP75" s="72"/>
      <c r="AQ75" s="72"/>
      <c r="AR75" s="72"/>
      <c r="AS75" s="72"/>
      <c r="AT75" s="72"/>
      <c r="AU75" s="72"/>
      <c r="AV75" s="72"/>
      <c r="AW75" s="72"/>
      <c r="AX75" s="72"/>
      <c r="AY75" s="72"/>
      <c r="AZ75" s="72"/>
      <c r="BA75" s="72"/>
      <c r="BE75" s="3"/>
      <c r="BF75" s="3"/>
      <c r="BG75" s="3"/>
      <c r="BH75" s="3"/>
      <c r="BI75" s="3"/>
      <c r="BJ75" s="3"/>
      <c r="BK75" s="3"/>
      <c r="BL75" s="3"/>
      <c r="BM75" s="3"/>
      <c r="BN75" s="3"/>
      <c r="BO75" s="3"/>
      <c r="BP75" s="3"/>
      <c r="BQ75" s="3"/>
      <c r="BR75" s="3"/>
      <c r="BS75" s="3"/>
      <c r="BT75" s="3"/>
      <c r="BU75" s="3"/>
      <c r="BV75" s="3"/>
    </row>
    <row r="76" spans="34:74" x14ac:dyDescent="0.3">
      <c r="AH76" s="72"/>
      <c r="AI76" s="72"/>
      <c r="AJ76" s="72"/>
      <c r="AK76" s="72"/>
      <c r="AL76" s="72"/>
      <c r="AM76" s="72"/>
      <c r="AN76" s="72"/>
      <c r="AO76" s="72"/>
      <c r="AP76" s="72"/>
      <c r="AQ76" s="72"/>
      <c r="AR76" s="72"/>
      <c r="AS76" s="72"/>
      <c r="AT76" s="72"/>
      <c r="AU76" s="72"/>
      <c r="AV76" s="72"/>
      <c r="AW76" s="72"/>
      <c r="AX76" s="72"/>
      <c r="AY76" s="72"/>
      <c r="AZ76" s="72"/>
      <c r="BA76" s="72"/>
      <c r="BE76" s="3"/>
      <c r="BF76" s="3"/>
      <c r="BG76" s="3"/>
      <c r="BH76" s="3"/>
      <c r="BI76" s="3"/>
      <c r="BJ76" s="3"/>
      <c r="BK76" s="3"/>
      <c r="BL76" s="3"/>
      <c r="BM76" s="3"/>
      <c r="BN76" s="3"/>
      <c r="BO76" s="3"/>
      <c r="BP76" s="3"/>
      <c r="BQ76" s="3"/>
      <c r="BR76" s="3"/>
      <c r="BS76" s="3"/>
      <c r="BT76" s="3"/>
      <c r="BU76" s="3"/>
      <c r="BV76" s="3"/>
    </row>
    <row r="77" spans="34:74" x14ac:dyDescent="0.3">
      <c r="AH77" s="72"/>
      <c r="AI77" s="72"/>
      <c r="AJ77" s="72"/>
      <c r="AK77" s="72"/>
      <c r="AL77" s="72"/>
      <c r="AM77" s="72"/>
      <c r="AN77" s="72"/>
      <c r="AO77" s="72"/>
      <c r="AP77" s="72"/>
      <c r="AQ77" s="72"/>
      <c r="AR77" s="72"/>
      <c r="AS77" s="72"/>
      <c r="AT77" s="72"/>
      <c r="AU77" s="72"/>
      <c r="AV77" s="72"/>
      <c r="AW77" s="72"/>
      <c r="AX77" s="72"/>
      <c r="AY77" s="72"/>
      <c r="AZ77" s="72"/>
      <c r="BA77" s="72"/>
      <c r="BE77" s="3"/>
      <c r="BF77" s="3"/>
      <c r="BG77" s="3"/>
      <c r="BH77" s="3"/>
      <c r="BI77" s="3"/>
      <c r="BJ77" s="3"/>
      <c r="BK77" s="3"/>
      <c r="BL77" s="3"/>
      <c r="BM77" s="3"/>
      <c r="BN77" s="3"/>
      <c r="BO77" s="3"/>
      <c r="BP77" s="3"/>
      <c r="BQ77" s="3"/>
      <c r="BR77" s="3"/>
      <c r="BS77" s="3"/>
      <c r="BT77" s="3"/>
      <c r="BU77" s="3"/>
      <c r="BV77" s="3"/>
    </row>
  </sheetData>
  <sheetProtection algorithmName="SHA-512" hashValue="OYreMTKjAX89LATuOhO2BPcbzTpzeuHmtgg/gXHgn707et3uDAXrN9ZKtBOjKtHRNovwmcQsrLfXsKI4P5++TQ==" saltValue="0X936ZB/ZZjlFsUa5RHC7Q==" spinCount="100000" sheet="1" objects="1" scenarios="1"/>
  <mergeCells count="12">
    <mergeCell ref="A1:C1"/>
    <mergeCell ref="D1:F1"/>
    <mergeCell ref="BA1:BB1"/>
    <mergeCell ref="BC1:BD1"/>
    <mergeCell ref="AK1:AL1"/>
    <mergeCell ref="AO1:AP1"/>
    <mergeCell ref="AQ1:AR1"/>
    <mergeCell ref="AU1:AV1"/>
    <mergeCell ref="AW1:AX1"/>
    <mergeCell ref="AY1:AZ1"/>
    <mergeCell ref="AM1:AN1"/>
    <mergeCell ref="AS1:AT1"/>
  </mergeCells>
  <phoneticPr fontId="3" type="noConversion"/>
  <conditionalFormatting sqref="B4:B1048576">
    <cfRule type="cellIs" dxfId="30" priority="12" operator="equal">
      <formula>2</formula>
    </cfRule>
  </conditionalFormatting>
  <conditionalFormatting sqref="B1:B1048576">
    <cfRule type="cellIs" dxfId="29" priority="1" operator="equal">
      <formula>"H"</formula>
    </cfRule>
  </conditionalFormatting>
  <dataValidations count="3">
    <dataValidation type="list" allowBlank="1" showInputMessage="1" showErrorMessage="1" sqref="F23:F27 F38:F40 F6:F8 F10:F12 F14:F15 F17:F21 F29:F35" xr:uid="{00000000-0002-0000-0500-000000000000}">
      <formula1>lst_janee</formula1>
    </dataValidation>
    <dataValidation type="list" allowBlank="1" showInputMessage="1" showErrorMessage="1" sqref="AA6:AA40" xr:uid="{00000000-0002-0000-0500-000001000000}">
      <formula1>lst_Category</formula1>
    </dataValidation>
    <dataValidation type="list" allowBlank="1" showInputMessage="1" showErrorMessage="1" sqref="F36" xr:uid="{00000000-0002-0000-0500-000002000000}">
      <formula1>lst_ToelNvt</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B400"/>
  <sheetViews>
    <sheetView showGridLines="0" showRowColHeaders="0" showWhiteSpace="0" zoomScaleNormal="100" workbookViewId="0">
      <pane xSplit="4" ySplit="4" topLeftCell="XEO5" activePane="bottomRight" state="frozen"/>
      <selection pane="topRight" activeCell="E1" sqref="E1"/>
      <selection pane="bottomLeft" activeCell="A5" sqref="A5"/>
      <selection pane="bottomRight" activeCell="A2" sqref="A2"/>
    </sheetView>
  </sheetViews>
  <sheetFormatPr defaultColWidth="9.109375" defaultRowHeight="14.4" x14ac:dyDescent="0.3"/>
  <cols>
    <col min="1" max="1" width="18.33203125" style="11" customWidth="1"/>
    <col min="2" max="2" width="80.6640625" style="89" customWidth="1"/>
    <col min="3" max="3" width="17.33203125" style="89" customWidth="1"/>
    <col min="4" max="4" width="28.5546875" style="89" customWidth="1"/>
    <col min="5" max="15" width="24.5546875" style="166" customWidth="1"/>
    <col min="16" max="26" width="3.33203125" style="166" customWidth="1"/>
    <col min="27" max="27" width="21" style="81" hidden="1" customWidth="1"/>
    <col min="28" max="28" width="14.88671875" style="35" hidden="1" customWidth="1"/>
    <col min="29" max="29" width="12.6640625" style="80" hidden="1" customWidth="1"/>
    <col min="30" max="30" width="11.6640625" style="11" hidden="1" customWidth="1"/>
    <col min="31" max="35" width="9.109375" style="11" hidden="1" customWidth="1"/>
    <col min="36" max="36" width="6.88671875" style="11" hidden="1" customWidth="1"/>
    <col min="37" max="48" width="9.109375" style="11" hidden="1" customWidth="1"/>
    <col min="49" max="49" width="11.5546875" style="72" hidden="1" customWidth="1"/>
    <col min="50" max="52" width="0" style="72" hidden="1" customWidth="1"/>
    <col min="53" max="53" width="3.6640625" style="72" hidden="1" customWidth="1"/>
    <col min="54" max="54" width="4.33203125" style="72" hidden="1" customWidth="1"/>
    <col min="55" max="55" width="5.6640625" style="124" hidden="1" customWidth="1"/>
    <col min="56" max="56" width="13.109375" style="72" hidden="1" customWidth="1"/>
    <col min="57" max="57" width="13.6640625" style="152" customWidth="1"/>
    <col min="58" max="67" width="9.109375" style="72"/>
    <col min="68" max="80" width="9.109375" style="162"/>
    <col min="81" max="16384" width="9.109375" style="165"/>
  </cols>
  <sheetData>
    <row r="1" spans="1:80" s="172" customFormat="1" ht="23.4" x14ac:dyDescent="0.45">
      <c r="A1" s="291" t="s">
        <v>628</v>
      </c>
      <c r="B1" s="291"/>
      <c r="C1" s="291"/>
      <c r="D1" s="252" t="str">
        <f>"Completed -  "&amp;'5. MDS2'!AJ$2&amp;"%"</f>
        <v>Completed -  0%</v>
      </c>
      <c r="E1" s="165"/>
      <c r="F1" s="165"/>
      <c r="G1" s="165"/>
      <c r="H1" s="165"/>
      <c r="I1" s="165"/>
      <c r="J1" s="165"/>
      <c r="K1" s="165"/>
      <c r="L1" s="165"/>
      <c r="M1" s="165"/>
      <c r="N1" s="165"/>
      <c r="O1" s="165"/>
      <c r="P1" s="165"/>
      <c r="Q1" s="165"/>
      <c r="R1" s="165"/>
      <c r="S1" s="165"/>
      <c r="T1" s="165"/>
      <c r="U1" s="165"/>
      <c r="V1" s="165"/>
      <c r="W1" s="165"/>
      <c r="X1" s="165"/>
      <c r="Y1" s="165"/>
      <c r="Z1" s="165"/>
      <c r="AA1" s="11"/>
      <c r="AB1" s="103" t="s">
        <v>53</v>
      </c>
      <c r="AC1" s="95" t="s">
        <v>54</v>
      </c>
      <c r="AD1" s="104"/>
      <c r="AE1" s="104"/>
      <c r="AF1" s="104"/>
      <c r="AG1" s="106"/>
      <c r="AH1" s="95"/>
      <c r="AI1" s="104"/>
      <c r="AJ1" s="95" t="s">
        <v>56</v>
      </c>
      <c r="AK1" s="280" t="s">
        <v>57</v>
      </c>
      <c r="AL1" s="280"/>
      <c r="AM1" s="280" t="s">
        <v>58</v>
      </c>
      <c r="AN1" s="280"/>
      <c r="AO1" s="280" t="s">
        <v>59</v>
      </c>
      <c r="AP1" s="280"/>
      <c r="AQ1" s="280" t="s">
        <v>60</v>
      </c>
      <c r="AR1" s="280"/>
      <c r="AS1" s="280" t="s">
        <v>61</v>
      </c>
      <c r="AT1" s="280"/>
      <c r="AU1" s="280" t="s">
        <v>62</v>
      </c>
      <c r="AV1" s="280"/>
      <c r="AW1" s="280" t="s">
        <v>63</v>
      </c>
      <c r="AX1" s="280"/>
      <c r="AY1" s="292" t="s">
        <v>64</v>
      </c>
      <c r="AZ1" s="292"/>
      <c r="BA1" s="292" t="s">
        <v>65</v>
      </c>
      <c r="BB1" s="292"/>
      <c r="BC1" s="292" t="s">
        <v>66</v>
      </c>
      <c r="BD1" s="292"/>
      <c r="BE1" s="72"/>
      <c r="BF1" s="72"/>
      <c r="BG1" s="14"/>
      <c r="BH1" s="14"/>
      <c r="BI1" s="14"/>
      <c r="BJ1" s="14"/>
      <c r="BK1" s="14"/>
      <c r="BL1" s="14"/>
      <c r="BM1" s="14"/>
      <c r="BN1" s="14"/>
      <c r="BO1" s="14"/>
    </row>
    <row r="2" spans="1:80" s="172" customFormat="1" x14ac:dyDescent="0.3">
      <c r="A2" s="83"/>
      <c r="B2" s="84"/>
      <c r="C2" s="84"/>
      <c r="D2" s="85"/>
      <c r="E2" s="165"/>
      <c r="F2" s="165"/>
      <c r="G2" s="165"/>
      <c r="H2" s="165"/>
      <c r="I2" s="165"/>
      <c r="J2" s="165"/>
      <c r="K2" s="165"/>
      <c r="L2" s="165"/>
      <c r="M2" s="165"/>
      <c r="N2" s="165"/>
      <c r="O2" s="165"/>
      <c r="P2" s="165"/>
      <c r="Q2" s="165"/>
      <c r="R2" s="165"/>
      <c r="S2" s="165"/>
      <c r="T2" s="165"/>
      <c r="U2" s="165"/>
      <c r="V2" s="165"/>
      <c r="W2" s="165"/>
      <c r="X2" s="165"/>
      <c r="Y2" s="165"/>
      <c r="Z2" s="165"/>
      <c r="AA2" s="11"/>
      <c r="AB2" s="132">
        <f>SUM(AB5:AB400)</f>
        <v>367</v>
      </c>
      <c r="AC2" s="132">
        <f>AG2</f>
        <v>0</v>
      </c>
      <c r="AD2" s="104"/>
      <c r="AE2" s="103"/>
      <c r="AF2" s="103"/>
      <c r="AG2" s="105">
        <f>SUM(AG5:AG400)</f>
        <v>0</v>
      </c>
      <c r="AH2" s="95"/>
      <c r="AI2" s="104"/>
      <c r="AJ2" s="106">
        <f>ROUND(COUNTA(C5:C400)/COUNTA(AB5:AB400),2)*100</f>
        <v>0</v>
      </c>
      <c r="AK2" s="118"/>
      <c r="AL2" s="118">
        <f>IF(AND(AL5&gt;0,AK5&gt;0),AL5/AK5,0)</f>
        <v>0</v>
      </c>
      <c r="AM2" s="118"/>
      <c r="AN2" s="118">
        <f>IF(AND(AN5&gt;0,AM5&gt;0),AN5/AM5,0)</f>
        <v>0</v>
      </c>
      <c r="AO2" s="118"/>
      <c r="AP2" s="118">
        <f>IF(AND(AP5&gt;0,AO5&gt;0),AP5/AO5,0)</f>
        <v>0</v>
      </c>
      <c r="AQ2" s="118"/>
      <c r="AR2" s="118">
        <f>IF(AND(AR5&gt;0,AQ5&gt;0),AR5/AQ5,0)</f>
        <v>0</v>
      </c>
      <c r="AS2" s="118"/>
      <c r="AT2" s="118">
        <f>IF(AND(AT5&gt;0,AS5&gt;0),AT5/AS5,0)</f>
        <v>0</v>
      </c>
      <c r="AU2" s="118"/>
      <c r="AV2" s="118">
        <f>IF(AND(AV5&gt;0,AU5&gt;0),AV5/AU5,0)</f>
        <v>0</v>
      </c>
      <c r="AW2" s="118"/>
      <c r="AX2" s="118">
        <f>IF(AND(AX5&gt;0,AW5&gt;0),AX5/AW5,0)</f>
        <v>0</v>
      </c>
      <c r="AY2" s="116"/>
      <c r="AZ2" s="118">
        <f>IF(AND(AZ5&gt;0,AY5&gt;0),AZ5/AY5,0)</f>
        <v>0</v>
      </c>
      <c r="BA2" s="116"/>
      <c r="BB2" s="118">
        <f>IF(AND(BB5&gt;0,BA5&gt;0),BB5/BA5,0)</f>
        <v>0</v>
      </c>
      <c r="BC2" s="116"/>
      <c r="BD2" s="118">
        <f>IF(AND(BD5&gt;0,BC5&gt;0),BD5/BC5,0)</f>
        <v>0</v>
      </c>
      <c r="BE2" s="72"/>
      <c r="BF2" s="72"/>
      <c r="BG2" s="14"/>
      <c r="BH2" s="14"/>
      <c r="BI2" s="14"/>
      <c r="BJ2" s="14"/>
      <c r="BK2" s="14"/>
      <c r="BL2" s="14"/>
      <c r="BM2" s="14"/>
      <c r="BN2" s="14"/>
      <c r="BO2" s="14"/>
    </row>
    <row r="3" spans="1:80" x14ac:dyDescent="0.3">
      <c r="A3" s="86"/>
      <c r="B3" s="87"/>
      <c r="C3" s="87"/>
      <c r="D3" s="87"/>
      <c r="E3" s="165"/>
      <c r="F3" s="165"/>
      <c r="G3" s="165"/>
      <c r="H3" s="165"/>
      <c r="I3" s="165"/>
      <c r="J3" s="165"/>
      <c r="K3" s="165"/>
      <c r="L3" s="165"/>
      <c r="M3" s="165"/>
      <c r="N3" s="165"/>
      <c r="O3" s="165"/>
      <c r="P3" s="165"/>
      <c r="Q3" s="165"/>
      <c r="R3" s="165"/>
      <c r="S3" s="165"/>
      <c r="T3" s="165"/>
      <c r="U3" s="165"/>
      <c r="V3" s="165"/>
      <c r="W3" s="165"/>
      <c r="X3" s="165"/>
      <c r="Y3" s="165"/>
      <c r="Z3" s="165"/>
      <c r="AA3" s="11"/>
      <c r="AB3" s="104"/>
      <c r="AC3" s="104"/>
      <c r="AD3" s="104"/>
      <c r="AE3" s="103"/>
      <c r="AF3" s="103"/>
      <c r="AG3" s="105"/>
      <c r="AH3" s="100"/>
      <c r="AI3" s="109"/>
      <c r="AJ3" s="100"/>
      <c r="AK3" s="118"/>
      <c r="AL3" s="118"/>
      <c r="AM3" s="118"/>
      <c r="AN3" s="118"/>
      <c r="AO3" s="118"/>
      <c r="AP3" s="118"/>
      <c r="AQ3" s="118"/>
      <c r="AR3" s="118"/>
      <c r="AS3" s="118"/>
      <c r="AT3" s="118"/>
      <c r="AU3" s="118"/>
      <c r="AV3" s="118"/>
      <c r="AW3" s="118"/>
      <c r="AX3" s="118"/>
      <c r="AY3" s="116"/>
      <c r="AZ3" s="118"/>
      <c r="BA3" s="116"/>
      <c r="BB3" s="118"/>
      <c r="BC3" s="116"/>
      <c r="BD3" s="118"/>
      <c r="BE3" s="72"/>
      <c r="BG3" s="11"/>
      <c r="BH3" s="11"/>
      <c r="BI3" s="11"/>
      <c r="BJ3" s="11"/>
      <c r="BK3" s="11"/>
      <c r="BL3" s="11"/>
      <c r="BM3" s="11"/>
      <c r="BN3" s="11"/>
      <c r="BO3" s="11"/>
      <c r="BP3" s="165"/>
      <c r="BQ3" s="165"/>
      <c r="BR3" s="165"/>
      <c r="BS3" s="165"/>
      <c r="BT3" s="165"/>
      <c r="BU3" s="165"/>
      <c r="BV3" s="165"/>
      <c r="BW3" s="165"/>
      <c r="BX3" s="165"/>
      <c r="BY3" s="165"/>
      <c r="BZ3" s="165"/>
      <c r="CA3" s="165"/>
      <c r="CB3" s="165"/>
    </row>
    <row r="4" spans="1:80" s="172" customFormat="1" x14ac:dyDescent="0.3">
      <c r="A4" s="88" t="s">
        <v>629</v>
      </c>
      <c r="B4" s="82" t="s">
        <v>630</v>
      </c>
      <c r="C4" s="82" t="s">
        <v>631</v>
      </c>
      <c r="D4" s="82" t="s">
        <v>252</v>
      </c>
      <c r="E4" s="163"/>
      <c r="F4" s="163"/>
      <c r="G4" s="163"/>
      <c r="H4" s="163"/>
      <c r="I4" s="163"/>
      <c r="J4" s="163"/>
      <c r="K4" s="163"/>
      <c r="L4" s="163"/>
      <c r="M4" s="163"/>
      <c r="N4" s="163"/>
      <c r="O4" s="163"/>
      <c r="P4" s="163"/>
      <c r="Q4" s="163"/>
      <c r="R4" s="163"/>
      <c r="S4" s="163"/>
      <c r="T4" s="163"/>
      <c r="U4" s="163"/>
      <c r="V4" s="163"/>
      <c r="W4" s="163"/>
      <c r="X4" s="163"/>
      <c r="Y4" s="163"/>
      <c r="Z4" s="163"/>
      <c r="AA4" s="95" t="s">
        <v>76</v>
      </c>
      <c r="AB4" s="109" t="s">
        <v>77</v>
      </c>
      <c r="AC4" s="103" t="s">
        <v>78</v>
      </c>
      <c r="AD4" s="103" t="s">
        <v>79</v>
      </c>
      <c r="AE4" s="103"/>
      <c r="AF4" s="103"/>
      <c r="AG4" s="106" t="s">
        <v>82</v>
      </c>
      <c r="AH4" s="95" t="s">
        <v>360</v>
      </c>
      <c r="AI4" s="109"/>
      <c r="AJ4" s="100"/>
      <c r="AK4" s="119" t="s">
        <v>69</v>
      </c>
      <c r="AL4" s="119" t="s">
        <v>70</v>
      </c>
      <c r="AM4" s="119" t="s">
        <v>69</v>
      </c>
      <c r="AN4" s="119" t="s">
        <v>70</v>
      </c>
      <c r="AO4" s="119" t="s">
        <v>69</v>
      </c>
      <c r="AP4" s="119" t="s">
        <v>70</v>
      </c>
      <c r="AQ4" s="119" t="s">
        <v>69</v>
      </c>
      <c r="AR4" s="119" t="s">
        <v>70</v>
      </c>
      <c r="AS4" s="119" t="s">
        <v>69</v>
      </c>
      <c r="AT4" s="119" t="s">
        <v>70</v>
      </c>
      <c r="AU4" s="119" t="s">
        <v>69</v>
      </c>
      <c r="AV4" s="119" t="s">
        <v>70</v>
      </c>
      <c r="AW4" s="119" t="s">
        <v>69</v>
      </c>
      <c r="AX4" s="119" t="s">
        <v>70</v>
      </c>
      <c r="AY4" s="109" t="s">
        <v>69</v>
      </c>
      <c r="AZ4" s="109" t="s">
        <v>70</v>
      </c>
      <c r="BA4" s="109" t="s">
        <v>69</v>
      </c>
      <c r="BB4" s="109" t="s">
        <v>70</v>
      </c>
      <c r="BC4" s="109" t="s">
        <v>69</v>
      </c>
      <c r="BD4" s="109" t="s">
        <v>70</v>
      </c>
      <c r="BE4" s="72"/>
      <c r="BF4" s="72"/>
      <c r="BG4" s="14"/>
      <c r="BH4" s="14"/>
      <c r="BI4" s="14"/>
      <c r="BJ4" s="14"/>
      <c r="BK4" s="14"/>
      <c r="BL4" s="14"/>
      <c r="BM4" s="14"/>
      <c r="BN4" s="14"/>
      <c r="BO4" s="14"/>
    </row>
    <row r="5" spans="1:80" x14ac:dyDescent="0.3">
      <c r="A5" s="11" t="s">
        <v>632</v>
      </c>
      <c r="B5" s="89" t="s">
        <v>633</v>
      </c>
      <c r="E5" s="159"/>
      <c r="F5" s="159"/>
      <c r="G5" s="159"/>
      <c r="H5" s="159"/>
      <c r="I5" s="159"/>
      <c r="J5" s="159"/>
      <c r="K5" s="159"/>
      <c r="L5" s="159"/>
      <c r="M5" s="159"/>
      <c r="N5" s="159"/>
      <c r="O5" s="159"/>
      <c r="P5" s="159"/>
      <c r="Q5" s="159"/>
      <c r="R5" s="159"/>
      <c r="S5" s="159"/>
      <c r="T5" s="159"/>
      <c r="U5" s="159"/>
      <c r="V5" s="159"/>
      <c r="W5" s="159"/>
      <c r="X5" s="159"/>
      <c r="Y5" s="159"/>
      <c r="Z5" s="159"/>
      <c r="AA5" s="4"/>
      <c r="AB5" s="109"/>
      <c r="AC5" s="109"/>
      <c r="AD5" s="109"/>
      <c r="AE5" s="109"/>
      <c r="AF5" s="109"/>
      <c r="AG5" s="117"/>
      <c r="AH5" s="98"/>
      <c r="AI5" s="116"/>
      <c r="AJ5" s="98"/>
      <c r="AK5" s="119">
        <f t="shared" ref="AK5:BD5" si="0">SUM(AK6:AK400)</f>
        <v>4</v>
      </c>
      <c r="AL5" s="119">
        <f t="shared" si="0"/>
        <v>0</v>
      </c>
      <c r="AM5" s="119">
        <f t="shared" si="0"/>
        <v>43</v>
      </c>
      <c r="AN5" s="119">
        <f t="shared" si="0"/>
        <v>0</v>
      </c>
      <c r="AO5" s="119">
        <f t="shared" si="0"/>
        <v>14</v>
      </c>
      <c r="AP5" s="119">
        <f t="shared" si="0"/>
        <v>0</v>
      </c>
      <c r="AQ5" s="119">
        <f t="shared" si="0"/>
        <v>26</v>
      </c>
      <c r="AR5" s="119">
        <f t="shared" si="0"/>
        <v>0</v>
      </c>
      <c r="AS5" s="119">
        <f>SUM(AS6:AS122)</f>
        <v>0</v>
      </c>
      <c r="AT5" s="119">
        <f>SUM(AT6:AT122)</f>
        <v>0</v>
      </c>
      <c r="AU5" s="119">
        <f t="shared" si="0"/>
        <v>54</v>
      </c>
      <c r="AV5" s="119">
        <f t="shared" si="0"/>
        <v>0</v>
      </c>
      <c r="AW5" s="119">
        <f t="shared" si="0"/>
        <v>57</v>
      </c>
      <c r="AX5" s="119">
        <f t="shared" si="0"/>
        <v>0</v>
      </c>
      <c r="AY5" s="109">
        <f t="shared" si="0"/>
        <v>15</v>
      </c>
      <c r="AZ5" s="109">
        <f t="shared" si="0"/>
        <v>0</v>
      </c>
      <c r="BA5" s="109">
        <f t="shared" si="0"/>
        <v>100</v>
      </c>
      <c r="BB5" s="109">
        <f t="shared" si="0"/>
        <v>0</v>
      </c>
      <c r="BC5" s="109">
        <f t="shared" si="0"/>
        <v>50</v>
      </c>
      <c r="BD5" s="109">
        <f t="shared" si="0"/>
        <v>0</v>
      </c>
      <c r="BE5" s="72"/>
      <c r="BG5" s="11"/>
      <c r="BH5" s="11"/>
      <c r="BI5" s="11"/>
      <c r="BJ5" s="11"/>
      <c r="BK5" s="11"/>
      <c r="BL5" s="11"/>
      <c r="BM5" s="11"/>
      <c r="BN5" s="11"/>
      <c r="BO5" s="11"/>
      <c r="BP5" s="165"/>
      <c r="BQ5" s="165"/>
      <c r="BR5" s="165"/>
      <c r="BS5" s="165"/>
      <c r="BT5" s="165"/>
      <c r="BU5" s="165"/>
      <c r="BV5" s="165"/>
      <c r="BW5" s="165"/>
      <c r="BX5" s="165"/>
      <c r="BY5" s="165"/>
      <c r="BZ5" s="165"/>
      <c r="CA5" s="165"/>
      <c r="CB5" s="165"/>
    </row>
    <row r="6" spans="1:80" x14ac:dyDescent="0.3">
      <c r="A6" s="11" t="s">
        <v>634</v>
      </c>
      <c r="B6" s="89" t="s">
        <v>635</v>
      </c>
      <c r="E6" s="159"/>
      <c r="F6" s="159"/>
      <c r="G6" s="159"/>
      <c r="H6" s="159"/>
      <c r="I6" s="159"/>
      <c r="J6" s="159"/>
      <c r="K6" s="159"/>
      <c r="L6" s="159"/>
      <c r="M6" s="159"/>
      <c r="N6" s="159"/>
      <c r="O6" s="159"/>
      <c r="P6" s="159"/>
      <c r="Q6" s="159"/>
      <c r="R6" s="159"/>
      <c r="S6" s="159"/>
      <c r="T6" s="159"/>
      <c r="U6" s="159"/>
      <c r="V6" s="159"/>
      <c r="W6" s="159"/>
      <c r="X6" s="159"/>
      <c r="Y6" s="159"/>
      <c r="Z6" s="159"/>
      <c r="AA6" s="4"/>
      <c r="AB6" s="116"/>
      <c r="AC6" s="116"/>
      <c r="AD6" s="116"/>
      <c r="AE6" s="116"/>
      <c r="AF6" s="116"/>
      <c r="AG6" s="123">
        <f>IF(Tabel5[[#This Row],[Respons Vendor]]=AC6,AB6,0)</f>
        <v>0</v>
      </c>
      <c r="AH6" s="98" t="s">
        <v>320</v>
      </c>
      <c r="AI6" s="98"/>
      <c r="AJ6" s="98"/>
      <c r="AK6" s="118">
        <f>IF($AA6=AK$1,$AB6,0)</f>
        <v>0</v>
      </c>
      <c r="AL6" s="118">
        <f t="shared" ref="AL6" si="1">IF($AA6=AK$1,$AG6,0)</f>
        <v>0</v>
      </c>
      <c r="AM6" s="118">
        <f>IF($AA6=AM$1,$AB6,0)</f>
        <v>0</v>
      </c>
      <c r="AN6" s="118">
        <f t="shared" ref="AN6" si="2">IF($AA6=AM$1,$AG6,0)</f>
        <v>0</v>
      </c>
      <c r="AO6" s="118">
        <f>IF($AA6=AO$1,$AB6,0)</f>
        <v>0</v>
      </c>
      <c r="AP6" s="118">
        <f t="shared" ref="AP6" si="3">IF($AA6=AO$1,$AG6,0)</f>
        <v>0</v>
      </c>
      <c r="AQ6" s="118">
        <f>IF($AA6=AQ$1,$AB6,0)</f>
        <v>0</v>
      </c>
      <c r="AR6" s="118">
        <f t="shared" ref="AR6" si="4">IF($AA6=AQ$1,$AG6,0)</f>
        <v>0</v>
      </c>
      <c r="AS6" s="118">
        <f>IF($AA6=AS$1,$AB6,0)</f>
        <v>0</v>
      </c>
      <c r="AT6" s="118">
        <f t="shared" ref="AT6" si="5">IF($AA6=AS$1,$AG6,0)</f>
        <v>0</v>
      </c>
      <c r="AU6" s="118">
        <f>IF($AA6=AU$1,$AB6,0)</f>
        <v>0</v>
      </c>
      <c r="AV6" s="118">
        <f t="shared" ref="AV6" si="6">IF($AA6=AU$1,$AG6,0)</f>
        <v>0</v>
      </c>
      <c r="AW6" s="118">
        <f>IF($AA6=AW$1,$AB6,0)</f>
        <v>0</v>
      </c>
      <c r="AX6" s="118">
        <f t="shared" ref="AX6" si="7">IF($AA6=AW$1,$AG6,0)</f>
        <v>0</v>
      </c>
      <c r="AY6" s="118">
        <f>IF($AA6=AY$1,$AB6,0)</f>
        <v>0</v>
      </c>
      <c r="AZ6" s="118">
        <f t="shared" ref="AZ6" si="8">IF($AA6=AY$1,$AG6,0)</f>
        <v>0</v>
      </c>
      <c r="BA6" s="118">
        <f>IF($AA6=BA$1,$AB6,0)</f>
        <v>0</v>
      </c>
      <c r="BB6" s="118">
        <f t="shared" ref="BB6" si="9">IF($AA6=BA$1,$AG6,0)</f>
        <v>0</v>
      </c>
      <c r="BC6" s="118">
        <f>IF($AA6=BC$1,$AB6,0)</f>
        <v>0</v>
      </c>
      <c r="BD6" s="118">
        <f t="shared" ref="BD6" si="10">IF($AA6=BC$1,$AG6,0)</f>
        <v>0</v>
      </c>
      <c r="BE6" s="72"/>
      <c r="BG6" s="11"/>
      <c r="BH6" s="11"/>
      <c r="BI6" s="11"/>
      <c r="BJ6" s="11"/>
      <c r="BK6" s="11"/>
      <c r="BL6" s="11"/>
      <c r="BM6" s="11"/>
      <c r="BN6" s="11"/>
      <c r="BO6" s="11"/>
      <c r="BP6" s="165"/>
      <c r="BQ6" s="165"/>
      <c r="BR6" s="165"/>
      <c r="BS6" s="165"/>
      <c r="BT6" s="165"/>
      <c r="BU6" s="165"/>
      <c r="BV6" s="165"/>
      <c r="BW6" s="165"/>
      <c r="BX6" s="165"/>
      <c r="BY6" s="165"/>
      <c r="BZ6" s="165"/>
      <c r="CA6" s="165"/>
      <c r="CB6" s="165"/>
    </row>
    <row r="7" spans="1:80" x14ac:dyDescent="0.3">
      <c r="A7" s="11" t="s">
        <v>636</v>
      </c>
      <c r="B7" s="89" t="s">
        <v>637</v>
      </c>
      <c r="E7" s="159"/>
      <c r="F7" s="159"/>
      <c r="G7" s="159"/>
      <c r="H7" s="159"/>
      <c r="I7" s="159"/>
      <c r="J7" s="159"/>
      <c r="K7" s="159"/>
      <c r="L7" s="159"/>
      <c r="M7" s="159"/>
      <c r="N7" s="159"/>
      <c r="O7" s="159"/>
      <c r="P7" s="159"/>
      <c r="Q7" s="159"/>
      <c r="R7" s="159"/>
      <c r="S7" s="159"/>
      <c r="T7" s="159"/>
      <c r="U7" s="159"/>
      <c r="V7" s="159"/>
      <c r="W7" s="159"/>
      <c r="X7" s="159"/>
      <c r="Y7" s="159"/>
      <c r="Z7" s="159"/>
      <c r="AA7" s="4"/>
      <c r="AB7" s="116"/>
      <c r="AC7" s="116"/>
      <c r="AD7" s="116"/>
      <c r="AE7" s="116"/>
      <c r="AF7" s="116"/>
      <c r="AG7" s="123">
        <f>IF(Tabel5[[#This Row],[Respons Vendor]]=AC7,AB7,0)</f>
        <v>0</v>
      </c>
      <c r="AH7" s="98" t="s">
        <v>320</v>
      </c>
      <c r="AI7" s="116"/>
      <c r="AJ7" s="98"/>
      <c r="AK7" s="118">
        <f t="shared" ref="AK7:AK70" si="11">IF($AA7=AK$1,$AB7,0)</f>
        <v>0</v>
      </c>
      <c r="AL7" s="118">
        <f t="shared" ref="AL7:AL70" si="12">IF($AA7=AK$1,$AG7,0)</f>
        <v>0</v>
      </c>
      <c r="AM7" s="118">
        <f t="shared" ref="AM7:AM70" si="13">IF($AA7=AM$1,$AB7,0)</f>
        <v>0</v>
      </c>
      <c r="AN7" s="118">
        <f t="shared" ref="AN7:AN70" si="14">IF($AA7=AM$1,$AG7,0)</f>
        <v>0</v>
      </c>
      <c r="AO7" s="118">
        <f t="shared" ref="AO7:AO70" si="15">IF($AA7=AO$1,$AB7,0)</f>
        <v>0</v>
      </c>
      <c r="AP7" s="118">
        <f t="shared" ref="AP7:AP70" si="16">IF($AA7=AO$1,$AG7,0)</f>
        <v>0</v>
      </c>
      <c r="AQ7" s="118">
        <f t="shared" ref="AQ7:AQ70" si="17">IF($AA7=AQ$1,$AB7,0)</f>
        <v>0</v>
      </c>
      <c r="AR7" s="118">
        <f t="shared" ref="AR7:AR70" si="18">IF($AA7=AQ$1,$AG7,0)</f>
        <v>0</v>
      </c>
      <c r="AS7" s="118">
        <f t="shared" ref="AS7:AS70" si="19">IF($AA7=AS$1,$AB7,0)</f>
        <v>0</v>
      </c>
      <c r="AT7" s="118">
        <f t="shared" ref="AT7:AT70" si="20">IF($AA7=AS$1,$AG7,0)</f>
        <v>0</v>
      </c>
      <c r="AU7" s="118">
        <f t="shared" ref="AU7:AU70" si="21">IF($AA7=AU$1,$AB7,0)</f>
        <v>0</v>
      </c>
      <c r="AV7" s="118">
        <f t="shared" ref="AV7:AV70" si="22">IF($AA7=AU$1,$AG7,0)</f>
        <v>0</v>
      </c>
      <c r="AW7" s="118">
        <f t="shared" ref="AW7:AW70" si="23">IF($AA7=AW$1,$AB7,0)</f>
        <v>0</v>
      </c>
      <c r="AX7" s="118">
        <f t="shared" ref="AX7:AX70" si="24">IF($AA7=AW$1,$AG7,0)</f>
        <v>0</v>
      </c>
      <c r="AY7" s="118">
        <f t="shared" ref="AY7:AY70" si="25">IF($AA7=AY$1,$AB7,0)</f>
        <v>0</v>
      </c>
      <c r="AZ7" s="118">
        <f t="shared" ref="AZ7:AZ70" si="26">IF($AA7=AY$1,$AG7,0)</f>
        <v>0</v>
      </c>
      <c r="BA7" s="118">
        <f t="shared" ref="BA7:BA70" si="27">IF($AA7=BA$1,$AB7,0)</f>
        <v>0</v>
      </c>
      <c r="BB7" s="118">
        <f t="shared" ref="BB7:BB70" si="28">IF($AA7=BA$1,$AG7,0)</f>
        <v>0</v>
      </c>
      <c r="BC7" s="118">
        <f t="shared" ref="BC7:BC70" si="29">IF($AA7=BC$1,$AB7,0)</f>
        <v>0</v>
      </c>
      <c r="BD7" s="118">
        <f t="shared" ref="BD7:BD70" si="30">IF($AA7=BC$1,$AG7,0)</f>
        <v>0</v>
      </c>
      <c r="BE7" s="72"/>
      <c r="BG7" s="11"/>
      <c r="BH7" s="11"/>
      <c r="BI7" s="11"/>
      <c r="BJ7" s="11"/>
      <c r="BK7" s="11"/>
      <c r="BL7" s="11"/>
      <c r="BM7" s="11"/>
      <c r="BN7" s="11"/>
      <c r="BO7" s="11"/>
      <c r="BP7" s="165"/>
      <c r="BQ7" s="165"/>
      <c r="BR7" s="165"/>
      <c r="BS7" s="165"/>
      <c r="BT7" s="165"/>
      <c r="BU7" s="165"/>
      <c r="BV7" s="165"/>
      <c r="BW7" s="165"/>
      <c r="BX7" s="165"/>
      <c r="BY7" s="165"/>
      <c r="BZ7" s="165"/>
      <c r="CA7" s="165"/>
      <c r="CB7" s="165"/>
    </row>
    <row r="8" spans="1:80" x14ac:dyDescent="0.3">
      <c r="A8" s="11" t="s">
        <v>638</v>
      </c>
      <c r="B8" s="89" t="s">
        <v>639</v>
      </c>
      <c r="E8" s="159"/>
      <c r="F8" s="159"/>
      <c r="G8" s="159"/>
      <c r="H8" s="159"/>
      <c r="I8" s="159"/>
      <c r="J8" s="159"/>
      <c r="K8" s="159"/>
      <c r="L8" s="159"/>
      <c r="M8" s="159"/>
      <c r="N8" s="159"/>
      <c r="O8" s="159"/>
      <c r="P8" s="159"/>
      <c r="Q8" s="159"/>
      <c r="R8" s="159"/>
      <c r="S8" s="159"/>
      <c r="T8" s="159"/>
      <c r="U8" s="159"/>
      <c r="V8" s="159"/>
      <c r="W8" s="159"/>
      <c r="X8" s="159"/>
      <c r="Y8" s="159"/>
      <c r="Z8" s="159"/>
      <c r="AA8" s="4"/>
      <c r="AB8" s="116">
        <v>1</v>
      </c>
      <c r="AC8" s="116" t="s">
        <v>640</v>
      </c>
      <c r="AD8" s="116" t="s">
        <v>641</v>
      </c>
      <c r="AE8" s="116"/>
      <c r="AF8" s="116"/>
      <c r="AG8" s="123">
        <f>IF(Tabel5[[#This Row],[Respons Vendor]]=AC8,AB8,0)</f>
        <v>0</v>
      </c>
      <c r="AH8" s="98" t="s">
        <v>640</v>
      </c>
      <c r="AI8" s="116"/>
      <c r="AJ8" s="98"/>
      <c r="AK8" s="118">
        <f t="shared" si="11"/>
        <v>0</v>
      </c>
      <c r="AL8" s="118">
        <f t="shared" si="12"/>
        <v>0</v>
      </c>
      <c r="AM8" s="118">
        <f t="shared" si="13"/>
        <v>0</v>
      </c>
      <c r="AN8" s="118">
        <f t="shared" si="14"/>
        <v>0</v>
      </c>
      <c r="AO8" s="118">
        <f t="shared" si="15"/>
        <v>0</v>
      </c>
      <c r="AP8" s="118">
        <f t="shared" si="16"/>
        <v>0</v>
      </c>
      <c r="AQ8" s="118">
        <f t="shared" si="17"/>
        <v>0</v>
      </c>
      <c r="AR8" s="118">
        <f t="shared" si="18"/>
        <v>0</v>
      </c>
      <c r="AS8" s="118">
        <f t="shared" si="19"/>
        <v>0</v>
      </c>
      <c r="AT8" s="118">
        <f t="shared" si="20"/>
        <v>0</v>
      </c>
      <c r="AU8" s="118">
        <f t="shared" si="21"/>
        <v>0</v>
      </c>
      <c r="AV8" s="118">
        <f t="shared" si="22"/>
        <v>0</v>
      </c>
      <c r="AW8" s="118">
        <f t="shared" si="23"/>
        <v>0</v>
      </c>
      <c r="AX8" s="118">
        <f t="shared" si="24"/>
        <v>0</v>
      </c>
      <c r="AY8" s="118">
        <f t="shared" si="25"/>
        <v>0</v>
      </c>
      <c r="AZ8" s="118">
        <f t="shared" si="26"/>
        <v>0</v>
      </c>
      <c r="BA8" s="118">
        <f t="shared" si="27"/>
        <v>0</v>
      </c>
      <c r="BB8" s="118">
        <f t="shared" si="28"/>
        <v>0</v>
      </c>
      <c r="BC8" s="118">
        <f t="shared" si="29"/>
        <v>0</v>
      </c>
      <c r="BD8" s="118">
        <f t="shared" si="30"/>
        <v>0</v>
      </c>
      <c r="BE8" s="72"/>
      <c r="BG8" s="11"/>
      <c r="BH8" s="11"/>
      <c r="BI8" s="11"/>
      <c r="BJ8" s="11"/>
      <c r="BK8" s="11"/>
      <c r="BL8" s="11"/>
      <c r="BM8" s="11"/>
      <c r="BN8" s="11"/>
      <c r="BO8" s="11"/>
      <c r="BP8" s="165"/>
      <c r="BQ8" s="165"/>
      <c r="BR8" s="165"/>
      <c r="BS8" s="165"/>
      <c r="BT8" s="165"/>
      <c r="BU8" s="165"/>
      <c r="BV8" s="165"/>
      <c r="BW8" s="165"/>
      <c r="BX8" s="165"/>
      <c r="BY8" s="165"/>
      <c r="BZ8" s="165"/>
      <c r="CA8" s="165"/>
      <c r="CB8" s="165"/>
    </row>
    <row r="9" spans="1:80" x14ac:dyDescent="0.3">
      <c r="A9" s="11" t="s">
        <v>642</v>
      </c>
      <c r="B9" s="89" t="s">
        <v>643</v>
      </c>
      <c r="E9" s="159"/>
      <c r="F9" s="159"/>
      <c r="G9" s="159"/>
      <c r="H9" s="159"/>
      <c r="I9" s="159"/>
      <c r="J9" s="159"/>
      <c r="K9" s="159"/>
      <c r="L9" s="159"/>
      <c r="M9" s="159"/>
      <c r="N9" s="159"/>
      <c r="O9" s="159"/>
      <c r="P9" s="159"/>
      <c r="Q9" s="159"/>
      <c r="R9" s="159"/>
      <c r="S9" s="159"/>
      <c r="T9" s="159"/>
      <c r="U9" s="159"/>
      <c r="V9" s="159"/>
      <c r="W9" s="159"/>
      <c r="X9" s="159"/>
      <c r="Y9" s="159"/>
      <c r="Z9" s="159"/>
      <c r="AA9" s="4"/>
      <c r="AB9" s="116">
        <v>1</v>
      </c>
      <c r="AC9" s="116" t="s">
        <v>640</v>
      </c>
      <c r="AD9" s="116" t="s">
        <v>641</v>
      </c>
      <c r="AE9" s="116"/>
      <c r="AF9" s="116"/>
      <c r="AG9" s="123">
        <f>IF(Tabel5[[#This Row],[Respons Vendor]]=AC9,AB9,0)</f>
        <v>0</v>
      </c>
      <c r="AH9" s="98" t="s">
        <v>640</v>
      </c>
      <c r="AI9" s="116"/>
      <c r="AJ9" s="98"/>
      <c r="AK9" s="118">
        <f t="shared" si="11"/>
        <v>0</v>
      </c>
      <c r="AL9" s="118">
        <f t="shared" si="12"/>
        <v>0</v>
      </c>
      <c r="AM9" s="118">
        <f t="shared" si="13"/>
        <v>0</v>
      </c>
      <c r="AN9" s="118">
        <f t="shared" si="14"/>
        <v>0</v>
      </c>
      <c r="AO9" s="118">
        <f t="shared" si="15"/>
        <v>0</v>
      </c>
      <c r="AP9" s="118">
        <f t="shared" si="16"/>
        <v>0</v>
      </c>
      <c r="AQ9" s="118">
        <f t="shared" si="17"/>
        <v>0</v>
      </c>
      <c r="AR9" s="118">
        <f t="shared" si="18"/>
        <v>0</v>
      </c>
      <c r="AS9" s="118">
        <f t="shared" si="19"/>
        <v>0</v>
      </c>
      <c r="AT9" s="118">
        <f t="shared" si="20"/>
        <v>0</v>
      </c>
      <c r="AU9" s="118">
        <f t="shared" si="21"/>
        <v>0</v>
      </c>
      <c r="AV9" s="118">
        <f t="shared" si="22"/>
        <v>0</v>
      </c>
      <c r="AW9" s="118">
        <f t="shared" si="23"/>
        <v>0</v>
      </c>
      <c r="AX9" s="118">
        <f t="shared" si="24"/>
        <v>0</v>
      </c>
      <c r="AY9" s="118">
        <f t="shared" si="25"/>
        <v>0</v>
      </c>
      <c r="AZ9" s="118">
        <f t="shared" si="26"/>
        <v>0</v>
      </c>
      <c r="BA9" s="118">
        <f t="shared" si="27"/>
        <v>0</v>
      </c>
      <c r="BB9" s="118">
        <f t="shared" si="28"/>
        <v>0</v>
      </c>
      <c r="BC9" s="118">
        <f t="shared" si="29"/>
        <v>0</v>
      </c>
      <c r="BD9" s="118">
        <f t="shared" si="30"/>
        <v>0</v>
      </c>
      <c r="BE9" s="72"/>
      <c r="BG9" s="11"/>
      <c r="BH9" s="11"/>
      <c r="BI9" s="11"/>
      <c r="BJ9" s="11"/>
      <c r="BK9" s="11"/>
      <c r="BL9" s="11"/>
      <c r="BM9" s="11"/>
      <c r="BN9" s="11"/>
      <c r="BO9" s="11"/>
      <c r="BP9" s="165"/>
      <c r="BQ9" s="165"/>
      <c r="BR9" s="165"/>
      <c r="BS9" s="165"/>
      <c r="BT9" s="165"/>
      <c r="BU9" s="165"/>
      <c r="BV9" s="165"/>
      <c r="BW9" s="165"/>
      <c r="BX9" s="165"/>
      <c r="BY9" s="165"/>
      <c r="BZ9" s="165"/>
      <c r="CA9" s="165"/>
      <c r="CB9" s="165"/>
    </row>
    <row r="10" spans="1:80" x14ac:dyDescent="0.3">
      <c r="A10" s="11" t="s">
        <v>644</v>
      </c>
      <c r="B10" s="89" t="s">
        <v>645</v>
      </c>
      <c r="E10" s="159"/>
      <c r="F10" s="159"/>
      <c r="G10" s="159"/>
      <c r="H10" s="159"/>
      <c r="I10" s="159"/>
      <c r="J10" s="159"/>
      <c r="K10" s="159"/>
      <c r="L10" s="159"/>
      <c r="M10" s="159"/>
      <c r="N10" s="159"/>
      <c r="O10" s="159"/>
      <c r="P10" s="159"/>
      <c r="Q10" s="159"/>
      <c r="R10" s="159"/>
      <c r="S10" s="159"/>
      <c r="T10" s="159"/>
      <c r="U10" s="159"/>
      <c r="V10" s="159"/>
      <c r="W10" s="159"/>
      <c r="X10" s="159"/>
      <c r="Y10" s="159"/>
      <c r="Z10" s="159"/>
      <c r="AA10" s="4"/>
      <c r="AB10" s="116">
        <v>1</v>
      </c>
      <c r="AC10" s="116" t="s">
        <v>640</v>
      </c>
      <c r="AD10" s="116" t="s">
        <v>641</v>
      </c>
      <c r="AE10" s="116"/>
      <c r="AF10" s="116"/>
      <c r="AG10" s="123">
        <f>IF(Tabel5[[#This Row],[Respons Vendor]]=AC10,AB10,0)</f>
        <v>0</v>
      </c>
      <c r="AH10" s="98" t="s">
        <v>640</v>
      </c>
      <c r="AI10" s="116"/>
      <c r="AJ10" s="98"/>
      <c r="AK10" s="118">
        <f t="shared" si="11"/>
        <v>0</v>
      </c>
      <c r="AL10" s="118">
        <f t="shared" si="12"/>
        <v>0</v>
      </c>
      <c r="AM10" s="118">
        <f t="shared" si="13"/>
        <v>0</v>
      </c>
      <c r="AN10" s="118">
        <f t="shared" si="14"/>
        <v>0</v>
      </c>
      <c r="AO10" s="118">
        <f t="shared" si="15"/>
        <v>0</v>
      </c>
      <c r="AP10" s="118">
        <f t="shared" si="16"/>
        <v>0</v>
      </c>
      <c r="AQ10" s="118">
        <f t="shared" si="17"/>
        <v>0</v>
      </c>
      <c r="AR10" s="118">
        <f t="shared" si="18"/>
        <v>0</v>
      </c>
      <c r="AS10" s="118">
        <f t="shared" si="19"/>
        <v>0</v>
      </c>
      <c r="AT10" s="118">
        <f t="shared" si="20"/>
        <v>0</v>
      </c>
      <c r="AU10" s="118">
        <f t="shared" si="21"/>
        <v>0</v>
      </c>
      <c r="AV10" s="118">
        <f t="shared" si="22"/>
        <v>0</v>
      </c>
      <c r="AW10" s="118">
        <f t="shared" si="23"/>
        <v>0</v>
      </c>
      <c r="AX10" s="118">
        <f t="shared" si="24"/>
        <v>0</v>
      </c>
      <c r="AY10" s="118">
        <f t="shared" si="25"/>
        <v>0</v>
      </c>
      <c r="AZ10" s="118">
        <f t="shared" si="26"/>
        <v>0</v>
      </c>
      <c r="BA10" s="118">
        <f t="shared" si="27"/>
        <v>0</v>
      </c>
      <c r="BB10" s="118">
        <f t="shared" si="28"/>
        <v>0</v>
      </c>
      <c r="BC10" s="118">
        <f t="shared" si="29"/>
        <v>0</v>
      </c>
      <c r="BD10" s="118">
        <f t="shared" si="30"/>
        <v>0</v>
      </c>
      <c r="BE10" s="72"/>
      <c r="BG10" s="11"/>
      <c r="BH10" s="11"/>
      <c r="BI10" s="11"/>
      <c r="BJ10" s="11"/>
      <c r="BK10" s="11"/>
      <c r="BL10" s="11"/>
      <c r="BM10" s="11"/>
      <c r="BN10" s="11"/>
      <c r="BO10" s="11"/>
      <c r="BP10" s="165"/>
      <c r="BQ10" s="165"/>
      <c r="BR10" s="165"/>
      <c r="BS10" s="165"/>
      <c r="BT10" s="165"/>
      <c r="BU10" s="165"/>
      <c r="BV10" s="165"/>
      <c r="BW10" s="165"/>
      <c r="BX10" s="165"/>
      <c r="BY10" s="165"/>
      <c r="BZ10" s="165"/>
      <c r="CA10" s="165"/>
      <c r="CB10" s="165"/>
    </row>
    <row r="11" spans="1:80" x14ac:dyDescent="0.3">
      <c r="A11" s="11" t="s">
        <v>646</v>
      </c>
      <c r="B11" s="89" t="s">
        <v>647</v>
      </c>
      <c r="E11" s="159"/>
      <c r="F11" s="159"/>
      <c r="G11" s="159"/>
      <c r="H11" s="159"/>
      <c r="I11" s="159"/>
      <c r="J11" s="159"/>
      <c r="K11" s="159"/>
      <c r="L11" s="159"/>
      <c r="M11" s="159"/>
      <c r="N11" s="159"/>
      <c r="O11" s="159"/>
      <c r="P11" s="159"/>
      <c r="Q11" s="159"/>
      <c r="R11" s="159"/>
      <c r="S11" s="159"/>
      <c r="T11" s="159"/>
      <c r="U11" s="159"/>
      <c r="V11" s="159"/>
      <c r="W11" s="159"/>
      <c r="X11" s="159"/>
      <c r="Y11" s="159"/>
      <c r="Z11" s="159"/>
      <c r="AA11" s="4"/>
      <c r="AB11" s="116">
        <v>1</v>
      </c>
      <c r="AC11" s="116" t="s">
        <v>640</v>
      </c>
      <c r="AD11" s="116" t="s">
        <v>641</v>
      </c>
      <c r="AE11" s="116"/>
      <c r="AF11" s="116"/>
      <c r="AG11" s="123">
        <f>IF(Tabel5[[#This Row],[Respons Vendor]]=AC11,AB11,0)</f>
        <v>0</v>
      </c>
      <c r="AH11" s="98" t="s">
        <v>640</v>
      </c>
      <c r="AI11" s="116"/>
      <c r="AJ11" s="98"/>
      <c r="AK11" s="118">
        <f t="shared" si="11"/>
        <v>0</v>
      </c>
      <c r="AL11" s="118">
        <f t="shared" si="12"/>
        <v>0</v>
      </c>
      <c r="AM11" s="118">
        <f t="shared" si="13"/>
        <v>0</v>
      </c>
      <c r="AN11" s="118">
        <f t="shared" si="14"/>
        <v>0</v>
      </c>
      <c r="AO11" s="118">
        <f t="shared" si="15"/>
        <v>0</v>
      </c>
      <c r="AP11" s="118">
        <f t="shared" si="16"/>
        <v>0</v>
      </c>
      <c r="AQ11" s="118">
        <f t="shared" si="17"/>
        <v>0</v>
      </c>
      <c r="AR11" s="118">
        <f t="shared" si="18"/>
        <v>0</v>
      </c>
      <c r="AS11" s="118">
        <f t="shared" si="19"/>
        <v>0</v>
      </c>
      <c r="AT11" s="118">
        <f t="shared" si="20"/>
        <v>0</v>
      </c>
      <c r="AU11" s="118">
        <f t="shared" si="21"/>
        <v>0</v>
      </c>
      <c r="AV11" s="118">
        <f t="shared" si="22"/>
        <v>0</v>
      </c>
      <c r="AW11" s="118">
        <f t="shared" si="23"/>
        <v>0</v>
      </c>
      <c r="AX11" s="118">
        <f t="shared" si="24"/>
        <v>0</v>
      </c>
      <c r="AY11" s="118">
        <f t="shared" si="25"/>
        <v>0</v>
      </c>
      <c r="AZ11" s="118">
        <f t="shared" si="26"/>
        <v>0</v>
      </c>
      <c r="BA11" s="118">
        <f t="shared" si="27"/>
        <v>0</v>
      </c>
      <c r="BB11" s="118">
        <f t="shared" si="28"/>
        <v>0</v>
      </c>
      <c r="BC11" s="118">
        <f t="shared" si="29"/>
        <v>0</v>
      </c>
      <c r="BD11" s="118">
        <f t="shared" si="30"/>
        <v>0</v>
      </c>
      <c r="BE11" s="72"/>
      <c r="BG11" s="11"/>
      <c r="BH11" s="11"/>
      <c r="BI11" s="11"/>
      <c r="BJ11" s="11"/>
      <c r="BK11" s="11"/>
      <c r="BL11" s="11"/>
      <c r="BM11" s="11"/>
      <c r="BN11" s="11"/>
      <c r="BO11" s="11"/>
      <c r="BP11" s="165"/>
      <c r="BQ11" s="165"/>
      <c r="BR11" s="165"/>
      <c r="BS11" s="165"/>
      <c r="BT11" s="165"/>
      <c r="BU11" s="165"/>
      <c r="BV11" s="165"/>
      <c r="BW11" s="165"/>
      <c r="BX11" s="165"/>
      <c r="BY11" s="165"/>
      <c r="BZ11" s="165"/>
      <c r="CA11" s="165"/>
      <c r="CB11" s="165"/>
    </row>
    <row r="12" spans="1:80" ht="27.6" x14ac:dyDescent="0.3">
      <c r="A12" s="11" t="s">
        <v>648</v>
      </c>
      <c r="B12" s="89" t="s">
        <v>649</v>
      </c>
      <c r="E12" s="159"/>
      <c r="F12" s="159"/>
      <c r="G12" s="159"/>
      <c r="H12" s="159"/>
      <c r="I12" s="159"/>
      <c r="J12" s="159"/>
      <c r="K12" s="159"/>
      <c r="L12" s="159"/>
      <c r="M12" s="159"/>
      <c r="N12" s="159"/>
      <c r="O12" s="159"/>
      <c r="P12" s="159"/>
      <c r="Q12" s="159"/>
      <c r="R12" s="159"/>
      <c r="S12" s="159"/>
      <c r="T12" s="159"/>
      <c r="U12" s="159"/>
      <c r="V12" s="159"/>
      <c r="W12" s="159"/>
      <c r="X12" s="159"/>
      <c r="Y12" s="159"/>
      <c r="Z12" s="159"/>
      <c r="AA12" s="4" t="s">
        <v>65</v>
      </c>
      <c r="AB12" s="116">
        <v>5</v>
      </c>
      <c r="AC12" s="116" t="s">
        <v>231</v>
      </c>
      <c r="AD12" s="116" t="s">
        <v>641</v>
      </c>
      <c r="AE12" s="116"/>
      <c r="AF12" s="116"/>
      <c r="AG12" s="123">
        <f>IF(Tabel5[[#This Row],[Respons Vendor]]=AC12,AB12,0)</f>
        <v>0</v>
      </c>
      <c r="AH12" s="98"/>
      <c r="AI12" s="116"/>
      <c r="AJ12" s="98"/>
      <c r="AK12" s="118">
        <f t="shared" si="11"/>
        <v>0</v>
      </c>
      <c r="AL12" s="118">
        <f t="shared" si="12"/>
        <v>0</v>
      </c>
      <c r="AM12" s="118">
        <f t="shared" si="13"/>
        <v>0</v>
      </c>
      <c r="AN12" s="118">
        <f t="shared" si="14"/>
        <v>0</v>
      </c>
      <c r="AO12" s="118">
        <f t="shared" si="15"/>
        <v>0</v>
      </c>
      <c r="AP12" s="118">
        <f t="shared" si="16"/>
        <v>0</v>
      </c>
      <c r="AQ12" s="118">
        <f t="shared" si="17"/>
        <v>0</v>
      </c>
      <c r="AR12" s="118">
        <f t="shared" si="18"/>
        <v>0</v>
      </c>
      <c r="AS12" s="118">
        <f t="shared" si="19"/>
        <v>0</v>
      </c>
      <c r="AT12" s="118">
        <f t="shared" si="20"/>
        <v>0</v>
      </c>
      <c r="AU12" s="118">
        <f t="shared" si="21"/>
        <v>0</v>
      </c>
      <c r="AV12" s="118">
        <f t="shared" si="22"/>
        <v>0</v>
      </c>
      <c r="AW12" s="118">
        <f t="shared" si="23"/>
        <v>0</v>
      </c>
      <c r="AX12" s="118">
        <f t="shared" si="24"/>
        <v>0</v>
      </c>
      <c r="AY12" s="118">
        <f t="shared" si="25"/>
        <v>0</v>
      </c>
      <c r="AZ12" s="118">
        <f t="shared" si="26"/>
        <v>0</v>
      </c>
      <c r="BA12" s="118">
        <f t="shared" si="27"/>
        <v>5</v>
      </c>
      <c r="BB12" s="118">
        <f t="shared" si="28"/>
        <v>0</v>
      </c>
      <c r="BC12" s="118">
        <f t="shared" si="29"/>
        <v>0</v>
      </c>
      <c r="BD12" s="118">
        <f t="shared" si="30"/>
        <v>0</v>
      </c>
      <c r="BE12" s="72"/>
      <c r="BG12" s="11"/>
      <c r="BH12" s="11"/>
      <c r="BI12" s="11"/>
      <c r="BJ12" s="11"/>
      <c r="BK12" s="11"/>
      <c r="BL12" s="11"/>
      <c r="BM12" s="11"/>
      <c r="BN12" s="11"/>
      <c r="BO12" s="11"/>
      <c r="BP12" s="165"/>
      <c r="BQ12" s="165"/>
      <c r="BR12" s="165"/>
      <c r="BS12" s="165"/>
      <c r="BT12" s="165"/>
      <c r="BU12" s="165"/>
      <c r="BV12" s="165"/>
      <c r="BW12" s="165"/>
      <c r="BX12" s="165"/>
      <c r="BY12" s="165"/>
      <c r="BZ12" s="165"/>
      <c r="CA12" s="165"/>
      <c r="CB12" s="165"/>
    </row>
    <row r="13" spans="1:80" x14ac:dyDescent="0.3">
      <c r="A13" s="11" t="s">
        <v>650</v>
      </c>
      <c r="B13" s="89" t="s">
        <v>651</v>
      </c>
      <c r="E13" s="159"/>
      <c r="F13" s="159"/>
      <c r="G13" s="159"/>
      <c r="H13" s="159"/>
      <c r="I13" s="159"/>
      <c r="J13" s="159"/>
      <c r="K13" s="159"/>
      <c r="L13" s="159"/>
      <c r="M13" s="159"/>
      <c r="N13" s="159"/>
      <c r="O13" s="159"/>
      <c r="P13" s="159"/>
      <c r="Q13" s="159"/>
      <c r="R13" s="159"/>
      <c r="S13" s="159"/>
      <c r="T13" s="159"/>
      <c r="U13" s="159"/>
      <c r="V13" s="159"/>
      <c r="W13" s="159"/>
      <c r="X13" s="159"/>
      <c r="Y13" s="159"/>
      <c r="Z13" s="159"/>
      <c r="AA13" s="4" t="s">
        <v>64</v>
      </c>
      <c r="AB13" s="116">
        <v>1</v>
      </c>
      <c r="AC13" s="116" t="s">
        <v>231</v>
      </c>
      <c r="AD13" s="116" t="s">
        <v>641</v>
      </c>
      <c r="AE13" s="116"/>
      <c r="AF13" s="116"/>
      <c r="AG13" s="123">
        <f>IF(Tabel5[[#This Row],[Respons Vendor]]=AC13,AB13,0)</f>
        <v>0</v>
      </c>
      <c r="AH13" s="98"/>
      <c r="AI13" s="116"/>
      <c r="AJ13" s="98"/>
      <c r="AK13" s="118">
        <f t="shared" si="11"/>
        <v>0</v>
      </c>
      <c r="AL13" s="118">
        <f t="shared" si="12"/>
        <v>0</v>
      </c>
      <c r="AM13" s="118">
        <f t="shared" si="13"/>
        <v>0</v>
      </c>
      <c r="AN13" s="118">
        <f t="shared" si="14"/>
        <v>0</v>
      </c>
      <c r="AO13" s="118">
        <f t="shared" si="15"/>
        <v>0</v>
      </c>
      <c r="AP13" s="118">
        <f t="shared" si="16"/>
        <v>0</v>
      </c>
      <c r="AQ13" s="118">
        <f t="shared" si="17"/>
        <v>0</v>
      </c>
      <c r="AR13" s="118">
        <f t="shared" si="18"/>
        <v>0</v>
      </c>
      <c r="AS13" s="118">
        <f t="shared" si="19"/>
        <v>0</v>
      </c>
      <c r="AT13" s="118">
        <f t="shared" si="20"/>
        <v>0</v>
      </c>
      <c r="AU13" s="118">
        <f t="shared" si="21"/>
        <v>0</v>
      </c>
      <c r="AV13" s="118">
        <f t="shared" si="22"/>
        <v>0</v>
      </c>
      <c r="AW13" s="118">
        <f t="shared" si="23"/>
        <v>0</v>
      </c>
      <c r="AX13" s="118">
        <f t="shared" si="24"/>
        <v>0</v>
      </c>
      <c r="AY13" s="118">
        <f t="shared" si="25"/>
        <v>1</v>
      </c>
      <c r="AZ13" s="118">
        <f t="shared" si="26"/>
        <v>0</v>
      </c>
      <c r="BA13" s="118">
        <f t="shared" si="27"/>
        <v>0</v>
      </c>
      <c r="BB13" s="118">
        <f t="shared" si="28"/>
        <v>0</v>
      </c>
      <c r="BC13" s="118">
        <f t="shared" si="29"/>
        <v>0</v>
      </c>
      <c r="BD13" s="118">
        <f t="shared" si="30"/>
        <v>0</v>
      </c>
      <c r="BE13" s="72"/>
      <c r="BG13" s="11"/>
      <c r="BH13" s="11"/>
      <c r="BI13" s="11"/>
      <c r="BJ13" s="11"/>
      <c r="BK13" s="11"/>
      <c r="BL13" s="11"/>
      <c r="BM13" s="11"/>
      <c r="BN13" s="11"/>
      <c r="BO13" s="11"/>
      <c r="BP13" s="165"/>
      <c r="BQ13" s="165"/>
      <c r="BR13" s="165"/>
      <c r="BS13" s="165"/>
      <c r="BT13" s="165"/>
      <c r="BU13" s="165"/>
      <c r="BV13" s="165"/>
      <c r="BW13" s="165"/>
      <c r="BX13" s="165"/>
      <c r="BY13" s="165"/>
      <c r="BZ13" s="165"/>
      <c r="CA13" s="165"/>
      <c r="CB13" s="165"/>
    </row>
    <row r="14" spans="1:80" ht="27.6" x14ac:dyDescent="0.3">
      <c r="A14" s="11" t="s">
        <v>652</v>
      </c>
      <c r="B14" s="89" t="s">
        <v>653</v>
      </c>
      <c r="E14" s="159"/>
      <c r="F14" s="159"/>
      <c r="G14" s="159"/>
      <c r="H14" s="159"/>
      <c r="I14" s="159"/>
      <c r="J14" s="159"/>
      <c r="K14" s="159"/>
      <c r="L14" s="159"/>
      <c r="M14" s="159"/>
      <c r="N14" s="159"/>
      <c r="O14" s="159"/>
      <c r="P14" s="159"/>
      <c r="Q14" s="159"/>
      <c r="R14" s="159"/>
      <c r="S14" s="159"/>
      <c r="T14" s="159"/>
      <c r="U14" s="159"/>
      <c r="V14" s="159"/>
      <c r="W14" s="159"/>
      <c r="X14" s="159"/>
      <c r="Y14" s="159"/>
      <c r="Z14" s="159"/>
      <c r="AA14" s="4" t="s">
        <v>57</v>
      </c>
      <c r="AB14" s="116">
        <v>1</v>
      </c>
      <c r="AC14" s="116" t="s">
        <v>640</v>
      </c>
      <c r="AD14" s="116" t="s">
        <v>641</v>
      </c>
      <c r="AE14" s="116"/>
      <c r="AF14" s="116"/>
      <c r="AG14" s="123">
        <f>IF(Tabel5[[#This Row],[Respons Vendor]]=AC14,AB14,0)</f>
        <v>0</v>
      </c>
      <c r="AH14" s="98" t="s">
        <v>640</v>
      </c>
      <c r="AI14" s="116"/>
      <c r="AJ14" s="98"/>
      <c r="AK14" s="118">
        <f t="shared" si="11"/>
        <v>1</v>
      </c>
      <c r="AL14" s="118">
        <f t="shared" si="12"/>
        <v>0</v>
      </c>
      <c r="AM14" s="118">
        <f t="shared" si="13"/>
        <v>0</v>
      </c>
      <c r="AN14" s="118">
        <f t="shared" si="14"/>
        <v>0</v>
      </c>
      <c r="AO14" s="118">
        <f t="shared" si="15"/>
        <v>0</v>
      </c>
      <c r="AP14" s="118">
        <f t="shared" si="16"/>
        <v>0</v>
      </c>
      <c r="AQ14" s="118">
        <f t="shared" si="17"/>
        <v>0</v>
      </c>
      <c r="AR14" s="118">
        <f t="shared" si="18"/>
        <v>0</v>
      </c>
      <c r="AS14" s="118">
        <f t="shared" si="19"/>
        <v>0</v>
      </c>
      <c r="AT14" s="118">
        <f t="shared" si="20"/>
        <v>0</v>
      </c>
      <c r="AU14" s="118">
        <f t="shared" si="21"/>
        <v>0</v>
      </c>
      <c r="AV14" s="118">
        <f t="shared" si="22"/>
        <v>0</v>
      </c>
      <c r="AW14" s="118">
        <f t="shared" si="23"/>
        <v>0</v>
      </c>
      <c r="AX14" s="118">
        <f t="shared" si="24"/>
        <v>0</v>
      </c>
      <c r="AY14" s="118">
        <f t="shared" si="25"/>
        <v>0</v>
      </c>
      <c r="AZ14" s="118">
        <f t="shared" si="26"/>
        <v>0</v>
      </c>
      <c r="BA14" s="118">
        <f t="shared" si="27"/>
        <v>0</v>
      </c>
      <c r="BB14" s="118">
        <f t="shared" si="28"/>
        <v>0</v>
      </c>
      <c r="BC14" s="118">
        <f t="shared" si="29"/>
        <v>0</v>
      </c>
      <c r="BD14" s="118">
        <f t="shared" si="30"/>
        <v>0</v>
      </c>
      <c r="BE14" s="72"/>
      <c r="BG14" s="11"/>
      <c r="BH14" s="11"/>
      <c r="BI14" s="11"/>
      <c r="BJ14" s="11"/>
      <c r="BK14" s="11"/>
      <c r="BL14" s="11"/>
      <c r="BM14" s="11"/>
      <c r="BN14" s="11"/>
      <c r="BO14" s="11"/>
      <c r="BP14" s="165"/>
      <c r="BQ14" s="165"/>
      <c r="BR14" s="165"/>
      <c r="BS14" s="165"/>
      <c r="BT14" s="165"/>
      <c r="BU14" s="165"/>
      <c r="BV14" s="165"/>
      <c r="BW14" s="165"/>
      <c r="BX14" s="165"/>
      <c r="BY14" s="165"/>
      <c r="BZ14" s="165"/>
      <c r="CA14" s="165"/>
      <c r="CB14" s="165"/>
    </row>
    <row r="15" spans="1:80" x14ac:dyDescent="0.3">
      <c r="A15" s="11" t="s">
        <v>654</v>
      </c>
      <c r="B15" s="89" t="s">
        <v>655</v>
      </c>
      <c r="E15" s="159"/>
      <c r="F15" s="159"/>
      <c r="G15" s="159"/>
      <c r="H15" s="159"/>
      <c r="I15" s="159"/>
      <c r="J15" s="159"/>
      <c r="K15" s="159"/>
      <c r="L15" s="159"/>
      <c r="M15" s="159"/>
      <c r="N15" s="159"/>
      <c r="O15" s="159"/>
      <c r="P15" s="159"/>
      <c r="Q15" s="159"/>
      <c r="R15" s="159"/>
      <c r="S15" s="159"/>
      <c r="T15" s="159"/>
      <c r="U15" s="159"/>
      <c r="V15" s="159"/>
      <c r="W15" s="159"/>
      <c r="X15" s="159"/>
      <c r="Y15" s="159"/>
      <c r="Z15" s="159"/>
      <c r="AA15" s="4" t="s">
        <v>57</v>
      </c>
      <c r="AB15" s="116">
        <v>1</v>
      </c>
      <c r="AC15" s="116"/>
      <c r="AD15" s="116"/>
      <c r="AE15" s="116"/>
      <c r="AF15" s="116"/>
      <c r="AG15" s="123">
        <f>IF(Tabel5[[#This Row],[Respons Vendor]]&lt;&gt;"",AB15,0)</f>
        <v>0</v>
      </c>
      <c r="AH15" s="98" t="s">
        <v>656</v>
      </c>
      <c r="AI15" s="116"/>
      <c r="AJ15" s="98"/>
      <c r="AK15" s="118">
        <f t="shared" si="11"/>
        <v>1</v>
      </c>
      <c r="AL15" s="118">
        <f t="shared" si="12"/>
        <v>0</v>
      </c>
      <c r="AM15" s="118">
        <f t="shared" si="13"/>
        <v>0</v>
      </c>
      <c r="AN15" s="118">
        <f t="shared" si="14"/>
        <v>0</v>
      </c>
      <c r="AO15" s="118">
        <f t="shared" si="15"/>
        <v>0</v>
      </c>
      <c r="AP15" s="118">
        <f t="shared" si="16"/>
        <v>0</v>
      </c>
      <c r="AQ15" s="118">
        <f t="shared" si="17"/>
        <v>0</v>
      </c>
      <c r="AR15" s="118">
        <f t="shared" si="18"/>
        <v>0</v>
      </c>
      <c r="AS15" s="118">
        <f t="shared" si="19"/>
        <v>0</v>
      </c>
      <c r="AT15" s="118">
        <f t="shared" si="20"/>
        <v>0</v>
      </c>
      <c r="AU15" s="118">
        <f t="shared" si="21"/>
        <v>0</v>
      </c>
      <c r="AV15" s="118">
        <f t="shared" si="22"/>
        <v>0</v>
      </c>
      <c r="AW15" s="118">
        <f t="shared" si="23"/>
        <v>0</v>
      </c>
      <c r="AX15" s="118">
        <f t="shared" si="24"/>
        <v>0</v>
      </c>
      <c r="AY15" s="118">
        <f t="shared" si="25"/>
        <v>0</v>
      </c>
      <c r="AZ15" s="118">
        <f t="shared" si="26"/>
        <v>0</v>
      </c>
      <c r="BA15" s="118">
        <f t="shared" si="27"/>
        <v>0</v>
      </c>
      <c r="BB15" s="118">
        <f t="shared" si="28"/>
        <v>0</v>
      </c>
      <c r="BC15" s="118">
        <f t="shared" si="29"/>
        <v>0</v>
      </c>
      <c r="BD15" s="118">
        <f t="shared" si="30"/>
        <v>0</v>
      </c>
      <c r="BE15" s="72"/>
      <c r="BG15" s="11"/>
      <c r="BH15" s="11"/>
      <c r="BI15" s="11"/>
      <c r="BJ15" s="11"/>
      <c r="BK15" s="11"/>
      <c r="BL15" s="11"/>
      <c r="BM15" s="11"/>
      <c r="BN15" s="11"/>
      <c r="BO15" s="11"/>
      <c r="BP15" s="165"/>
      <c r="BQ15" s="165"/>
      <c r="BR15" s="165"/>
      <c r="BS15" s="165"/>
      <c r="BT15" s="165"/>
      <c r="BU15" s="165"/>
      <c r="BV15" s="165"/>
      <c r="BW15" s="165"/>
      <c r="BX15" s="165"/>
      <c r="BY15" s="165"/>
      <c r="BZ15" s="165"/>
      <c r="CA15" s="165"/>
      <c r="CB15" s="165"/>
    </row>
    <row r="16" spans="1:80" x14ac:dyDescent="0.3">
      <c r="A16" s="11" t="s">
        <v>657</v>
      </c>
      <c r="B16" s="89" t="s">
        <v>658</v>
      </c>
      <c r="E16" s="159"/>
      <c r="F16" s="159"/>
      <c r="G16" s="159"/>
      <c r="H16" s="159"/>
      <c r="I16" s="159"/>
      <c r="J16" s="159"/>
      <c r="K16" s="159"/>
      <c r="L16" s="159"/>
      <c r="M16" s="159"/>
      <c r="N16" s="159"/>
      <c r="O16" s="159"/>
      <c r="P16" s="159"/>
      <c r="Q16" s="159"/>
      <c r="R16" s="159"/>
      <c r="S16" s="159"/>
      <c r="T16" s="159"/>
      <c r="U16" s="159"/>
      <c r="V16" s="159"/>
      <c r="W16" s="159"/>
      <c r="X16" s="159"/>
      <c r="Y16" s="159"/>
      <c r="Z16" s="159"/>
      <c r="AA16" s="4" t="s">
        <v>66</v>
      </c>
      <c r="AB16" s="116">
        <v>1</v>
      </c>
      <c r="AC16" s="116" t="s">
        <v>659</v>
      </c>
      <c r="AD16" s="116" t="s">
        <v>231</v>
      </c>
      <c r="AE16" s="116"/>
      <c r="AF16" s="116"/>
      <c r="AG16" s="123">
        <f>IF(Tabel5[[#This Row],[Respons Vendor]]=AC16,AB16,0)</f>
        <v>0</v>
      </c>
      <c r="AH16" s="98"/>
      <c r="AI16" s="116"/>
      <c r="AJ16" s="98"/>
      <c r="AK16" s="118">
        <f t="shared" si="11"/>
        <v>0</v>
      </c>
      <c r="AL16" s="118">
        <f t="shared" si="12"/>
        <v>0</v>
      </c>
      <c r="AM16" s="118">
        <f t="shared" si="13"/>
        <v>0</v>
      </c>
      <c r="AN16" s="118">
        <f t="shared" si="14"/>
        <v>0</v>
      </c>
      <c r="AO16" s="118">
        <f t="shared" si="15"/>
        <v>0</v>
      </c>
      <c r="AP16" s="118">
        <f t="shared" si="16"/>
        <v>0</v>
      </c>
      <c r="AQ16" s="118">
        <f t="shared" si="17"/>
        <v>0</v>
      </c>
      <c r="AR16" s="118">
        <f t="shared" si="18"/>
        <v>0</v>
      </c>
      <c r="AS16" s="118">
        <f t="shared" si="19"/>
        <v>0</v>
      </c>
      <c r="AT16" s="118">
        <f t="shared" si="20"/>
        <v>0</v>
      </c>
      <c r="AU16" s="118">
        <f t="shared" si="21"/>
        <v>0</v>
      </c>
      <c r="AV16" s="118">
        <f t="shared" si="22"/>
        <v>0</v>
      </c>
      <c r="AW16" s="118">
        <f t="shared" si="23"/>
        <v>0</v>
      </c>
      <c r="AX16" s="118">
        <f t="shared" si="24"/>
        <v>0</v>
      </c>
      <c r="AY16" s="118">
        <f t="shared" si="25"/>
        <v>0</v>
      </c>
      <c r="AZ16" s="118">
        <f t="shared" si="26"/>
        <v>0</v>
      </c>
      <c r="BA16" s="118">
        <f t="shared" si="27"/>
        <v>0</v>
      </c>
      <c r="BB16" s="118">
        <f t="shared" si="28"/>
        <v>0</v>
      </c>
      <c r="BC16" s="118">
        <f t="shared" si="29"/>
        <v>1</v>
      </c>
      <c r="BD16" s="118">
        <f t="shared" si="30"/>
        <v>0</v>
      </c>
      <c r="BE16" s="72"/>
      <c r="BG16" s="11"/>
      <c r="BH16" s="11"/>
      <c r="BI16" s="11"/>
      <c r="BJ16" s="11"/>
      <c r="BK16" s="11"/>
      <c r="BL16" s="11"/>
      <c r="BM16" s="11"/>
      <c r="BN16" s="11"/>
      <c r="BO16" s="11"/>
      <c r="BP16" s="165"/>
      <c r="BQ16" s="165"/>
      <c r="BR16" s="165"/>
      <c r="BS16" s="165"/>
      <c r="BT16" s="165"/>
      <c r="BU16" s="165"/>
      <c r="BV16" s="165"/>
      <c r="BW16" s="165"/>
      <c r="BX16" s="165"/>
      <c r="BY16" s="165"/>
      <c r="BZ16" s="165"/>
      <c r="CA16" s="165"/>
      <c r="CB16" s="165"/>
    </row>
    <row r="17" spans="1:80" ht="33" customHeight="1" x14ac:dyDescent="0.3">
      <c r="A17" s="11" t="s">
        <v>660</v>
      </c>
      <c r="B17" s="90" t="s">
        <v>661</v>
      </c>
      <c r="E17" s="159"/>
      <c r="F17" s="159"/>
      <c r="G17" s="159"/>
      <c r="H17" s="159"/>
      <c r="I17" s="159"/>
      <c r="J17" s="159"/>
      <c r="K17" s="159"/>
      <c r="L17" s="159"/>
      <c r="M17" s="159"/>
      <c r="N17" s="159"/>
      <c r="O17" s="159"/>
      <c r="P17" s="159"/>
      <c r="Q17" s="159"/>
      <c r="R17" s="159"/>
      <c r="S17" s="159"/>
      <c r="T17" s="159"/>
      <c r="U17" s="159"/>
      <c r="V17" s="159"/>
      <c r="W17" s="159"/>
      <c r="X17" s="159"/>
      <c r="Y17" s="159"/>
      <c r="Z17" s="159"/>
      <c r="AA17" s="4" t="s">
        <v>65</v>
      </c>
      <c r="AB17" s="116">
        <v>1</v>
      </c>
      <c r="AC17" s="116"/>
      <c r="AD17" s="116" t="s">
        <v>231</v>
      </c>
      <c r="AE17" s="116"/>
      <c r="AF17" s="116"/>
      <c r="AG17" s="123">
        <f>IF(AND(Tabel5[[#This Row],[Respons Vendor]]&lt;&gt;0,Tabel5[[#This Row],[Respons Vendor]]&lt;&gt;AD17),AB17,0)</f>
        <v>0</v>
      </c>
      <c r="AH17" s="98" t="s">
        <v>656</v>
      </c>
      <c r="AI17" s="116"/>
      <c r="AJ17" s="98"/>
      <c r="AK17" s="118">
        <f t="shared" si="11"/>
        <v>0</v>
      </c>
      <c r="AL17" s="118">
        <f t="shared" si="12"/>
        <v>0</v>
      </c>
      <c r="AM17" s="118">
        <f t="shared" si="13"/>
        <v>0</v>
      </c>
      <c r="AN17" s="118">
        <f t="shared" si="14"/>
        <v>0</v>
      </c>
      <c r="AO17" s="118">
        <f t="shared" si="15"/>
        <v>0</v>
      </c>
      <c r="AP17" s="118">
        <f t="shared" si="16"/>
        <v>0</v>
      </c>
      <c r="AQ17" s="118">
        <f t="shared" si="17"/>
        <v>0</v>
      </c>
      <c r="AR17" s="118">
        <f t="shared" si="18"/>
        <v>0</v>
      </c>
      <c r="AS17" s="118">
        <f t="shared" si="19"/>
        <v>0</v>
      </c>
      <c r="AT17" s="118">
        <f t="shared" si="20"/>
        <v>0</v>
      </c>
      <c r="AU17" s="118">
        <f t="shared" si="21"/>
        <v>0</v>
      </c>
      <c r="AV17" s="118">
        <f t="shared" si="22"/>
        <v>0</v>
      </c>
      <c r="AW17" s="118">
        <f t="shared" si="23"/>
        <v>0</v>
      </c>
      <c r="AX17" s="118">
        <f t="shared" si="24"/>
        <v>0</v>
      </c>
      <c r="AY17" s="118">
        <f t="shared" si="25"/>
        <v>0</v>
      </c>
      <c r="AZ17" s="118">
        <f t="shared" si="26"/>
        <v>0</v>
      </c>
      <c r="BA17" s="118">
        <f t="shared" si="27"/>
        <v>1</v>
      </c>
      <c r="BB17" s="118">
        <f t="shared" si="28"/>
        <v>0</v>
      </c>
      <c r="BC17" s="118">
        <f t="shared" si="29"/>
        <v>0</v>
      </c>
      <c r="BD17" s="118">
        <f t="shared" si="30"/>
        <v>0</v>
      </c>
      <c r="BE17" s="72"/>
      <c r="BG17" s="11"/>
      <c r="BH17" s="11"/>
      <c r="BI17" s="11"/>
      <c r="BJ17" s="11"/>
      <c r="BK17" s="11"/>
      <c r="BL17" s="11"/>
      <c r="BM17" s="11"/>
      <c r="BN17" s="11"/>
      <c r="BO17" s="11"/>
      <c r="BP17" s="165"/>
      <c r="BQ17" s="165"/>
      <c r="BR17" s="165"/>
      <c r="BS17" s="165"/>
      <c r="BT17" s="165"/>
      <c r="BU17" s="165"/>
      <c r="BV17" s="165"/>
      <c r="BW17" s="165"/>
      <c r="BX17" s="165"/>
      <c r="BY17" s="165"/>
      <c r="BZ17" s="165"/>
      <c r="CA17" s="165"/>
      <c r="CB17" s="165"/>
    </row>
    <row r="18" spans="1:80" ht="33" customHeight="1" x14ac:dyDescent="0.3">
      <c r="A18" s="11" t="s">
        <v>662</v>
      </c>
      <c r="B18" s="90" t="s">
        <v>663</v>
      </c>
      <c r="E18" s="159"/>
      <c r="F18" s="159"/>
      <c r="G18" s="159"/>
      <c r="H18" s="159"/>
      <c r="I18" s="159"/>
      <c r="J18" s="159"/>
      <c r="K18" s="159"/>
      <c r="L18" s="159"/>
      <c r="M18" s="159"/>
      <c r="N18" s="159"/>
      <c r="O18" s="159"/>
      <c r="P18" s="159"/>
      <c r="Q18" s="159"/>
      <c r="R18" s="159"/>
      <c r="S18" s="159"/>
      <c r="T18" s="159"/>
      <c r="U18" s="159"/>
      <c r="V18" s="159"/>
      <c r="W18" s="159"/>
      <c r="X18" s="159"/>
      <c r="Y18" s="159"/>
      <c r="Z18" s="159"/>
      <c r="AA18" s="4" t="s">
        <v>57</v>
      </c>
      <c r="AB18" s="116">
        <v>1</v>
      </c>
      <c r="AC18" s="116" t="s">
        <v>231</v>
      </c>
      <c r="AD18" s="116" t="s">
        <v>641</v>
      </c>
      <c r="AE18" s="116"/>
      <c r="AF18" s="116"/>
      <c r="AG18" s="123">
        <f>IF(Tabel5[[#This Row],[Respons Vendor]]=AC18,AB18,0)</f>
        <v>0</v>
      </c>
      <c r="AH18" s="98"/>
      <c r="AI18" s="116"/>
      <c r="AJ18" s="98"/>
      <c r="AK18" s="118">
        <f t="shared" si="11"/>
        <v>1</v>
      </c>
      <c r="AL18" s="118">
        <f t="shared" si="12"/>
        <v>0</v>
      </c>
      <c r="AM18" s="118">
        <f t="shared" si="13"/>
        <v>0</v>
      </c>
      <c r="AN18" s="118">
        <f t="shared" si="14"/>
        <v>0</v>
      </c>
      <c r="AO18" s="118">
        <f t="shared" si="15"/>
        <v>0</v>
      </c>
      <c r="AP18" s="118">
        <f t="shared" si="16"/>
        <v>0</v>
      </c>
      <c r="AQ18" s="118">
        <f t="shared" si="17"/>
        <v>0</v>
      </c>
      <c r="AR18" s="118">
        <f t="shared" si="18"/>
        <v>0</v>
      </c>
      <c r="AS18" s="118">
        <f t="shared" si="19"/>
        <v>0</v>
      </c>
      <c r="AT18" s="118">
        <f t="shared" si="20"/>
        <v>0</v>
      </c>
      <c r="AU18" s="118">
        <f t="shared" si="21"/>
        <v>0</v>
      </c>
      <c r="AV18" s="118">
        <f t="shared" si="22"/>
        <v>0</v>
      </c>
      <c r="AW18" s="118">
        <f t="shared" si="23"/>
        <v>0</v>
      </c>
      <c r="AX18" s="118">
        <f t="shared" si="24"/>
        <v>0</v>
      </c>
      <c r="AY18" s="118">
        <f t="shared" si="25"/>
        <v>0</v>
      </c>
      <c r="AZ18" s="118">
        <f t="shared" si="26"/>
        <v>0</v>
      </c>
      <c r="BA18" s="118">
        <f t="shared" si="27"/>
        <v>0</v>
      </c>
      <c r="BB18" s="118">
        <f t="shared" si="28"/>
        <v>0</v>
      </c>
      <c r="BC18" s="118">
        <f t="shared" si="29"/>
        <v>0</v>
      </c>
      <c r="BD18" s="118">
        <f t="shared" si="30"/>
        <v>0</v>
      </c>
      <c r="BE18" s="72"/>
      <c r="BG18" s="11"/>
      <c r="BH18" s="11"/>
      <c r="BI18" s="11"/>
      <c r="BJ18" s="11"/>
      <c r="BK18" s="11"/>
      <c r="BL18" s="11"/>
      <c r="BM18" s="11"/>
      <c r="BN18" s="11"/>
      <c r="BO18" s="11"/>
      <c r="BP18" s="165"/>
      <c r="BQ18" s="165"/>
      <c r="BR18" s="165"/>
      <c r="BS18" s="165"/>
      <c r="BT18" s="165"/>
      <c r="BU18" s="165"/>
      <c r="BV18" s="165"/>
      <c r="BW18" s="165"/>
      <c r="BX18" s="165"/>
      <c r="BY18" s="165"/>
      <c r="BZ18" s="165"/>
      <c r="CA18" s="165"/>
      <c r="CB18" s="165"/>
    </row>
    <row r="19" spans="1:80" x14ac:dyDescent="0.3">
      <c r="A19" s="11" t="s">
        <v>664</v>
      </c>
      <c r="B19" s="89" t="s">
        <v>665</v>
      </c>
      <c r="E19" s="159"/>
      <c r="F19" s="159"/>
      <c r="G19" s="159"/>
      <c r="H19" s="159"/>
      <c r="I19" s="159"/>
      <c r="J19" s="159"/>
      <c r="K19" s="159"/>
      <c r="L19" s="159"/>
      <c r="M19" s="159"/>
      <c r="N19" s="159"/>
      <c r="O19" s="159"/>
      <c r="P19" s="159"/>
      <c r="Q19" s="159"/>
      <c r="R19" s="159"/>
      <c r="S19" s="159"/>
      <c r="T19" s="159"/>
      <c r="U19" s="159"/>
      <c r="V19" s="159"/>
      <c r="W19" s="159"/>
      <c r="X19" s="159"/>
      <c r="Y19" s="159"/>
      <c r="Z19" s="159"/>
      <c r="AA19" s="4" t="s">
        <v>57</v>
      </c>
      <c r="AB19" s="116">
        <v>1</v>
      </c>
      <c r="AC19" s="116" t="s">
        <v>231</v>
      </c>
      <c r="AD19" s="116" t="s">
        <v>641</v>
      </c>
      <c r="AE19" s="116"/>
      <c r="AF19" s="116"/>
      <c r="AG19" s="123">
        <f>IF(Tabel5[[#This Row],[Respons Vendor]]=AC19,AB19,0)</f>
        <v>0</v>
      </c>
      <c r="AH19" s="98"/>
      <c r="AI19" s="116"/>
      <c r="AJ19" s="98"/>
      <c r="AK19" s="118">
        <f t="shared" si="11"/>
        <v>1</v>
      </c>
      <c r="AL19" s="118">
        <f t="shared" si="12"/>
        <v>0</v>
      </c>
      <c r="AM19" s="118">
        <f t="shared" si="13"/>
        <v>0</v>
      </c>
      <c r="AN19" s="118">
        <f t="shared" si="14"/>
        <v>0</v>
      </c>
      <c r="AO19" s="118">
        <f t="shared" si="15"/>
        <v>0</v>
      </c>
      <c r="AP19" s="118">
        <f t="shared" si="16"/>
        <v>0</v>
      </c>
      <c r="AQ19" s="118">
        <f t="shared" si="17"/>
        <v>0</v>
      </c>
      <c r="AR19" s="118">
        <f t="shared" si="18"/>
        <v>0</v>
      </c>
      <c r="AS19" s="118">
        <f t="shared" si="19"/>
        <v>0</v>
      </c>
      <c r="AT19" s="118">
        <f t="shared" si="20"/>
        <v>0</v>
      </c>
      <c r="AU19" s="118">
        <f t="shared" si="21"/>
        <v>0</v>
      </c>
      <c r="AV19" s="118">
        <f t="shared" si="22"/>
        <v>0</v>
      </c>
      <c r="AW19" s="118">
        <f t="shared" si="23"/>
        <v>0</v>
      </c>
      <c r="AX19" s="118">
        <f t="shared" si="24"/>
        <v>0</v>
      </c>
      <c r="AY19" s="118">
        <f t="shared" si="25"/>
        <v>0</v>
      </c>
      <c r="AZ19" s="118">
        <f t="shared" si="26"/>
        <v>0</v>
      </c>
      <c r="BA19" s="118">
        <f t="shared" si="27"/>
        <v>0</v>
      </c>
      <c r="BB19" s="118">
        <f t="shared" si="28"/>
        <v>0</v>
      </c>
      <c r="BC19" s="118">
        <f t="shared" si="29"/>
        <v>0</v>
      </c>
      <c r="BD19" s="118">
        <f t="shared" si="30"/>
        <v>0</v>
      </c>
      <c r="BE19" s="72"/>
      <c r="BG19" s="11"/>
      <c r="BH19" s="11"/>
      <c r="BI19" s="11"/>
      <c r="BJ19" s="11"/>
      <c r="BK19" s="11"/>
      <c r="BL19" s="11"/>
      <c r="BM19" s="11"/>
      <c r="BN19" s="11"/>
      <c r="BO19" s="11"/>
      <c r="BP19" s="165"/>
      <c r="BQ19" s="165"/>
      <c r="BR19" s="165"/>
      <c r="BS19" s="165"/>
      <c r="BT19" s="165"/>
      <c r="BU19" s="165"/>
      <c r="BV19" s="165"/>
      <c r="BW19" s="165"/>
      <c r="BX19" s="165"/>
      <c r="BY19" s="165"/>
      <c r="BZ19" s="165"/>
      <c r="CA19" s="165"/>
      <c r="CB19" s="165"/>
    </row>
    <row r="20" spans="1:80" x14ac:dyDescent="0.3">
      <c r="E20" s="159"/>
      <c r="F20" s="159"/>
      <c r="G20" s="159"/>
      <c r="H20" s="159"/>
      <c r="I20" s="159"/>
      <c r="J20" s="159"/>
      <c r="K20" s="159"/>
      <c r="L20" s="159"/>
      <c r="M20" s="159"/>
      <c r="N20" s="159"/>
      <c r="O20" s="159"/>
      <c r="P20" s="159"/>
      <c r="Q20" s="159"/>
      <c r="R20" s="159"/>
      <c r="S20" s="159"/>
      <c r="T20" s="159"/>
      <c r="U20" s="159"/>
      <c r="V20" s="159"/>
      <c r="W20" s="159"/>
      <c r="X20" s="159"/>
      <c r="Y20" s="159"/>
      <c r="Z20" s="159"/>
      <c r="AA20" s="4"/>
      <c r="AB20" s="116"/>
      <c r="AC20" s="116"/>
      <c r="AD20" s="116"/>
      <c r="AE20" s="116"/>
      <c r="AF20" s="116"/>
      <c r="AG20" s="123">
        <f>IF(Tabel5[[#This Row],[Respons Vendor]]=AC20,AB20,0)</f>
        <v>0</v>
      </c>
      <c r="AH20" s="98"/>
      <c r="AI20" s="116"/>
      <c r="AJ20" s="98"/>
      <c r="AK20" s="118">
        <f t="shared" si="11"/>
        <v>0</v>
      </c>
      <c r="AL20" s="118">
        <f t="shared" si="12"/>
        <v>0</v>
      </c>
      <c r="AM20" s="118">
        <f t="shared" si="13"/>
        <v>0</v>
      </c>
      <c r="AN20" s="118">
        <f t="shared" si="14"/>
        <v>0</v>
      </c>
      <c r="AO20" s="118">
        <f t="shared" si="15"/>
        <v>0</v>
      </c>
      <c r="AP20" s="118">
        <f t="shared" si="16"/>
        <v>0</v>
      </c>
      <c r="AQ20" s="118">
        <f t="shared" si="17"/>
        <v>0</v>
      </c>
      <c r="AR20" s="118">
        <f t="shared" si="18"/>
        <v>0</v>
      </c>
      <c r="AS20" s="118">
        <f t="shared" si="19"/>
        <v>0</v>
      </c>
      <c r="AT20" s="118">
        <f t="shared" si="20"/>
        <v>0</v>
      </c>
      <c r="AU20" s="118">
        <f t="shared" si="21"/>
        <v>0</v>
      </c>
      <c r="AV20" s="118">
        <f t="shared" si="22"/>
        <v>0</v>
      </c>
      <c r="AW20" s="118">
        <f t="shared" si="23"/>
        <v>0</v>
      </c>
      <c r="AX20" s="118">
        <f t="shared" si="24"/>
        <v>0</v>
      </c>
      <c r="AY20" s="118">
        <f t="shared" si="25"/>
        <v>0</v>
      </c>
      <c r="AZ20" s="118">
        <f t="shared" si="26"/>
        <v>0</v>
      </c>
      <c r="BA20" s="118">
        <f t="shared" si="27"/>
        <v>0</v>
      </c>
      <c r="BB20" s="118">
        <f t="shared" si="28"/>
        <v>0</v>
      </c>
      <c r="BC20" s="118">
        <f t="shared" si="29"/>
        <v>0</v>
      </c>
      <c r="BD20" s="118">
        <f t="shared" si="30"/>
        <v>0</v>
      </c>
      <c r="BE20" s="72"/>
      <c r="BG20" s="11"/>
      <c r="BH20" s="11"/>
      <c r="BI20" s="11"/>
      <c r="BJ20" s="11"/>
      <c r="BK20" s="11"/>
      <c r="BL20" s="11"/>
      <c r="BM20" s="11"/>
      <c r="BN20" s="11"/>
      <c r="BO20" s="11"/>
      <c r="BP20" s="165"/>
      <c r="BQ20" s="165"/>
      <c r="BR20" s="165"/>
      <c r="BS20" s="165"/>
      <c r="BT20" s="165"/>
      <c r="BU20" s="165"/>
      <c r="BV20" s="165"/>
      <c r="BW20" s="165"/>
      <c r="BX20" s="165"/>
      <c r="BY20" s="165"/>
      <c r="BZ20" s="165"/>
      <c r="CA20" s="165"/>
      <c r="CB20" s="165"/>
    </row>
    <row r="21" spans="1:80" s="172" customFormat="1" x14ac:dyDescent="0.3">
      <c r="A21" s="14"/>
      <c r="B21" s="91" t="s">
        <v>666</v>
      </c>
      <c r="C21" s="89"/>
      <c r="D21" s="89"/>
      <c r="E21" s="159"/>
      <c r="F21" s="159"/>
      <c r="G21" s="159"/>
      <c r="H21" s="159"/>
      <c r="I21" s="159"/>
      <c r="J21" s="159"/>
      <c r="K21" s="159"/>
      <c r="L21" s="159"/>
      <c r="M21" s="159"/>
      <c r="N21" s="159"/>
      <c r="O21" s="159"/>
      <c r="P21" s="159"/>
      <c r="Q21" s="159"/>
      <c r="R21" s="159"/>
      <c r="S21" s="159"/>
      <c r="T21" s="159"/>
      <c r="U21" s="159"/>
      <c r="V21" s="159"/>
      <c r="W21" s="159"/>
      <c r="X21" s="159"/>
      <c r="Y21" s="159"/>
      <c r="Z21" s="159"/>
      <c r="AA21" s="4"/>
      <c r="AB21" s="116"/>
      <c r="AC21" s="116"/>
      <c r="AD21" s="116"/>
      <c r="AE21" s="116"/>
      <c r="AF21" s="116"/>
      <c r="AG21" s="123">
        <f>IF(Tabel5[[#This Row],[Respons Vendor]]=AC21,AB21,0)</f>
        <v>0</v>
      </c>
      <c r="AH21" s="98"/>
      <c r="AI21" s="116"/>
      <c r="AJ21" s="98"/>
      <c r="AK21" s="118">
        <f t="shared" si="11"/>
        <v>0</v>
      </c>
      <c r="AL21" s="118">
        <f t="shared" si="12"/>
        <v>0</v>
      </c>
      <c r="AM21" s="118">
        <f t="shared" si="13"/>
        <v>0</v>
      </c>
      <c r="AN21" s="118">
        <f t="shared" si="14"/>
        <v>0</v>
      </c>
      <c r="AO21" s="118">
        <f t="shared" si="15"/>
        <v>0</v>
      </c>
      <c r="AP21" s="118">
        <f t="shared" si="16"/>
        <v>0</v>
      </c>
      <c r="AQ21" s="118">
        <f t="shared" si="17"/>
        <v>0</v>
      </c>
      <c r="AR21" s="118">
        <f t="shared" si="18"/>
        <v>0</v>
      </c>
      <c r="AS21" s="118">
        <f t="shared" si="19"/>
        <v>0</v>
      </c>
      <c r="AT21" s="118">
        <f t="shared" si="20"/>
        <v>0</v>
      </c>
      <c r="AU21" s="118">
        <f t="shared" si="21"/>
        <v>0</v>
      </c>
      <c r="AV21" s="118">
        <f t="shared" si="22"/>
        <v>0</v>
      </c>
      <c r="AW21" s="118">
        <f t="shared" si="23"/>
        <v>0</v>
      </c>
      <c r="AX21" s="118">
        <f t="shared" si="24"/>
        <v>0</v>
      </c>
      <c r="AY21" s="118">
        <f t="shared" si="25"/>
        <v>0</v>
      </c>
      <c r="AZ21" s="118">
        <f t="shared" si="26"/>
        <v>0</v>
      </c>
      <c r="BA21" s="118">
        <f t="shared" si="27"/>
        <v>0</v>
      </c>
      <c r="BB21" s="118">
        <f t="shared" si="28"/>
        <v>0</v>
      </c>
      <c r="BC21" s="118">
        <f t="shared" si="29"/>
        <v>0</v>
      </c>
      <c r="BD21" s="118">
        <f t="shared" si="30"/>
        <v>0</v>
      </c>
      <c r="BE21" s="72"/>
      <c r="BF21" s="72"/>
      <c r="BG21" s="14"/>
      <c r="BH21" s="14"/>
      <c r="BI21" s="14"/>
      <c r="BJ21" s="14"/>
      <c r="BK21" s="14"/>
      <c r="BL21" s="14"/>
      <c r="BM21" s="14"/>
      <c r="BN21" s="14"/>
      <c r="BO21" s="14"/>
    </row>
    <row r="22" spans="1:80" ht="27.6" x14ac:dyDescent="0.3">
      <c r="A22" s="11" t="s">
        <v>667</v>
      </c>
      <c r="B22" s="89" t="s">
        <v>668</v>
      </c>
      <c r="E22" s="159"/>
      <c r="F22" s="159"/>
      <c r="G22" s="159"/>
      <c r="H22" s="159"/>
      <c r="I22" s="159"/>
      <c r="J22" s="159"/>
      <c r="K22" s="159"/>
      <c r="L22" s="159"/>
      <c r="M22" s="159"/>
      <c r="N22" s="159"/>
      <c r="O22" s="159"/>
      <c r="P22" s="159"/>
      <c r="Q22" s="159"/>
      <c r="R22" s="159"/>
      <c r="S22" s="159"/>
      <c r="T22" s="159"/>
      <c r="U22" s="159"/>
      <c r="V22" s="159"/>
      <c r="W22" s="159"/>
      <c r="X22" s="159"/>
      <c r="Y22" s="159"/>
      <c r="Z22" s="159"/>
      <c r="AA22" s="4" t="s">
        <v>63</v>
      </c>
      <c r="AB22" s="145">
        <v>5</v>
      </c>
      <c r="AC22" s="116" t="s">
        <v>641</v>
      </c>
      <c r="AD22" s="116" t="s">
        <v>231</v>
      </c>
      <c r="AE22" s="116"/>
      <c r="AF22" s="116"/>
      <c r="AG22" s="123">
        <f>IF(Tabel5[[#This Row],[Respons Vendor]]=AC22,AB22,0)</f>
        <v>0</v>
      </c>
      <c r="AH22" s="98"/>
      <c r="AI22" s="116"/>
      <c r="AJ22" s="98"/>
      <c r="AK22" s="118">
        <f t="shared" si="11"/>
        <v>0</v>
      </c>
      <c r="AL22" s="118">
        <f t="shared" si="12"/>
        <v>0</v>
      </c>
      <c r="AM22" s="118">
        <f t="shared" si="13"/>
        <v>0</v>
      </c>
      <c r="AN22" s="118">
        <f t="shared" si="14"/>
        <v>0</v>
      </c>
      <c r="AO22" s="118">
        <f t="shared" si="15"/>
        <v>0</v>
      </c>
      <c r="AP22" s="118">
        <f t="shared" si="16"/>
        <v>0</v>
      </c>
      <c r="AQ22" s="118">
        <f t="shared" si="17"/>
        <v>0</v>
      </c>
      <c r="AR22" s="118">
        <f t="shared" si="18"/>
        <v>0</v>
      </c>
      <c r="AS22" s="118">
        <f t="shared" si="19"/>
        <v>0</v>
      </c>
      <c r="AT22" s="118">
        <f t="shared" si="20"/>
        <v>0</v>
      </c>
      <c r="AU22" s="118">
        <f t="shared" si="21"/>
        <v>0</v>
      </c>
      <c r="AV22" s="118">
        <f t="shared" si="22"/>
        <v>0</v>
      </c>
      <c r="AW22" s="118">
        <f t="shared" si="23"/>
        <v>5</v>
      </c>
      <c r="AX22" s="118">
        <f t="shared" si="24"/>
        <v>0</v>
      </c>
      <c r="AY22" s="118">
        <f t="shared" si="25"/>
        <v>0</v>
      </c>
      <c r="AZ22" s="118">
        <f t="shared" si="26"/>
        <v>0</v>
      </c>
      <c r="BA22" s="118">
        <f t="shared" si="27"/>
        <v>0</v>
      </c>
      <c r="BB22" s="118">
        <f t="shared" si="28"/>
        <v>0</v>
      </c>
      <c r="BC22" s="118">
        <f t="shared" si="29"/>
        <v>0</v>
      </c>
      <c r="BD22" s="118">
        <f t="shared" si="30"/>
        <v>0</v>
      </c>
      <c r="BE22" s="72"/>
      <c r="BG22" s="11"/>
      <c r="BH22" s="11"/>
      <c r="BI22" s="11"/>
      <c r="BJ22" s="11"/>
      <c r="BK22" s="11"/>
      <c r="BL22" s="11"/>
      <c r="BM22" s="11"/>
      <c r="BN22" s="11"/>
      <c r="BO22" s="11"/>
      <c r="BP22" s="165"/>
      <c r="BQ22" s="165"/>
      <c r="BR22" s="165"/>
      <c r="BS22" s="165"/>
      <c r="BT22" s="165"/>
      <c r="BU22" s="165"/>
      <c r="BV22" s="165"/>
      <c r="BW22" s="165"/>
      <c r="BX22" s="165"/>
      <c r="BY22" s="165"/>
      <c r="BZ22" s="165"/>
      <c r="CA22" s="165"/>
      <c r="CB22" s="165"/>
    </row>
    <row r="23" spans="1:80" x14ac:dyDescent="0.3">
      <c r="A23" s="11" t="s">
        <v>669</v>
      </c>
      <c r="B23" s="89" t="s">
        <v>670</v>
      </c>
      <c r="E23" s="159"/>
      <c r="F23" s="159"/>
      <c r="G23" s="159"/>
      <c r="H23" s="159"/>
      <c r="I23" s="159"/>
      <c r="J23" s="159"/>
      <c r="K23" s="159"/>
      <c r="L23" s="159"/>
      <c r="M23" s="159"/>
      <c r="N23" s="159"/>
      <c r="O23" s="159"/>
      <c r="P23" s="159"/>
      <c r="Q23" s="159"/>
      <c r="R23" s="159"/>
      <c r="S23" s="159"/>
      <c r="T23" s="159"/>
      <c r="U23" s="159"/>
      <c r="V23" s="159"/>
      <c r="W23" s="159"/>
      <c r="X23" s="159"/>
      <c r="Y23" s="159"/>
      <c r="Z23" s="159"/>
      <c r="AA23" s="4" t="s">
        <v>63</v>
      </c>
      <c r="AB23" s="116">
        <v>1</v>
      </c>
      <c r="AC23" s="116" t="s">
        <v>641</v>
      </c>
      <c r="AD23" s="116" t="s">
        <v>231</v>
      </c>
      <c r="AE23" s="116"/>
      <c r="AF23" s="116"/>
      <c r="AG23" s="123">
        <f>IF(Tabel5[[#This Row],[Respons Vendor]]=AC23,AB23,0)</f>
        <v>0</v>
      </c>
      <c r="AH23" s="98"/>
      <c r="AI23" s="116"/>
      <c r="AJ23" s="98"/>
      <c r="AK23" s="118">
        <f t="shared" si="11"/>
        <v>0</v>
      </c>
      <c r="AL23" s="118">
        <f t="shared" si="12"/>
        <v>0</v>
      </c>
      <c r="AM23" s="118">
        <f t="shared" si="13"/>
        <v>0</v>
      </c>
      <c r="AN23" s="118">
        <f t="shared" si="14"/>
        <v>0</v>
      </c>
      <c r="AO23" s="118">
        <f t="shared" si="15"/>
        <v>0</v>
      </c>
      <c r="AP23" s="118">
        <f t="shared" si="16"/>
        <v>0</v>
      </c>
      <c r="AQ23" s="118">
        <f t="shared" si="17"/>
        <v>0</v>
      </c>
      <c r="AR23" s="118">
        <f t="shared" si="18"/>
        <v>0</v>
      </c>
      <c r="AS23" s="118">
        <f t="shared" si="19"/>
        <v>0</v>
      </c>
      <c r="AT23" s="118">
        <f t="shared" si="20"/>
        <v>0</v>
      </c>
      <c r="AU23" s="118">
        <f t="shared" si="21"/>
        <v>0</v>
      </c>
      <c r="AV23" s="118">
        <f t="shared" si="22"/>
        <v>0</v>
      </c>
      <c r="AW23" s="118">
        <f t="shared" si="23"/>
        <v>1</v>
      </c>
      <c r="AX23" s="118">
        <f t="shared" si="24"/>
        <v>0</v>
      </c>
      <c r="AY23" s="118">
        <f t="shared" si="25"/>
        <v>0</v>
      </c>
      <c r="AZ23" s="118">
        <f t="shared" si="26"/>
        <v>0</v>
      </c>
      <c r="BA23" s="118">
        <f t="shared" si="27"/>
        <v>0</v>
      </c>
      <c r="BB23" s="118">
        <f t="shared" si="28"/>
        <v>0</v>
      </c>
      <c r="BC23" s="118">
        <f t="shared" si="29"/>
        <v>0</v>
      </c>
      <c r="BD23" s="118">
        <f t="shared" si="30"/>
        <v>0</v>
      </c>
      <c r="BE23" s="72"/>
      <c r="BG23" s="11"/>
      <c r="BH23" s="11"/>
      <c r="BI23" s="11"/>
      <c r="BJ23" s="11"/>
      <c r="BK23" s="11"/>
      <c r="BL23" s="11"/>
      <c r="BM23" s="11"/>
      <c r="BN23" s="11"/>
      <c r="BO23" s="11"/>
      <c r="BP23" s="165"/>
      <c r="BQ23" s="165"/>
      <c r="BR23" s="165"/>
      <c r="BS23" s="165"/>
      <c r="BT23" s="165"/>
      <c r="BU23" s="165"/>
      <c r="BV23" s="165"/>
      <c r="BW23" s="165"/>
      <c r="BX23" s="165"/>
      <c r="BY23" s="165"/>
      <c r="BZ23" s="165"/>
      <c r="CA23" s="165"/>
      <c r="CB23" s="165"/>
    </row>
    <row r="24" spans="1:80" ht="27.6" x14ac:dyDescent="0.3">
      <c r="A24" s="11" t="s">
        <v>671</v>
      </c>
      <c r="B24" s="89" t="s">
        <v>672</v>
      </c>
      <c r="E24" s="159"/>
      <c r="F24" s="159"/>
      <c r="G24" s="159"/>
      <c r="H24" s="159"/>
      <c r="I24" s="159"/>
      <c r="J24" s="159"/>
      <c r="K24" s="159"/>
      <c r="L24" s="159"/>
      <c r="M24" s="159"/>
      <c r="N24" s="159"/>
      <c r="O24" s="159"/>
      <c r="P24" s="159"/>
      <c r="Q24" s="159"/>
      <c r="R24" s="159"/>
      <c r="S24" s="159"/>
      <c r="T24" s="159"/>
      <c r="U24" s="159"/>
      <c r="V24" s="159"/>
      <c r="W24" s="159"/>
      <c r="X24" s="159"/>
      <c r="Y24" s="159"/>
      <c r="Z24" s="159"/>
      <c r="AA24" s="4" t="s">
        <v>63</v>
      </c>
      <c r="AB24" s="116">
        <v>1</v>
      </c>
      <c r="AC24" s="116" t="s">
        <v>641</v>
      </c>
      <c r="AD24" s="116" t="s">
        <v>231</v>
      </c>
      <c r="AE24" s="116"/>
      <c r="AF24" s="116"/>
      <c r="AG24" s="123">
        <f>IF(Tabel5[[#This Row],[Respons Vendor]]=AC24,AB24,0)</f>
        <v>0</v>
      </c>
      <c r="AH24" s="98"/>
      <c r="AI24" s="116"/>
      <c r="AJ24" s="98"/>
      <c r="AK24" s="118">
        <f t="shared" si="11"/>
        <v>0</v>
      </c>
      <c r="AL24" s="118">
        <f t="shared" si="12"/>
        <v>0</v>
      </c>
      <c r="AM24" s="118">
        <f t="shared" si="13"/>
        <v>0</v>
      </c>
      <c r="AN24" s="118">
        <f t="shared" si="14"/>
        <v>0</v>
      </c>
      <c r="AO24" s="118">
        <f t="shared" si="15"/>
        <v>0</v>
      </c>
      <c r="AP24" s="118">
        <f t="shared" si="16"/>
        <v>0</v>
      </c>
      <c r="AQ24" s="118">
        <f t="shared" si="17"/>
        <v>0</v>
      </c>
      <c r="AR24" s="118">
        <f t="shared" si="18"/>
        <v>0</v>
      </c>
      <c r="AS24" s="118">
        <f t="shared" si="19"/>
        <v>0</v>
      </c>
      <c r="AT24" s="118">
        <f t="shared" si="20"/>
        <v>0</v>
      </c>
      <c r="AU24" s="118">
        <f t="shared" si="21"/>
        <v>0</v>
      </c>
      <c r="AV24" s="118">
        <f t="shared" si="22"/>
        <v>0</v>
      </c>
      <c r="AW24" s="118">
        <f t="shared" si="23"/>
        <v>1</v>
      </c>
      <c r="AX24" s="118">
        <f t="shared" si="24"/>
        <v>0</v>
      </c>
      <c r="AY24" s="118">
        <f t="shared" si="25"/>
        <v>0</v>
      </c>
      <c r="AZ24" s="118">
        <f t="shared" si="26"/>
        <v>0</v>
      </c>
      <c r="BA24" s="118">
        <f t="shared" si="27"/>
        <v>0</v>
      </c>
      <c r="BB24" s="118">
        <f t="shared" si="28"/>
        <v>0</v>
      </c>
      <c r="BC24" s="118">
        <f t="shared" si="29"/>
        <v>0</v>
      </c>
      <c r="BD24" s="118">
        <f t="shared" si="30"/>
        <v>0</v>
      </c>
      <c r="BE24" s="72"/>
      <c r="BG24" s="11"/>
      <c r="BH24" s="11"/>
      <c r="BI24" s="11"/>
      <c r="BJ24" s="11"/>
      <c r="BK24" s="11"/>
      <c r="BL24" s="11"/>
      <c r="BM24" s="11"/>
      <c r="BN24" s="11"/>
      <c r="BO24" s="11"/>
      <c r="BP24" s="165"/>
      <c r="BQ24" s="165"/>
      <c r="BR24" s="165"/>
      <c r="BS24" s="165"/>
      <c r="BT24" s="165"/>
      <c r="BU24" s="165"/>
      <c r="BV24" s="165"/>
      <c r="BW24" s="165"/>
      <c r="BX24" s="165"/>
      <c r="BY24" s="165"/>
      <c r="BZ24" s="165"/>
      <c r="CA24" s="165"/>
      <c r="CB24" s="165"/>
    </row>
    <row r="25" spans="1:80" x14ac:dyDescent="0.3">
      <c r="A25" s="11" t="s">
        <v>673</v>
      </c>
      <c r="B25" s="89" t="s">
        <v>674</v>
      </c>
      <c r="E25" s="159"/>
      <c r="F25" s="159"/>
      <c r="G25" s="159"/>
      <c r="H25" s="159"/>
      <c r="I25" s="159"/>
      <c r="J25" s="159"/>
      <c r="K25" s="159"/>
      <c r="L25" s="159"/>
      <c r="M25" s="159"/>
      <c r="N25" s="159"/>
      <c r="O25" s="159"/>
      <c r="P25" s="159"/>
      <c r="Q25" s="159"/>
      <c r="R25" s="159"/>
      <c r="S25" s="159"/>
      <c r="T25" s="159"/>
      <c r="U25" s="159"/>
      <c r="V25" s="159"/>
      <c r="W25" s="159"/>
      <c r="X25" s="159"/>
      <c r="Y25" s="159"/>
      <c r="Z25" s="159"/>
      <c r="AA25" s="4" t="s">
        <v>63</v>
      </c>
      <c r="AB25" s="116">
        <v>1</v>
      </c>
      <c r="AC25" s="116" t="s">
        <v>641</v>
      </c>
      <c r="AD25" s="116" t="s">
        <v>231</v>
      </c>
      <c r="AE25" s="116"/>
      <c r="AF25" s="116"/>
      <c r="AG25" s="123">
        <f>IF(Tabel5[[#This Row],[Respons Vendor]]=AC25,AB25,0)</f>
        <v>0</v>
      </c>
      <c r="AH25" s="98"/>
      <c r="AI25" s="116"/>
      <c r="AJ25" s="98"/>
      <c r="AK25" s="118">
        <f t="shared" si="11"/>
        <v>0</v>
      </c>
      <c r="AL25" s="118">
        <f t="shared" si="12"/>
        <v>0</v>
      </c>
      <c r="AM25" s="118">
        <f t="shared" si="13"/>
        <v>0</v>
      </c>
      <c r="AN25" s="118">
        <f t="shared" si="14"/>
        <v>0</v>
      </c>
      <c r="AO25" s="118">
        <f t="shared" si="15"/>
        <v>0</v>
      </c>
      <c r="AP25" s="118">
        <f t="shared" si="16"/>
        <v>0</v>
      </c>
      <c r="AQ25" s="118">
        <f t="shared" si="17"/>
        <v>0</v>
      </c>
      <c r="AR25" s="118">
        <f t="shared" si="18"/>
        <v>0</v>
      </c>
      <c r="AS25" s="118">
        <f t="shared" si="19"/>
        <v>0</v>
      </c>
      <c r="AT25" s="118">
        <f t="shared" si="20"/>
        <v>0</v>
      </c>
      <c r="AU25" s="118">
        <f t="shared" si="21"/>
        <v>0</v>
      </c>
      <c r="AV25" s="118">
        <f t="shared" si="22"/>
        <v>0</v>
      </c>
      <c r="AW25" s="118">
        <f t="shared" si="23"/>
        <v>1</v>
      </c>
      <c r="AX25" s="118">
        <f t="shared" si="24"/>
        <v>0</v>
      </c>
      <c r="AY25" s="118">
        <f t="shared" si="25"/>
        <v>0</v>
      </c>
      <c r="AZ25" s="118">
        <f t="shared" si="26"/>
        <v>0</v>
      </c>
      <c r="BA25" s="118">
        <f t="shared" si="27"/>
        <v>0</v>
      </c>
      <c r="BB25" s="118">
        <f t="shared" si="28"/>
        <v>0</v>
      </c>
      <c r="BC25" s="118">
        <f t="shared" si="29"/>
        <v>0</v>
      </c>
      <c r="BD25" s="118">
        <f t="shared" si="30"/>
        <v>0</v>
      </c>
      <c r="BE25" s="72"/>
      <c r="BG25" s="11"/>
      <c r="BH25" s="11"/>
      <c r="BI25" s="11"/>
      <c r="BJ25" s="11"/>
      <c r="BK25" s="11"/>
      <c r="BL25" s="11"/>
      <c r="BM25" s="11"/>
      <c r="BN25" s="11"/>
      <c r="BO25" s="11"/>
      <c r="BP25" s="165"/>
      <c r="BQ25" s="165"/>
      <c r="BR25" s="165"/>
      <c r="BS25" s="165"/>
      <c r="BT25" s="165"/>
      <c r="BU25" s="165"/>
      <c r="BV25" s="165"/>
      <c r="BW25" s="165"/>
      <c r="BX25" s="165"/>
      <c r="BY25" s="165"/>
      <c r="BZ25" s="165"/>
      <c r="CA25" s="165"/>
      <c r="CB25" s="165"/>
    </row>
    <row r="26" spans="1:80" ht="27.6" x14ac:dyDescent="0.3">
      <c r="A26" s="11" t="s">
        <v>675</v>
      </c>
      <c r="B26" s="89" t="s">
        <v>676</v>
      </c>
      <c r="E26" s="159"/>
      <c r="F26" s="159"/>
      <c r="G26" s="159"/>
      <c r="H26" s="159"/>
      <c r="I26" s="159"/>
      <c r="J26" s="159"/>
      <c r="K26" s="159"/>
      <c r="L26" s="159"/>
      <c r="M26" s="159"/>
      <c r="N26" s="159"/>
      <c r="O26" s="159"/>
      <c r="P26" s="159"/>
      <c r="Q26" s="159"/>
      <c r="R26" s="159"/>
      <c r="S26" s="159"/>
      <c r="T26" s="159"/>
      <c r="U26" s="159"/>
      <c r="V26" s="159"/>
      <c r="W26" s="159"/>
      <c r="X26" s="159"/>
      <c r="Y26" s="159"/>
      <c r="Z26" s="159"/>
      <c r="AA26" s="4" t="s">
        <v>63</v>
      </c>
      <c r="AB26" s="116">
        <v>3</v>
      </c>
      <c r="AC26" s="116" t="s">
        <v>641</v>
      </c>
      <c r="AD26" s="116" t="s">
        <v>231</v>
      </c>
      <c r="AE26" s="116"/>
      <c r="AF26" s="116"/>
      <c r="AG26" s="123">
        <f>IF(Tabel5[[#This Row],[Respons Vendor]]=AC26,AB26,0)</f>
        <v>0</v>
      </c>
      <c r="AH26" s="98"/>
      <c r="AI26" s="116"/>
      <c r="AJ26" s="98"/>
      <c r="AK26" s="118">
        <f t="shared" si="11"/>
        <v>0</v>
      </c>
      <c r="AL26" s="118">
        <f t="shared" si="12"/>
        <v>0</v>
      </c>
      <c r="AM26" s="118">
        <f t="shared" si="13"/>
        <v>0</v>
      </c>
      <c r="AN26" s="118">
        <f t="shared" si="14"/>
        <v>0</v>
      </c>
      <c r="AO26" s="118">
        <f t="shared" si="15"/>
        <v>0</v>
      </c>
      <c r="AP26" s="118">
        <f t="shared" si="16"/>
        <v>0</v>
      </c>
      <c r="AQ26" s="118">
        <f t="shared" si="17"/>
        <v>0</v>
      </c>
      <c r="AR26" s="118">
        <f t="shared" si="18"/>
        <v>0</v>
      </c>
      <c r="AS26" s="118">
        <f t="shared" si="19"/>
        <v>0</v>
      </c>
      <c r="AT26" s="118">
        <f t="shared" si="20"/>
        <v>0</v>
      </c>
      <c r="AU26" s="118">
        <f t="shared" si="21"/>
        <v>0</v>
      </c>
      <c r="AV26" s="118">
        <f t="shared" si="22"/>
        <v>0</v>
      </c>
      <c r="AW26" s="118">
        <f t="shared" si="23"/>
        <v>3</v>
      </c>
      <c r="AX26" s="118">
        <f t="shared" si="24"/>
        <v>0</v>
      </c>
      <c r="AY26" s="118">
        <f t="shared" si="25"/>
        <v>0</v>
      </c>
      <c r="AZ26" s="118">
        <f t="shared" si="26"/>
        <v>0</v>
      </c>
      <c r="BA26" s="118">
        <f t="shared" si="27"/>
        <v>0</v>
      </c>
      <c r="BB26" s="118">
        <f t="shared" si="28"/>
        <v>0</v>
      </c>
      <c r="BC26" s="118">
        <f t="shared" si="29"/>
        <v>0</v>
      </c>
      <c r="BD26" s="118">
        <f t="shared" si="30"/>
        <v>0</v>
      </c>
      <c r="BE26" s="72"/>
      <c r="BG26" s="11"/>
      <c r="BH26" s="11"/>
      <c r="BI26" s="11"/>
      <c r="BJ26" s="11"/>
      <c r="BK26" s="11"/>
      <c r="BL26" s="11"/>
      <c r="BM26" s="11"/>
      <c r="BN26" s="11"/>
      <c r="BO26" s="11"/>
      <c r="BP26" s="165"/>
      <c r="BQ26" s="165"/>
      <c r="BR26" s="165"/>
      <c r="BS26" s="165"/>
      <c r="BT26" s="165"/>
      <c r="BU26" s="165"/>
      <c r="BV26" s="165"/>
      <c r="BW26" s="165"/>
      <c r="BX26" s="165"/>
      <c r="BY26" s="165"/>
      <c r="BZ26" s="165"/>
      <c r="CA26" s="165"/>
      <c r="CB26" s="165"/>
    </row>
    <row r="27" spans="1:80" x14ac:dyDescent="0.3">
      <c r="A27" s="11" t="s">
        <v>677</v>
      </c>
      <c r="B27" s="89" t="s">
        <v>678</v>
      </c>
      <c r="E27" s="159"/>
      <c r="F27" s="159"/>
      <c r="G27" s="159"/>
      <c r="H27" s="159"/>
      <c r="I27" s="159"/>
      <c r="J27" s="159"/>
      <c r="K27" s="159"/>
      <c r="L27" s="159"/>
      <c r="M27" s="159"/>
      <c r="N27" s="159"/>
      <c r="O27" s="159"/>
      <c r="P27" s="159"/>
      <c r="Q27" s="159"/>
      <c r="R27" s="159"/>
      <c r="S27" s="159"/>
      <c r="T27" s="159"/>
      <c r="U27" s="159"/>
      <c r="V27" s="159"/>
      <c r="W27" s="159"/>
      <c r="X27" s="159"/>
      <c r="Y27" s="159"/>
      <c r="Z27" s="159"/>
      <c r="AA27" s="4" t="s">
        <v>63</v>
      </c>
      <c r="AB27" s="116">
        <v>1</v>
      </c>
      <c r="AC27" s="116" t="s">
        <v>641</v>
      </c>
      <c r="AD27" s="116" t="s">
        <v>231</v>
      </c>
      <c r="AE27" s="116"/>
      <c r="AF27" s="116"/>
      <c r="AG27" s="123">
        <f>IF(Tabel5[[#This Row],[Respons Vendor]]=AC27,AB27,0)</f>
        <v>0</v>
      </c>
      <c r="AH27" s="98"/>
      <c r="AI27" s="116"/>
      <c r="AJ27" s="98"/>
      <c r="AK27" s="118">
        <f t="shared" si="11"/>
        <v>0</v>
      </c>
      <c r="AL27" s="118">
        <f t="shared" si="12"/>
        <v>0</v>
      </c>
      <c r="AM27" s="118">
        <f t="shared" si="13"/>
        <v>0</v>
      </c>
      <c r="AN27" s="118">
        <f t="shared" si="14"/>
        <v>0</v>
      </c>
      <c r="AO27" s="118">
        <f t="shared" si="15"/>
        <v>0</v>
      </c>
      <c r="AP27" s="118">
        <f t="shared" si="16"/>
        <v>0</v>
      </c>
      <c r="AQ27" s="118">
        <f t="shared" si="17"/>
        <v>0</v>
      </c>
      <c r="AR27" s="118">
        <f t="shared" si="18"/>
        <v>0</v>
      </c>
      <c r="AS27" s="118">
        <f t="shared" si="19"/>
        <v>0</v>
      </c>
      <c r="AT27" s="118">
        <f t="shared" si="20"/>
        <v>0</v>
      </c>
      <c r="AU27" s="118">
        <f t="shared" si="21"/>
        <v>0</v>
      </c>
      <c r="AV27" s="118">
        <f t="shared" si="22"/>
        <v>0</v>
      </c>
      <c r="AW27" s="118">
        <f t="shared" si="23"/>
        <v>1</v>
      </c>
      <c r="AX27" s="118">
        <f t="shared" si="24"/>
        <v>0</v>
      </c>
      <c r="AY27" s="118">
        <f t="shared" si="25"/>
        <v>0</v>
      </c>
      <c r="AZ27" s="118">
        <f t="shared" si="26"/>
        <v>0</v>
      </c>
      <c r="BA27" s="118">
        <f t="shared" si="27"/>
        <v>0</v>
      </c>
      <c r="BB27" s="118">
        <f t="shared" si="28"/>
        <v>0</v>
      </c>
      <c r="BC27" s="118">
        <f t="shared" si="29"/>
        <v>0</v>
      </c>
      <c r="BD27" s="118">
        <f t="shared" si="30"/>
        <v>0</v>
      </c>
      <c r="BE27" s="72"/>
      <c r="BG27" s="11"/>
      <c r="BH27" s="11"/>
      <c r="BI27" s="11"/>
      <c r="BJ27" s="11"/>
      <c r="BK27" s="11"/>
      <c r="BL27" s="11"/>
      <c r="BM27" s="11"/>
      <c r="BN27" s="11"/>
      <c r="BO27" s="11"/>
      <c r="BP27" s="165"/>
      <c r="BQ27" s="165"/>
      <c r="BR27" s="165"/>
      <c r="BS27" s="165"/>
      <c r="BT27" s="165"/>
      <c r="BU27" s="165"/>
      <c r="BV27" s="165"/>
      <c r="BW27" s="165"/>
      <c r="BX27" s="165"/>
      <c r="BY27" s="165"/>
      <c r="BZ27" s="165"/>
      <c r="CA27" s="165"/>
      <c r="CB27" s="165"/>
    </row>
    <row r="28" spans="1:80" ht="27.6" x14ac:dyDescent="0.3">
      <c r="A28" s="11" t="s">
        <v>679</v>
      </c>
      <c r="B28" s="89" t="s">
        <v>680</v>
      </c>
      <c r="E28" s="159"/>
      <c r="F28" s="159"/>
      <c r="G28" s="159"/>
      <c r="H28" s="159"/>
      <c r="I28" s="159"/>
      <c r="J28" s="159"/>
      <c r="K28" s="159"/>
      <c r="L28" s="159"/>
      <c r="M28" s="159"/>
      <c r="N28" s="159"/>
      <c r="O28" s="159"/>
      <c r="P28" s="159"/>
      <c r="Q28" s="159"/>
      <c r="R28" s="159"/>
      <c r="S28" s="159"/>
      <c r="T28" s="159"/>
      <c r="U28" s="159"/>
      <c r="V28" s="159"/>
      <c r="W28" s="159"/>
      <c r="X28" s="159"/>
      <c r="Y28" s="159"/>
      <c r="Z28" s="159"/>
      <c r="AA28" s="4" t="s">
        <v>63</v>
      </c>
      <c r="AB28" s="116">
        <v>1</v>
      </c>
      <c r="AC28" s="116" t="s">
        <v>231</v>
      </c>
      <c r="AD28" s="116" t="s">
        <v>641</v>
      </c>
      <c r="AE28" s="116"/>
      <c r="AF28" s="116"/>
      <c r="AG28" s="123">
        <f>IF(Tabel5[[#This Row],[Respons Vendor]]=AC28,AB28,0)</f>
        <v>0</v>
      </c>
      <c r="AH28" s="98"/>
      <c r="AI28" s="116"/>
      <c r="AJ28" s="98"/>
      <c r="AK28" s="118">
        <f t="shared" si="11"/>
        <v>0</v>
      </c>
      <c r="AL28" s="118">
        <f t="shared" si="12"/>
        <v>0</v>
      </c>
      <c r="AM28" s="118">
        <f t="shared" si="13"/>
        <v>0</v>
      </c>
      <c r="AN28" s="118">
        <f t="shared" si="14"/>
        <v>0</v>
      </c>
      <c r="AO28" s="118">
        <f t="shared" si="15"/>
        <v>0</v>
      </c>
      <c r="AP28" s="118">
        <f t="shared" si="16"/>
        <v>0</v>
      </c>
      <c r="AQ28" s="118">
        <f t="shared" si="17"/>
        <v>0</v>
      </c>
      <c r="AR28" s="118">
        <f t="shared" si="18"/>
        <v>0</v>
      </c>
      <c r="AS28" s="118">
        <f t="shared" si="19"/>
        <v>0</v>
      </c>
      <c r="AT28" s="118">
        <f t="shared" si="20"/>
        <v>0</v>
      </c>
      <c r="AU28" s="118">
        <f t="shared" si="21"/>
        <v>0</v>
      </c>
      <c r="AV28" s="118">
        <f t="shared" si="22"/>
        <v>0</v>
      </c>
      <c r="AW28" s="118">
        <f t="shared" si="23"/>
        <v>1</v>
      </c>
      <c r="AX28" s="118">
        <f t="shared" si="24"/>
        <v>0</v>
      </c>
      <c r="AY28" s="118">
        <f t="shared" si="25"/>
        <v>0</v>
      </c>
      <c r="AZ28" s="118">
        <f t="shared" si="26"/>
        <v>0</v>
      </c>
      <c r="BA28" s="118">
        <f t="shared" si="27"/>
        <v>0</v>
      </c>
      <c r="BB28" s="118">
        <f t="shared" si="28"/>
        <v>0</v>
      </c>
      <c r="BC28" s="118">
        <f t="shared" si="29"/>
        <v>0</v>
      </c>
      <c r="BD28" s="118">
        <f t="shared" si="30"/>
        <v>0</v>
      </c>
      <c r="BE28" s="72"/>
      <c r="BG28" s="11"/>
      <c r="BH28" s="11"/>
      <c r="BI28" s="11"/>
      <c r="BJ28" s="11"/>
      <c r="BK28" s="11"/>
      <c r="BL28" s="11"/>
      <c r="BM28" s="11"/>
      <c r="BN28" s="11"/>
      <c r="BO28" s="11"/>
      <c r="BP28" s="165"/>
      <c r="BQ28" s="165"/>
      <c r="BR28" s="165"/>
      <c r="BS28" s="165"/>
      <c r="BT28" s="165"/>
      <c r="BU28" s="165"/>
      <c r="BV28" s="165"/>
      <c r="BW28" s="165"/>
      <c r="BX28" s="165"/>
      <c r="BY28" s="165"/>
      <c r="BZ28" s="165"/>
      <c r="CA28" s="165"/>
      <c r="CB28" s="165"/>
    </row>
    <row r="29" spans="1:80" ht="27.6" x14ac:dyDescent="0.3">
      <c r="A29" s="11" t="s">
        <v>681</v>
      </c>
      <c r="B29" s="89" t="s">
        <v>682</v>
      </c>
      <c r="E29" s="159"/>
      <c r="F29" s="159"/>
      <c r="G29" s="159"/>
      <c r="H29" s="159"/>
      <c r="I29" s="159"/>
      <c r="J29" s="159"/>
      <c r="K29" s="159"/>
      <c r="L29" s="159"/>
      <c r="M29" s="159"/>
      <c r="N29" s="159"/>
      <c r="O29" s="159"/>
      <c r="P29" s="159"/>
      <c r="Q29" s="159"/>
      <c r="R29" s="159"/>
      <c r="S29" s="159"/>
      <c r="T29" s="159"/>
      <c r="U29" s="159"/>
      <c r="V29" s="159"/>
      <c r="W29" s="159"/>
      <c r="X29" s="159"/>
      <c r="Y29" s="159"/>
      <c r="Z29" s="159"/>
      <c r="AA29" s="4" t="s">
        <v>63</v>
      </c>
      <c r="AB29" s="116">
        <v>3</v>
      </c>
      <c r="AC29" s="116" t="s">
        <v>641</v>
      </c>
      <c r="AD29" s="116" t="s">
        <v>231</v>
      </c>
      <c r="AE29" s="116"/>
      <c r="AF29" s="116"/>
      <c r="AG29" s="123">
        <f>IF(Tabel5[[#This Row],[Respons Vendor]]=AC29,AB29,0)</f>
        <v>0</v>
      </c>
      <c r="AH29" s="98"/>
      <c r="AI29" s="116"/>
      <c r="AJ29" s="98"/>
      <c r="AK29" s="118">
        <f t="shared" si="11"/>
        <v>0</v>
      </c>
      <c r="AL29" s="118">
        <f t="shared" si="12"/>
        <v>0</v>
      </c>
      <c r="AM29" s="118">
        <f t="shared" si="13"/>
        <v>0</v>
      </c>
      <c r="AN29" s="118">
        <f t="shared" si="14"/>
        <v>0</v>
      </c>
      <c r="AO29" s="118">
        <f t="shared" si="15"/>
        <v>0</v>
      </c>
      <c r="AP29" s="118">
        <f t="shared" si="16"/>
        <v>0</v>
      </c>
      <c r="AQ29" s="118">
        <f t="shared" si="17"/>
        <v>0</v>
      </c>
      <c r="AR29" s="118">
        <f t="shared" si="18"/>
        <v>0</v>
      </c>
      <c r="AS29" s="118">
        <f t="shared" si="19"/>
        <v>0</v>
      </c>
      <c r="AT29" s="118">
        <f t="shared" si="20"/>
        <v>0</v>
      </c>
      <c r="AU29" s="118">
        <f t="shared" si="21"/>
        <v>0</v>
      </c>
      <c r="AV29" s="118">
        <f t="shared" si="22"/>
        <v>0</v>
      </c>
      <c r="AW29" s="118">
        <f t="shared" si="23"/>
        <v>3</v>
      </c>
      <c r="AX29" s="118">
        <f t="shared" si="24"/>
        <v>0</v>
      </c>
      <c r="AY29" s="118">
        <f t="shared" si="25"/>
        <v>0</v>
      </c>
      <c r="AZ29" s="118">
        <f t="shared" si="26"/>
        <v>0</v>
      </c>
      <c r="BA29" s="118">
        <f t="shared" si="27"/>
        <v>0</v>
      </c>
      <c r="BB29" s="118">
        <f t="shared" si="28"/>
        <v>0</v>
      </c>
      <c r="BC29" s="118">
        <f t="shared" si="29"/>
        <v>0</v>
      </c>
      <c r="BD29" s="118">
        <f t="shared" si="30"/>
        <v>0</v>
      </c>
      <c r="BE29" s="72"/>
      <c r="BG29" s="11"/>
      <c r="BH29" s="11"/>
      <c r="BI29" s="11"/>
      <c r="BJ29" s="11"/>
      <c r="BK29" s="11"/>
      <c r="BL29" s="11"/>
      <c r="BM29" s="11"/>
      <c r="BN29" s="11"/>
      <c r="BO29" s="11"/>
      <c r="BP29" s="165"/>
      <c r="BQ29" s="165"/>
      <c r="BR29" s="165"/>
      <c r="BS29" s="165"/>
      <c r="BT29" s="165"/>
      <c r="BU29" s="165"/>
      <c r="BV29" s="165"/>
      <c r="BW29" s="165"/>
      <c r="BX29" s="165"/>
      <c r="BY29" s="165"/>
      <c r="BZ29" s="165"/>
      <c r="CA29" s="165"/>
      <c r="CB29" s="165"/>
    </row>
    <row r="30" spans="1:80" ht="27.6" x14ac:dyDescent="0.3">
      <c r="A30" s="11" t="s">
        <v>683</v>
      </c>
      <c r="B30" s="89" t="s">
        <v>684</v>
      </c>
      <c r="E30" s="159"/>
      <c r="F30" s="159"/>
      <c r="G30" s="159"/>
      <c r="H30" s="159"/>
      <c r="I30" s="159"/>
      <c r="J30" s="159"/>
      <c r="K30" s="159"/>
      <c r="L30" s="159"/>
      <c r="M30" s="159"/>
      <c r="N30" s="159"/>
      <c r="O30" s="159"/>
      <c r="P30" s="159"/>
      <c r="Q30" s="159"/>
      <c r="R30" s="159"/>
      <c r="S30" s="159"/>
      <c r="T30" s="159"/>
      <c r="U30" s="159"/>
      <c r="V30" s="159"/>
      <c r="W30" s="159"/>
      <c r="X30" s="159"/>
      <c r="Y30" s="159"/>
      <c r="Z30" s="159"/>
      <c r="AA30" s="4" t="s">
        <v>63</v>
      </c>
      <c r="AB30" s="116">
        <v>1</v>
      </c>
      <c r="AC30" s="116" t="s">
        <v>641</v>
      </c>
      <c r="AD30" s="116" t="s">
        <v>231</v>
      </c>
      <c r="AE30" s="116"/>
      <c r="AF30" s="116"/>
      <c r="AG30" s="123">
        <f>IF(Tabel5[[#This Row],[Respons Vendor]]=AC30,AB30,0)</f>
        <v>0</v>
      </c>
      <c r="AH30" s="98"/>
      <c r="AI30" s="116"/>
      <c r="AJ30" s="98"/>
      <c r="AK30" s="118">
        <f t="shared" si="11"/>
        <v>0</v>
      </c>
      <c r="AL30" s="118">
        <f t="shared" si="12"/>
        <v>0</v>
      </c>
      <c r="AM30" s="118">
        <f t="shared" si="13"/>
        <v>0</v>
      </c>
      <c r="AN30" s="118">
        <f t="shared" si="14"/>
        <v>0</v>
      </c>
      <c r="AO30" s="118">
        <f t="shared" si="15"/>
        <v>0</v>
      </c>
      <c r="AP30" s="118">
        <f t="shared" si="16"/>
        <v>0</v>
      </c>
      <c r="AQ30" s="118">
        <f t="shared" si="17"/>
        <v>0</v>
      </c>
      <c r="AR30" s="118">
        <f t="shared" si="18"/>
        <v>0</v>
      </c>
      <c r="AS30" s="118">
        <f t="shared" si="19"/>
        <v>0</v>
      </c>
      <c r="AT30" s="118">
        <f t="shared" si="20"/>
        <v>0</v>
      </c>
      <c r="AU30" s="118">
        <f t="shared" si="21"/>
        <v>0</v>
      </c>
      <c r="AV30" s="118">
        <f t="shared" si="22"/>
        <v>0</v>
      </c>
      <c r="AW30" s="118">
        <f t="shared" si="23"/>
        <v>1</v>
      </c>
      <c r="AX30" s="118">
        <f t="shared" si="24"/>
        <v>0</v>
      </c>
      <c r="AY30" s="118">
        <f t="shared" si="25"/>
        <v>0</v>
      </c>
      <c r="AZ30" s="118">
        <f t="shared" si="26"/>
        <v>0</v>
      </c>
      <c r="BA30" s="118">
        <f t="shared" si="27"/>
        <v>0</v>
      </c>
      <c r="BB30" s="118">
        <f t="shared" si="28"/>
        <v>0</v>
      </c>
      <c r="BC30" s="118">
        <f t="shared" si="29"/>
        <v>0</v>
      </c>
      <c r="BD30" s="118">
        <f t="shared" si="30"/>
        <v>0</v>
      </c>
      <c r="BE30" s="72"/>
      <c r="BG30" s="11"/>
      <c r="BH30" s="11"/>
      <c r="BI30" s="11"/>
      <c r="BJ30" s="11"/>
      <c r="BK30" s="11"/>
      <c r="BL30" s="11"/>
      <c r="BM30" s="11"/>
      <c r="BN30" s="11"/>
      <c r="BO30" s="11"/>
      <c r="BP30" s="165"/>
      <c r="BQ30" s="165"/>
      <c r="BR30" s="165"/>
      <c r="BS30" s="165"/>
      <c r="BT30" s="165"/>
      <c r="BU30" s="165"/>
      <c r="BV30" s="165"/>
      <c r="BW30" s="165"/>
      <c r="BX30" s="165"/>
      <c r="BY30" s="165"/>
      <c r="BZ30" s="165"/>
      <c r="CA30" s="165"/>
      <c r="CB30" s="165"/>
    </row>
    <row r="31" spans="1:80" ht="27.6" x14ac:dyDescent="0.3">
      <c r="A31" s="11" t="s">
        <v>685</v>
      </c>
      <c r="B31" s="90" t="s">
        <v>686</v>
      </c>
      <c r="E31" s="159"/>
      <c r="F31" s="159"/>
      <c r="G31" s="159"/>
      <c r="H31" s="159"/>
      <c r="I31" s="159"/>
      <c r="J31" s="159"/>
      <c r="K31" s="159"/>
      <c r="L31" s="159"/>
      <c r="M31" s="159"/>
      <c r="N31" s="159"/>
      <c r="O31" s="159"/>
      <c r="P31" s="159"/>
      <c r="Q31" s="159"/>
      <c r="R31" s="159"/>
      <c r="S31" s="159"/>
      <c r="T31" s="159"/>
      <c r="U31" s="159"/>
      <c r="V31" s="159"/>
      <c r="W31" s="159"/>
      <c r="X31" s="159"/>
      <c r="Y31" s="159"/>
      <c r="Z31" s="159"/>
      <c r="AA31" s="4" t="s">
        <v>63</v>
      </c>
      <c r="AB31" s="116">
        <v>3</v>
      </c>
      <c r="AC31" s="116" t="s">
        <v>231</v>
      </c>
      <c r="AD31" s="116" t="s">
        <v>641</v>
      </c>
      <c r="AE31" s="116"/>
      <c r="AF31" s="116"/>
      <c r="AG31" s="123">
        <f>IF(Tabel5[[#This Row],[Respons Vendor]]=AC31,AB31,0)</f>
        <v>0</v>
      </c>
      <c r="AH31" s="98"/>
      <c r="AI31" s="116"/>
      <c r="AJ31" s="98"/>
      <c r="AK31" s="118">
        <f t="shared" si="11"/>
        <v>0</v>
      </c>
      <c r="AL31" s="118">
        <f t="shared" si="12"/>
        <v>0</v>
      </c>
      <c r="AM31" s="118">
        <f t="shared" si="13"/>
        <v>0</v>
      </c>
      <c r="AN31" s="118">
        <f t="shared" si="14"/>
        <v>0</v>
      </c>
      <c r="AO31" s="118">
        <f t="shared" si="15"/>
        <v>0</v>
      </c>
      <c r="AP31" s="118">
        <f t="shared" si="16"/>
        <v>0</v>
      </c>
      <c r="AQ31" s="118">
        <f t="shared" si="17"/>
        <v>0</v>
      </c>
      <c r="AR31" s="118">
        <f t="shared" si="18"/>
        <v>0</v>
      </c>
      <c r="AS31" s="118">
        <f t="shared" si="19"/>
        <v>0</v>
      </c>
      <c r="AT31" s="118">
        <f t="shared" si="20"/>
        <v>0</v>
      </c>
      <c r="AU31" s="118">
        <f t="shared" si="21"/>
        <v>0</v>
      </c>
      <c r="AV31" s="118">
        <f t="shared" si="22"/>
        <v>0</v>
      </c>
      <c r="AW31" s="118">
        <f t="shared" si="23"/>
        <v>3</v>
      </c>
      <c r="AX31" s="118">
        <f t="shared" si="24"/>
        <v>0</v>
      </c>
      <c r="AY31" s="118">
        <f t="shared" si="25"/>
        <v>0</v>
      </c>
      <c r="AZ31" s="118">
        <f t="shared" si="26"/>
        <v>0</v>
      </c>
      <c r="BA31" s="118">
        <f t="shared" si="27"/>
        <v>0</v>
      </c>
      <c r="BB31" s="118">
        <f t="shared" si="28"/>
        <v>0</v>
      </c>
      <c r="BC31" s="118">
        <f t="shared" si="29"/>
        <v>0</v>
      </c>
      <c r="BD31" s="118">
        <f t="shared" si="30"/>
        <v>0</v>
      </c>
      <c r="BE31" s="72"/>
      <c r="BG31" s="11"/>
      <c r="BH31" s="11"/>
      <c r="BI31" s="11"/>
      <c r="BJ31" s="11"/>
      <c r="BK31" s="11"/>
      <c r="BL31" s="11"/>
      <c r="BM31" s="11"/>
      <c r="BN31" s="11"/>
      <c r="BO31" s="11"/>
      <c r="BP31" s="165"/>
      <c r="BQ31" s="165"/>
      <c r="BR31" s="165"/>
      <c r="BS31" s="165"/>
      <c r="BT31" s="165"/>
      <c r="BU31" s="165"/>
      <c r="BV31" s="165"/>
      <c r="BW31" s="165"/>
      <c r="BX31" s="165"/>
      <c r="BY31" s="165"/>
      <c r="BZ31" s="165"/>
      <c r="CA31" s="165"/>
      <c r="CB31" s="165"/>
    </row>
    <row r="32" spans="1:80" ht="41.4" x14ac:dyDescent="0.3">
      <c r="A32" s="11" t="s">
        <v>687</v>
      </c>
      <c r="B32" s="89" t="s">
        <v>688</v>
      </c>
      <c r="E32" s="159"/>
      <c r="F32" s="159"/>
      <c r="G32" s="159"/>
      <c r="H32" s="159"/>
      <c r="I32" s="159"/>
      <c r="J32" s="159"/>
      <c r="K32" s="159"/>
      <c r="L32" s="159"/>
      <c r="M32" s="159"/>
      <c r="N32" s="159"/>
      <c r="O32" s="159"/>
      <c r="P32" s="159"/>
      <c r="Q32" s="159"/>
      <c r="R32" s="159"/>
      <c r="S32" s="159"/>
      <c r="T32" s="159"/>
      <c r="U32" s="159"/>
      <c r="V32" s="159"/>
      <c r="W32" s="159"/>
      <c r="X32" s="159"/>
      <c r="Y32" s="159"/>
      <c r="Z32" s="159"/>
      <c r="AA32" s="4" t="s">
        <v>63</v>
      </c>
      <c r="AB32" s="116">
        <v>1</v>
      </c>
      <c r="AC32" s="116" t="s">
        <v>641</v>
      </c>
      <c r="AD32" s="116" t="s">
        <v>231</v>
      </c>
      <c r="AE32" s="116"/>
      <c r="AF32" s="116"/>
      <c r="AG32" s="123">
        <f>IF(Tabel5[[#This Row],[Respons Vendor]]=AC32,AB32,0)</f>
        <v>0</v>
      </c>
      <c r="AH32" s="98"/>
      <c r="AI32" s="116"/>
      <c r="AJ32" s="98"/>
      <c r="AK32" s="118">
        <f t="shared" si="11"/>
        <v>0</v>
      </c>
      <c r="AL32" s="118">
        <f t="shared" si="12"/>
        <v>0</v>
      </c>
      <c r="AM32" s="118">
        <f t="shared" si="13"/>
        <v>0</v>
      </c>
      <c r="AN32" s="118">
        <f t="shared" si="14"/>
        <v>0</v>
      </c>
      <c r="AO32" s="118">
        <f t="shared" si="15"/>
        <v>0</v>
      </c>
      <c r="AP32" s="118">
        <f t="shared" si="16"/>
        <v>0</v>
      </c>
      <c r="AQ32" s="118">
        <f t="shared" si="17"/>
        <v>0</v>
      </c>
      <c r="AR32" s="118">
        <f t="shared" si="18"/>
        <v>0</v>
      </c>
      <c r="AS32" s="118">
        <f t="shared" si="19"/>
        <v>0</v>
      </c>
      <c r="AT32" s="118">
        <f t="shared" si="20"/>
        <v>0</v>
      </c>
      <c r="AU32" s="118">
        <f t="shared" si="21"/>
        <v>0</v>
      </c>
      <c r="AV32" s="118">
        <f t="shared" si="22"/>
        <v>0</v>
      </c>
      <c r="AW32" s="118">
        <f t="shared" si="23"/>
        <v>1</v>
      </c>
      <c r="AX32" s="118">
        <f t="shared" si="24"/>
        <v>0</v>
      </c>
      <c r="AY32" s="118">
        <f t="shared" si="25"/>
        <v>0</v>
      </c>
      <c r="AZ32" s="118">
        <f t="shared" si="26"/>
        <v>0</v>
      </c>
      <c r="BA32" s="118">
        <f t="shared" si="27"/>
        <v>0</v>
      </c>
      <c r="BB32" s="118">
        <f t="shared" si="28"/>
        <v>0</v>
      </c>
      <c r="BC32" s="118">
        <f t="shared" si="29"/>
        <v>0</v>
      </c>
      <c r="BD32" s="118">
        <f t="shared" si="30"/>
        <v>0</v>
      </c>
      <c r="BE32" s="72"/>
      <c r="BG32" s="11"/>
      <c r="BH32" s="11"/>
      <c r="BI32" s="11"/>
      <c r="BJ32" s="11"/>
      <c r="BK32" s="11"/>
      <c r="BL32" s="11"/>
      <c r="BM32" s="11"/>
      <c r="BN32" s="11"/>
      <c r="BO32" s="11"/>
      <c r="BP32" s="165"/>
      <c r="BQ32" s="165"/>
      <c r="BR32" s="165"/>
      <c r="BS32" s="165"/>
      <c r="BT32" s="165"/>
      <c r="BU32" s="165"/>
      <c r="BV32" s="165"/>
      <c r="BW32" s="165"/>
      <c r="BX32" s="165"/>
      <c r="BY32" s="165"/>
      <c r="BZ32" s="165"/>
      <c r="CA32" s="165"/>
      <c r="CB32" s="165"/>
    </row>
    <row r="33" spans="1:80" ht="27.6" x14ac:dyDescent="0.3">
      <c r="A33" s="11" t="s">
        <v>689</v>
      </c>
      <c r="B33" s="89" t="s">
        <v>690</v>
      </c>
      <c r="E33" s="159"/>
      <c r="F33" s="159"/>
      <c r="G33" s="159"/>
      <c r="H33" s="159"/>
      <c r="I33" s="159"/>
      <c r="J33" s="159"/>
      <c r="K33" s="159"/>
      <c r="L33" s="159"/>
      <c r="M33" s="159"/>
      <c r="N33" s="159"/>
      <c r="O33" s="159"/>
      <c r="P33" s="159"/>
      <c r="Q33" s="159"/>
      <c r="R33" s="159"/>
      <c r="S33" s="159"/>
      <c r="T33" s="159"/>
      <c r="U33" s="159"/>
      <c r="V33" s="159"/>
      <c r="W33" s="159"/>
      <c r="X33" s="159"/>
      <c r="Y33" s="159"/>
      <c r="Z33" s="159"/>
      <c r="AA33" s="4" t="s">
        <v>63</v>
      </c>
      <c r="AB33" s="116">
        <v>1</v>
      </c>
      <c r="AC33" s="116" t="s">
        <v>641</v>
      </c>
      <c r="AD33" s="116" t="s">
        <v>231</v>
      </c>
      <c r="AE33" s="116"/>
      <c r="AF33" s="116"/>
      <c r="AG33" s="123">
        <f>IF(Tabel5[[#This Row],[Respons Vendor]]=AC33,AB33,0)</f>
        <v>0</v>
      </c>
      <c r="AH33" s="98"/>
      <c r="AI33" s="116"/>
      <c r="AJ33" s="98"/>
      <c r="AK33" s="118">
        <f t="shared" si="11"/>
        <v>0</v>
      </c>
      <c r="AL33" s="118">
        <f t="shared" si="12"/>
        <v>0</v>
      </c>
      <c r="AM33" s="118">
        <f t="shared" si="13"/>
        <v>0</v>
      </c>
      <c r="AN33" s="118">
        <f t="shared" si="14"/>
        <v>0</v>
      </c>
      <c r="AO33" s="118">
        <f t="shared" si="15"/>
        <v>0</v>
      </c>
      <c r="AP33" s="118">
        <f t="shared" si="16"/>
        <v>0</v>
      </c>
      <c r="AQ33" s="118">
        <f t="shared" si="17"/>
        <v>0</v>
      </c>
      <c r="AR33" s="118">
        <f t="shared" si="18"/>
        <v>0</v>
      </c>
      <c r="AS33" s="118">
        <f t="shared" si="19"/>
        <v>0</v>
      </c>
      <c r="AT33" s="118">
        <f t="shared" si="20"/>
        <v>0</v>
      </c>
      <c r="AU33" s="118">
        <f t="shared" si="21"/>
        <v>0</v>
      </c>
      <c r="AV33" s="118">
        <f t="shared" si="22"/>
        <v>0</v>
      </c>
      <c r="AW33" s="118">
        <f t="shared" si="23"/>
        <v>1</v>
      </c>
      <c r="AX33" s="118">
        <f t="shared" si="24"/>
        <v>0</v>
      </c>
      <c r="AY33" s="118">
        <f t="shared" si="25"/>
        <v>0</v>
      </c>
      <c r="AZ33" s="118">
        <f t="shared" si="26"/>
        <v>0</v>
      </c>
      <c r="BA33" s="118">
        <f t="shared" si="27"/>
        <v>0</v>
      </c>
      <c r="BB33" s="118">
        <f t="shared" si="28"/>
        <v>0</v>
      </c>
      <c r="BC33" s="118">
        <f t="shared" si="29"/>
        <v>0</v>
      </c>
      <c r="BD33" s="118">
        <f t="shared" si="30"/>
        <v>0</v>
      </c>
      <c r="BE33" s="72"/>
      <c r="BG33" s="11"/>
      <c r="BH33" s="11"/>
      <c r="BI33" s="11"/>
      <c r="BJ33" s="11"/>
      <c r="BK33" s="11"/>
      <c r="BL33" s="11"/>
      <c r="BM33" s="11"/>
      <c r="BN33" s="11"/>
      <c r="BO33" s="11"/>
      <c r="BP33" s="165"/>
      <c r="BQ33" s="165"/>
      <c r="BR33" s="165"/>
      <c r="BS33" s="165"/>
      <c r="BT33" s="165"/>
      <c r="BU33" s="165"/>
      <c r="BV33" s="165"/>
      <c r="BW33" s="165"/>
      <c r="BX33" s="165"/>
      <c r="BY33" s="165"/>
      <c r="BZ33" s="165"/>
      <c r="CA33" s="165"/>
      <c r="CB33" s="165"/>
    </row>
    <row r="34" spans="1:80" x14ac:dyDescent="0.3">
      <c r="A34" s="11" t="s">
        <v>691</v>
      </c>
      <c r="B34" s="89" t="s">
        <v>692</v>
      </c>
      <c r="E34" s="159"/>
      <c r="F34" s="159"/>
      <c r="G34" s="159"/>
      <c r="H34" s="159"/>
      <c r="I34" s="159"/>
      <c r="J34" s="159"/>
      <c r="K34" s="159"/>
      <c r="L34" s="159"/>
      <c r="M34" s="159"/>
      <c r="N34" s="159"/>
      <c r="O34" s="159"/>
      <c r="P34" s="159"/>
      <c r="Q34" s="159"/>
      <c r="R34" s="159"/>
      <c r="S34" s="159"/>
      <c r="T34" s="159"/>
      <c r="U34" s="159"/>
      <c r="V34" s="159"/>
      <c r="W34" s="159"/>
      <c r="X34" s="159"/>
      <c r="Y34" s="159"/>
      <c r="Z34" s="159"/>
      <c r="AA34" s="4" t="s">
        <v>63</v>
      </c>
      <c r="AB34" s="116">
        <v>1</v>
      </c>
      <c r="AC34" s="116" t="s">
        <v>641</v>
      </c>
      <c r="AD34" s="116" t="s">
        <v>231</v>
      </c>
      <c r="AE34" s="116"/>
      <c r="AF34" s="116"/>
      <c r="AG34" s="123">
        <f>IF(Tabel5[[#This Row],[Respons Vendor]]=AC34,AB34,0)</f>
        <v>0</v>
      </c>
      <c r="AH34" s="98"/>
      <c r="AI34" s="116"/>
      <c r="AJ34" s="98"/>
      <c r="AK34" s="118">
        <f t="shared" si="11"/>
        <v>0</v>
      </c>
      <c r="AL34" s="118">
        <f t="shared" si="12"/>
        <v>0</v>
      </c>
      <c r="AM34" s="118">
        <f t="shared" si="13"/>
        <v>0</v>
      </c>
      <c r="AN34" s="118">
        <f t="shared" si="14"/>
        <v>0</v>
      </c>
      <c r="AO34" s="118">
        <f t="shared" si="15"/>
        <v>0</v>
      </c>
      <c r="AP34" s="118">
        <f t="shared" si="16"/>
        <v>0</v>
      </c>
      <c r="AQ34" s="118">
        <f t="shared" si="17"/>
        <v>0</v>
      </c>
      <c r="AR34" s="118">
        <f t="shared" si="18"/>
        <v>0</v>
      </c>
      <c r="AS34" s="118">
        <f t="shared" si="19"/>
        <v>0</v>
      </c>
      <c r="AT34" s="118">
        <f t="shared" si="20"/>
        <v>0</v>
      </c>
      <c r="AU34" s="118">
        <f t="shared" si="21"/>
        <v>0</v>
      </c>
      <c r="AV34" s="118">
        <f t="shared" si="22"/>
        <v>0</v>
      </c>
      <c r="AW34" s="118">
        <f t="shared" si="23"/>
        <v>1</v>
      </c>
      <c r="AX34" s="118">
        <f t="shared" si="24"/>
        <v>0</v>
      </c>
      <c r="AY34" s="118">
        <f t="shared" si="25"/>
        <v>0</v>
      </c>
      <c r="AZ34" s="118">
        <f t="shared" si="26"/>
        <v>0</v>
      </c>
      <c r="BA34" s="118">
        <f t="shared" si="27"/>
        <v>0</v>
      </c>
      <c r="BB34" s="118">
        <f t="shared" si="28"/>
        <v>0</v>
      </c>
      <c r="BC34" s="118">
        <f t="shared" si="29"/>
        <v>0</v>
      </c>
      <c r="BD34" s="118">
        <f t="shared" si="30"/>
        <v>0</v>
      </c>
      <c r="BE34" s="72"/>
      <c r="BG34" s="11"/>
      <c r="BH34" s="11"/>
      <c r="BI34" s="11"/>
      <c r="BJ34" s="11"/>
      <c r="BK34" s="11"/>
      <c r="BL34" s="11"/>
      <c r="BM34" s="11"/>
      <c r="BN34" s="11"/>
      <c r="BO34" s="11"/>
      <c r="BP34" s="165"/>
      <c r="BQ34" s="165"/>
      <c r="BR34" s="165"/>
      <c r="BS34" s="165"/>
      <c r="BT34" s="165"/>
      <c r="BU34" s="165"/>
      <c r="BV34" s="165"/>
      <c r="BW34" s="165"/>
      <c r="BX34" s="165"/>
      <c r="BY34" s="165"/>
      <c r="BZ34" s="165"/>
      <c r="CA34" s="165"/>
      <c r="CB34" s="165"/>
    </row>
    <row r="35" spans="1:80" x14ac:dyDescent="0.3">
      <c r="A35" s="11" t="s">
        <v>693</v>
      </c>
      <c r="B35" s="89" t="s">
        <v>694</v>
      </c>
      <c r="E35" s="159"/>
      <c r="F35" s="159"/>
      <c r="G35" s="159"/>
      <c r="H35" s="159"/>
      <c r="I35" s="159"/>
      <c r="J35" s="159"/>
      <c r="K35" s="159"/>
      <c r="L35" s="159"/>
      <c r="M35" s="159"/>
      <c r="N35" s="159"/>
      <c r="O35" s="159"/>
      <c r="P35" s="159"/>
      <c r="Q35" s="159"/>
      <c r="R35" s="159"/>
      <c r="S35" s="159"/>
      <c r="T35" s="159"/>
      <c r="U35" s="159"/>
      <c r="V35" s="159"/>
      <c r="W35" s="159"/>
      <c r="X35" s="159"/>
      <c r="Y35" s="159"/>
      <c r="Z35" s="159"/>
      <c r="AA35" s="4" t="s">
        <v>63</v>
      </c>
      <c r="AB35" s="116">
        <v>3</v>
      </c>
      <c r="AC35" s="116" t="s">
        <v>641</v>
      </c>
      <c r="AD35" s="116" t="s">
        <v>231</v>
      </c>
      <c r="AE35" s="116"/>
      <c r="AF35" s="116"/>
      <c r="AG35" s="123">
        <f>IF(Tabel5[[#This Row],[Respons Vendor]]=AC35,AB35,0)</f>
        <v>0</v>
      </c>
      <c r="AH35" s="98"/>
      <c r="AI35" s="116"/>
      <c r="AJ35" s="98"/>
      <c r="AK35" s="118">
        <f t="shared" si="11"/>
        <v>0</v>
      </c>
      <c r="AL35" s="118">
        <f t="shared" si="12"/>
        <v>0</v>
      </c>
      <c r="AM35" s="118">
        <f t="shared" si="13"/>
        <v>0</v>
      </c>
      <c r="AN35" s="118">
        <f t="shared" si="14"/>
        <v>0</v>
      </c>
      <c r="AO35" s="118">
        <f t="shared" si="15"/>
        <v>0</v>
      </c>
      <c r="AP35" s="118">
        <f t="shared" si="16"/>
        <v>0</v>
      </c>
      <c r="AQ35" s="118">
        <f t="shared" si="17"/>
        <v>0</v>
      </c>
      <c r="AR35" s="118">
        <f t="shared" si="18"/>
        <v>0</v>
      </c>
      <c r="AS35" s="118">
        <f t="shared" si="19"/>
        <v>0</v>
      </c>
      <c r="AT35" s="118">
        <f t="shared" si="20"/>
        <v>0</v>
      </c>
      <c r="AU35" s="118">
        <f t="shared" si="21"/>
        <v>0</v>
      </c>
      <c r="AV35" s="118">
        <f t="shared" si="22"/>
        <v>0</v>
      </c>
      <c r="AW35" s="118">
        <f t="shared" si="23"/>
        <v>3</v>
      </c>
      <c r="AX35" s="118">
        <f t="shared" si="24"/>
        <v>0</v>
      </c>
      <c r="AY35" s="118">
        <f t="shared" si="25"/>
        <v>0</v>
      </c>
      <c r="AZ35" s="118">
        <f t="shared" si="26"/>
        <v>0</v>
      </c>
      <c r="BA35" s="118">
        <f t="shared" si="27"/>
        <v>0</v>
      </c>
      <c r="BB35" s="118">
        <f t="shared" si="28"/>
        <v>0</v>
      </c>
      <c r="BC35" s="118">
        <f t="shared" si="29"/>
        <v>0</v>
      </c>
      <c r="BD35" s="118">
        <f t="shared" si="30"/>
        <v>0</v>
      </c>
      <c r="BE35" s="72"/>
      <c r="BG35" s="11"/>
      <c r="BH35" s="11"/>
      <c r="BI35" s="11"/>
      <c r="BJ35" s="11"/>
      <c r="BK35" s="11"/>
      <c r="BL35" s="11"/>
      <c r="BM35" s="11"/>
      <c r="BN35" s="11"/>
      <c r="BO35" s="11"/>
      <c r="BP35" s="165"/>
      <c r="BQ35" s="165"/>
      <c r="BR35" s="165"/>
      <c r="BS35" s="165"/>
      <c r="BT35" s="165"/>
      <c r="BU35" s="165"/>
      <c r="BV35" s="165"/>
      <c r="BW35" s="165"/>
      <c r="BX35" s="165"/>
      <c r="BY35" s="165"/>
      <c r="BZ35" s="165"/>
      <c r="CA35" s="165"/>
      <c r="CB35" s="165"/>
    </row>
    <row r="36" spans="1:80" ht="41.4" x14ac:dyDescent="0.3">
      <c r="A36" s="11" t="s">
        <v>695</v>
      </c>
      <c r="B36" s="89" t="s">
        <v>696</v>
      </c>
      <c r="E36" s="159"/>
      <c r="F36" s="159"/>
      <c r="G36" s="159"/>
      <c r="H36" s="159"/>
      <c r="I36" s="159"/>
      <c r="J36" s="159"/>
      <c r="K36" s="159"/>
      <c r="L36" s="159"/>
      <c r="M36" s="159"/>
      <c r="N36" s="159"/>
      <c r="O36" s="159"/>
      <c r="P36" s="159"/>
      <c r="Q36" s="159"/>
      <c r="R36" s="159"/>
      <c r="S36" s="159"/>
      <c r="T36" s="159"/>
      <c r="U36" s="159"/>
      <c r="V36" s="159"/>
      <c r="W36" s="159"/>
      <c r="X36" s="159"/>
      <c r="Y36" s="159"/>
      <c r="Z36" s="159"/>
      <c r="AA36" s="4" t="s">
        <v>63</v>
      </c>
      <c r="AB36" s="116">
        <v>3</v>
      </c>
      <c r="AC36" s="116" t="s">
        <v>641</v>
      </c>
      <c r="AD36" s="116" t="s">
        <v>231</v>
      </c>
      <c r="AE36" s="116"/>
      <c r="AF36" s="116"/>
      <c r="AG36" s="123">
        <f>IF(Tabel5[[#This Row],[Respons Vendor]]=AC36,AB36,0)</f>
        <v>0</v>
      </c>
      <c r="AH36" s="98"/>
      <c r="AI36" s="116"/>
      <c r="AJ36" s="98"/>
      <c r="AK36" s="118">
        <f t="shared" si="11"/>
        <v>0</v>
      </c>
      <c r="AL36" s="118">
        <f t="shared" si="12"/>
        <v>0</v>
      </c>
      <c r="AM36" s="118">
        <f t="shared" si="13"/>
        <v>0</v>
      </c>
      <c r="AN36" s="118">
        <f t="shared" si="14"/>
        <v>0</v>
      </c>
      <c r="AO36" s="118">
        <f t="shared" si="15"/>
        <v>0</v>
      </c>
      <c r="AP36" s="118">
        <f t="shared" si="16"/>
        <v>0</v>
      </c>
      <c r="AQ36" s="118">
        <f t="shared" si="17"/>
        <v>0</v>
      </c>
      <c r="AR36" s="118">
        <f t="shared" si="18"/>
        <v>0</v>
      </c>
      <c r="AS36" s="118">
        <f t="shared" si="19"/>
        <v>0</v>
      </c>
      <c r="AT36" s="118">
        <f t="shared" si="20"/>
        <v>0</v>
      </c>
      <c r="AU36" s="118">
        <f t="shared" si="21"/>
        <v>0</v>
      </c>
      <c r="AV36" s="118">
        <f t="shared" si="22"/>
        <v>0</v>
      </c>
      <c r="AW36" s="118">
        <f t="shared" si="23"/>
        <v>3</v>
      </c>
      <c r="AX36" s="118">
        <f t="shared" si="24"/>
        <v>0</v>
      </c>
      <c r="AY36" s="118">
        <f t="shared" si="25"/>
        <v>0</v>
      </c>
      <c r="AZ36" s="118">
        <f t="shared" si="26"/>
        <v>0</v>
      </c>
      <c r="BA36" s="118">
        <f t="shared" si="27"/>
        <v>0</v>
      </c>
      <c r="BB36" s="118">
        <f t="shared" si="28"/>
        <v>0</v>
      </c>
      <c r="BC36" s="118">
        <f t="shared" si="29"/>
        <v>0</v>
      </c>
      <c r="BD36" s="118">
        <f t="shared" si="30"/>
        <v>0</v>
      </c>
      <c r="BE36" s="72"/>
      <c r="BG36" s="11"/>
      <c r="BH36" s="11"/>
      <c r="BI36" s="11"/>
      <c r="BJ36" s="11"/>
      <c r="BK36" s="11"/>
      <c r="BL36" s="11"/>
      <c r="BM36" s="11"/>
      <c r="BN36" s="11"/>
      <c r="BO36" s="11"/>
      <c r="BP36" s="165"/>
      <c r="BQ36" s="165"/>
      <c r="BR36" s="165"/>
      <c r="BS36" s="165"/>
      <c r="BT36" s="165"/>
      <c r="BU36" s="165"/>
      <c r="BV36" s="165"/>
      <c r="BW36" s="165"/>
      <c r="BX36" s="165"/>
      <c r="BY36" s="165"/>
      <c r="BZ36" s="165"/>
      <c r="CA36" s="165"/>
      <c r="CB36" s="165"/>
    </row>
    <row r="37" spans="1:80" ht="27.6" x14ac:dyDescent="0.3">
      <c r="A37" s="11" t="s">
        <v>697</v>
      </c>
      <c r="B37" s="89" t="s">
        <v>698</v>
      </c>
      <c r="E37" s="159"/>
      <c r="F37" s="159"/>
      <c r="G37" s="159"/>
      <c r="H37" s="159"/>
      <c r="I37" s="159"/>
      <c r="J37" s="159"/>
      <c r="K37" s="159"/>
      <c r="L37" s="159"/>
      <c r="M37" s="159"/>
      <c r="N37" s="159"/>
      <c r="O37" s="159"/>
      <c r="P37" s="159"/>
      <c r="Q37" s="159"/>
      <c r="R37" s="159"/>
      <c r="S37" s="159"/>
      <c r="T37" s="159"/>
      <c r="U37" s="159"/>
      <c r="V37" s="159"/>
      <c r="W37" s="159"/>
      <c r="X37" s="159"/>
      <c r="Y37" s="159"/>
      <c r="Z37" s="159"/>
      <c r="AA37" s="4" t="s">
        <v>63</v>
      </c>
      <c r="AB37" s="116">
        <v>1</v>
      </c>
      <c r="AC37" s="116" t="s">
        <v>641</v>
      </c>
      <c r="AD37" s="116" t="s">
        <v>231</v>
      </c>
      <c r="AE37" s="116"/>
      <c r="AF37" s="116"/>
      <c r="AG37" s="123">
        <f>IF(Tabel5[[#This Row],[Respons Vendor]]=AC37,AB37,0)</f>
        <v>0</v>
      </c>
      <c r="AH37" s="98"/>
      <c r="AI37" s="116"/>
      <c r="AJ37" s="98"/>
      <c r="AK37" s="118">
        <f t="shared" si="11"/>
        <v>0</v>
      </c>
      <c r="AL37" s="118">
        <f t="shared" si="12"/>
        <v>0</v>
      </c>
      <c r="AM37" s="118">
        <f t="shared" si="13"/>
        <v>0</v>
      </c>
      <c r="AN37" s="118">
        <f t="shared" si="14"/>
        <v>0</v>
      </c>
      <c r="AO37" s="118">
        <f t="shared" si="15"/>
        <v>0</v>
      </c>
      <c r="AP37" s="118">
        <f t="shared" si="16"/>
        <v>0</v>
      </c>
      <c r="AQ37" s="118">
        <f t="shared" si="17"/>
        <v>0</v>
      </c>
      <c r="AR37" s="118">
        <f t="shared" si="18"/>
        <v>0</v>
      </c>
      <c r="AS37" s="118">
        <f t="shared" si="19"/>
        <v>0</v>
      </c>
      <c r="AT37" s="118">
        <f t="shared" si="20"/>
        <v>0</v>
      </c>
      <c r="AU37" s="118">
        <f t="shared" si="21"/>
        <v>0</v>
      </c>
      <c r="AV37" s="118">
        <f t="shared" si="22"/>
        <v>0</v>
      </c>
      <c r="AW37" s="118">
        <f t="shared" si="23"/>
        <v>1</v>
      </c>
      <c r="AX37" s="118">
        <f t="shared" si="24"/>
        <v>0</v>
      </c>
      <c r="AY37" s="118">
        <f t="shared" si="25"/>
        <v>0</v>
      </c>
      <c r="AZ37" s="118">
        <f t="shared" si="26"/>
        <v>0</v>
      </c>
      <c r="BA37" s="118">
        <f t="shared" si="27"/>
        <v>0</v>
      </c>
      <c r="BB37" s="118">
        <f t="shared" si="28"/>
        <v>0</v>
      </c>
      <c r="BC37" s="118">
        <f t="shared" si="29"/>
        <v>0</v>
      </c>
      <c r="BD37" s="118">
        <f t="shared" si="30"/>
        <v>0</v>
      </c>
      <c r="BE37" s="72"/>
      <c r="BG37" s="11"/>
      <c r="BH37" s="11"/>
      <c r="BI37" s="11"/>
      <c r="BJ37" s="11"/>
      <c r="BK37" s="11"/>
      <c r="BL37" s="11"/>
      <c r="BM37" s="11"/>
      <c r="BN37" s="11"/>
      <c r="BO37" s="11"/>
      <c r="BP37" s="165"/>
      <c r="BQ37" s="165"/>
      <c r="BR37" s="165"/>
      <c r="BS37" s="165"/>
      <c r="BT37" s="165"/>
      <c r="BU37" s="165"/>
      <c r="BV37" s="165"/>
      <c r="BW37" s="165"/>
      <c r="BX37" s="165"/>
      <c r="BY37" s="165"/>
      <c r="BZ37" s="165"/>
      <c r="CA37" s="165"/>
      <c r="CB37" s="165"/>
    </row>
    <row r="38" spans="1:80" ht="27.6" x14ac:dyDescent="0.3">
      <c r="A38" s="11" t="s">
        <v>699</v>
      </c>
      <c r="B38" s="89" t="s">
        <v>700</v>
      </c>
      <c r="E38" s="159"/>
      <c r="F38" s="159"/>
      <c r="G38" s="159"/>
      <c r="H38" s="159"/>
      <c r="I38" s="159"/>
      <c r="J38" s="159"/>
      <c r="K38" s="159"/>
      <c r="L38" s="159"/>
      <c r="M38" s="159"/>
      <c r="N38" s="159"/>
      <c r="O38" s="159"/>
      <c r="P38" s="159"/>
      <c r="Q38" s="159"/>
      <c r="R38" s="159"/>
      <c r="S38" s="159"/>
      <c r="T38" s="159"/>
      <c r="U38" s="159"/>
      <c r="V38" s="159"/>
      <c r="W38" s="159"/>
      <c r="X38" s="159"/>
      <c r="Y38" s="159"/>
      <c r="Z38" s="159"/>
      <c r="AA38" s="4" t="s">
        <v>63</v>
      </c>
      <c r="AB38" s="116">
        <v>1</v>
      </c>
      <c r="AC38" s="116" t="s">
        <v>641</v>
      </c>
      <c r="AD38" s="116" t="s">
        <v>231</v>
      </c>
      <c r="AE38" s="116"/>
      <c r="AF38" s="116"/>
      <c r="AG38" s="123">
        <f>IF(Tabel5[[#This Row],[Respons Vendor]]=AC38,AB38,0)</f>
        <v>0</v>
      </c>
      <c r="AH38" s="98"/>
      <c r="AI38" s="116"/>
      <c r="AJ38" s="98"/>
      <c r="AK38" s="118">
        <f t="shared" si="11"/>
        <v>0</v>
      </c>
      <c r="AL38" s="118">
        <f t="shared" si="12"/>
        <v>0</v>
      </c>
      <c r="AM38" s="118">
        <f t="shared" si="13"/>
        <v>0</v>
      </c>
      <c r="AN38" s="118">
        <f t="shared" si="14"/>
        <v>0</v>
      </c>
      <c r="AO38" s="118">
        <f t="shared" si="15"/>
        <v>0</v>
      </c>
      <c r="AP38" s="118">
        <f t="shared" si="16"/>
        <v>0</v>
      </c>
      <c r="AQ38" s="118">
        <f t="shared" si="17"/>
        <v>0</v>
      </c>
      <c r="AR38" s="118">
        <f t="shared" si="18"/>
        <v>0</v>
      </c>
      <c r="AS38" s="118">
        <f t="shared" si="19"/>
        <v>0</v>
      </c>
      <c r="AT38" s="118">
        <f t="shared" si="20"/>
        <v>0</v>
      </c>
      <c r="AU38" s="118">
        <f t="shared" si="21"/>
        <v>0</v>
      </c>
      <c r="AV38" s="118">
        <f t="shared" si="22"/>
        <v>0</v>
      </c>
      <c r="AW38" s="118">
        <f t="shared" si="23"/>
        <v>1</v>
      </c>
      <c r="AX38" s="118">
        <f t="shared" si="24"/>
        <v>0</v>
      </c>
      <c r="AY38" s="118">
        <f t="shared" si="25"/>
        <v>0</v>
      </c>
      <c r="AZ38" s="118">
        <f t="shared" si="26"/>
        <v>0</v>
      </c>
      <c r="BA38" s="118">
        <f t="shared" si="27"/>
        <v>0</v>
      </c>
      <c r="BB38" s="118">
        <f t="shared" si="28"/>
        <v>0</v>
      </c>
      <c r="BC38" s="118">
        <f t="shared" si="29"/>
        <v>0</v>
      </c>
      <c r="BD38" s="118">
        <f t="shared" si="30"/>
        <v>0</v>
      </c>
      <c r="BE38" s="72"/>
      <c r="BG38" s="11"/>
      <c r="BH38" s="11"/>
      <c r="BI38" s="11"/>
      <c r="BJ38" s="11"/>
      <c r="BK38" s="11"/>
      <c r="BL38" s="11"/>
      <c r="BM38" s="11"/>
      <c r="BN38" s="11"/>
      <c r="BO38" s="11"/>
      <c r="BP38" s="165"/>
      <c r="BQ38" s="165"/>
      <c r="BR38" s="165"/>
      <c r="BS38" s="165"/>
      <c r="BT38" s="165"/>
      <c r="BU38" s="165"/>
      <c r="BV38" s="165"/>
      <c r="BW38" s="165"/>
      <c r="BX38" s="165"/>
      <c r="BY38" s="165"/>
      <c r="BZ38" s="165"/>
      <c r="CA38" s="165"/>
      <c r="CB38" s="165"/>
    </row>
    <row r="39" spans="1:80" ht="27.6" x14ac:dyDescent="0.3">
      <c r="A39" s="11" t="s">
        <v>701</v>
      </c>
      <c r="B39" s="89" t="s">
        <v>702</v>
      </c>
      <c r="E39" s="159"/>
      <c r="F39" s="159"/>
      <c r="G39" s="159"/>
      <c r="H39" s="159"/>
      <c r="I39" s="159"/>
      <c r="J39" s="159"/>
      <c r="K39" s="159"/>
      <c r="L39" s="159"/>
      <c r="M39" s="159"/>
      <c r="N39" s="159"/>
      <c r="O39" s="159"/>
      <c r="P39" s="159"/>
      <c r="Q39" s="159"/>
      <c r="R39" s="159"/>
      <c r="S39" s="159"/>
      <c r="T39" s="159"/>
      <c r="U39" s="159"/>
      <c r="V39" s="159"/>
      <c r="W39" s="159"/>
      <c r="X39" s="159"/>
      <c r="Y39" s="159"/>
      <c r="Z39" s="159"/>
      <c r="AA39" s="4" t="s">
        <v>63</v>
      </c>
      <c r="AB39" s="116">
        <v>1</v>
      </c>
      <c r="AC39" s="116" t="s">
        <v>641</v>
      </c>
      <c r="AD39" s="116" t="s">
        <v>231</v>
      </c>
      <c r="AE39" s="116"/>
      <c r="AF39" s="116"/>
      <c r="AG39" s="123">
        <f>IF(Tabel5[[#This Row],[Respons Vendor]]=AC39,AB39,0)</f>
        <v>0</v>
      </c>
      <c r="AH39" s="98"/>
      <c r="AI39" s="116"/>
      <c r="AJ39" s="98"/>
      <c r="AK39" s="118">
        <f t="shared" si="11"/>
        <v>0</v>
      </c>
      <c r="AL39" s="118">
        <f t="shared" si="12"/>
        <v>0</v>
      </c>
      <c r="AM39" s="118">
        <f t="shared" si="13"/>
        <v>0</v>
      </c>
      <c r="AN39" s="118">
        <f t="shared" si="14"/>
        <v>0</v>
      </c>
      <c r="AO39" s="118">
        <f t="shared" si="15"/>
        <v>0</v>
      </c>
      <c r="AP39" s="118">
        <f t="shared" si="16"/>
        <v>0</v>
      </c>
      <c r="AQ39" s="118">
        <f t="shared" si="17"/>
        <v>0</v>
      </c>
      <c r="AR39" s="118">
        <f t="shared" si="18"/>
        <v>0</v>
      </c>
      <c r="AS39" s="118">
        <f t="shared" si="19"/>
        <v>0</v>
      </c>
      <c r="AT39" s="118">
        <f t="shared" si="20"/>
        <v>0</v>
      </c>
      <c r="AU39" s="118">
        <f t="shared" si="21"/>
        <v>0</v>
      </c>
      <c r="AV39" s="118">
        <f t="shared" si="22"/>
        <v>0</v>
      </c>
      <c r="AW39" s="118">
        <f t="shared" si="23"/>
        <v>1</v>
      </c>
      <c r="AX39" s="118">
        <f t="shared" si="24"/>
        <v>0</v>
      </c>
      <c r="AY39" s="118">
        <f t="shared" si="25"/>
        <v>0</v>
      </c>
      <c r="AZ39" s="118">
        <f t="shared" si="26"/>
        <v>0</v>
      </c>
      <c r="BA39" s="118">
        <f t="shared" si="27"/>
        <v>0</v>
      </c>
      <c r="BB39" s="118">
        <f t="shared" si="28"/>
        <v>0</v>
      </c>
      <c r="BC39" s="118">
        <f t="shared" si="29"/>
        <v>0</v>
      </c>
      <c r="BD39" s="118">
        <f t="shared" si="30"/>
        <v>0</v>
      </c>
      <c r="BE39" s="72"/>
      <c r="BG39" s="11"/>
      <c r="BH39" s="11"/>
      <c r="BI39" s="11"/>
      <c r="BJ39" s="11"/>
      <c r="BK39" s="11"/>
      <c r="BL39" s="11"/>
      <c r="BM39" s="11"/>
      <c r="BN39" s="11"/>
      <c r="BO39" s="11"/>
      <c r="BP39" s="165"/>
      <c r="BQ39" s="165"/>
      <c r="BR39" s="165"/>
      <c r="BS39" s="165"/>
      <c r="BT39" s="165"/>
      <c r="BU39" s="165"/>
      <c r="BV39" s="165"/>
      <c r="BW39" s="165"/>
      <c r="BX39" s="165"/>
      <c r="BY39" s="165"/>
      <c r="BZ39" s="165"/>
      <c r="CA39" s="165"/>
      <c r="CB39" s="165"/>
    </row>
    <row r="40" spans="1:80" ht="27.6" x14ac:dyDescent="0.3">
      <c r="A40" s="11" t="s">
        <v>703</v>
      </c>
      <c r="B40" s="89" t="s">
        <v>704</v>
      </c>
      <c r="E40" s="159"/>
      <c r="F40" s="159"/>
      <c r="G40" s="159"/>
      <c r="H40" s="159"/>
      <c r="I40" s="159"/>
      <c r="J40" s="159"/>
      <c r="K40" s="159"/>
      <c r="L40" s="159"/>
      <c r="M40" s="159"/>
      <c r="N40" s="159"/>
      <c r="O40" s="159"/>
      <c r="P40" s="159"/>
      <c r="Q40" s="159"/>
      <c r="R40" s="159"/>
      <c r="S40" s="159"/>
      <c r="T40" s="159"/>
      <c r="U40" s="159"/>
      <c r="V40" s="159"/>
      <c r="W40" s="159"/>
      <c r="X40" s="159"/>
      <c r="Y40" s="159"/>
      <c r="Z40" s="159"/>
      <c r="AA40" s="4" t="s">
        <v>63</v>
      </c>
      <c r="AB40" s="146">
        <v>3</v>
      </c>
      <c r="AC40" s="116" t="s">
        <v>641</v>
      </c>
      <c r="AD40" s="116" t="s">
        <v>231</v>
      </c>
      <c r="AE40" s="116"/>
      <c r="AF40" s="116"/>
      <c r="AG40" s="123">
        <f>IF(Tabel5[[#This Row],[Respons Vendor]]=AC40,AB40,0)</f>
        <v>0</v>
      </c>
      <c r="AH40" s="98"/>
      <c r="AI40" s="116"/>
      <c r="AJ40" s="98"/>
      <c r="AK40" s="118">
        <f t="shared" si="11"/>
        <v>0</v>
      </c>
      <c r="AL40" s="118">
        <f t="shared" si="12"/>
        <v>0</v>
      </c>
      <c r="AM40" s="118">
        <f t="shared" si="13"/>
        <v>0</v>
      </c>
      <c r="AN40" s="118">
        <f t="shared" si="14"/>
        <v>0</v>
      </c>
      <c r="AO40" s="118">
        <f t="shared" si="15"/>
        <v>0</v>
      </c>
      <c r="AP40" s="118">
        <f t="shared" si="16"/>
        <v>0</v>
      </c>
      <c r="AQ40" s="118">
        <f t="shared" si="17"/>
        <v>0</v>
      </c>
      <c r="AR40" s="118">
        <f t="shared" si="18"/>
        <v>0</v>
      </c>
      <c r="AS40" s="118">
        <f t="shared" si="19"/>
        <v>0</v>
      </c>
      <c r="AT40" s="118">
        <f t="shared" si="20"/>
        <v>0</v>
      </c>
      <c r="AU40" s="118">
        <f t="shared" si="21"/>
        <v>0</v>
      </c>
      <c r="AV40" s="118">
        <f t="shared" si="22"/>
        <v>0</v>
      </c>
      <c r="AW40" s="118">
        <f t="shared" si="23"/>
        <v>3</v>
      </c>
      <c r="AX40" s="118">
        <f t="shared" si="24"/>
        <v>0</v>
      </c>
      <c r="AY40" s="118">
        <f t="shared" si="25"/>
        <v>0</v>
      </c>
      <c r="AZ40" s="118">
        <f t="shared" si="26"/>
        <v>0</v>
      </c>
      <c r="BA40" s="118">
        <f t="shared" si="27"/>
        <v>0</v>
      </c>
      <c r="BB40" s="118">
        <f t="shared" si="28"/>
        <v>0</v>
      </c>
      <c r="BC40" s="118">
        <f t="shared" si="29"/>
        <v>0</v>
      </c>
      <c r="BD40" s="118">
        <f t="shared" si="30"/>
        <v>0</v>
      </c>
      <c r="BE40" s="72"/>
      <c r="BG40" s="11"/>
      <c r="BH40" s="11"/>
      <c r="BI40" s="11"/>
      <c r="BJ40" s="11"/>
      <c r="BK40" s="11"/>
      <c r="BL40" s="11"/>
      <c r="BM40" s="11"/>
      <c r="BN40" s="11"/>
      <c r="BO40" s="11"/>
      <c r="BP40" s="165"/>
      <c r="BQ40" s="165"/>
      <c r="BR40" s="165"/>
      <c r="BS40" s="165"/>
      <c r="BT40" s="165"/>
      <c r="BU40" s="165"/>
      <c r="BV40" s="165"/>
      <c r="BW40" s="165"/>
      <c r="BX40" s="165"/>
      <c r="BY40" s="165"/>
      <c r="BZ40" s="165"/>
      <c r="CA40" s="165"/>
      <c r="CB40" s="165"/>
    </row>
    <row r="41" spans="1:80" x14ac:dyDescent="0.3">
      <c r="A41" s="11" t="s">
        <v>705</v>
      </c>
      <c r="B41" s="89" t="s">
        <v>706</v>
      </c>
      <c r="E41" s="159"/>
      <c r="F41" s="159"/>
      <c r="G41" s="159"/>
      <c r="H41" s="159"/>
      <c r="I41" s="159"/>
      <c r="J41" s="159"/>
      <c r="K41" s="159"/>
      <c r="L41" s="159"/>
      <c r="M41" s="159"/>
      <c r="N41" s="159"/>
      <c r="O41" s="159"/>
      <c r="P41" s="159"/>
      <c r="Q41" s="159"/>
      <c r="R41" s="159"/>
      <c r="S41" s="159"/>
      <c r="T41" s="159"/>
      <c r="U41" s="159"/>
      <c r="V41" s="159"/>
      <c r="W41" s="159"/>
      <c r="X41" s="159"/>
      <c r="Y41" s="159"/>
      <c r="Z41" s="159"/>
      <c r="AA41" s="4" t="s">
        <v>63</v>
      </c>
      <c r="AB41" s="116">
        <v>1</v>
      </c>
      <c r="AC41" s="116" t="s">
        <v>641</v>
      </c>
      <c r="AD41" s="116" t="s">
        <v>231</v>
      </c>
      <c r="AE41" s="116"/>
      <c r="AF41" s="116"/>
      <c r="AG41" s="123">
        <f>IF(Tabel5[[#This Row],[Respons Vendor]]=AC41,AB41,0)</f>
        <v>0</v>
      </c>
      <c r="AH41" s="98"/>
      <c r="AI41" s="116"/>
      <c r="AJ41" s="98"/>
      <c r="AK41" s="118">
        <f t="shared" si="11"/>
        <v>0</v>
      </c>
      <c r="AL41" s="118">
        <f t="shared" si="12"/>
        <v>0</v>
      </c>
      <c r="AM41" s="118">
        <f t="shared" si="13"/>
        <v>0</v>
      </c>
      <c r="AN41" s="118">
        <f t="shared" si="14"/>
        <v>0</v>
      </c>
      <c r="AO41" s="118">
        <f t="shared" si="15"/>
        <v>0</v>
      </c>
      <c r="AP41" s="118">
        <f t="shared" si="16"/>
        <v>0</v>
      </c>
      <c r="AQ41" s="118">
        <f t="shared" si="17"/>
        <v>0</v>
      </c>
      <c r="AR41" s="118">
        <f t="shared" si="18"/>
        <v>0</v>
      </c>
      <c r="AS41" s="118">
        <f t="shared" si="19"/>
        <v>0</v>
      </c>
      <c r="AT41" s="118">
        <f t="shared" si="20"/>
        <v>0</v>
      </c>
      <c r="AU41" s="118">
        <f t="shared" si="21"/>
        <v>0</v>
      </c>
      <c r="AV41" s="118">
        <f t="shared" si="22"/>
        <v>0</v>
      </c>
      <c r="AW41" s="118">
        <f t="shared" si="23"/>
        <v>1</v>
      </c>
      <c r="AX41" s="118">
        <f t="shared" si="24"/>
        <v>0</v>
      </c>
      <c r="AY41" s="118">
        <f t="shared" si="25"/>
        <v>0</v>
      </c>
      <c r="AZ41" s="118">
        <f t="shared" si="26"/>
        <v>0</v>
      </c>
      <c r="BA41" s="118">
        <f t="shared" si="27"/>
        <v>0</v>
      </c>
      <c r="BB41" s="118">
        <f t="shared" si="28"/>
        <v>0</v>
      </c>
      <c r="BC41" s="118">
        <f t="shared" si="29"/>
        <v>0</v>
      </c>
      <c r="BD41" s="118">
        <f t="shared" si="30"/>
        <v>0</v>
      </c>
      <c r="BE41" s="72"/>
      <c r="BG41" s="11"/>
      <c r="BH41" s="11"/>
      <c r="BI41" s="11"/>
      <c r="BJ41" s="11"/>
      <c r="BK41" s="11"/>
      <c r="BL41" s="11"/>
      <c r="BM41" s="11"/>
      <c r="BN41" s="11"/>
      <c r="BO41" s="11"/>
      <c r="BP41" s="165"/>
      <c r="BQ41" s="165"/>
      <c r="BR41" s="165"/>
      <c r="BS41" s="165"/>
      <c r="BT41" s="165"/>
      <c r="BU41" s="165"/>
      <c r="BV41" s="165"/>
      <c r="BW41" s="165"/>
      <c r="BX41" s="165"/>
      <c r="BY41" s="165"/>
      <c r="BZ41" s="165"/>
      <c r="CA41" s="165"/>
      <c r="CB41" s="165"/>
    </row>
    <row r="42" spans="1:80" x14ac:dyDescent="0.3">
      <c r="A42" s="11" t="s">
        <v>707</v>
      </c>
      <c r="B42" s="89" t="s">
        <v>708</v>
      </c>
      <c r="E42" s="159"/>
      <c r="F42" s="159"/>
      <c r="G42" s="159"/>
      <c r="H42" s="159"/>
      <c r="I42" s="159"/>
      <c r="J42" s="159"/>
      <c r="K42" s="159"/>
      <c r="L42" s="159"/>
      <c r="M42" s="159"/>
      <c r="N42" s="159"/>
      <c r="O42" s="159"/>
      <c r="P42" s="159"/>
      <c r="Q42" s="159"/>
      <c r="R42" s="159"/>
      <c r="S42" s="159"/>
      <c r="T42" s="159"/>
      <c r="U42" s="159"/>
      <c r="V42" s="159"/>
      <c r="W42" s="159"/>
      <c r="X42" s="159"/>
      <c r="Y42" s="159"/>
      <c r="Z42" s="159"/>
      <c r="AA42" s="4" t="s">
        <v>63</v>
      </c>
      <c r="AB42" s="146">
        <v>3</v>
      </c>
      <c r="AC42" s="116" t="s">
        <v>641</v>
      </c>
      <c r="AD42" s="116" t="s">
        <v>231</v>
      </c>
      <c r="AE42" s="116"/>
      <c r="AF42" s="116"/>
      <c r="AG42" s="123">
        <f>IF(Tabel5[[#This Row],[Respons Vendor]]=AC42,AB42,0)</f>
        <v>0</v>
      </c>
      <c r="AH42" s="98"/>
      <c r="AI42" s="116"/>
      <c r="AJ42" s="98"/>
      <c r="AK42" s="118">
        <f t="shared" si="11"/>
        <v>0</v>
      </c>
      <c r="AL42" s="118">
        <f t="shared" si="12"/>
        <v>0</v>
      </c>
      <c r="AM42" s="118">
        <f t="shared" si="13"/>
        <v>0</v>
      </c>
      <c r="AN42" s="118">
        <f t="shared" si="14"/>
        <v>0</v>
      </c>
      <c r="AO42" s="118">
        <f t="shared" si="15"/>
        <v>0</v>
      </c>
      <c r="AP42" s="118">
        <f t="shared" si="16"/>
        <v>0</v>
      </c>
      <c r="AQ42" s="118">
        <f t="shared" si="17"/>
        <v>0</v>
      </c>
      <c r="AR42" s="118">
        <f t="shared" si="18"/>
        <v>0</v>
      </c>
      <c r="AS42" s="118">
        <f t="shared" si="19"/>
        <v>0</v>
      </c>
      <c r="AT42" s="118">
        <f t="shared" si="20"/>
        <v>0</v>
      </c>
      <c r="AU42" s="118">
        <f t="shared" si="21"/>
        <v>0</v>
      </c>
      <c r="AV42" s="118">
        <f t="shared" si="22"/>
        <v>0</v>
      </c>
      <c r="AW42" s="118">
        <f t="shared" si="23"/>
        <v>3</v>
      </c>
      <c r="AX42" s="118">
        <f t="shared" si="24"/>
        <v>0</v>
      </c>
      <c r="AY42" s="118">
        <f t="shared" si="25"/>
        <v>0</v>
      </c>
      <c r="AZ42" s="118">
        <f t="shared" si="26"/>
        <v>0</v>
      </c>
      <c r="BA42" s="118">
        <f t="shared" si="27"/>
        <v>0</v>
      </c>
      <c r="BB42" s="118">
        <f t="shared" si="28"/>
        <v>0</v>
      </c>
      <c r="BC42" s="118">
        <f t="shared" si="29"/>
        <v>0</v>
      </c>
      <c r="BD42" s="118">
        <f t="shared" si="30"/>
        <v>0</v>
      </c>
      <c r="BE42" s="72"/>
      <c r="BG42" s="11"/>
      <c r="BH42" s="11"/>
      <c r="BI42" s="11"/>
      <c r="BJ42" s="11"/>
      <c r="BK42" s="11"/>
      <c r="BL42" s="11"/>
      <c r="BM42" s="11"/>
      <c r="BN42" s="11"/>
      <c r="BO42" s="11"/>
      <c r="BP42" s="165"/>
      <c r="BQ42" s="165"/>
      <c r="BR42" s="165"/>
      <c r="BS42" s="165"/>
      <c r="BT42" s="165"/>
      <c r="BU42" s="165"/>
      <c r="BV42" s="165"/>
      <c r="BW42" s="165"/>
      <c r="BX42" s="165"/>
      <c r="BY42" s="165"/>
      <c r="BZ42" s="165"/>
      <c r="CA42" s="165"/>
      <c r="CB42" s="165"/>
    </row>
    <row r="43" spans="1:80" ht="27.6" x14ac:dyDescent="0.3">
      <c r="A43" s="11" t="s">
        <v>709</v>
      </c>
      <c r="B43" s="89" t="s">
        <v>710</v>
      </c>
      <c r="E43" s="159"/>
      <c r="F43" s="159"/>
      <c r="G43" s="159"/>
      <c r="H43" s="159"/>
      <c r="I43" s="159"/>
      <c r="J43" s="159"/>
      <c r="K43" s="159"/>
      <c r="L43" s="159"/>
      <c r="M43" s="159"/>
      <c r="N43" s="159"/>
      <c r="O43" s="159"/>
      <c r="P43" s="159"/>
      <c r="Q43" s="159"/>
      <c r="R43" s="159"/>
      <c r="S43" s="159"/>
      <c r="T43" s="159"/>
      <c r="U43" s="159"/>
      <c r="V43" s="159"/>
      <c r="W43" s="159"/>
      <c r="X43" s="159"/>
      <c r="Y43" s="159"/>
      <c r="Z43" s="159"/>
      <c r="AA43" s="4" t="s">
        <v>63</v>
      </c>
      <c r="AB43" s="146">
        <v>3</v>
      </c>
      <c r="AC43" s="116" t="s">
        <v>641</v>
      </c>
      <c r="AD43" s="116" t="s">
        <v>231</v>
      </c>
      <c r="AE43" s="116"/>
      <c r="AF43" s="116"/>
      <c r="AG43" s="123">
        <f>IF(Tabel5[[#This Row],[Respons Vendor]]=AC43,AB43,0)</f>
        <v>0</v>
      </c>
      <c r="AH43" s="98"/>
      <c r="AI43" s="116"/>
      <c r="AJ43" s="98"/>
      <c r="AK43" s="118">
        <f t="shared" si="11"/>
        <v>0</v>
      </c>
      <c r="AL43" s="118">
        <f t="shared" si="12"/>
        <v>0</v>
      </c>
      <c r="AM43" s="118">
        <f t="shared" si="13"/>
        <v>0</v>
      </c>
      <c r="AN43" s="118">
        <f t="shared" si="14"/>
        <v>0</v>
      </c>
      <c r="AO43" s="118">
        <f t="shared" si="15"/>
        <v>0</v>
      </c>
      <c r="AP43" s="118">
        <f t="shared" si="16"/>
        <v>0</v>
      </c>
      <c r="AQ43" s="118">
        <f t="shared" si="17"/>
        <v>0</v>
      </c>
      <c r="AR43" s="118">
        <f t="shared" si="18"/>
        <v>0</v>
      </c>
      <c r="AS43" s="118">
        <f t="shared" si="19"/>
        <v>0</v>
      </c>
      <c r="AT43" s="118">
        <f t="shared" si="20"/>
        <v>0</v>
      </c>
      <c r="AU43" s="118">
        <f t="shared" si="21"/>
        <v>0</v>
      </c>
      <c r="AV43" s="118">
        <f t="shared" si="22"/>
        <v>0</v>
      </c>
      <c r="AW43" s="118">
        <f t="shared" si="23"/>
        <v>3</v>
      </c>
      <c r="AX43" s="118">
        <f t="shared" si="24"/>
        <v>0</v>
      </c>
      <c r="AY43" s="118">
        <f t="shared" si="25"/>
        <v>0</v>
      </c>
      <c r="AZ43" s="118">
        <f t="shared" si="26"/>
        <v>0</v>
      </c>
      <c r="BA43" s="118">
        <f t="shared" si="27"/>
        <v>0</v>
      </c>
      <c r="BB43" s="118">
        <f t="shared" si="28"/>
        <v>0</v>
      </c>
      <c r="BC43" s="118">
        <f t="shared" si="29"/>
        <v>0</v>
      </c>
      <c r="BD43" s="118">
        <f t="shared" si="30"/>
        <v>0</v>
      </c>
      <c r="BE43" s="122"/>
      <c r="BF43" s="122"/>
      <c r="BG43" s="11"/>
      <c r="BH43" s="11"/>
      <c r="BI43" s="11"/>
      <c r="BJ43" s="11"/>
      <c r="BK43" s="11"/>
      <c r="BL43" s="11"/>
      <c r="BM43" s="11"/>
      <c r="BN43" s="11"/>
      <c r="BO43" s="11"/>
      <c r="BP43" s="165"/>
      <c r="BQ43" s="165"/>
      <c r="BR43" s="165"/>
      <c r="BS43" s="165"/>
      <c r="BT43" s="165"/>
      <c r="BU43" s="165"/>
      <c r="BV43" s="165"/>
      <c r="BW43" s="165"/>
      <c r="BX43" s="165"/>
      <c r="BY43" s="165"/>
      <c r="BZ43" s="165"/>
      <c r="CA43" s="165"/>
      <c r="CB43" s="165"/>
    </row>
    <row r="44" spans="1:80" x14ac:dyDescent="0.3">
      <c r="A44" s="11" t="s">
        <v>711</v>
      </c>
      <c r="E44" s="159"/>
      <c r="F44" s="159"/>
      <c r="G44" s="159"/>
      <c r="H44" s="159"/>
      <c r="I44" s="159"/>
      <c r="J44" s="159"/>
      <c r="K44" s="159"/>
      <c r="L44" s="159"/>
      <c r="M44" s="159"/>
      <c r="N44" s="159"/>
      <c r="O44" s="159"/>
      <c r="P44" s="159"/>
      <c r="Q44" s="159"/>
      <c r="R44" s="159"/>
      <c r="S44" s="159"/>
      <c r="T44" s="159"/>
      <c r="U44" s="159"/>
      <c r="V44" s="159"/>
      <c r="W44" s="159"/>
      <c r="X44" s="159"/>
      <c r="Y44" s="159"/>
      <c r="Z44" s="159"/>
      <c r="AA44" s="4"/>
      <c r="AB44" s="116"/>
      <c r="AC44" s="116" t="s">
        <v>231</v>
      </c>
      <c r="AD44" s="116" t="s">
        <v>641</v>
      </c>
      <c r="AE44" s="116"/>
      <c r="AF44" s="116"/>
      <c r="AG44" s="123">
        <f>IF(Tabel5[[#This Row],[Respons Vendor]]=AC44,AB44,0)</f>
        <v>0</v>
      </c>
      <c r="AH44" s="98"/>
      <c r="AI44" s="116"/>
      <c r="AJ44" s="98"/>
      <c r="AK44" s="118">
        <f t="shared" si="11"/>
        <v>0</v>
      </c>
      <c r="AL44" s="118">
        <f t="shared" si="12"/>
        <v>0</v>
      </c>
      <c r="AM44" s="118">
        <f t="shared" si="13"/>
        <v>0</v>
      </c>
      <c r="AN44" s="118">
        <f t="shared" si="14"/>
        <v>0</v>
      </c>
      <c r="AO44" s="118">
        <f t="shared" si="15"/>
        <v>0</v>
      </c>
      <c r="AP44" s="118">
        <f t="shared" si="16"/>
        <v>0</v>
      </c>
      <c r="AQ44" s="118">
        <f t="shared" si="17"/>
        <v>0</v>
      </c>
      <c r="AR44" s="118">
        <f t="shared" si="18"/>
        <v>0</v>
      </c>
      <c r="AS44" s="118">
        <f t="shared" si="19"/>
        <v>0</v>
      </c>
      <c r="AT44" s="118">
        <f t="shared" si="20"/>
        <v>0</v>
      </c>
      <c r="AU44" s="118">
        <f t="shared" si="21"/>
        <v>0</v>
      </c>
      <c r="AV44" s="118">
        <f t="shared" si="22"/>
        <v>0</v>
      </c>
      <c r="AW44" s="118">
        <f t="shared" si="23"/>
        <v>0</v>
      </c>
      <c r="AX44" s="118">
        <f t="shared" si="24"/>
        <v>0</v>
      </c>
      <c r="AY44" s="118">
        <f t="shared" si="25"/>
        <v>0</v>
      </c>
      <c r="AZ44" s="118">
        <f t="shared" si="26"/>
        <v>0</v>
      </c>
      <c r="BA44" s="118">
        <f t="shared" si="27"/>
        <v>0</v>
      </c>
      <c r="BB44" s="118">
        <f t="shared" si="28"/>
        <v>0</v>
      </c>
      <c r="BC44" s="118">
        <f t="shared" si="29"/>
        <v>0</v>
      </c>
      <c r="BD44" s="118">
        <f t="shared" si="30"/>
        <v>0</v>
      </c>
      <c r="BE44" s="115"/>
      <c r="BF44" s="115"/>
      <c r="BG44" s="11"/>
      <c r="BH44" s="11"/>
      <c r="BI44" s="11"/>
      <c r="BJ44" s="11"/>
      <c r="BK44" s="11"/>
      <c r="BL44" s="11"/>
      <c r="BM44" s="11"/>
      <c r="BN44" s="11"/>
      <c r="BO44" s="11"/>
      <c r="BP44" s="165"/>
      <c r="BQ44" s="165"/>
      <c r="BR44" s="165"/>
      <c r="BS44" s="165"/>
      <c r="BT44" s="165"/>
      <c r="BU44" s="165"/>
      <c r="BV44" s="165"/>
      <c r="BW44" s="165"/>
      <c r="BX44" s="165"/>
      <c r="BY44" s="165"/>
      <c r="BZ44" s="165"/>
      <c r="CA44" s="165"/>
      <c r="CB44" s="165"/>
    </row>
    <row r="45" spans="1:80" x14ac:dyDescent="0.3">
      <c r="E45" s="159"/>
      <c r="F45" s="159"/>
      <c r="G45" s="159"/>
      <c r="H45" s="159"/>
      <c r="I45" s="159"/>
      <c r="J45" s="159"/>
      <c r="K45" s="159"/>
      <c r="L45" s="159"/>
      <c r="M45" s="159"/>
      <c r="N45" s="159"/>
      <c r="O45" s="159"/>
      <c r="P45" s="159"/>
      <c r="Q45" s="159"/>
      <c r="R45" s="159"/>
      <c r="S45" s="159"/>
      <c r="T45" s="159"/>
      <c r="U45" s="159"/>
      <c r="V45" s="159"/>
      <c r="W45" s="159"/>
      <c r="X45" s="159"/>
      <c r="Y45" s="159"/>
      <c r="Z45" s="159"/>
      <c r="AA45" s="4"/>
      <c r="AB45" s="116"/>
      <c r="AC45" s="116" t="s">
        <v>231</v>
      </c>
      <c r="AD45" s="116" t="s">
        <v>641</v>
      </c>
      <c r="AE45" s="116"/>
      <c r="AF45" s="116"/>
      <c r="AG45" s="123">
        <f>IF(Tabel5[[#This Row],[Respons Vendor]]=AC45,AB45,0)</f>
        <v>0</v>
      </c>
      <c r="AH45" s="98"/>
      <c r="AI45" s="116"/>
      <c r="AJ45" s="98"/>
      <c r="AK45" s="118">
        <f t="shared" si="11"/>
        <v>0</v>
      </c>
      <c r="AL45" s="118">
        <f t="shared" si="12"/>
        <v>0</v>
      </c>
      <c r="AM45" s="118">
        <f t="shared" si="13"/>
        <v>0</v>
      </c>
      <c r="AN45" s="118">
        <f t="shared" si="14"/>
        <v>0</v>
      </c>
      <c r="AO45" s="118">
        <f t="shared" si="15"/>
        <v>0</v>
      </c>
      <c r="AP45" s="118">
        <f t="shared" si="16"/>
        <v>0</v>
      </c>
      <c r="AQ45" s="118">
        <f t="shared" si="17"/>
        <v>0</v>
      </c>
      <c r="AR45" s="118">
        <f t="shared" si="18"/>
        <v>0</v>
      </c>
      <c r="AS45" s="118">
        <f t="shared" si="19"/>
        <v>0</v>
      </c>
      <c r="AT45" s="118">
        <f t="shared" si="20"/>
        <v>0</v>
      </c>
      <c r="AU45" s="118">
        <f t="shared" si="21"/>
        <v>0</v>
      </c>
      <c r="AV45" s="118">
        <f t="shared" si="22"/>
        <v>0</v>
      </c>
      <c r="AW45" s="118">
        <f t="shared" si="23"/>
        <v>0</v>
      </c>
      <c r="AX45" s="118">
        <f t="shared" si="24"/>
        <v>0</v>
      </c>
      <c r="AY45" s="118">
        <f t="shared" si="25"/>
        <v>0</v>
      </c>
      <c r="AZ45" s="118">
        <f t="shared" si="26"/>
        <v>0</v>
      </c>
      <c r="BA45" s="118">
        <f t="shared" si="27"/>
        <v>0</v>
      </c>
      <c r="BB45" s="118">
        <f t="shared" si="28"/>
        <v>0</v>
      </c>
      <c r="BC45" s="118">
        <f t="shared" si="29"/>
        <v>0</v>
      </c>
      <c r="BD45" s="118">
        <f t="shared" si="30"/>
        <v>0</v>
      </c>
      <c r="BE45" s="72"/>
      <c r="BG45" s="11"/>
      <c r="BH45" s="11"/>
      <c r="BI45" s="11"/>
      <c r="BJ45" s="11"/>
      <c r="BK45" s="11"/>
      <c r="BL45" s="11"/>
      <c r="BM45" s="11"/>
      <c r="BN45" s="11"/>
      <c r="BO45" s="11"/>
      <c r="BP45" s="165"/>
      <c r="BQ45" s="165"/>
      <c r="BR45" s="165"/>
      <c r="BS45" s="165"/>
      <c r="BT45" s="165"/>
      <c r="BU45" s="165"/>
      <c r="BV45" s="165"/>
      <c r="BW45" s="165"/>
      <c r="BX45" s="165"/>
      <c r="BY45" s="165"/>
      <c r="BZ45" s="165"/>
      <c r="CA45" s="165"/>
      <c r="CB45" s="165"/>
    </row>
    <row r="46" spans="1:80" x14ac:dyDescent="0.3">
      <c r="E46" s="159"/>
      <c r="F46" s="159"/>
      <c r="G46" s="159"/>
      <c r="H46" s="159"/>
      <c r="I46" s="159"/>
      <c r="J46" s="159"/>
      <c r="K46" s="159"/>
      <c r="L46" s="159"/>
      <c r="M46" s="159"/>
      <c r="N46" s="159"/>
      <c r="O46" s="159"/>
      <c r="P46" s="159"/>
      <c r="Q46" s="159"/>
      <c r="R46" s="159"/>
      <c r="S46" s="159"/>
      <c r="T46" s="159"/>
      <c r="U46" s="159"/>
      <c r="V46" s="159"/>
      <c r="W46" s="159"/>
      <c r="X46" s="159"/>
      <c r="Y46" s="159"/>
      <c r="Z46" s="159"/>
      <c r="AA46" s="4"/>
      <c r="AB46" s="116"/>
      <c r="AC46" s="116" t="s">
        <v>231</v>
      </c>
      <c r="AD46" s="116" t="s">
        <v>641</v>
      </c>
      <c r="AE46" s="116"/>
      <c r="AF46" s="116"/>
      <c r="AG46" s="123">
        <f>IF(Tabel5[[#This Row],[Respons Vendor]]=AC46,AB46,0)</f>
        <v>0</v>
      </c>
      <c r="AH46" s="98"/>
      <c r="AI46" s="116"/>
      <c r="AJ46" s="98"/>
      <c r="AK46" s="118">
        <f t="shared" si="11"/>
        <v>0</v>
      </c>
      <c r="AL46" s="118">
        <f t="shared" si="12"/>
        <v>0</v>
      </c>
      <c r="AM46" s="118">
        <f t="shared" si="13"/>
        <v>0</v>
      </c>
      <c r="AN46" s="118">
        <f t="shared" si="14"/>
        <v>0</v>
      </c>
      <c r="AO46" s="118">
        <f t="shared" si="15"/>
        <v>0</v>
      </c>
      <c r="AP46" s="118">
        <f t="shared" si="16"/>
        <v>0</v>
      </c>
      <c r="AQ46" s="118">
        <f t="shared" si="17"/>
        <v>0</v>
      </c>
      <c r="AR46" s="118">
        <f t="shared" si="18"/>
        <v>0</v>
      </c>
      <c r="AS46" s="118">
        <f t="shared" si="19"/>
        <v>0</v>
      </c>
      <c r="AT46" s="118">
        <f t="shared" si="20"/>
        <v>0</v>
      </c>
      <c r="AU46" s="118">
        <f t="shared" si="21"/>
        <v>0</v>
      </c>
      <c r="AV46" s="118">
        <f t="shared" si="22"/>
        <v>0</v>
      </c>
      <c r="AW46" s="118">
        <f t="shared" si="23"/>
        <v>0</v>
      </c>
      <c r="AX46" s="118">
        <f t="shared" si="24"/>
        <v>0</v>
      </c>
      <c r="AY46" s="118">
        <f t="shared" si="25"/>
        <v>0</v>
      </c>
      <c r="AZ46" s="118">
        <f t="shared" si="26"/>
        <v>0</v>
      </c>
      <c r="BA46" s="118">
        <f t="shared" si="27"/>
        <v>0</v>
      </c>
      <c r="BB46" s="118">
        <f t="shared" si="28"/>
        <v>0</v>
      </c>
      <c r="BC46" s="118">
        <f t="shared" si="29"/>
        <v>0</v>
      </c>
      <c r="BD46" s="118">
        <f t="shared" si="30"/>
        <v>0</v>
      </c>
      <c r="BE46" s="72"/>
      <c r="BG46" s="11"/>
      <c r="BH46" s="11"/>
      <c r="BI46" s="11"/>
      <c r="BJ46" s="11"/>
      <c r="BK46" s="11"/>
      <c r="BL46" s="11"/>
      <c r="BM46" s="11"/>
      <c r="BN46" s="11"/>
      <c r="BO46" s="11"/>
      <c r="BP46" s="165"/>
      <c r="BQ46" s="165"/>
      <c r="BR46" s="165"/>
      <c r="BS46" s="165"/>
      <c r="BT46" s="165"/>
      <c r="BU46" s="165"/>
      <c r="BV46" s="165"/>
      <c r="BW46" s="165"/>
      <c r="BX46" s="165"/>
      <c r="BY46" s="165"/>
      <c r="BZ46" s="165"/>
      <c r="CA46" s="165"/>
      <c r="CB46" s="165"/>
    </row>
    <row r="47" spans="1:80" s="172" customFormat="1" x14ac:dyDescent="0.3">
      <c r="A47" s="14"/>
      <c r="B47" s="91" t="s">
        <v>712</v>
      </c>
      <c r="C47" s="89"/>
      <c r="D47" s="89"/>
      <c r="E47" s="159"/>
      <c r="F47" s="159"/>
      <c r="G47" s="159"/>
      <c r="H47" s="159"/>
      <c r="I47" s="159"/>
      <c r="J47" s="159"/>
      <c r="K47" s="159"/>
      <c r="L47" s="159"/>
      <c r="M47" s="159"/>
      <c r="N47" s="159"/>
      <c r="O47" s="159"/>
      <c r="P47" s="159"/>
      <c r="Q47" s="159"/>
      <c r="R47" s="159"/>
      <c r="S47" s="159"/>
      <c r="T47" s="159"/>
      <c r="U47" s="159"/>
      <c r="V47" s="159"/>
      <c r="W47" s="159"/>
      <c r="X47" s="159"/>
      <c r="Y47" s="159"/>
      <c r="Z47" s="159"/>
      <c r="AA47" s="4"/>
      <c r="AB47" s="116"/>
      <c r="AC47" s="116" t="s">
        <v>231</v>
      </c>
      <c r="AD47" s="116" t="s">
        <v>641</v>
      </c>
      <c r="AE47" s="116"/>
      <c r="AF47" s="116"/>
      <c r="AG47" s="123">
        <f>IF(Tabel5[[#This Row],[Respons Vendor]]=AC47,AB47,0)</f>
        <v>0</v>
      </c>
      <c r="AH47" s="98"/>
      <c r="AI47" s="116"/>
      <c r="AJ47" s="98"/>
      <c r="AK47" s="118">
        <f t="shared" si="11"/>
        <v>0</v>
      </c>
      <c r="AL47" s="118">
        <f t="shared" si="12"/>
        <v>0</v>
      </c>
      <c r="AM47" s="118">
        <f t="shared" si="13"/>
        <v>0</v>
      </c>
      <c r="AN47" s="118">
        <f t="shared" si="14"/>
        <v>0</v>
      </c>
      <c r="AO47" s="118">
        <f t="shared" si="15"/>
        <v>0</v>
      </c>
      <c r="AP47" s="118">
        <f t="shared" si="16"/>
        <v>0</v>
      </c>
      <c r="AQ47" s="118">
        <f t="shared" si="17"/>
        <v>0</v>
      </c>
      <c r="AR47" s="118">
        <f t="shared" si="18"/>
        <v>0</v>
      </c>
      <c r="AS47" s="118">
        <f t="shared" si="19"/>
        <v>0</v>
      </c>
      <c r="AT47" s="118">
        <f t="shared" si="20"/>
        <v>0</v>
      </c>
      <c r="AU47" s="118">
        <f t="shared" si="21"/>
        <v>0</v>
      </c>
      <c r="AV47" s="118">
        <f t="shared" si="22"/>
        <v>0</v>
      </c>
      <c r="AW47" s="118">
        <f t="shared" si="23"/>
        <v>0</v>
      </c>
      <c r="AX47" s="118">
        <f t="shared" si="24"/>
        <v>0</v>
      </c>
      <c r="AY47" s="118">
        <f t="shared" si="25"/>
        <v>0</v>
      </c>
      <c r="AZ47" s="118">
        <f t="shared" si="26"/>
        <v>0</v>
      </c>
      <c r="BA47" s="118">
        <f t="shared" si="27"/>
        <v>0</v>
      </c>
      <c r="BB47" s="118">
        <f t="shared" si="28"/>
        <v>0</v>
      </c>
      <c r="BC47" s="118">
        <f t="shared" si="29"/>
        <v>0</v>
      </c>
      <c r="BD47" s="118">
        <f t="shared" si="30"/>
        <v>0</v>
      </c>
      <c r="BE47" s="72"/>
      <c r="BF47" s="72"/>
      <c r="BG47" s="14"/>
      <c r="BH47" s="14"/>
      <c r="BI47" s="14"/>
      <c r="BJ47" s="14"/>
      <c r="BK47" s="14"/>
      <c r="BL47" s="14"/>
      <c r="BM47" s="14"/>
      <c r="BN47" s="14"/>
      <c r="BO47" s="14"/>
    </row>
    <row r="48" spans="1:80" ht="27.6" x14ac:dyDescent="0.3">
      <c r="B48" s="92" t="s">
        <v>713</v>
      </c>
      <c r="E48" s="159"/>
      <c r="F48" s="159"/>
      <c r="G48" s="159"/>
      <c r="H48" s="159"/>
      <c r="I48" s="159"/>
      <c r="J48" s="159"/>
      <c r="K48" s="159"/>
      <c r="L48" s="159"/>
      <c r="M48" s="159"/>
      <c r="N48" s="159"/>
      <c r="O48" s="159"/>
      <c r="P48" s="159"/>
      <c r="Q48" s="159"/>
      <c r="R48" s="159"/>
      <c r="S48" s="159"/>
      <c r="T48" s="159"/>
      <c r="U48" s="159"/>
      <c r="V48" s="159"/>
      <c r="W48" s="159"/>
      <c r="X48" s="159"/>
      <c r="Y48" s="159"/>
      <c r="Z48" s="159"/>
      <c r="AA48" s="4"/>
      <c r="AB48" s="116"/>
      <c r="AC48" s="116" t="s">
        <v>231</v>
      </c>
      <c r="AD48" s="116" t="s">
        <v>641</v>
      </c>
      <c r="AE48" s="116"/>
      <c r="AF48" s="116"/>
      <c r="AG48" s="123">
        <f>IF(Tabel5[[#This Row],[Respons Vendor]]=AC48,AB48,0)</f>
        <v>0</v>
      </c>
      <c r="AH48" s="98"/>
      <c r="AI48" s="116"/>
      <c r="AJ48" s="98"/>
      <c r="AK48" s="118">
        <f t="shared" si="11"/>
        <v>0</v>
      </c>
      <c r="AL48" s="118">
        <f t="shared" si="12"/>
        <v>0</v>
      </c>
      <c r="AM48" s="118">
        <f t="shared" si="13"/>
        <v>0</v>
      </c>
      <c r="AN48" s="118">
        <f t="shared" si="14"/>
        <v>0</v>
      </c>
      <c r="AO48" s="118">
        <f t="shared" si="15"/>
        <v>0</v>
      </c>
      <c r="AP48" s="118">
        <f t="shared" si="16"/>
        <v>0</v>
      </c>
      <c r="AQ48" s="118">
        <f t="shared" si="17"/>
        <v>0</v>
      </c>
      <c r="AR48" s="118">
        <f t="shared" si="18"/>
        <v>0</v>
      </c>
      <c r="AS48" s="118">
        <f t="shared" si="19"/>
        <v>0</v>
      </c>
      <c r="AT48" s="118">
        <f t="shared" si="20"/>
        <v>0</v>
      </c>
      <c r="AU48" s="118">
        <f t="shared" si="21"/>
        <v>0</v>
      </c>
      <c r="AV48" s="118">
        <f t="shared" si="22"/>
        <v>0</v>
      </c>
      <c r="AW48" s="118">
        <f t="shared" si="23"/>
        <v>0</v>
      </c>
      <c r="AX48" s="118">
        <f t="shared" si="24"/>
        <v>0</v>
      </c>
      <c r="AY48" s="118">
        <f t="shared" si="25"/>
        <v>0</v>
      </c>
      <c r="AZ48" s="118">
        <f t="shared" si="26"/>
        <v>0</v>
      </c>
      <c r="BA48" s="118">
        <f t="shared" si="27"/>
        <v>0</v>
      </c>
      <c r="BB48" s="118">
        <f t="shared" si="28"/>
        <v>0</v>
      </c>
      <c r="BC48" s="118">
        <f t="shared" si="29"/>
        <v>0</v>
      </c>
      <c r="BD48" s="118">
        <f t="shared" si="30"/>
        <v>0</v>
      </c>
      <c r="BE48" s="72"/>
      <c r="BG48" s="11"/>
      <c r="BH48" s="11"/>
      <c r="BI48" s="11"/>
      <c r="BJ48" s="11"/>
      <c r="BK48" s="11"/>
      <c r="BL48" s="11"/>
      <c r="BM48" s="11"/>
      <c r="BN48" s="11"/>
      <c r="BO48" s="11"/>
      <c r="BP48" s="165"/>
      <c r="BQ48" s="165"/>
      <c r="BR48" s="165"/>
      <c r="BS48" s="165"/>
      <c r="BT48" s="165"/>
      <c r="BU48" s="165"/>
      <c r="BV48" s="165"/>
      <c r="BW48" s="165"/>
      <c r="BX48" s="165"/>
      <c r="BY48" s="165"/>
      <c r="BZ48" s="165"/>
      <c r="CA48" s="165"/>
      <c r="CB48" s="165"/>
    </row>
    <row r="49" spans="1:80" ht="27.6" x14ac:dyDescent="0.3">
      <c r="A49" s="93" t="s">
        <v>714</v>
      </c>
      <c r="B49" s="89" t="s">
        <v>715</v>
      </c>
      <c r="E49" s="159"/>
      <c r="F49" s="159"/>
      <c r="G49" s="159"/>
      <c r="H49" s="159"/>
      <c r="I49" s="159"/>
      <c r="J49" s="159"/>
      <c r="K49" s="159"/>
      <c r="L49" s="159"/>
      <c r="M49" s="159"/>
      <c r="N49" s="159"/>
      <c r="O49" s="159"/>
      <c r="P49" s="159"/>
      <c r="Q49" s="159"/>
      <c r="R49" s="159"/>
      <c r="S49" s="159"/>
      <c r="T49" s="159"/>
      <c r="U49" s="159"/>
      <c r="V49" s="159"/>
      <c r="W49" s="159"/>
      <c r="X49" s="159"/>
      <c r="Y49" s="159"/>
      <c r="Z49" s="159"/>
      <c r="AA49" s="4" t="s">
        <v>66</v>
      </c>
      <c r="AB49" s="116">
        <v>1</v>
      </c>
      <c r="AC49" s="116" t="s">
        <v>231</v>
      </c>
      <c r="AD49" s="116" t="s">
        <v>641</v>
      </c>
      <c r="AE49" s="116"/>
      <c r="AF49" s="116"/>
      <c r="AG49" s="123">
        <f>IF(Tabel5[[#This Row],[Respons Vendor]]=AC49,AB49,0)</f>
        <v>0</v>
      </c>
      <c r="AH49" s="98"/>
      <c r="AI49" s="116"/>
      <c r="AJ49" s="98"/>
      <c r="AK49" s="118">
        <f t="shared" si="11"/>
        <v>0</v>
      </c>
      <c r="AL49" s="118">
        <f t="shared" si="12"/>
        <v>0</v>
      </c>
      <c r="AM49" s="118">
        <f t="shared" si="13"/>
        <v>0</v>
      </c>
      <c r="AN49" s="118">
        <f t="shared" si="14"/>
        <v>0</v>
      </c>
      <c r="AO49" s="118">
        <f t="shared" si="15"/>
        <v>0</v>
      </c>
      <c r="AP49" s="118">
        <f t="shared" si="16"/>
        <v>0</v>
      </c>
      <c r="AQ49" s="118">
        <f t="shared" si="17"/>
        <v>0</v>
      </c>
      <c r="AR49" s="118">
        <f t="shared" si="18"/>
        <v>0</v>
      </c>
      <c r="AS49" s="118">
        <f t="shared" si="19"/>
        <v>0</v>
      </c>
      <c r="AT49" s="118">
        <f t="shared" si="20"/>
        <v>0</v>
      </c>
      <c r="AU49" s="118">
        <f t="shared" si="21"/>
        <v>0</v>
      </c>
      <c r="AV49" s="118">
        <f t="shared" si="22"/>
        <v>0</v>
      </c>
      <c r="AW49" s="118">
        <f t="shared" si="23"/>
        <v>0</v>
      </c>
      <c r="AX49" s="118">
        <f t="shared" si="24"/>
        <v>0</v>
      </c>
      <c r="AY49" s="118">
        <f t="shared" si="25"/>
        <v>0</v>
      </c>
      <c r="AZ49" s="118">
        <f t="shared" si="26"/>
        <v>0</v>
      </c>
      <c r="BA49" s="118">
        <f t="shared" si="27"/>
        <v>0</v>
      </c>
      <c r="BB49" s="118">
        <f t="shared" si="28"/>
        <v>0</v>
      </c>
      <c r="BC49" s="118">
        <f t="shared" si="29"/>
        <v>1</v>
      </c>
      <c r="BD49" s="118">
        <f t="shared" si="30"/>
        <v>0</v>
      </c>
      <c r="BE49" s="72"/>
      <c r="BG49" s="11"/>
      <c r="BH49" s="11"/>
      <c r="BI49" s="11"/>
      <c r="BJ49" s="11"/>
      <c r="BK49" s="11"/>
      <c r="BL49" s="11"/>
      <c r="BM49" s="11"/>
      <c r="BN49" s="11"/>
      <c r="BO49" s="11"/>
      <c r="BP49" s="165"/>
      <c r="BQ49" s="165"/>
      <c r="BR49" s="165"/>
      <c r="BS49" s="165"/>
      <c r="BT49" s="165"/>
      <c r="BU49" s="165"/>
      <c r="BV49" s="165"/>
      <c r="BW49" s="165"/>
      <c r="BX49" s="165"/>
      <c r="BY49" s="165"/>
      <c r="BZ49" s="165"/>
      <c r="CA49" s="165"/>
      <c r="CB49" s="165"/>
    </row>
    <row r="50" spans="1:80" x14ac:dyDescent="0.3">
      <c r="A50" s="11" t="s">
        <v>716</v>
      </c>
      <c r="B50" s="89" t="s">
        <v>717</v>
      </c>
      <c r="E50" s="159"/>
      <c r="F50" s="159"/>
      <c r="G50" s="159"/>
      <c r="H50" s="159"/>
      <c r="I50" s="159"/>
      <c r="J50" s="159"/>
      <c r="K50" s="159"/>
      <c r="L50" s="159"/>
      <c r="M50" s="159"/>
      <c r="N50" s="159"/>
      <c r="O50" s="159"/>
      <c r="P50" s="159"/>
      <c r="Q50" s="159"/>
      <c r="R50" s="159"/>
      <c r="S50" s="159"/>
      <c r="T50" s="159"/>
      <c r="U50" s="159"/>
      <c r="V50" s="159"/>
      <c r="W50" s="159"/>
      <c r="X50" s="159"/>
      <c r="Y50" s="159"/>
      <c r="Z50" s="159"/>
      <c r="AA50" s="4" t="s">
        <v>66</v>
      </c>
      <c r="AB50" s="116">
        <v>1</v>
      </c>
      <c r="AC50" s="116" t="s">
        <v>231</v>
      </c>
      <c r="AD50" s="116" t="s">
        <v>641</v>
      </c>
      <c r="AE50" s="116"/>
      <c r="AF50" s="116"/>
      <c r="AG50" s="123">
        <f>IF(Tabel5[[#This Row],[Respons Vendor]]=AC50,AB50,0)</f>
        <v>0</v>
      </c>
      <c r="AH50" s="98"/>
      <c r="AI50" s="116"/>
      <c r="AJ50" s="98"/>
      <c r="AK50" s="118">
        <f t="shared" si="11"/>
        <v>0</v>
      </c>
      <c r="AL50" s="118">
        <f t="shared" si="12"/>
        <v>0</v>
      </c>
      <c r="AM50" s="118">
        <f t="shared" si="13"/>
        <v>0</v>
      </c>
      <c r="AN50" s="118">
        <f t="shared" si="14"/>
        <v>0</v>
      </c>
      <c r="AO50" s="118">
        <f t="shared" si="15"/>
        <v>0</v>
      </c>
      <c r="AP50" s="118">
        <f t="shared" si="16"/>
        <v>0</v>
      </c>
      <c r="AQ50" s="118">
        <f t="shared" si="17"/>
        <v>0</v>
      </c>
      <c r="AR50" s="118">
        <f t="shared" si="18"/>
        <v>0</v>
      </c>
      <c r="AS50" s="118">
        <f t="shared" si="19"/>
        <v>0</v>
      </c>
      <c r="AT50" s="118">
        <f t="shared" si="20"/>
        <v>0</v>
      </c>
      <c r="AU50" s="118">
        <f t="shared" si="21"/>
        <v>0</v>
      </c>
      <c r="AV50" s="118">
        <f t="shared" si="22"/>
        <v>0</v>
      </c>
      <c r="AW50" s="118">
        <f t="shared" si="23"/>
        <v>0</v>
      </c>
      <c r="AX50" s="118">
        <f t="shared" si="24"/>
        <v>0</v>
      </c>
      <c r="AY50" s="118">
        <f t="shared" si="25"/>
        <v>0</v>
      </c>
      <c r="AZ50" s="118">
        <f t="shared" si="26"/>
        <v>0</v>
      </c>
      <c r="BA50" s="118">
        <f t="shared" si="27"/>
        <v>0</v>
      </c>
      <c r="BB50" s="118">
        <f t="shared" si="28"/>
        <v>0</v>
      </c>
      <c r="BC50" s="118">
        <f t="shared" si="29"/>
        <v>1</v>
      </c>
      <c r="BD50" s="118">
        <f t="shared" si="30"/>
        <v>0</v>
      </c>
      <c r="BE50" s="72"/>
      <c r="BG50" s="11"/>
      <c r="BH50" s="11"/>
      <c r="BI50" s="11"/>
      <c r="BJ50" s="11"/>
      <c r="BK50" s="11"/>
      <c r="BL50" s="11"/>
      <c r="BM50" s="11"/>
      <c r="BN50" s="11"/>
      <c r="BO50" s="11"/>
      <c r="BP50" s="165"/>
      <c r="BQ50" s="165"/>
      <c r="BR50" s="165"/>
      <c r="BS50" s="165"/>
      <c r="BT50" s="165"/>
      <c r="BU50" s="165"/>
      <c r="BV50" s="165"/>
      <c r="BW50" s="165"/>
      <c r="BX50" s="165"/>
      <c r="BY50" s="165"/>
      <c r="BZ50" s="165"/>
      <c r="CA50" s="165"/>
      <c r="CB50" s="165"/>
    </row>
    <row r="51" spans="1:80" x14ac:dyDescent="0.3">
      <c r="A51" s="89"/>
      <c r="E51" s="159"/>
      <c r="F51" s="159"/>
      <c r="G51" s="159"/>
      <c r="H51" s="159"/>
      <c r="I51" s="159"/>
      <c r="J51" s="159"/>
      <c r="K51" s="159"/>
      <c r="L51" s="159"/>
      <c r="M51" s="159"/>
      <c r="N51" s="159"/>
      <c r="O51" s="159"/>
      <c r="P51" s="159"/>
      <c r="Q51" s="159"/>
      <c r="R51" s="159"/>
      <c r="S51" s="159"/>
      <c r="T51" s="159"/>
      <c r="U51" s="159"/>
      <c r="V51" s="159"/>
      <c r="W51" s="159"/>
      <c r="X51" s="159"/>
      <c r="Y51" s="159"/>
      <c r="Z51" s="159"/>
      <c r="AA51" s="4"/>
      <c r="AB51" s="116"/>
      <c r="AC51" s="116"/>
      <c r="AD51" s="116"/>
      <c r="AE51" s="116"/>
      <c r="AF51" s="116"/>
      <c r="AG51" s="123">
        <f>IF(Tabel5[[#This Row],[Respons Vendor]]=AC51,AB51,0)</f>
        <v>0</v>
      </c>
      <c r="AH51" s="98"/>
      <c r="AI51" s="116"/>
      <c r="AJ51" s="98"/>
      <c r="AK51" s="118">
        <f t="shared" si="11"/>
        <v>0</v>
      </c>
      <c r="AL51" s="118">
        <f t="shared" si="12"/>
        <v>0</v>
      </c>
      <c r="AM51" s="118">
        <f t="shared" si="13"/>
        <v>0</v>
      </c>
      <c r="AN51" s="118">
        <f t="shared" si="14"/>
        <v>0</v>
      </c>
      <c r="AO51" s="118">
        <f t="shared" si="15"/>
        <v>0</v>
      </c>
      <c r="AP51" s="118">
        <f t="shared" si="16"/>
        <v>0</v>
      </c>
      <c r="AQ51" s="118">
        <f t="shared" si="17"/>
        <v>0</v>
      </c>
      <c r="AR51" s="118">
        <f t="shared" si="18"/>
        <v>0</v>
      </c>
      <c r="AS51" s="118">
        <f t="shared" si="19"/>
        <v>0</v>
      </c>
      <c r="AT51" s="118">
        <f t="shared" si="20"/>
        <v>0</v>
      </c>
      <c r="AU51" s="118">
        <f t="shared" si="21"/>
        <v>0</v>
      </c>
      <c r="AV51" s="118">
        <f t="shared" si="22"/>
        <v>0</v>
      </c>
      <c r="AW51" s="118">
        <f t="shared" si="23"/>
        <v>0</v>
      </c>
      <c r="AX51" s="118">
        <f t="shared" si="24"/>
        <v>0</v>
      </c>
      <c r="AY51" s="118">
        <f t="shared" si="25"/>
        <v>0</v>
      </c>
      <c r="AZ51" s="118">
        <f t="shared" si="26"/>
        <v>0</v>
      </c>
      <c r="BA51" s="118">
        <f t="shared" si="27"/>
        <v>0</v>
      </c>
      <c r="BB51" s="118">
        <f t="shared" si="28"/>
        <v>0</v>
      </c>
      <c r="BC51" s="118">
        <f t="shared" si="29"/>
        <v>0</v>
      </c>
      <c r="BD51" s="118">
        <f t="shared" si="30"/>
        <v>0</v>
      </c>
      <c r="BE51" s="72"/>
      <c r="BG51" s="11"/>
      <c r="BH51" s="11"/>
      <c r="BI51" s="11"/>
      <c r="BJ51" s="11"/>
      <c r="BK51" s="11"/>
      <c r="BL51" s="11"/>
      <c r="BM51" s="11"/>
      <c r="BN51" s="11"/>
      <c r="BO51" s="11"/>
      <c r="BP51" s="165"/>
      <c r="BQ51" s="165"/>
      <c r="BR51" s="165"/>
      <c r="BS51" s="165"/>
      <c r="BT51" s="165"/>
      <c r="BU51" s="165"/>
      <c r="BV51" s="165"/>
      <c r="BW51" s="165"/>
      <c r="BX51" s="165"/>
      <c r="BY51" s="165"/>
      <c r="BZ51" s="165"/>
      <c r="CA51" s="165"/>
      <c r="CB51" s="165"/>
    </row>
    <row r="52" spans="1:80" x14ac:dyDescent="0.3">
      <c r="A52" s="89"/>
      <c r="E52" s="159"/>
      <c r="F52" s="159"/>
      <c r="G52" s="159"/>
      <c r="H52" s="159"/>
      <c r="I52" s="159"/>
      <c r="J52" s="159"/>
      <c r="K52" s="159"/>
      <c r="L52" s="159"/>
      <c r="M52" s="159"/>
      <c r="N52" s="159"/>
      <c r="O52" s="159"/>
      <c r="P52" s="159"/>
      <c r="Q52" s="159"/>
      <c r="R52" s="159"/>
      <c r="S52" s="159"/>
      <c r="T52" s="159"/>
      <c r="U52" s="159"/>
      <c r="V52" s="159"/>
      <c r="W52" s="159"/>
      <c r="X52" s="159"/>
      <c r="Y52" s="159"/>
      <c r="Z52" s="159"/>
      <c r="AA52" s="4"/>
      <c r="AB52" s="116"/>
      <c r="AC52" s="116"/>
      <c r="AD52" s="116"/>
      <c r="AE52" s="116"/>
      <c r="AF52" s="116"/>
      <c r="AG52" s="123">
        <f>IF(Tabel5[[#This Row],[Respons Vendor]]=AC52,AB52,0)</f>
        <v>0</v>
      </c>
      <c r="AH52" s="98"/>
      <c r="AI52" s="116"/>
      <c r="AJ52" s="98"/>
      <c r="AK52" s="118">
        <f t="shared" si="11"/>
        <v>0</v>
      </c>
      <c r="AL52" s="118">
        <f t="shared" si="12"/>
        <v>0</v>
      </c>
      <c r="AM52" s="118">
        <f t="shared" si="13"/>
        <v>0</v>
      </c>
      <c r="AN52" s="118">
        <f t="shared" si="14"/>
        <v>0</v>
      </c>
      <c r="AO52" s="118">
        <f t="shared" si="15"/>
        <v>0</v>
      </c>
      <c r="AP52" s="118">
        <f t="shared" si="16"/>
        <v>0</v>
      </c>
      <c r="AQ52" s="118">
        <f t="shared" si="17"/>
        <v>0</v>
      </c>
      <c r="AR52" s="118">
        <f t="shared" si="18"/>
        <v>0</v>
      </c>
      <c r="AS52" s="118">
        <f t="shared" si="19"/>
        <v>0</v>
      </c>
      <c r="AT52" s="118">
        <f t="shared" si="20"/>
        <v>0</v>
      </c>
      <c r="AU52" s="118">
        <f t="shared" si="21"/>
        <v>0</v>
      </c>
      <c r="AV52" s="118">
        <f t="shared" si="22"/>
        <v>0</v>
      </c>
      <c r="AW52" s="118">
        <f t="shared" si="23"/>
        <v>0</v>
      </c>
      <c r="AX52" s="118">
        <f t="shared" si="24"/>
        <v>0</v>
      </c>
      <c r="AY52" s="118">
        <f t="shared" si="25"/>
        <v>0</v>
      </c>
      <c r="AZ52" s="118">
        <f t="shared" si="26"/>
        <v>0</v>
      </c>
      <c r="BA52" s="118">
        <f t="shared" si="27"/>
        <v>0</v>
      </c>
      <c r="BB52" s="118">
        <f t="shared" si="28"/>
        <v>0</v>
      </c>
      <c r="BC52" s="118">
        <f t="shared" si="29"/>
        <v>0</v>
      </c>
      <c r="BD52" s="118">
        <f t="shared" si="30"/>
        <v>0</v>
      </c>
      <c r="BE52" s="72"/>
      <c r="BG52" s="11"/>
      <c r="BH52" s="11"/>
      <c r="BI52" s="11"/>
      <c r="BJ52" s="11"/>
      <c r="BK52" s="11"/>
      <c r="BL52" s="11"/>
      <c r="BM52" s="11"/>
      <c r="BN52" s="11"/>
      <c r="BO52" s="11"/>
      <c r="BP52" s="165"/>
      <c r="BQ52" s="165"/>
      <c r="BR52" s="165"/>
      <c r="BS52" s="165"/>
      <c r="BT52" s="165"/>
      <c r="BU52" s="165"/>
      <c r="BV52" s="165"/>
      <c r="BW52" s="165"/>
      <c r="BX52" s="165"/>
      <c r="BY52" s="165"/>
      <c r="BZ52" s="165"/>
      <c r="CA52" s="165"/>
      <c r="CB52" s="165"/>
    </row>
    <row r="53" spans="1:80" x14ac:dyDescent="0.3">
      <c r="B53" s="91" t="s">
        <v>718</v>
      </c>
      <c r="E53" s="159"/>
      <c r="F53" s="159"/>
      <c r="G53" s="159"/>
      <c r="H53" s="159"/>
      <c r="I53" s="159"/>
      <c r="J53" s="159"/>
      <c r="K53" s="159"/>
      <c r="L53" s="159"/>
      <c r="M53" s="159"/>
      <c r="N53" s="159"/>
      <c r="O53" s="159"/>
      <c r="P53" s="159"/>
      <c r="Q53" s="159"/>
      <c r="R53" s="159"/>
      <c r="S53" s="159"/>
      <c r="T53" s="159"/>
      <c r="U53" s="159"/>
      <c r="V53" s="159"/>
      <c r="W53" s="159"/>
      <c r="X53" s="159"/>
      <c r="Y53" s="159"/>
      <c r="Z53" s="159"/>
      <c r="AA53" s="4"/>
      <c r="AB53" s="116"/>
      <c r="AC53" s="116"/>
      <c r="AD53" s="116"/>
      <c r="AE53" s="116"/>
      <c r="AF53" s="116"/>
      <c r="AG53" s="123">
        <f>IF(Tabel5[[#This Row],[Respons Vendor]]=AC53,AB53,0)</f>
        <v>0</v>
      </c>
      <c r="AH53" s="98"/>
      <c r="AI53" s="116"/>
      <c r="AJ53" s="98"/>
      <c r="AK53" s="118">
        <f t="shared" si="11"/>
        <v>0</v>
      </c>
      <c r="AL53" s="118">
        <f t="shared" si="12"/>
        <v>0</v>
      </c>
      <c r="AM53" s="118">
        <f t="shared" si="13"/>
        <v>0</v>
      </c>
      <c r="AN53" s="118">
        <f t="shared" si="14"/>
        <v>0</v>
      </c>
      <c r="AO53" s="118">
        <f t="shared" si="15"/>
        <v>0</v>
      </c>
      <c r="AP53" s="118">
        <f t="shared" si="16"/>
        <v>0</v>
      </c>
      <c r="AQ53" s="118">
        <f t="shared" si="17"/>
        <v>0</v>
      </c>
      <c r="AR53" s="118">
        <f t="shared" si="18"/>
        <v>0</v>
      </c>
      <c r="AS53" s="118">
        <f t="shared" si="19"/>
        <v>0</v>
      </c>
      <c r="AT53" s="118">
        <f t="shared" si="20"/>
        <v>0</v>
      </c>
      <c r="AU53" s="118">
        <f t="shared" si="21"/>
        <v>0</v>
      </c>
      <c r="AV53" s="118">
        <f t="shared" si="22"/>
        <v>0</v>
      </c>
      <c r="AW53" s="118">
        <f t="shared" si="23"/>
        <v>0</v>
      </c>
      <c r="AX53" s="118">
        <f t="shared" si="24"/>
        <v>0</v>
      </c>
      <c r="AY53" s="118">
        <f t="shared" si="25"/>
        <v>0</v>
      </c>
      <c r="AZ53" s="118">
        <f t="shared" si="26"/>
        <v>0</v>
      </c>
      <c r="BA53" s="118">
        <f t="shared" si="27"/>
        <v>0</v>
      </c>
      <c r="BB53" s="118">
        <f t="shared" si="28"/>
        <v>0</v>
      </c>
      <c r="BC53" s="118">
        <f t="shared" si="29"/>
        <v>0</v>
      </c>
      <c r="BD53" s="118">
        <f t="shared" si="30"/>
        <v>0</v>
      </c>
      <c r="BE53" s="72"/>
      <c r="BG53" s="11"/>
      <c r="BH53" s="11"/>
      <c r="BI53" s="11"/>
      <c r="BJ53" s="11"/>
      <c r="BK53" s="11"/>
      <c r="BL53" s="11"/>
      <c r="BM53" s="11"/>
      <c r="BN53" s="11"/>
      <c r="BO53" s="11"/>
      <c r="BP53" s="165"/>
      <c r="BQ53" s="165"/>
      <c r="BR53" s="165"/>
      <c r="BS53" s="165"/>
      <c r="BT53" s="165"/>
      <c r="BU53" s="165"/>
      <c r="BV53" s="165"/>
      <c r="BW53" s="165"/>
      <c r="BX53" s="165"/>
      <c r="BY53" s="165"/>
      <c r="BZ53" s="165"/>
      <c r="CA53" s="165"/>
      <c r="CB53" s="165"/>
    </row>
    <row r="54" spans="1:80" x14ac:dyDescent="0.3">
      <c r="B54" s="92" t="s">
        <v>719</v>
      </c>
      <c r="E54" s="159"/>
      <c r="F54" s="159"/>
      <c r="G54" s="159"/>
      <c r="H54" s="159"/>
      <c r="I54" s="159"/>
      <c r="J54" s="159"/>
      <c r="K54" s="159"/>
      <c r="L54" s="159"/>
      <c r="M54" s="159"/>
      <c r="N54" s="159"/>
      <c r="O54" s="159"/>
      <c r="P54" s="159"/>
      <c r="Q54" s="159"/>
      <c r="R54" s="159"/>
      <c r="S54" s="159"/>
      <c r="T54" s="159"/>
      <c r="U54" s="159"/>
      <c r="V54" s="159"/>
      <c r="W54" s="159"/>
      <c r="X54" s="159"/>
      <c r="Y54" s="159"/>
      <c r="Z54" s="159"/>
      <c r="AA54" s="4"/>
      <c r="AB54" s="116"/>
      <c r="AC54" s="116"/>
      <c r="AD54" s="116"/>
      <c r="AE54" s="116"/>
      <c r="AF54" s="116"/>
      <c r="AG54" s="123">
        <f>IF(Tabel5[[#This Row],[Respons Vendor]]=AC54,AB54,0)</f>
        <v>0</v>
      </c>
      <c r="AH54" s="98"/>
      <c r="AI54" s="116"/>
      <c r="AJ54" s="98"/>
      <c r="AK54" s="118">
        <f t="shared" si="11"/>
        <v>0</v>
      </c>
      <c r="AL54" s="118">
        <f t="shared" si="12"/>
        <v>0</v>
      </c>
      <c r="AM54" s="118">
        <f t="shared" si="13"/>
        <v>0</v>
      </c>
      <c r="AN54" s="118">
        <f t="shared" si="14"/>
        <v>0</v>
      </c>
      <c r="AO54" s="118">
        <f t="shared" si="15"/>
        <v>0</v>
      </c>
      <c r="AP54" s="118">
        <f t="shared" si="16"/>
        <v>0</v>
      </c>
      <c r="AQ54" s="118">
        <f t="shared" si="17"/>
        <v>0</v>
      </c>
      <c r="AR54" s="118">
        <f t="shared" si="18"/>
        <v>0</v>
      </c>
      <c r="AS54" s="118">
        <f t="shared" si="19"/>
        <v>0</v>
      </c>
      <c r="AT54" s="118">
        <f t="shared" si="20"/>
        <v>0</v>
      </c>
      <c r="AU54" s="118">
        <f t="shared" si="21"/>
        <v>0</v>
      </c>
      <c r="AV54" s="118">
        <f t="shared" si="22"/>
        <v>0</v>
      </c>
      <c r="AW54" s="118">
        <f t="shared" si="23"/>
        <v>0</v>
      </c>
      <c r="AX54" s="118">
        <f t="shared" si="24"/>
        <v>0</v>
      </c>
      <c r="AY54" s="118">
        <f t="shared" si="25"/>
        <v>0</v>
      </c>
      <c r="AZ54" s="118">
        <f t="shared" si="26"/>
        <v>0</v>
      </c>
      <c r="BA54" s="118">
        <f t="shared" si="27"/>
        <v>0</v>
      </c>
      <c r="BB54" s="118">
        <f t="shared" si="28"/>
        <v>0</v>
      </c>
      <c r="BC54" s="118">
        <f t="shared" si="29"/>
        <v>0</v>
      </c>
      <c r="BD54" s="118">
        <f t="shared" si="30"/>
        <v>0</v>
      </c>
      <c r="BE54" s="72"/>
      <c r="BG54" s="11"/>
      <c r="BH54" s="11"/>
      <c r="BI54" s="11"/>
      <c r="BJ54" s="11"/>
      <c r="BK54" s="11"/>
      <c r="BL54" s="11"/>
      <c r="BM54" s="11"/>
      <c r="BN54" s="11"/>
      <c r="BO54" s="11"/>
      <c r="BP54" s="165"/>
      <c r="BQ54" s="165"/>
      <c r="BR54" s="165"/>
      <c r="BS54" s="165"/>
      <c r="BT54" s="165"/>
      <c r="BU54" s="165"/>
      <c r="BV54" s="165"/>
      <c r="BW54" s="165"/>
      <c r="BX54" s="165"/>
      <c r="BY54" s="165"/>
      <c r="BZ54" s="165"/>
      <c r="CA54" s="165"/>
      <c r="CB54" s="165"/>
    </row>
    <row r="55" spans="1:80" ht="27.6" x14ac:dyDescent="0.3">
      <c r="A55" s="93" t="s">
        <v>720</v>
      </c>
      <c r="B55" s="89" t="s">
        <v>721</v>
      </c>
      <c r="E55" s="159"/>
      <c r="F55" s="159"/>
      <c r="G55" s="159"/>
      <c r="H55" s="159"/>
      <c r="I55" s="159"/>
      <c r="J55" s="159"/>
      <c r="K55" s="159"/>
      <c r="L55" s="159"/>
      <c r="M55" s="159"/>
      <c r="N55" s="159"/>
      <c r="O55" s="159"/>
      <c r="P55" s="159"/>
      <c r="Q55" s="159"/>
      <c r="R55" s="159"/>
      <c r="S55" s="159"/>
      <c r="T55" s="159"/>
      <c r="U55" s="159"/>
      <c r="V55" s="159"/>
      <c r="W55" s="159"/>
      <c r="X55" s="159"/>
      <c r="Y55" s="159"/>
      <c r="Z55" s="159"/>
      <c r="AA55" s="4" t="s">
        <v>58</v>
      </c>
      <c r="AB55" s="116">
        <v>1</v>
      </c>
      <c r="AC55" s="116" t="s">
        <v>231</v>
      </c>
      <c r="AD55" s="116" t="s">
        <v>641</v>
      </c>
      <c r="AE55" s="116"/>
      <c r="AF55" s="116"/>
      <c r="AG55" s="123">
        <f>IF(Tabel5[[#This Row],[Respons Vendor]]=AC55,AB55,0)</f>
        <v>0</v>
      </c>
      <c r="AH55" s="98"/>
      <c r="AI55" s="116"/>
      <c r="AJ55" s="98"/>
      <c r="AK55" s="118">
        <f t="shared" si="11"/>
        <v>0</v>
      </c>
      <c r="AL55" s="118">
        <f t="shared" si="12"/>
        <v>0</v>
      </c>
      <c r="AM55" s="118">
        <f t="shared" si="13"/>
        <v>1</v>
      </c>
      <c r="AN55" s="118">
        <f t="shared" si="14"/>
        <v>0</v>
      </c>
      <c r="AO55" s="118">
        <f t="shared" si="15"/>
        <v>0</v>
      </c>
      <c r="AP55" s="118">
        <f t="shared" si="16"/>
        <v>0</v>
      </c>
      <c r="AQ55" s="118">
        <f t="shared" si="17"/>
        <v>0</v>
      </c>
      <c r="AR55" s="118">
        <f t="shared" si="18"/>
        <v>0</v>
      </c>
      <c r="AS55" s="118">
        <f t="shared" si="19"/>
        <v>0</v>
      </c>
      <c r="AT55" s="118">
        <f t="shared" si="20"/>
        <v>0</v>
      </c>
      <c r="AU55" s="118">
        <f t="shared" si="21"/>
        <v>0</v>
      </c>
      <c r="AV55" s="118">
        <f t="shared" si="22"/>
        <v>0</v>
      </c>
      <c r="AW55" s="118">
        <f t="shared" si="23"/>
        <v>0</v>
      </c>
      <c r="AX55" s="118">
        <f t="shared" si="24"/>
        <v>0</v>
      </c>
      <c r="AY55" s="118">
        <f t="shared" si="25"/>
        <v>0</v>
      </c>
      <c r="AZ55" s="118">
        <f t="shared" si="26"/>
        <v>0</v>
      </c>
      <c r="BA55" s="118">
        <f t="shared" si="27"/>
        <v>0</v>
      </c>
      <c r="BB55" s="118">
        <f t="shared" si="28"/>
        <v>0</v>
      </c>
      <c r="BC55" s="118">
        <f t="shared" si="29"/>
        <v>0</v>
      </c>
      <c r="BD55" s="118">
        <f t="shared" si="30"/>
        <v>0</v>
      </c>
      <c r="BE55" s="72"/>
      <c r="BG55" s="11"/>
      <c r="BH55" s="11"/>
      <c r="BI55" s="11"/>
      <c r="BJ55" s="11"/>
      <c r="BK55" s="11"/>
      <c r="BL55" s="11"/>
      <c r="BM55" s="11"/>
      <c r="BN55" s="11"/>
      <c r="BO55" s="11"/>
      <c r="BP55" s="165"/>
      <c r="BQ55" s="165"/>
      <c r="BR55" s="165"/>
      <c r="BS55" s="165"/>
      <c r="BT55" s="165"/>
      <c r="BU55" s="165"/>
      <c r="BV55" s="165"/>
      <c r="BW55" s="165"/>
      <c r="BX55" s="165"/>
      <c r="BY55" s="165"/>
      <c r="BZ55" s="165"/>
      <c r="CA55" s="165"/>
      <c r="CB55" s="165"/>
    </row>
    <row r="56" spans="1:80" x14ac:dyDescent="0.3">
      <c r="A56" s="93" t="s">
        <v>722</v>
      </c>
      <c r="B56" s="89" t="s">
        <v>723</v>
      </c>
      <c r="E56" s="159"/>
      <c r="F56" s="159"/>
      <c r="G56" s="159"/>
      <c r="H56" s="159"/>
      <c r="I56" s="159"/>
      <c r="J56" s="159"/>
      <c r="K56" s="159"/>
      <c r="L56" s="159"/>
      <c r="M56" s="159"/>
      <c r="N56" s="159"/>
      <c r="O56" s="159"/>
      <c r="P56" s="159"/>
      <c r="Q56" s="159"/>
      <c r="R56" s="159"/>
      <c r="S56" s="159"/>
      <c r="T56" s="159"/>
      <c r="U56" s="159"/>
      <c r="V56" s="159"/>
      <c r="W56" s="159"/>
      <c r="X56" s="159"/>
      <c r="Y56" s="159"/>
      <c r="Z56" s="159"/>
      <c r="AA56" s="4" t="s">
        <v>58</v>
      </c>
      <c r="AB56" s="116">
        <v>1</v>
      </c>
      <c r="AC56" s="116" t="s">
        <v>231</v>
      </c>
      <c r="AD56" s="116" t="s">
        <v>641</v>
      </c>
      <c r="AE56" s="116"/>
      <c r="AF56" s="116"/>
      <c r="AG56" s="123">
        <f>IF(Tabel5[[#This Row],[Respons Vendor]]=AC56,AB56,0)</f>
        <v>0</v>
      </c>
      <c r="AH56" s="98"/>
      <c r="AI56" s="116"/>
      <c r="AJ56" s="98"/>
      <c r="AK56" s="118">
        <f t="shared" si="11"/>
        <v>0</v>
      </c>
      <c r="AL56" s="118">
        <f t="shared" si="12"/>
        <v>0</v>
      </c>
      <c r="AM56" s="118">
        <f t="shared" si="13"/>
        <v>1</v>
      </c>
      <c r="AN56" s="118">
        <f t="shared" si="14"/>
        <v>0</v>
      </c>
      <c r="AO56" s="118">
        <f t="shared" si="15"/>
        <v>0</v>
      </c>
      <c r="AP56" s="118">
        <f t="shared" si="16"/>
        <v>0</v>
      </c>
      <c r="AQ56" s="118">
        <f t="shared" si="17"/>
        <v>0</v>
      </c>
      <c r="AR56" s="118">
        <f t="shared" si="18"/>
        <v>0</v>
      </c>
      <c r="AS56" s="118">
        <f t="shared" si="19"/>
        <v>0</v>
      </c>
      <c r="AT56" s="118">
        <f t="shared" si="20"/>
        <v>0</v>
      </c>
      <c r="AU56" s="118">
        <f t="shared" si="21"/>
        <v>0</v>
      </c>
      <c r="AV56" s="118">
        <f t="shared" si="22"/>
        <v>0</v>
      </c>
      <c r="AW56" s="118">
        <f t="shared" si="23"/>
        <v>0</v>
      </c>
      <c r="AX56" s="118">
        <f t="shared" si="24"/>
        <v>0</v>
      </c>
      <c r="AY56" s="118">
        <f t="shared" si="25"/>
        <v>0</v>
      </c>
      <c r="AZ56" s="118">
        <f t="shared" si="26"/>
        <v>0</v>
      </c>
      <c r="BA56" s="118">
        <f t="shared" si="27"/>
        <v>0</v>
      </c>
      <c r="BB56" s="118">
        <f t="shared" si="28"/>
        <v>0</v>
      </c>
      <c r="BC56" s="118">
        <f t="shared" si="29"/>
        <v>0</v>
      </c>
      <c r="BD56" s="118">
        <f t="shared" si="30"/>
        <v>0</v>
      </c>
      <c r="BE56" s="72"/>
      <c r="BG56" s="11"/>
      <c r="BH56" s="11"/>
      <c r="BI56" s="11"/>
      <c r="BJ56" s="11"/>
      <c r="BK56" s="11"/>
      <c r="BL56" s="11"/>
      <c r="BM56" s="11"/>
      <c r="BN56" s="11"/>
      <c r="BO56" s="11"/>
      <c r="BP56" s="165"/>
      <c r="BQ56" s="165"/>
      <c r="BR56" s="165"/>
      <c r="BS56" s="165"/>
      <c r="BT56" s="165"/>
      <c r="BU56" s="165"/>
      <c r="BV56" s="165"/>
      <c r="BW56" s="165"/>
      <c r="BX56" s="165"/>
      <c r="BY56" s="165"/>
      <c r="BZ56" s="165"/>
      <c r="CA56" s="165"/>
      <c r="CB56" s="165"/>
    </row>
    <row r="57" spans="1:80" x14ac:dyDescent="0.3">
      <c r="A57" s="93" t="s">
        <v>724</v>
      </c>
      <c r="B57" s="89" t="s">
        <v>725</v>
      </c>
      <c r="E57" s="159"/>
      <c r="F57" s="159"/>
      <c r="G57" s="159"/>
      <c r="H57" s="159"/>
      <c r="I57" s="159"/>
      <c r="J57" s="159"/>
      <c r="K57" s="159"/>
      <c r="L57" s="159"/>
      <c r="M57" s="159"/>
      <c r="N57" s="159"/>
      <c r="O57" s="159"/>
      <c r="P57" s="159"/>
      <c r="Q57" s="159"/>
      <c r="R57" s="159"/>
      <c r="S57" s="159"/>
      <c r="T57" s="159"/>
      <c r="U57" s="159"/>
      <c r="V57" s="159"/>
      <c r="W57" s="159"/>
      <c r="X57" s="159"/>
      <c r="Y57" s="159"/>
      <c r="Z57" s="159"/>
      <c r="AA57" s="4" t="s">
        <v>58</v>
      </c>
      <c r="AB57" s="116">
        <v>1</v>
      </c>
      <c r="AC57" s="116" t="s">
        <v>231</v>
      </c>
      <c r="AD57" s="116" t="s">
        <v>641</v>
      </c>
      <c r="AE57" s="116"/>
      <c r="AF57" s="116"/>
      <c r="AG57" s="123">
        <f>IF(Tabel5[[#This Row],[Respons Vendor]]=AC57,AB57,0)</f>
        <v>0</v>
      </c>
      <c r="AH57" s="98"/>
      <c r="AI57" s="116"/>
      <c r="AJ57" s="98"/>
      <c r="AK57" s="118">
        <f t="shared" si="11"/>
        <v>0</v>
      </c>
      <c r="AL57" s="118">
        <f t="shared" si="12"/>
        <v>0</v>
      </c>
      <c r="AM57" s="118">
        <f t="shared" si="13"/>
        <v>1</v>
      </c>
      <c r="AN57" s="118">
        <f t="shared" si="14"/>
        <v>0</v>
      </c>
      <c r="AO57" s="118">
        <f t="shared" si="15"/>
        <v>0</v>
      </c>
      <c r="AP57" s="118">
        <f t="shared" si="16"/>
        <v>0</v>
      </c>
      <c r="AQ57" s="118">
        <f t="shared" si="17"/>
        <v>0</v>
      </c>
      <c r="AR57" s="118">
        <f t="shared" si="18"/>
        <v>0</v>
      </c>
      <c r="AS57" s="118">
        <f t="shared" si="19"/>
        <v>0</v>
      </c>
      <c r="AT57" s="118">
        <f t="shared" si="20"/>
        <v>0</v>
      </c>
      <c r="AU57" s="118">
        <f t="shared" si="21"/>
        <v>0</v>
      </c>
      <c r="AV57" s="118">
        <f t="shared" si="22"/>
        <v>0</v>
      </c>
      <c r="AW57" s="118">
        <f t="shared" si="23"/>
        <v>0</v>
      </c>
      <c r="AX57" s="118">
        <f t="shared" si="24"/>
        <v>0</v>
      </c>
      <c r="AY57" s="118">
        <f t="shared" si="25"/>
        <v>0</v>
      </c>
      <c r="AZ57" s="118">
        <f t="shared" si="26"/>
        <v>0</v>
      </c>
      <c r="BA57" s="118">
        <f t="shared" si="27"/>
        <v>0</v>
      </c>
      <c r="BB57" s="118">
        <f t="shared" si="28"/>
        <v>0</v>
      </c>
      <c r="BC57" s="118">
        <f t="shared" si="29"/>
        <v>0</v>
      </c>
      <c r="BD57" s="118">
        <f t="shared" si="30"/>
        <v>0</v>
      </c>
      <c r="BE57" s="72"/>
      <c r="BG57" s="11"/>
      <c r="BH57" s="11"/>
      <c r="BI57" s="11"/>
      <c r="BJ57" s="11"/>
      <c r="BK57" s="11"/>
      <c r="BL57" s="11"/>
      <c r="BM57" s="11"/>
      <c r="BN57" s="11"/>
      <c r="BO57" s="11"/>
      <c r="BP57" s="165"/>
      <c r="BQ57" s="165"/>
      <c r="BR57" s="165"/>
      <c r="BS57" s="165"/>
      <c r="BT57" s="165"/>
      <c r="BU57" s="165"/>
      <c r="BV57" s="165"/>
      <c r="BW57" s="165"/>
      <c r="BX57" s="165"/>
      <c r="BY57" s="165"/>
      <c r="BZ57" s="165"/>
      <c r="CA57" s="165"/>
      <c r="CB57" s="165"/>
    </row>
    <row r="58" spans="1:80" ht="27.6" x14ac:dyDescent="0.3">
      <c r="A58" s="11" t="s">
        <v>726</v>
      </c>
      <c r="B58" s="89" t="s">
        <v>727</v>
      </c>
      <c r="E58" s="159"/>
      <c r="F58" s="159"/>
      <c r="G58" s="159"/>
      <c r="H58" s="159"/>
      <c r="I58" s="159"/>
      <c r="J58" s="159"/>
      <c r="K58" s="159"/>
      <c r="L58" s="159"/>
      <c r="M58" s="159"/>
      <c r="N58" s="159"/>
      <c r="O58" s="159"/>
      <c r="P58" s="159"/>
      <c r="Q58" s="159"/>
      <c r="R58" s="159"/>
      <c r="S58" s="159"/>
      <c r="T58" s="159"/>
      <c r="U58" s="159"/>
      <c r="V58" s="159"/>
      <c r="W58" s="159"/>
      <c r="X58" s="159"/>
      <c r="Y58" s="159"/>
      <c r="Z58" s="159"/>
      <c r="AA58" s="4" t="s">
        <v>58</v>
      </c>
      <c r="AB58" s="146">
        <v>5</v>
      </c>
      <c r="AC58" s="116" t="s">
        <v>231</v>
      </c>
      <c r="AD58" s="116"/>
      <c r="AE58" s="116"/>
      <c r="AF58" s="116"/>
      <c r="AG58" s="123">
        <f>IF(Tabel5[[#This Row],[Respons Vendor]]=AC58,AB58,0)</f>
        <v>0</v>
      </c>
      <c r="AH58" s="98"/>
      <c r="AI58" s="116"/>
      <c r="AJ58" s="98"/>
      <c r="AK58" s="118">
        <f t="shared" si="11"/>
        <v>0</v>
      </c>
      <c r="AL58" s="118">
        <f t="shared" si="12"/>
        <v>0</v>
      </c>
      <c r="AM58" s="118">
        <f t="shared" si="13"/>
        <v>5</v>
      </c>
      <c r="AN58" s="118">
        <f t="shared" si="14"/>
        <v>0</v>
      </c>
      <c r="AO58" s="118">
        <f t="shared" si="15"/>
        <v>0</v>
      </c>
      <c r="AP58" s="118">
        <f t="shared" si="16"/>
        <v>0</v>
      </c>
      <c r="AQ58" s="118">
        <f t="shared" si="17"/>
        <v>0</v>
      </c>
      <c r="AR58" s="118">
        <f t="shared" si="18"/>
        <v>0</v>
      </c>
      <c r="AS58" s="118">
        <f t="shared" si="19"/>
        <v>0</v>
      </c>
      <c r="AT58" s="118">
        <f t="shared" si="20"/>
        <v>0</v>
      </c>
      <c r="AU58" s="118">
        <f t="shared" si="21"/>
        <v>0</v>
      </c>
      <c r="AV58" s="118">
        <f t="shared" si="22"/>
        <v>0</v>
      </c>
      <c r="AW58" s="118">
        <f t="shared" si="23"/>
        <v>0</v>
      </c>
      <c r="AX58" s="118">
        <f t="shared" si="24"/>
        <v>0</v>
      </c>
      <c r="AY58" s="118">
        <f t="shared" si="25"/>
        <v>0</v>
      </c>
      <c r="AZ58" s="118">
        <f t="shared" si="26"/>
        <v>0</v>
      </c>
      <c r="BA58" s="118">
        <f t="shared" si="27"/>
        <v>0</v>
      </c>
      <c r="BB58" s="118">
        <f t="shared" si="28"/>
        <v>0</v>
      </c>
      <c r="BC58" s="118">
        <f t="shared" si="29"/>
        <v>0</v>
      </c>
      <c r="BD58" s="118">
        <f t="shared" si="30"/>
        <v>0</v>
      </c>
      <c r="BE58" s="72"/>
      <c r="BG58" s="11"/>
      <c r="BH58" s="11"/>
      <c r="BI58" s="11"/>
      <c r="BJ58" s="11"/>
      <c r="BK58" s="11"/>
      <c r="BL58" s="11"/>
      <c r="BM58" s="11"/>
      <c r="BN58" s="11"/>
      <c r="BO58" s="11"/>
      <c r="BP58" s="165"/>
      <c r="BQ58" s="165"/>
      <c r="BR58" s="165"/>
      <c r="BS58" s="165"/>
      <c r="BT58" s="165"/>
      <c r="BU58" s="165"/>
      <c r="BV58" s="165"/>
      <c r="BW58" s="165"/>
      <c r="BX58" s="165"/>
      <c r="BY58" s="165"/>
      <c r="BZ58" s="165"/>
      <c r="CA58" s="165"/>
      <c r="CB58" s="165"/>
    </row>
    <row r="59" spans="1:80" x14ac:dyDescent="0.3">
      <c r="A59" s="11" t="s">
        <v>728</v>
      </c>
      <c r="B59" s="89" t="s">
        <v>729</v>
      </c>
      <c r="E59" s="159"/>
      <c r="F59" s="159"/>
      <c r="G59" s="159"/>
      <c r="H59" s="159"/>
      <c r="I59" s="159"/>
      <c r="J59" s="159"/>
      <c r="K59" s="159"/>
      <c r="L59" s="159"/>
      <c r="M59" s="159"/>
      <c r="N59" s="159"/>
      <c r="O59" s="159"/>
      <c r="P59" s="159"/>
      <c r="Q59" s="159"/>
      <c r="R59" s="159"/>
      <c r="S59" s="159"/>
      <c r="T59" s="159"/>
      <c r="U59" s="159"/>
      <c r="V59" s="159"/>
      <c r="W59" s="159"/>
      <c r="X59" s="159"/>
      <c r="Y59" s="159"/>
      <c r="Z59" s="159"/>
      <c r="AA59" s="4" t="s">
        <v>58</v>
      </c>
      <c r="AB59" s="116">
        <v>1</v>
      </c>
      <c r="AC59" s="116" t="s">
        <v>231</v>
      </c>
      <c r="AD59" s="116" t="s">
        <v>641</v>
      </c>
      <c r="AE59" s="116"/>
      <c r="AF59" s="116"/>
      <c r="AG59" s="123">
        <f>IF(Tabel5[[#This Row],[Respons Vendor]]=AC59,AB59,0)</f>
        <v>0</v>
      </c>
      <c r="AH59" s="98"/>
      <c r="AI59" s="116"/>
      <c r="AJ59" s="98"/>
      <c r="AK59" s="118">
        <f t="shared" si="11"/>
        <v>0</v>
      </c>
      <c r="AL59" s="118">
        <f t="shared" si="12"/>
        <v>0</v>
      </c>
      <c r="AM59" s="118">
        <f t="shared" si="13"/>
        <v>1</v>
      </c>
      <c r="AN59" s="118">
        <f t="shared" si="14"/>
        <v>0</v>
      </c>
      <c r="AO59" s="118">
        <f t="shared" si="15"/>
        <v>0</v>
      </c>
      <c r="AP59" s="118">
        <f t="shared" si="16"/>
        <v>0</v>
      </c>
      <c r="AQ59" s="118">
        <f t="shared" si="17"/>
        <v>0</v>
      </c>
      <c r="AR59" s="118">
        <f t="shared" si="18"/>
        <v>0</v>
      </c>
      <c r="AS59" s="118">
        <f t="shared" si="19"/>
        <v>0</v>
      </c>
      <c r="AT59" s="118">
        <f t="shared" si="20"/>
        <v>0</v>
      </c>
      <c r="AU59" s="118">
        <f t="shared" si="21"/>
        <v>0</v>
      </c>
      <c r="AV59" s="118">
        <f t="shared" si="22"/>
        <v>0</v>
      </c>
      <c r="AW59" s="118">
        <f t="shared" si="23"/>
        <v>0</v>
      </c>
      <c r="AX59" s="118">
        <f t="shared" si="24"/>
        <v>0</v>
      </c>
      <c r="AY59" s="118">
        <f t="shared" si="25"/>
        <v>0</v>
      </c>
      <c r="AZ59" s="118">
        <f t="shared" si="26"/>
        <v>0</v>
      </c>
      <c r="BA59" s="118">
        <f t="shared" si="27"/>
        <v>0</v>
      </c>
      <c r="BB59" s="118">
        <f t="shared" si="28"/>
        <v>0</v>
      </c>
      <c r="BC59" s="118">
        <f t="shared" si="29"/>
        <v>0</v>
      </c>
      <c r="BD59" s="118">
        <f t="shared" si="30"/>
        <v>0</v>
      </c>
      <c r="BE59" s="72"/>
      <c r="BG59" s="11"/>
      <c r="BH59" s="11"/>
      <c r="BI59" s="11"/>
      <c r="BJ59" s="11"/>
      <c r="BK59" s="11"/>
      <c r="BL59" s="11"/>
      <c r="BM59" s="11"/>
      <c r="BN59" s="11"/>
      <c r="BO59" s="11"/>
      <c r="BP59" s="165"/>
      <c r="BQ59" s="165"/>
      <c r="BR59" s="165"/>
      <c r="BS59" s="165"/>
      <c r="BT59" s="165"/>
      <c r="BU59" s="165"/>
      <c r="BV59" s="165"/>
      <c r="BW59" s="165"/>
      <c r="BX59" s="165"/>
      <c r="BY59" s="165"/>
      <c r="BZ59" s="165"/>
      <c r="CA59" s="165"/>
      <c r="CB59" s="165"/>
    </row>
    <row r="60" spans="1:80" x14ac:dyDescent="0.3">
      <c r="A60" s="11" t="s">
        <v>730</v>
      </c>
      <c r="B60" s="89" t="s">
        <v>731</v>
      </c>
      <c r="E60" s="159"/>
      <c r="F60" s="159"/>
      <c r="G60" s="159"/>
      <c r="H60" s="159"/>
      <c r="I60" s="159"/>
      <c r="J60" s="159"/>
      <c r="K60" s="159"/>
      <c r="L60" s="159"/>
      <c r="M60" s="159"/>
      <c r="N60" s="159"/>
      <c r="O60" s="159"/>
      <c r="P60" s="159"/>
      <c r="Q60" s="159"/>
      <c r="R60" s="159"/>
      <c r="S60" s="159"/>
      <c r="T60" s="159"/>
      <c r="U60" s="159"/>
      <c r="V60" s="159"/>
      <c r="W60" s="159"/>
      <c r="X60" s="159"/>
      <c r="Y60" s="159"/>
      <c r="Z60" s="159"/>
      <c r="AA60" s="4" t="s">
        <v>58</v>
      </c>
      <c r="AB60" s="116">
        <v>1</v>
      </c>
      <c r="AC60" s="116" t="s">
        <v>231</v>
      </c>
      <c r="AD60" s="116" t="s">
        <v>641</v>
      </c>
      <c r="AE60" s="116"/>
      <c r="AF60" s="116"/>
      <c r="AG60" s="123">
        <f>IF(Tabel5[[#This Row],[Respons Vendor]]=AC60,AB60,0)</f>
        <v>0</v>
      </c>
      <c r="AH60" s="98"/>
      <c r="AI60" s="116"/>
      <c r="AJ60" s="98"/>
      <c r="AK60" s="118">
        <f t="shared" si="11"/>
        <v>0</v>
      </c>
      <c r="AL60" s="118">
        <f t="shared" si="12"/>
        <v>0</v>
      </c>
      <c r="AM60" s="118">
        <f t="shared" si="13"/>
        <v>1</v>
      </c>
      <c r="AN60" s="118">
        <f t="shared" si="14"/>
        <v>0</v>
      </c>
      <c r="AO60" s="118">
        <f t="shared" si="15"/>
        <v>0</v>
      </c>
      <c r="AP60" s="118">
        <f t="shared" si="16"/>
        <v>0</v>
      </c>
      <c r="AQ60" s="118">
        <f t="shared" si="17"/>
        <v>0</v>
      </c>
      <c r="AR60" s="118">
        <f t="shared" si="18"/>
        <v>0</v>
      </c>
      <c r="AS60" s="118">
        <f t="shared" si="19"/>
        <v>0</v>
      </c>
      <c r="AT60" s="118">
        <f t="shared" si="20"/>
        <v>0</v>
      </c>
      <c r="AU60" s="118">
        <f t="shared" si="21"/>
        <v>0</v>
      </c>
      <c r="AV60" s="118">
        <f t="shared" si="22"/>
        <v>0</v>
      </c>
      <c r="AW60" s="118">
        <f t="shared" si="23"/>
        <v>0</v>
      </c>
      <c r="AX60" s="118">
        <f t="shared" si="24"/>
        <v>0</v>
      </c>
      <c r="AY60" s="118">
        <f t="shared" si="25"/>
        <v>0</v>
      </c>
      <c r="AZ60" s="118">
        <f t="shared" si="26"/>
        <v>0</v>
      </c>
      <c r="BA60" s="118">
        <f t="shared" si="27"/>
        <v>0</v>
      </c>
      <c r="BB60" s="118">
        <f t="shared" si="28"/>
        <v>0</v>
      </c>
      <c r="BC60" s="118">
        <f t="shared" si="29"/>
        <v>0</v>
      </c>
      <c r="BD60" s="118">
        <f t="shared" si="30"/>
        <v>0</v>
      </c>
      <c r="BE60" s="72"/>
      <c r="BG60" s="11"/>
      <c r="BH60" s="11"/>
      <c r="BI60" s="11"/>
      <c r="BJ60" s="11"/>
      <c r="BK60" s="11"/>
      <c r="BL60" s="11"/>
      <c r="BM60" s="11"/>
      <c r="BN60" s="11"/>
      <c r="BO60" s="11"/>
      <c r="BP60" s="165"/>
      <c r="BQ60" s="165"/>
      <c r="BR60" s="165"/>
      <c r="BS60" s="165"/>
      <c r="BT60" s="165"/>
      <c r="BU60" s="165"/>
      <c r="BV60" s="165"/>
      <c r="BW60" s="165"/>
      <c r="BX60" s="165"/>
      <c r="BY60" s="165"/>
      <c r="BZ60" s="165"/>
      <c r="CA60" s="165"/>
      <c r="CB60" s="165"/>
    </row>
    <row r="61" spans="1:80" x14ac:dyDescent="0.3">
      <c r="A61" s="11" t="s">
        <v>732</v>
      </c>
      <c r="B61" s="89" t="s">
        <v>733</v>
      </c>
      <c r="E61" s="159"/>
      <c r="F61" s="159"/>
      <c r="G61" s="159"/>
      <c r="H61" s="159"/>
      <c r="I61" s="159"/>
      <c r="J61" s="159"/>
      <c r="K61" s="159"/>
      <c r="L61" s="159"/>
      <c r="M61" s="159"/>
      <c r="N61" s="159"/>
      <c r="O61" s="159"/>
      <c r="P61" s="159"/>
      <c r="Q61" s="159"/>
      <c r="R61" s="159"/>
      <c r="S61" s="159"/>
      <c r="T61" s="159"/>
      <c r="U61" s="159"/>
      <c r="V61" s="159"/>
      <c r="W61" s="159"/>
      <c r="X61" s="159"/>
      <c r="Y61" s="159"/>
      <c r="Z61" s="159"/>
      <c r="AA61" s="4" t="s">
        <v>58</v>
      </c>
      <c r="AB61" s="116">
        <v>1</v>
      </c>
      <c r="AC61" s="116" t="s">
        <v>231</v>
      </c>
      <c r="AD61" s="116" t="s">
        <v>641</v>
      </c>
      <c r="AE61" s="116"/>
      <c r="AF61" s="116"/>
      <c r="AG61" s="123">
        <f>IF(Tabel5[[#This Row],[Respons Vendor]]=AC61,AB61,0)</f>
        <v>0</v>
      </c>
      <c r="AH61" s="98"/>
      <c r="AI61" s="116"/>
      <c r="AJ61" s="98"/>
      <c r="AK61" s="118">
        <f t="shared" si="11"/>
        <v>0</v>
      </c>
      <c r="AL61" s="118">
        <f t="shared" si="12"/>
        <v>0</v>
      </c>
      <c r="AM61" s="118">
        <f t="shared" si="13"/>
        <v>1</v>
      </c>
      <c r="AN61" s="118">
        <f t="shared" si="14"/>
        <v>0</v>
      </c>
      <c r="AO61" s="118">
        <f t="shared" si="15"/>
        <v>0</v>
      </c>
      <c r="AP61" s="118">
        <f t="shared" si="16"/>
        <v>0</v>
      </c>
      <c r="AQ61" s="118">
        <f t="shared" si="17"/>
        <v>0</v>
      </c>
      <c r="AR61" s="118">
        <f t="shared" si="18"/>
        <v>0</v>
      </c>
      <c r="AS61" s="118">
        <f t="shared" si="19"/>
        <v>0</v>
      </c>
      <c r="AT61" s="118">
        <f t="shared" si="20"/>
        <v>0</v>
      </c>
      <c r="AU61" s="118">
        <f t="shared" si="21"/>
        <v>0</v>
      </c>
      <c r="AV61" s="118">
        <f t="shared" si="22"/>
        <v>0</v>
      </c>
      <c r="AW61" s="118">
        <f t="shared" si="23"/>
        <v>0</v>
      </c>
      <c r="AX61" s="118">
        <f t="shared" si="24"/>
        <v>0</v>
      </c>
      <c r="AY61" s="118">
        <f t="shared" si="25"/>
        <v>0</v>
      </c>
      <c r="AZ61" s="118">
        <f t="shared" si="26"/>
        <v>0</v>
      </c>
      <c r="BA61" s="118">
        <f t="shared" si="27"/>
        <v>0</v>
      </c>
      <c r="BB61" s="118">
        <f t="shared" si="28"/>
        <v>0</v>
      </c>
      <c r="BC61" s="118">
        <f t="shared" si="29"/>
        <v>0</v>
      </c>
      <c r="BD61" s="118">
        <f t="shared" si="30"/>
        <v>0</v>
      </c>
      <c r="BE61" s="72"/>
      <c r="BG61" s="11"/>
      <c r="BH61" s="11"/>
      <c r="BI61" s="11"/>
      <c r="BJ61" s="11"/>
      <c r="BK61" s="11"/>
      <c r="BL61" s="11"/>
      <c r="BM61" s="11"/>
      <c r="BN61" s="11"/>
      <c r="BO61" s="11"/>
      <c r="BP61" s="165"/>
      <c r="BQ61" s="165"/>
      <c r="BR61" s="165"/>
      <c r="BS61" s="165"/>
      <c r="BT61" s="165"/>
      <c r="BU61" s="165"/>
      <c r="BV61" s="165"/>
      <c r="BW61" s="165"/>
      <c r="BX61" s="165"/>
      <c r="BY61" s="165"/>
      <c r="BZ61" s="165"/>
      <c r="CA61" s="165"/>
      <c r="CB61" s="165"/>
    </row>
    <row r="62" spans="1:80" x14ac:dyDescent="0.3">
      <c r="A62" s="11" t="s">
        <v>734</v>
      </c>
      <c r="B62" s="89" t="s">
        <v>735</v>
      </c>
      <c r="E62" s="159"/>
      <c r="F62" s="159"/>
      <c r="G62" s="159"/>
      <c r="H62" s="159"/>
      <c r="I62" s="159"/>
      <c r="J62" s="159"/>
      <c r="K62" s="159"/>
      <c r="L62" s="159"/>
      <c r="M62" s="159"/>
      <c r="N62" s="159"/>
      <c r="O62" s="159"/>
      <c r="P62" s="159"/>
      <c r="Q62" s="159"/>
      <c r="R62" s="159"/>
      <c r="S62" s="159"/>
      <c r="T62" s="159"/>
      <c r="U62" s="159"/>
      <c r="V62" s="159"/>
      <c r="W62" s="159"/>
      <c r="X62" s="159"/>
      <c r="Y62" s="159"/>
      <c r="Z62" s="159"/>
      <c r="AA62" s="4" t="s">
        <v>58</v>
      </c>
      <c r="AB62" s="116">
        <v>1</v>
      </c>
      <c r="AC62" s="116" t="s">
        <v>231</v>
      </c>
      <c r="AD62" s="116" t="s">
        <v>641</v>
      </c>
      <c r="AE62" s="116"/>
      <c r="AF62" s="116"/>
      <c r="AG62" s="123">
        <f>IF(Tabel5[[#This Row],[Respons Vendor]]=AC62,AB62,0)</f>
        <v>0</v>
      </c>
      <c r="AH62" s="98"/>
      <c r="AI62" s="116"/>
      <c r="AJ62" s="98"/>
      <c r="AK62" s="118">
        <f t="shared" si="11"/>
        <v>0</v>
      </c>
      <c r="AL62" s="118">
        <f t="shared" si="12"/>
        <v>0</v>
      </c>
      <c r="AM62" s="118">
        <f t="shared" si="13"/>
        <v>1</v>
      </c>
      <c r="AN62" s="118">
        <f t="shared" si="14"/>
        <v>0</v>
      </c>
      <c r="AO62" s="118">
        <f t="shared" si="15"/>
        <v>0</v>
      </c>
      <c r="AP62" s="118">
        <f t="shared" si="16"/>
        <v>0</v>
      </c>
      <c r="AQ62" s="118">
        <f t="shared" si="17"/>
        <v>0</v>
      </c>
      <c r="AR62" s="118">
        <f t="shared" si="18"/>
        <v>0</v>
      </c>
      <c r="AS62" s="118">
        <f t="shared" si="19"/>
        <v>0</v>
      </c>
      <c r="AT62" s="118">
        <f t="shared" si="20"/>
        <v>0</v>
      </c>
      <c r="AU62" s="118">
        <f t="shared" si="21"/>
        <v>0</v>
      </c>
      <c r="AV62" s="118">
        <f t="shared" si="22"/>
        <v>0</v>
      </c>
      <c r="AW62" s="118">
        <f t="shared" si="23"/>
        <v>0</v>
      </c>
      <c r="AX62" s="118">
        <f t="shared" si="24"/>
        <v>0</v>
      </c>
      <c r="AY62" s="118">
        <f t="shared" si="25"/>
        <v>0</v>
      </c>
      <c r="AZ62" s="118">
        <f t="shared" si="26"/>
        <v>0</v>
      </c>
      <c r="BA62" s="118">
        <f t="shared" si="27"/>
        <v>0</v>
      </c>
      <c r="BB62" s="118">
        <f t="shared" si="28"/>
        <v>0</v>
      </c>
      <c r="BC62" s="118">
        <f t="shared" si="29"/>
        <v>0</v>
      </c>
      <c r="BD62" s="118">
        <f t="shared" si="30"/>
        <v>0</v>
      </c>
      <c r="BE62" s="72"/>
      <c r="BG62" s="11"/>
      <c r="BH62" s="11"/>
      <c r="BI62" s="11"/>
      <c r="BJ62" s="11"/>
      <c r="BK62" s="11"/>
      <c r="BL62" s="11"/>
      <c r="BM62" s="11"/>
      <c r="BN62" s="11"/>
      <c r="BO62" s="11"/>
      <c r="BP62" s="165"/>
      <c r="BQ62" s="165"/>
      <c r="BR62" s="165"/>
      <c r="BS62" s="165"/>
      <c r="BT62" s="165"/>
      <c r="BU62" s="165"/>
      <c r="BV62" s="165"/>
      <c r="BW62" s="165"/>
      <c r="BX62" s="165"/>
      <c r="BY62" s="165"/>
      <c r="BZ62" s="165"/>
      <c r="CA62" s="165"/>
      <c r="CB62" s="165"/>
    </row>
    <row r="63" spans="1:80" x14ac:dyDescent="0.3">
      <c r="A63" s="11" t="s">
        <v>736</v>
      </c>
      <c r="B63" s="89" t="s">
        <v>737</v>
      </c>
      <c r="E63" s="159"/>
      <c r="F63" s="159"/>
      <c r="G63" s="159"/>
      <c r="H63" s="159"/>
      <c r="I63" s="159"/>
      <c r="J63" s="159"/>
      <c r="K63" s="159"/>
      <c r="L63" s="159"/>
      <c r="M63" s="159"/>
      <c r="N63" s="159"/>
      <c r="O63" s="159"/>
      <c r="P63" s="159"/>
      <c r="Q63" s="159"/>
      <c r="R63" s="159"/>
      <c r="S63" s="159"/>
      <c r="T63" s="159"/>
      <c r="U63" s="159"/>
      <c r="V63" s="159"/>
      <c r="W63" s="159"/>
      <c r="X63" s="159"/>
      <c r="Y63" s="159"/>
      <c r="Z63" s="159"/>
      <c r="AA63" s="4" t="s">
        <v>58</v>
      </c>
      <c r="AB63" s="116">
        <v>1</v>
      </c>
      <c r="AC63" s="116" t="s">
        <v>231</v>
      </c>
      <c r="AD63" s="116" t="s">
        <v>641</v>
      </c>
      <c r="AE63" s="116"/>
      <c r="AF63" s="116"/>
      <c r="AG63" s="123">
        <f>IF(Tabel5[[#This Row],[Respons Vendor]]=AC63,AB63,0)</f>
        <v>0</v>
      </c>
      <c r="AH63" s="98"/>
      <c r="AI63" s="116"/>
      <c r="AJ63" s="98"/>
      <c r="AK63" s="118">
        <f t="shared" si="11"/>
        <v>0</v>
      </c>
      <c r="AL63" s="118">
        <f t="shared" si="12"/>
        <v>0</v>
      </c>
      <c r="AM63" s="118">
        <f t="shared" si="13"/>
        <v>1</v>
      </c>
      <c r="AN63" s="118">
        <f t="shared" si="14"/>
        <v>0</v>
      </c>
      <c r="AO63" s="118">
        <f t="shared" si="15"/>
        <v>0</v>
      </c>
      <c r="AP63" s="118">
        <f t="shared" si="16"/>
        <v>0</v>
      </c>
      <c r="AQ63" s="118">
        <f t="shared" si="17"/>
        <v>0</v>
      </c>
      <c r="AR63" s="118">
        <f t="shared" si="18"/>
        <v>0</v>
      </c>
      <c r="AS63" s="118">
        <f t="shared" si="19"/>
        <v>0</v>
      </c>
      <c r="AT63" s="118">
        <f t="shared" si="20"/>
        <v>0</v>
      </c>
      <c r="AU63" s="118">
        <f t="shared" si="21"/>
        <v>0</v>
      </c>
      <c r="AV63" s="118">
        <f t="shared" si="22"/>
        <v>0</v>
      </c>
      <c r="AW63" s="118">
        <f t="shared" si="23"/>
        <v>0</v>
      </c>
      <c r="AX63" s="118">
        <f t="shared" si="24"/>
        <v>0</v>
      </c>
      <c r="AY63" s="118">
        <f t="shared" si="25"/>
        <v>0</v>
      </c>
      <c r="AZ63" s="118">
        <f t="shared" si="26"/>
        <v>0</v>
      </c>
      <c r="BA63" s="118">
        <f t="shared" si="27"/>
        <v>0</v>
      </c>
      <c r="BB63" s="118">
        <f t="shared" si="28"/>
        <v>0</v>
      </c>
      <c r="BC63" s="118">
        <f t="shared" si="29"/>
        <v>0</v>
      </c>
      <c r="BD63" s="118">
        <f t="shared" si="30"/>
        <v>0</v>
      </c>
      <c r="BE63" s="72"/>
      <c r="BG63" s="11"/>
      <c r="BH63" s="11"/>
      <c r="BI63" s="11"/>
      <c r="BJ63" s="11"/>
      <c r="BK63" s="11"/>
      <c r="BL63" s="11"/>
      <c r="BM63" s="11"/>
      <c r="BN63" s="11"/>
      <c r="BO63" s="11"/>
      <c r="BP63" s="165"/>
      <c r="BQ63" s="165"/>
      <c r="BR63" s="165"/>
      <c r="BS63" s="165"/>
      <c r="BT63" s="165"/>
      <c r="BU63" s="165"/>
      <c r="BV63" s="165"/>
      <c r="BW63" s="165"/>
      <c r="BX63" s="165"/>
      <c r="BY63" s="165"/>
      <c r="BZ63" s="165"/>
      <c r="CA63" s="165"/>
      <c r="CB63" s="165"/>
    </row>
    <row r="64" spans="1:80" x14ac:dyDescent="0.3">
      <c r="A64" s="93" t="s">
        <v>738</v>
      </c>
      <c r="B64" s="89" t="s">
        <v>739</v>
      </c>
      <c r="E64" s="159"/>
      <c r="F64" s="159"/>
      <c r="G64" s="159"/>
      <c r="H64" s="159"/>
      <c r="I64" s="159"/>
      <c r="J64" s="159"/>
      <c r="K64" s="159"/>
      <c r="L64" s="159"/>
      <c r="M64" s="159"/>
      <c r="N64" s="159"/>
      <c r="O64" s="159"/>
      <c r="P64" s="159"/>
      <c r="Q64" s="159"/>
      <c r="R64" s="159"/>
      <c r="S64" s="159"/>
      <c r="T64" s="159"/>
      <c r="U64" s="159"/>
      <c r="V64" s="159"/>
      <c r="W64" s="159"/>
      <c r="X64" s="159"/>
      <c r="Y64" s="159"/>
      <c r="Z64" s="159"/>
      <c r="AA64" s="4" t="s">
        <v>58</v>
      </c>
      <c r="AB64" s="116">
        <v>1</v>
      </c>
      <c r="AC64" s="116" t="s">
        <v>231</v>
      </c>
      <c r="AD64" s="116" t="s">
        <v>641</v>
      </c>
      <c r="AE64" s="116"/>
      <c r="AF64" s="116"/>
      <c r="AG64" s="123">
        <f>IF(Tabel5[[#This Row],[Respons Vendor]]=AC64,AB64,0)</f>
        <v>0</v>
      </c>
      <c r="AH64" s="98"/>
      <c r="AI64" s="116"/>
      <c r="AJ64" s="98"/>
      <c r="AK64" s="118">
        <f t="shared" si="11"/>
        <v>0</v>
      </c>
      <c r="AL64" s="118">
        <f t="shared" si="12"/>
        <v>0</v>
      </c>
      <c r="AM64" s="118">
        <f t="shared" si="13"/>
        <v>1</v>
      </c>
      <c r="AN64" s="118">
        <f t="shared" si="14"/>
        <v>0</v>
      </c>
      <c r="AO64" s="118">
        <f t="shared" si="15"/>
        <v>0</v>
      </c>
      <c r="AP64" s="118">
        <f t="shared" si="16"/>
        <v>0</v>
      </c>
      <c r="AQ64" s="118">
        <f t="shared" si="17"/>
        <v>0</v>
      </c>
      <c r="AR64" s="118">
        <f t="shared" si="18"/>
        <v>0</v>
      </c>
      <c r="AS64" s="118">
        <f t="shared" si="19"/>
        <v>0</v>
      </c>
      <c r="AT64" s="118">
        <f t="shared" si="20"/>
        <v>0</v>
      </c>
      <c r="AU64" s="118">
        <f t="shared" si="21"/>
        <v>0</v>
      </c>
      <c r="AV64" s="118">
        <f t="shared" si="22"/>
        <v>0</v>
      </c>
      <c r="AW64" s="118">
        <f t="shared" si="23"/>
        <v>0</v>
      </c>
      <c r="AX64" s="118">
        <f t="shared" si="24"/>
        <v>0</v>
      </c>
      <c r="AY64" s="118">
        <f t="shared" si="25"/>
        <v>0</v>
      </c>
      <c r="AZ64" s="118">
        <f t="shared" si="26"/>
        <v>0</v>
      </c>
      <c r="BA64" s="118">
        <f t="shared" si="27"/>
        <v>0</v>
      </c>
      <c r="BB64" s="118">
        <f t="shared" si="28"/>
        <v>0</v>
      </c>
      <c r="BC64" s="118">
        <f t="shared" si="29"/>
        <v>0</v>
      </c>
      <c r="BD64" s="118">
        <f t="shared" si="30"/>
        <v>0</v>
      </c>
      <c r="BE64" s="72"/>
      <c r="BG64" s="11"/>
      <c r="BH64" s="11"/>
      <c r="BI64" s="11"/>
      <c r="BJ64" s="11"/>
      <c r="BK64" s="11"/>
      <c r="BL64" s="11"/>
      <c r="BM64" s="11"/>
      <c r="BN64" s="11"/>
      <c r="BO64" s="11"/>
      <c r="BP64" s="165"/>
      <c r="BQ64" s="165"/>
      <c r="BR64" s="165"/>
      <c r="BS64" s="165"/>
      <c r="BT64" s="165"/>
      <c r="BU64" s="165"/>
      <c r="BV64" s="165"/>
      <c r="BW64" s="165"/>
      <c r="BX64" s="165"/>
      <c r="BY64" s="165"/>
      <c r="BZ64" s="165"/>
      <c r="CA64" s="165"/>
      <c r="CB64" s="165"/>
    </row>
    <row r="65" spans="1:80" x14ac:dyDescent="0.3">
      <c r="A65" s="11" t="s">
        <v>740</v>
      </c>
      <c r="B65" s="89" t="s">
        <v>741</v>
      </c>
      <c r="E65" s="159"/>
      <c r="F65" s="159"/>
      <c r="G65" s="159"/>
      <c r="H65" s="159"/>
      <c r="I65" s="159"/>
      <c r="J65" s="159"/>
      <c r="K65" s="159"/>
      <c r="L65" s="159"/>
      <c r="M65" s="159"/>
      <c r="N65" s="159"/>
      <c r="O65" s="159"/>
      <c r="P65" s="159"/>
      <c r="Q65" s="159"/>
      <c r="R65" s="159"/>
      <c r="S65" s="159"/>
      <c r="T65" s="159"/>
      <c r="U65" s="159"/>
      <c r="V65" s="159"/>
      <c r="W65" s="159"/>
      <c r="X65" s="159"/>
      <c r="Y65" s="159"/>
      <c r="Z65" s="159"/>
      <c r="AA65" s="4" t="s">
        <v>58</v>
      </c>
      <c r="AB65" s="116">
        <v>1</v>
      </c>
      <c r="AC65" s="116" t="s">
        <v>231</v>
      </c>
      <c r="AD65" s="116" t="s">
        <v>641</v>
      </c>
      <c r="AE65" s="116"/>
      <c r="AF65" s="116"/>
      <c r="AG65" s="123">
        <f>IF(Tabel5[[#This Row],[Respons Vendor]]=AC65,AB65,0)</f>
        <v>0</v>
      </c>
      <c r="AH65" s="98"/>
      <c r="AI65" s="116"/>
      <c r="AJ65" s="98"/>
      <c r="AK65" s="118">
        <f t="shared" si="11"/>
        <v>0</v>
      </c>
      <c r="AL65" s="118">
        <f t="shared" si="12"/>
        <v>0</v>
      </c>
      <c r="AM65" s="118">
        <f t="shared" si="13"/>
        <v>1</v>
      </c>
      <c r="AN65" s="118">
        <f t="shared" si="14"/>
        <v>0</v>
      </c>
      <c r="AO65" s="118">
        <f t="shared" si="15"/>
        <v>0</v>
      </c>
      <c r="AP65" s="118">
        <f t="shared" si="16"/>
        <v>0</v>
      </c>
      <c r="AQ65" s="118">
        <f t="shared" si="17"/>
        <v>0</v>
      </c>
      <c r="AR65" s="118">
        <f t="shared" si="18"/>
        <v>0</v>
      </c>
      <c r="AS65" s="118">
        <f t="shared" si="19"/>
        <v>0</v>
      </c>
      <c r="AT65" s="118">
        <f t="shared" si="20"/>
        <v>0</v>
      </c>
      <c r="AU65" s="118">
        <f t="shared" si="21"/>
        <v>0</v>
      </c>
      <c r="AV65" s="118">
        <f t="shared" si="22"/>
        <v>0</v>
      </c>
      <c r="AW65" s="118">
        <f t="shared" si="23"/>
        <v>0</v>
      </c>
      <c r="AX65" s="118">
        <f t="shared" si="24"/>
        <v>0</v>
      </c>
      <c r="AY65" s="118">
        <f t="shared" si="25"/>
        <v>0</v>
      </c>
      <c r="AZ65" s="118">
        <f t="shared" si="26"/>
        <v>0</v>
      </c>
      <c r="BA65" s="118">
        <f t="shared" si="27"/>
        <v>0</v>
      </c>
      <c r="BB65" s="118">
        <f t="shared" si="28"/>
        <v>0</v>
      </c>
      <c r="BC65" s="118">
        <f t="shared" si="29"/>
        <v>0</v>
      </c>
      <c r="BD65" s="118">
        <f t="shared" si="30"/>
        <v>0</v>
      </c>
      <c r="BE65" s="72"/>
      <c r="BG65" s="11"/>
      <c r="BH65" s="11"/>
      <c r="BI65" s="11"/>
      <c r="BJ65" s="11"/>
      <c r="BK65" s="11"/>
      <c r="BL65" s="11"/>
      <c r="BM65" s="11"/>
      <c r="BN65" s="11"/>
      <c r="BO65" s="11"/>
      <c r="BP65" s="165"/>
      <c r="BQ65" s="165"/>
      <c r="BR65" s="165"/>
      <c r="BS65" s="165"/>
      <c r="BT65" s="165"/>
      <c r="BU65" s="165"/>
      <c r="BV65" s="165"/>
      <c r="BW65" s="165"/>
      <c r="BX65" s="165"/>
      <c r="BY65" s="165"/>
      <c r="BZ65" s="165"/>
      <c r="CA65" s="165"/>
      <c r="CB65" s="165"/>
    </row>
    <row r="66" spans="1:80" ht="14.4" customHeight="1" x14ac:dyDescent="0.3">
      <c r="A66" s="11" t="s">
        <v>742</v>
      </c>
      <c r="B66" s="89" t="s">
        <v>743</v>
      </c>
      <c r="E66" s="159"/>
      <c r="F66" s="159"/>
      <c r="G66" s="159"/>
      <c r="H66" s="159"/>
      <c r="I66" s="159"/>
      <c r="J66" s="159"/>
      <c r="K66" s="159"/>
      <c r="L66" s="159"/>
      <c r="M66" s="159"/>
      <c r="N66" s="159"/>
      <c r="O66" s="159"/>
      <c r="P66" s="159"/>
      <c r="Q66" s="159"/>
      <c r="R66" s="159"/>
      <c r="S66" s="159"/>
      <c r="T66" s="159"/>
      <c r="U66" s="159"/>
      <c r="V66" s="159"/>
      <c r="W66" s="159"/>
      <c r="X66" s="159"/>
      <c r="Y66" s="159"/>
      <c r="Z66" s="159"/>
      <c r="AA66" s="4" t="s">
        <v>58</v>
      </c>
      <c r="AB66" s="116">
        <v>1</v>
      </c>
      <c r="AC66" s="116" t="s">
        <v>231</v>
      </c>
      <c r="AD66" s="116" t="s">
        <v>641</v>
      </c>
      <c r="AE66" s="116"/>
      <c r="AF66" s="116"/>
      <c r="AG66" s="123">
        <f>IF(Tabel5[[#This Row],[Respons Vendor]]=AC66,AB66,0)</f>
        <v>0</v>
      </c>
      <c r="AH66" s="98"/>
      <c r="AI66" s="116"/>
      <c r="AJ66" s="98"/>
      <c r="AK66" s="118">
        <f t="shared" si="11"/>
        <v>0</v>
      </c>
      <c r="AL66" s="118">
        <f t="shared" si="12"/>
        <v>0</v>
      </c>
      <c r="AM66" s="118">
        <f t="shared" si="13"/>
        <v>1</v>
      </c>
      <c r="AN66" s="118">
        <f t="shared" si="14"/>
        <v>0</v>
      </c>
      <c r="AO66" s="118">
        <f t="shared" si="15"/>
        <v>0</v>
      </c>
      <c r="AP66" s="118">
        <f t="shared" si="16"/>
        <v>0</v>
      </c>
      <c r="AQ66" s="118">
        <f t="shared" si="17"/>
        <v>0</v>
      </c>
      <c r="AR66" s="118">
        <f t="shared" si="18"/>
        <v>0</v>
      </c>
      <c r="AS66" s="118">
        <f t="shared" si="19"/>
        <v>0</v>
      </c>
      <c r="AT66" s="118">
        <f t="shared" si="20"/>
        <v>0</v>
      </c>
      <c r="AU66" s="118">
        <f t="shared" si="21"/>
        <v>0</v>
      </c>
      <c r="AV66" s="118">
        <f t="shared" si="22"/>
        <v>0</v>
      </c>
      <c r="AW66" s="118">
        <f t="shared" si="23"/>
        <v>0</v>
      </c>
      <c r="AX66" s="118">
        <f t="shared" si="24"/>
        <v>0</v>
      </c>
      <c r="AY66" s="118">
        <f t="shared" si="25"/>
        <v>0</v>
      </c>
      <c r="AZ66" s="118">
        <f t="shared" si="26"/>
        <v>0</v>
      </c>
      <c r="BA66" s="118">
        <f t="shared" si="27"/>
        <v>0</v>
      </c>
      <c r="BB66" s="118">
        <f t="shared" si="28"/>
        <v>0</v>
      </c>
      <c r="BC66" s="118">
        <f t="shared" si="29"/>
        <v>0</v>
      </c>
      <c r="BD66" s="118">
        <f t="shared" si="30"/>
        <v>0</v>
      </c>
      <c r="BE66" s="72"/>
      <c r="BG66" s="11"/>
      <c r="BH66" s="11"/>
      <c r="BI66" s="11"/>
      <c r="BJ66" s="11"/>
      <c r="BK66" s="11"/>
      <c r="BL66" s="11"/>
      <c r="BM66" s="11"/>
      <c r="BN66" s="11"/>
      <c r="BO66" s="11"/>
      <c r="BP66" s="165"/>
      <c r="BQ66" s="165"/>
      <c r="BR66" s="165"/>
      <c r="BS66" s="165"/>
      <c r="BT66" s="165"/>
      <c r="BU66" s="165"/>
      <c r="BV66" s="165"/>
      <c r="BW66" s="165"/>
      <c r="BX66" s="165"/>
      <c r="BY66" s="165"/>
      <c r="BZ66" s="165"/>
      <c r="CA66" s="165"/>
      <c r="CB66" s="165"/>
    </row>
    <row r="67" spans="1:80" x14ac:dyDescent="0.3">
      <c r="A67" s="11" t="s">
        <v>744</v>
      </c>
      <c r="B67" s="89" t="s">
        <v>745</v>
      </c>
      <c r="E67" s="159"/>
      <c r="F67" s="159"/>
      <c r="G67" s="159"/>
      <c r="H67" s="159"/>
      <c r="I67" s="159"/>
      <c r="J67" s="159"/>
      <c r="K67" s="159"/>
      <c r="L67" s="159"/>
      <c r="M67" s="159"/>
      <c r="N67" s="159"/>
      <c r="O67" s="159"/>
      <c r="P67" s="159"/>
      <c r="Q67" s="159"/>
      <c r="R67" s="159"/>
      <c r="S67" s="159"/>
      <c r="T67" s="159"/>
      <c r="U67" s="159"/>
      <c r="V67" s="159"/>
      <c r="W67" s="159"/>
      <c r="X67" s="159"/>
      <c r="Y67" s="159"/>
      <c r="Z67" s="159"/>
      <c r="AA67" s="4" t="s">
        <v>58</v>
      </c>
      <c r="AB67" s="116">
        <v>1</v>
      </c>
      <c r="AC67" s="116" t="s">
        <v>231</v>
      </c>
      <c r="AD67" s="116" t="s">
        <v>641</v>
      </c>
      <c r="AE67" s="116"/>
      <c r="AF67" s="116"/>
      <c r="AG67" s="123">
        <f>IF(Tabel5[[#This Row],[Respons Vendor]]=AC67,AB67,0)</f>
        <v>0</v>
      </c>
      <c r="AH67" s="98"/>
      <c r="AI67" s="116"/>
      <c r="AJ67" s="98"/>
      <c r="AK67" s="118">
        <f t="shared" si="11"/>
        <v>0</v>
      </c>
      <c r="AL67" s="118">
        <f t="shared" si="12"/>
        <v>0</v>
      </c>
      <c r="AM67" s="118">
        <f t="shared" si="13"/>
        <v>1</v>
      </c>
      <c r="AN67" s="118">
        <f t="shared" si="14"/>
        <v>0</v>
      </c>
      <c r="AO67" s="118">
        <f t="shared" si="15"/>
        <v>0</v>
      </c>
      <c r="AP67" s="118">
        <f t="shared" si="16"/>
        <v>0</v>
      </c>
      <c r="AQ67" s="118">
        <f t="shared" si="17"/>
        <v>0</v>
      </c>
      <c r="AR67" s="118">
        <f t="shared" si="18"/>
        <v>0</v>
      </c>
      <c r="AS67" s="118">
        <f t="shared" si="19"/>
        <v>0</v>
      </c>
      <c r="AT67" s="118">
        <f t="shared" si="20"/>
        <v>0</v>
      </c>
      <c r="AU67" s="118">
        <f t="shared" si="21"/>
        <v>0</v>
      </c>
      <c r="AV67" s="118">
        <f t="shared" si="22"/>
        <v>0</v>
      </c>
      <c r="AW67" s="118">
        <f t="shared" si="23"/>
        <v>0</v>
      </c>
      <c r="AX67" s="118">
        <f t="shared" si="24"/>
        <v>0</v>
      </c>
      <c r="AY67" s="118">
        <f t="shared" si="25"/>
        <v>0</v>
      </c>
      <c r="AZ67" s="118">
        <f t="shared" si="26"/>
        <v>0</v>
      </c>
      <c r="BA67" s="118">
        <f t="shared" si="27"/>
        <v>0</v>
      </c>
      <c r="BB67" s="118">
        <f t="shared" si="28"/>
        <v>0</v>
      </c>
      <c r="BC67" s="118">
        <f t="shared" si="29"/>
        <v>0</v>
      </c>
      <c r="BD67" s="118">
        <f t="shared" si="30"/>
        <v>0</v>
      </c>
      <c r="BE67" s="72"/>
      <c r="BG67" s="11"/>
      <c r="BH67" s="11"/>
      <c r="BI67" s="11"/>
      <c r="BJ67" s="11"/>
      <c r="BK67" s="11"/>
      <c r="BL67" s="11"/>
      <c r="BM67" s="11"/>
      <c r="BN67" s="11"/>
      <c r="BO67" s="11"/>
      <c r="BP67" s="165"/>
      <c r="BQ67" s="165"/>
      <c r="BR67" s="165"/>
      <c r="BS67" s="165"/>
      <c r="BT67" s="165"/>
      <c r="BU67" s="165"/>
      <c r="BV67" s="165"/>
      <c r="BW67" s="165"/>
      <c r="BX67" s="165"/>
      <c r="BY67" s="165"/>
      <c r="BZ67" s="165"/>
      <c r="CA67" s="165"/>
      <c r="CB67" s="165"/>
    </row>
    <row r="68" spans="1:80" x14ac:dyDescent="0.3">
      <c r="A68" s="11" t="s">
        <v>746</v>
      </c>
      <c r="B68" s="89" t="s">
        <v>747</v>
      </c>
      <c r="E68" s="159"/>
      <c r="F68" s="159"/>
      <c r="G68" s="159"/>
      <c r="H68" s="159"/>
      <c r="I68" s="159"/>
      <c r="J68" s="159"/>
      <c r="K68" s="159"/>
      <c r="L68" s="159"/>
      <c r="M68" s="159"/>
      <c r="N68" s="159"/>
      <c r="O68" s="159"/>
      <c r="P68" s="159"/>
      <c r="Q68" s="159"/>
      <c r="R68" s="159"/>
      <c r="S68" s="159"/>
      <c r="T68" s="159"/>
      <c r="U68" s="159"/>
      <c r="V68" s="159"/>
      <c r="W68" s="159"/>
      <c r="X68" s="159"/>
      <c r="Y68" s="159"/>
      <c r="Z68" s="159"/>
      <c r="AA68" s="4" t="s">
        <v>58</v>
      </c>
      <c r="AB68" s="116">
        <v>1</v>
      </c>
      <c r="AC68" s="116" t="s">
        <v>231</v>
      </c>
      <c r="AD68" s="116" t="s">
        <v>641</v>
      </c>
      <c r="AE68" s="116"/>
      <c r="AF68" s="116"/>
      <c r="AG68" s="123">
        <f>IF(Tabel5[[#This Row],[Respons Vendor]]=AC68,AB68,0)</f>
        <v>0</v>
      </c>
      <c r="AH68" s="98"/>
      <c r="AI68" s="116"/>
      <c r="AJ68" s="98"/>
      <c r="AK68" s="118">
        <f t="shared" si="11"/>
        <v>0</v>
      </c>
      <c r="AL68" s="118">
        <f t="shared" si="12"/>
        <v>0</v>
      </c>
      <c r="AM68" s="118">
        <f t="shared" si="13"/>
        <v>1</v>
      </c>
      <c r="AN68" s="118">
        <f t="shared" si="14"/>
        <v>0</v>
      </c>
      <c r="AO68" s="118">
        <f t="shared" si="15"/>
        <v>0</v>
      </c>
      <c r="AP68" s="118">
        <f t="shared" si="16"/>
        <v>0</v>
      </c>
      <c r="AQ68" s="118">
        <f t="shared" si="17"/>
        <v>0</v>
      </c>
      <c r="AR68" s="118">
        <f t="shared" si="18"/>
        <v>0</v>
      </c>
      <c r="AS68" s="118">
        <f t="shared" si="19"/>
        <v>0</v>
      </c>
      <c r="AT68" s="118">
        <f t="shared" si="20"/>
        <v>0</v>
      </c>
      <c r="AU68" s="118">
        <f t="shared" si="21"/>
        <v>0</v>
      </c>
      <c r="AV68" s="118">
        <f t="shared" si="22"/>
        <v>0</v>
      </c>
      <c r="AW68" s="118">
        <f t="shared" si="23"/>
        <v>0</v>
      </c>
      <c r="AX68" s="118">
        <f t="shared" si="24"/>
        <v>0</v>
      </c>
      <c r="AY68" s="118">
        <f t="shared" si="25"/>
        <v>0</v>
      </c>
      <c r="AZ68" s="118">
        <f t="shared" si="26"/>
        <v>0</v>
      </c>
      <c r="BA68" s="118">
        <f t="shared" si="27"/>
        <v>0</v>
      </c>
      <c r="BB68" s="118">
        <f t="shared" si="28"/>
        <v>0</v>
      </c>
      <c r="BC68" s="118">
        <f t="shared" si="29"/>
        <v>0</v>
      </c>
      <c r="BD68" s="118">
        <f t="shared" si="30"/>
        <v>0</v>
      </c>
      <c r="BE68" s="72"/>
      <c r="BG68" s="11"/>
      <c r="BH68" s="11"/>
      <c r="BI68" s="11"/>
      <c r="BJ68" s="11"/>
      <c r="BK68" s="11"/>
      <c r="BL68" s="11"/>
      <c r="BM68" s="11"/>
      <c r="BN68" s="11"/>
      <c r="BO68" s="11"/>
      <c r="BP68" s="165"/>
      <c r="BQ68" s="165"/>
      <c r="BR68" s="165"/>
      <c r="BS68" s="165"/>
      <c r="BT68" s="165"/>
      <c r="BU68" s="165"/>
      <c r="BV68" s="165"/>
      <c r="BW68" s="165"/>
      <c r="BX68" s="165"/>
      <c r="BY68" s="165"/>
      <c r="BZ68" s="165"/>
      <c r="CA68" s="165"/>
      <c r="CB68" s="165"/>
    </row>
    <row r="69" spans="1:80" x14ac:dyDescent="0.3">
      <c r="A69" s="11" t="s">
        <v>748</v>
      </c>
      <c r="B69" s="89" t="s">
        <v>749</v>
      </c>
      <c r="E69" s="159"/>
      <c r="F69" s="159"/>
      <c r="G69" s="159"/>
      <c r="H69" s="159"/>
      <c r="I69" s="159"/>
      <c r="J69" s="159"/>
      <c r="K69" s="159"/>
      <c r="L69" s="159"/>
      <c r="M69" s="159"/>
      <c r="N69" s="159"/>
      <c r="O69" s="159"/>
      <c r="P69" s="159"/>
      <c r="Q69" s="159"/>
      <c r="R69" s="159"/>
      <c r="S69" s="159"/>
      <c r="T69" s="159"/>
      <c r="U69" s="159"/>
      <c r="V69" s="159"/>
      <c r="W69" s="159"/>
      <c r="X69" s="159"/>
      <c r="Y69" s="159"/>
      <c r="Z69" s="159"/>
      <c r="AA69" s="4" t="s">
        <v>58</v>
      </c>
      <c r="AB69" s="116">
        <v>1</v>
      </c>
      <c r="AC69" s="116" t="s">
        <v>231</v>
      </c>
      <c r="AD69" s="116" t="s">
        <v>641</v>
      </c>
      <c r="AE69" s="116"/>
      <c r="AF69" s="116"/>
      <c r="AG69" s="123">
        <f>IF(Tabel5[[#This Row],[Respons Vendor]]=AC69,AB69,0)</f>
        <v>0</v>
      </c>
      <c r="AH69" s="98"/>
      <c r="AI69" s="116"/>
      <c r="AJ69" s="98"/>
      <c r="AK69" s="118">
        <f t="shared" si="11"/>
        <v>0</v>
      </c>
      <c r="AL69" s="118">
        <f t="shared" si="12"/>
        <v>0</v>
      </c>
      <c r="AM69" s="118">
        <f t="shared" si="13"/>
        <v>1</v>
      </c>
      <c r="AN69" s="118">
        <f t="shared" si="14"/>
        <v>0</v>
      </c>
      <c r="AO69" s="118">
        <f t="shared" si="15"/>
        <v>0</v>
      </c>
      <c r="AP69" s="118">
        <f t="shared" si="16"/>
        <v>0</v>
      </c>
      <c r="AQ69" s="118">
        <f t="shared" si="17"/>
        <v>0</v>
      </c>
      <c r="AR69" s="118">
        <f t="shared" si="18"/>
        <v>0</v>
      </c>
      <c r="AS69" s="118">
        <f t="shared" si="19"/>
        <v>0</v>
      </c>
      <c r="AT69" s="118">
        <f t="shared" si="20"/>
        <v>0</v>
      </c>
      <c r="AU69" s="118">
        <f t="shared" si="21"/>
        <v>0</v>
      </c>
      <c r="AV69" s="118">
        <f t="shared" si="22"/>
        <v>0</v>
      </c>
      <c r="AW69" s="118">
        <f t="shared" si="23"/>
        <v>0</v>
      </c>
      <c r="AX69" s="118">
        <f t="shared" si="24"/>
        <v>0</v>
      </c>
      <c r="AY69" s="118">
        <f t="shared" si="25"/>
        <v>0</v>
      </c>
      <c r="AZ69" s="118">
        <f t="shared" si="26"/>
        <v>0</v>
      </c>
      <c r="BA69" s="118">
        <f t="shared" si="27"/>
        <v>0</v>
      </c>
      <c r="BB69" s="118">
        <f t="shared" si="28"/>
        <v>0</v>
      </c>
      <c r="BC69" s="118">
        <f t="shared" si="29"/>
        <v>0</v>
      </c>
      <c r="BD69" s="118">
        <f t="shared" si="30"/>
        <v>0</v>
      </c>
      <c r="BE69" s="72"/>
      <c r="BG69" s="11"/>
      <c r="BH69" s="11"/>
      <c r="BI69" s="11"/>
      <c r="BJ69" s="11"/>
      <c r="BK69" s="11"/>
      <c r="BL69" s="11"/>
      <c r="BM69" s="11"/>
      <c r="BN69" s="11"/>
      <c r="BO69" s="11"/>
      <c r="BP69" s="165"/>
      <c r="BQ69" s="165"/>
      <c r="BR69" s="165"/>
      <c r="BS69" s="165"/>
      <c r="BT69" s="165"/>
      <c r="BU69" s="165"/>
      <c r="BV69" s="165"/>
      <c r="BW69" s="165"/>
      <c r="BX69" s="165"/>
      <c r="BY69" s="165"/>
      <c r="BZ69" s="165"/>
      <c r="CA69" s="165"/>
      <c r="CB69" s="165"/>
    </row>
    <row r="70" spans="1:80" x14ac:dyDescent="0.3">
      <c r="A70" s="11" t="s">
        <v>750</v>
      </c>
      <c r="B70" s="89" t="s">
        <v>751</v>
      </c>
      <c r="E70" s="159"/>
      <c r="F70" s="159"/>
      <c r="G70" s="159"/>
      <c r="H70" s="159"/>
      <c r="I70" s="159"/>
      <c r="J70" s="159"/>
      <c r="K70" s="159"/>
      <c r="L70" s="159"/>
      <c r="M70" s="159"/>
      <c r="N70" s="159"/>
      <c r="O70" s="159"/>
      <c r="P70" s="159"/>
      <c r="Q70" s="159"/>
      <c r="R70" s="159"/>
      <c r="S70" s="159"/>
      <c r="T70" s="159"/>
      <c r="U70" s="159"/>
      <c r="V70" s="159"/>
      <c r="W70" s="159"/>
      <c r="X70" s="159"/>
      <c r="Y70" s="159"/>
      <c r="Z70" s="159"/>
      <c r="AA70" s="4" t="s">
        <v>58</v>
      </c>
      <c r="AB70" s="116">
        <v>1</v>
      </c>
      <c r="AC70" s="116" t="s">
        <v>231</v>
      </c>
      <c r="AD70" s="116" t="s">
        <v>641</v>
      </c>
      <c r="AE70" s="116"/>
      <c r="AF70" s="116"/>
      <c r="AG70" s="123">
        <f>IF(Tabel5[[#This Row],[Respons Vendor]]=AC70,AB70,0)</f>
        <v>0</v>
      </c>
      <c r="AH70" s="98"/>
      <c r="AI70" s="116"/>
      <c r="AJ70" s="98"/>
      <c r="AK70" s="118">
        <f t="shared" si="11"/>
        <v>0</v>
      </c>
      <c r="AL70" s="118">
        <f t="shared" si="12"/>
        <v>0</v>
      </c>
      <c r="AM70" s="118">
        <f t="shared" si="13"/>
        <v>1</v>
      </c>
      <c r="AN70" s="118">
        <f t="shared" si="14"/>
        <v>0</v>
      </c>
      <c r="AO70" s="118">
        <f t="shared" si="15"/>
        <v>0</v>
      </c>
      <c r="AP70" s="118">
        <f t="shared" si="16"/>
        <v>0</v>
      </c>
      <c r="AQ70" s="118">
        <f t="shared" si="17"/>
        <v>0</v>
      </c>
      <c r="AR70" s="118">
        <f t="shared" si="18"/>
        <v>0</v>
      </c>
      <c r="AS70" s="118">
        <f t="shared" si="19"/>
        <v>0</v>
      </c>
      <c r="AT70" s="118">
        <f t="shared" si="20"/>
        <v>0</v>
      </c>
      <c r="AU70" s="118">
        <f t="shared" si="21"/>
        <v>0</v>
      </c>
      <c r="AV70" s="118">
        <f t="shared" si="22"/>
        <v>0</v>
      </c>
      <c r="AW70" s="118">
        <f t="shared" si="23"/>
        <v>0</v>
      </c>
      <c r="AX70" s="118">
        <f t="shared" si="24"/>
        <v>0</v>
      </c>
      <c r="AY70" s="118">
        <f t="shared" si="25"/>
        <v>0</v>
      </c>
      <c r="AZ70" s="118">
        <f t="shared" si="26"/>
        <v>0</v>
      </c>
      <c r="BA70" s="118">
        <f t="shared" si="27"/>
        <v>0</v>
      </c>
      <c r="BB70" s="118">
        <f t="shared" si="28"/>
        <v>0</v>
      </c>
      <c r="BC70" s="118">
        <f t="shared" si="29"/>
        <v>0</v>
      </c>
      <c r="BD70" s="118">
        <f t="shared" si="30"/>
        <v>0</v>
      </c>
      <c r="BE70" s="72"/>
      <c r="BG70" s="11"/>
      <c r="BH70" s="11"/>
      <c r="BI70" s="11"/>
      <c r="BJ70" s="11"/>
      <c r="BK70" s="11"/>
      <c r="BL70" s="11"/>
      <c r="BM70" s="11"/>
      <c r="BN70" s="11"/>
      <c r="BO70" s="11"/>
      <c r="BP70" s="165"/>
      <c r="BQ70" s="165"/>
      <c r="BR70" s="165"/>
      <c r="BS70" s="165"/>
      <c r="BT70" s="165"/>
      <c r="BU70" s="165"/>
      <c r="BV70" s="165"/>
      <c r="BW70" s="165"/>
      <c r="BX70" s="165"/>
      <c r="BY70" s="165"/>
      <c r="BZ70" s="165"/>
      <c r="CA70" s="165"/>
      <c r="CB70" s="165"/>
    </row>
    <row r="71" spans="1:80" x14ac:dyDescent="0.3">
      <c r="A71" s="11" t="s">
        <v>752</v>
      </c>
      <c r="B71" s="89" t="s">
        <v>753</v>
      </c>
      <c r="E71" s="159"/>
      <c r="F71" s="159"/>
      <c r="G71" s="159"/>
      <c r="H71" s="159"/>
      <c r="I71" s="159"/>
      <c r="J71" s="159"/>
      <c r="K71" s="159"/>
      <c r="L71" s="159"/>
      <c r="M71" s="159"/>
      <c r="N71" s="159"/>
      <c r="O71" s="159"/>
      <c r="P71" s="159"/>
      <c r="Q71" s="159"/>
      <c r="R71" s="159"/>
      <c r="S71" s="159"/>
      <c r="T71" s="159"/>
      <c r="U71" s="159"/>
      <c r="V71" s="159"/>
      <c r="W71" s="159"/>
      <c r="X71" s="159"/>
      <c r="Y71" s="159"/>
      <c r="Z71" s="159"/>
      <c r="AA71" s="4" t="s">
        <v>58</v>
      </c>
      <c r="AB71" s="116">
        <v>1</v>
      </c>
      <c r="AC71" s="116" t="s">
        <v>231</v>
      </c>
      <c r="AD71" s="116" t="s">
        <v>641</v>
      </c>
      <c r="AE71" s="116"/>
      <c r="AF71" s="116"/>
      <c r="AG71" s="123">
        <f>IF(Tabel5[[#This Row],[Respons Vendor]]=AC71,AB71,0)</f>
        <v>0</v>
      </c>
      <c r="AH71" s="98"/>
      <c r="AI71" s="116"/>
      <c r="AJ71" s="98"/>
      <c r="AK71" s="118">
        <f t="shared" ref="AK71:AK134" si="31">IF($AA71=AK$1,$AB71,0)</f>
        <v>0</v>
      </c>
      <c r="AL71" s="118">
        <f t="shared" ref="AL71:AL134" si="32">IF($AA71=AK$1,$AG71,0)</f>
        <v>0</v>
      </c>
      <c r="AM71" s="118">
        <f t="shared" ref="AM71:AM134" si="33">IF($AA71=AM$1,$AB71,0)</f>
        <v>1</v>
      </c>
      <c r="AN71" s="118">
        <f t="shared" ref="AN71:AN134" si="34">IF($AA71=AM$1,$AG71,0)</f>
        <v>0</v>
      </c>
      <c r="AO71" s="118">
        <f t="shared" ref="AO71:AO134" si="35">IF($AA71=AO$1,$AB71,0)</f>
        <v>0</v>
      </c>
      <c r="AP71" s="118">
        <f t="shared" ref="AP71:AP134" si="36">IF($AA71=AO$1,$AG71,0)</f>
        <v>0</v>
      </c>
      <c r="AQ71" s="118">
        <f t="shared" ref="AQ71:AQ134" si="37">IF($AA71=AQ$1,$AB71,0)</f>
        <v>0</v>
      </c>
      <c r="AR71" s="118">
        <f t="shared" ref="AR71:AR134" si="38">IF($AA71=AQ$1,$AG71,0)</f>
        <v>0</v>
      </c>
      <c r="AS71" s="118">
        <f t="shared" ref="AS71:AS134" si="39">IF($AA71=AS$1,$AB71,0)</f>
        <v>0</v>
      </c>
      <c r="AT71" s="118">
        <f t="shared" ref="AT71:AT134" si="40">IF($AA71=AS$1,$AG71,0)</f>
        <v>0</v>
      </c>
      <c r="AU71" s="118">
        <f t="shared" ref="AU71:AU134" si="41">IF($AA71=AU$1,$AB71,0)</f>
        <v>0</v>
      </c>
      <c r="AV71" s="118">
        <f t="shared" ref="AV71:AV134" si="42">IF($AA71=AU$1,$AG71,0)</f>
        <v>0</v>
      </c>
      <c r="AW71" s="118">
        <f t="shared" ref="AW71:AW134" si="43">IF($AA71=AW$1,$AB71,0)</f>
        <v>0</v>
      </c>
      <c r="AX71" s="118">
        <f t="shared" ref="AX71:AX134" si="44">IF($AA71=AW$1,$AG71,0)</f>
        <v>0</v>
      </c>
      <c r="AY71" s="118">
        <f t="shared" ref="AY71:AY134" si="45">IF($AA71=AY$1,$AB71,0)</f>
        <v>0</v>
      </c>
      <c r="AZ71" s="118">
        <f t="shared" ref="AZ71:AZ134" si="46">IF($AA71=AY$1,$AG71,0)</f>
        <v>0</v>
      </c>
      <c r="BA71" s="118">
        <f t="shared" ref="BA71:BA134" si="47">IF($AA71=BA$1,$AB71,0)</f>
        <v>0</v>
      </c>
      <c r="BB71" s="118">
        <f t="shared" ref="BB71:BB134" si="48">IF($AA71=BA$1,$AG71,0)</f>
        <v>0</v>
      </c>
      <c r="BC71" s="118">
        <f t="shared" ref="BC71:BC134" si="49">IF($AA71=BC$1,$AB71,0)</f>
        <v>0</v>
      </c>
      <c r="BD71" s="118">
        <f t="shared" ref="BD71:BD134" si="50">IF($AA71=BC$1,$AG71,0)</f>
        <v>0</v>
      </c>
      <c r="BE71" s="72"/>
      <c r="BG71" s="11"/>
      <c r="BH71" s="11"/>
      <c r="BI71" s="11"/>
      <c r="BJ71" s="11"/>
      <c r="BK71" s="11"/>
      <c r="BL71" s="11"/>
      <c r="BM71" s="11"/>
      <c r="BN71" s="11"/>
      <c r="BO71" s="11"/>
      <c r="BP71" s="165"/>
      <c r="BQ71" s="165"/>
      <c r="BR71" s="165"/>
      <c r="BS71" s="165"/>
      <c r="BT71" s="165"/>
      <c r="BU71" s="165"/>
      <c r="BV71" s="165"/>
      <c r="BW71" s="165"/>
      <c r="BX71" s="165"/>
      <c r="BY71" s="165"/>
      <c r="BZ71" s="165"/>
      <c r="CA71" s="165"/>
      <c r="CB71" s="165"/>
    </row>
    <row r="72" spans="1:80" x14ac:dyDescent="0.3">
      <c r="A72" s="11" t="s">
        <v>754</v>
      </c>
      <c r="B72" s="89" t="s">
        <v>755</v>
      </c>
      <c r="E72" s="159"/>
      <c r="F72" s="159"/>
      <c r="G72" s="159"/>
      <c r="H72" s="159"/>
      <c r="I72" s="159"/>
      <c r="J72" s="159"/>
      <c r="K72" s="159"/>
      <c r="L72" s="159"/>
      <c r="M72" s="159"/>
      <c r="N72" s="159"/>
      <c r="O72" s="159"/>
      <c r="P72" s="159"/>
      <c r="Q72" s="159"/>
      <c r="R72" s="159"/>
      <c r="S72" s="159"/>
      <c r="T72" s="159"/>
      <c r="U72" s="159"/>
      <c r="V72" s="159"/>
      <c r="W72" s="159"/>
      <c r="X72" s="159"/>
      <c r="Y72" s="159"/>
      <c r="Z72" s="159"/>
      <c r="AA72" s="4" t="s">
        <v>58</v>
      </c>
      <c r="AB72" s="146">
        <v>3</v>
      </c>
      <c r="AC72" s="116" t="s">
        <v>231</v>
      </c>
      <c r="AD72" s="116" t="s">
        <v>641</v>
      </c>
      <c r="AE72" s="116"/>
      <c r="AF72" s="116"/>
      <c r="AG72" s="123">
        <f>IF(Tabel5[[#This Row],[Respons Vendor]]=AC72,AB72,0)</f>
        <v>0</v>
      </c>
      <c r="AH72" s="98"/>
      <c r="AI72" s="116"/>
      <c r="AJ72" s="98"/>
      <c r="AK72" s="118">
        <f t="shared" si="31"/>
        <v>0</v>
      </c>
      <c r="AL72" s="118">
        <f t="shared" si="32"/>
        <v>0</v>
      </c>
      <c r="AM72" s="118">
        <f t="shared" si="33"/>
        <v>3</v>
      </c>
      <c r="AN72" s="118">
        <f t="shared" si="34"/>
        <v>0</v>
      </c>
      <c r="AO72" s="118">
        <f t="shared" si="35"/>
        <v>0</v>
      </c>
      <c r="AP72" s="118">
        <f t="shared" si="36"/>
        <v>0</v>
      </c>
      <c r="AQ72" s="118">
        <f t="shared" si="37"/>
        <v>0</v>
      </c>
      <c r="AR72" s="118">
        <f t="shared" si="38"/>
        <v>0</v>
      </c>
      <c r="AS72" s="118">
        <f t="shared" si="39"/>
        <v>0</v>
      </c>
      <c r="AT72" s="118">
        <f t="shared" si="40"/>
        <v>0</v>
      </c>
      <c r="AU72" s="118">
        <f t="shared" si="41"/>
        <v>0</v>
      </c>
      <c r="AV72" s="118">
        <f t="shared" si="42"/>
        <v>0</v>
      </c>
      <c r="AW72" s="118">
        <f t="shared" si="43"/>
        <v>0</v>
      </c>
      <c r="AX72" s="118">
        <f t="shared" si="44"/>
        <v>0</v>
      </c>
      <c r="AY72" s="118">
        <f t="shared" si="45"/>
        <v>0</v>
      </c>
      <c r="AZ72" s="118">
        <f t="shared" si="46"/>
        <v>0</v>
      </c>
      <c r="BA72" s="118">
        <f t="shared" si="47"/>
        <v>0</v>
      </c>
      <c r="BB72" s="118">
        <f t="shared" si="48"/>
        <v>0</v>
      </c>
      <c r="BC72" s="118">
        <f t="shared" si="49"/>
        <v>0</v>
      </c>
      <c r="BD72" s="118">
        <f t="shared" si="50"/>
        <v>0</v>
      </c>
      <c r="BE72" s="72"/>
      <c r="BG72" s="11"/>
      <c r="BH72" s="11"/>
      <c r="BI72" s="11"/>
      <c r="BJ72" s="11"/>
      <c r="BK72" s="11"/>
      <c r="BL72" s="11"/>
      <c r="BM72" s="11"/>
      <c r="BN72" s="11"/>
      <c r="BO72" s="11"/>
      <c r="BP72" s="165"/>
      <c r="BQ72" s="165"/>
      <c r="BR72" s="165"/>
      <c r="BS72" s="165"/>
      <c r="BT72" s="165"/>
      <c r="BU72" s="165"/>
      <c r="BV72" s="165"/>
      <c r="BW72" s="165"/>
      <c r="BX72" s="165"/>
      <c r="BY72" s="165"/>
      <c r="BZ72" s="165"/>
      <c r="CA72" s="165"/>
      <c r="CB72" s="165"/>
    </row>
    <row r="73" spans="1:80" x14ac:dyDescent="0.3">
      <c r="A73" s="11" t="s">
        <v>756</v>
      </c>
      <c r="B73" s="89" t="s">
        <v>757</v>
      </c>
      <c r="E73" s="159"/>
      <c r="F73" s="159"/>
      <c r="G73" s="159"/>
      <c r="H73" s="159"/>
      <c r="I73" s="159"/>
      <c r="J73" s="159"/>
      <c r="K73" s="159"/>
      <c r="L73" s="159"/>
      <c r="M73" s="159"/>
      <c r="N73" s="159"/>
      <c r="O73" s="159"/>
      <c r="P73" s="159"/>
      <c r="Q73" s="159"/>
      <c r="R73" s="159"/>
      <c r="S73" s="159"/>
      <c r="T73" s="159"/>
      <c r="U73" s="159"/>
      <c r="V73" s="159"/>
      <c r="W73" s="159"/>
      <c r="X73" s="159"/>
      <c r="Y73" s="159"/>
      <c r="Z73" s="159"/>
      <c r="AA73" s="4" t="s">
        <v>58</v>
      </c>
      <c r="AB73" s="116">
        <v>1</v>
      </c>
      <c r="AC73" s="116" t="s">
        <v>231</v>
      </c>
      <c r="AD73" s="116" t="s">
        <v>641</v>
      </c>
      <c r="AE73" s="116"/>
      <c r="AF73" s="116"/>
      <c r="AG73" s="123">
        <f>IF(Tabel5[[#This Row],[Respons Vendor]]=AC73,AB73,0)</f>
        <v>0</v>
      </c>
      <c r="AH73" s="98"/>
      <c r="AI73" s="116"/>
      <c r="AJ73" s="98"/>
      <c r="AK73" s="118">
        <f t="shared" si="31"/>
        <v>0</v>
      </c>
      <c r="AL73" s="118">
        <f t="shared" si="32"/>
        <v>0</v>
      </c>
      <c r="AM73" s="118">
        <f t="shared" si="33"/>
        <v>1</v>
      </c>
      <c r="AN73" s="118">
        <f t="shared" si="34"/>
        <v>0</v>
      </c>
      <c r="AO73" s="118">
        <f t="shared" si="35"/>
        <v>0</v>
      </c>
      <c r="AP73" s="118">
        <f t="shared" si="36"/>
        <v>0</v>
      </c>
      <c r="AQ73" s="118">
        <f t="shared" si="37"/>
        <v>0</v>
      </c>
      <c r="AR73" s="118">
        <f t="shared" si="38"/>
        <v>0</v>
      </c>
      <c r="AS73" s="118">
        <f t="shared" si="39"/>
        <v>0</v>
      </c>
      <c r="AT73" s="118">
        <f t="shared" si="40"/>
        <v>0</v>
      </c>
      <c r="AU73" s="118">
        <f t="shared" si="41"/>
        <v>0</v>
      </c>
      <c r="AV73" s="118">
        <f t="shared" si="42"/>
        <v>0</v>
      </c>
      <c r="AW73" s="118">
        <f t="shared" si="43"/>
        <v>0</v>
      </c>
      <c r="AX73" s="118">
        <f t="shared" si="44"/>
        <v>0</v>
      </c>
      <c r="AY73" s="118">
        <f t="shared" si="45"/>
        <v>0</v>
      </c>
      <c r="AZ73" s="118">
        <f t="shared" si="46"/>
        <v>0</v>
      </c>
      <c r="BA73" s="118">
        <f t="shared" si="47"/>
        <v>0</v>
      </c>
      <c r="BB73" s="118">
        <f t="shared" si="48"/>
        <v>0</v>
      </c>
      <c r="BC73" s="118">
        <f t="shared" si="49"/>
        <v>0</v>
      </c>
      <c r="BD73" s="118">
        <f t="shared" si="50"/>
        <v>0</v>
      </c>
      <c r="BE73" s="72"/>
      <c r="BG73" s="11"/>
      <c r="BH73" s="11"/>
      <c r="BI73" s="11"/>
      <c r="BJ73" s="11"/>
      <c r="BK73" s="11"/>
      <c r="BL73" s="11"/>
      <c r="BM73" s="11"/>
      <c r="BN73" s="11"/>
      <c r="BO73" s="11"/>
      <c r="BP73" s="165"/>
      <c r="BQ73" s="165"/>
      <c r="BR73" s="165"/>
      <c r="BS73" s="165"/>
      <c r="BT73" s="165"/>
      <c r="BU73" s="165"/>
      <c r="BV73" s="165"/>
      <c r="BW73" s="165"/>
      <c r="BX73" s="165"/>
      <c r="BY73" s="165"/>
      <c r="BZ73" s="165"/>
      <c r="CA73" s="165"/>
      <c r="CB73" s="165"/>
    </row>
    <row r="74" spans="1:80" x14ac:dyDescent="0.3">
      <c r="A74" s="11" t="s">
        <v>758</v>
      </c>
      <c r="B74" s="89" t="s">
        <v>759</v>
      </c>
      <c r="E74" s="159"/>
      <c r="F74" s="159"/>
      <c r="G74" s="159"/>
      <c r="H74" s="159"/>
      <c r="I74" s="159"/>
      <c r="J74" s="159"/>
      <c r="K74" s="159"/>
      <c r="L74" s="159"/>
      <c r="M74" s="159"/>
      <c r="N74" s="159"/>
      <c r="O74" s="159"/>
      <c r="P74" s="159"/>
      <c r="Q74" s="159"/>
      <c r="R74" s="159"/>
      <c r="S74" s="159"/>
      <c r="T74" s="159"/>
      <c r="U74" s="159"/>
      <c r="V74" s="159"/>
      <c r="W74" s="159"/>
      <c r="X74" s="159"/>
      <c r="Y74" s="159"/>
      <c r="Z74" s="159"/>
      <c r="AA74" s="4" t="s">
        <v>58</v>
      </c>
      <c r="AB74" s="146">
        <v>3</v>
      </c>
      <c r="AC74" s="116" t="s">
        <v>231</v>
      </c>
      <c r="AD74" s="116" t="s">
        <v>641</v>
      </c>
      <c r="AE74" s="116"/>
      <c r="AF74" s="116"/>
      <c r="AG74" s="123">
        <f>IF(Tabel5[[#This Row],[Respons Vendor]]=AC74,AB74,0)</f>
        <v>0</v>
      </c>
      <c r="AH74" s="98"/>
      <c r="AI74" s="116"/>
      <c r="AJ74" s="98"/>
      <c r="AK74" s="118">
        <f t="shared" si="31"/>
        <v>0</v>
      </c>
      <c r="AL74" s="118">
        <f t="shared" si="32"/>
        <v>0</v>
      </c>
      <c r="AM74" s="118">
        <f t="shared" si="33"/>
        <v>3</v>
      </c>
      <c r="AN74" s="118">
        <f t="shared" si="34"/>
        <v>0</v>
      </c>
      <c r="AO74" s="118">
        <f t="shared" si="35"/>
        <v>0</v>
      </c>
      <c r="AP74" s="118">
        <f t="shared" si="36"/>
        <v>0</v>
      </c>
      <c r="AQ74" s="118">
        <f t="shared" si="37"/>
        <v>0</v>
      </c>
      <c r="AR74" s="118">
        <f t="shared" si="38"/>
        <v>0</v>
      </c>
      <c r="AS74" s="118">
        <f t="shared" si="39"/>
        <v>0</v>
      </c>
      <c r="AT74" s="118">
        <f t="shared" si="40"/>
        <v>0</v>
      </c>
      <c r="AU74" s="118">
        <f t="shared" si="41"/>
        <v>0</v>
      </c>
      <c r="AV74" s="118">
        <f t="shared" si="42"/>
        <v>0</v>
      </c>
      <c r="AW74" s="118">
        <f t="shared" si="43"/>
        <v>0</v>
      </c>
      <c r="AX74" s="118">
        <f t="shared" si="44"/>
        <v>0</v>
      </c>
      <c r="AY74" s="118">
        <f t="shared" si="45"/>
        <v>0</v>
      </c>
      <c r="AZ74" s="118">
        <f t="shared" si="46"/>
        <v>0</v>
      </c>
      <c r="BA74" s="118">
        <f t="shared" si="47"/>
        <v>0</v>
      </c>
      <c r="BB74" s="118">
        <f t="shared" si="48"/>
        <v>0</v>
      </c>
      <c r="BC74" s="118">
        <f t="shared" si="49"/>
        <v>0</v>
      </c>
      <c r="BD74" s="118">
        <f t="shared" si="50"/>
        <v>0</v>
      </c>
      <c r="BE74" s="72"/>
      <c r="BG74" s="11"/>
      <c r="BH74" s="11"/>
      <c r="BI74" s="11"/>
      <c r="BJ74" s="11"/>
      <c r="BK74" s="11"/>
      <c r="BL74" s="11"/>
      <c r="BM74" s="11"/>
      <c r="BN74" s="11"/>
      <c r="BO74" s="11"/>
      <c r="BP74" s="165"/>
      <c r="BQ74" s="165"/>
      <c r="BR74" s="165"/>
      <c r="BS74" s="165"/>
      <c r="BT74" s="165"/>
      <c r="BU74" s="165"/>
      <c r="BV74" s="165"/>
      <c r="BW74" s="165"/>
      <c r="BX74" s="165"/>
      <c r="BY74" s="165"/>
      <c r="BZ74" s="165"/>
      <c r="CA74" s="165"/>
      <c r="CB74" s="165"/>
    </row>
    <row r="75" spans="1:80" x14ac:dyDescent="0.3">
      <c r="A75" s="89" t="s">
        <v>760</v>
      </c>
      <c r="B75" s="89" t="s">
        <v>761</v>
      </c>
      <c r="E75" s="159"/>
      <c r="F75" s="159"/>
      <c r="G75" s="159"/>
      <c r="H75" s="159"/>
      <c r="I75" s="159"/>
      <c r="J75" s="159"/>
      <c r="K75" s="159"/>
      <c r="L75" s="159"/>
      <c r="M75" s="159"/>
      <c r="N75" s="159"/>
      <c r="O75" s="159"/>
      <c r="P75" s="159"/>
      <c r="Q75" s="159"/>
      <c r="R75" s="159"/>
      <c r="S75" s="159"/>
      <c r="T75" s="159"/>
      <c r="U75" s="159"/>
      <c r="V75" s="159"/>
      <c r="W75" s="159"/>
      <c r="X75" s="159"/>
      <c r="Y75" s="159"/>
      <c r="Z75" s="159"/>
      <c r="AA75" s="4" t="s">
        <v>58</v>
      </c>
      <c r="AB75" s="116">
        <v>1</v>
      </c>
      <c r="AC75" s="116" t="s">
        <v>231</v>
      </c>
      <c r="AD75" s="116" t="s">
        <v>641</v>
      </c>
      <c r="AE75" s="116"/>
      <c r="AF75" s="116"/>
      <c r="AG75" s="123">
        <f>IF(Tabel5[[#This Row],[Respons Vendor]]=AC75,AB75,0)</f>
        <v>0</v>
      </c>
      <c r="AH75" s="98"/>
      <c r="AI75" s="116"/>
      <c r="AJ75" s="98"/>
      <c r="AK75" s="118">
        <f t="shared" si="31"/>
        <v>0</v>
      </c>
      <c r="AL75" s="118">
        <f t="shared" si="32"/>
        <v>0</v>
      </c>
      <c r="AM75" s="118">
        <f t="shared" si="33"/>
        <v>1</v>
      </c>
      <c r="AN75" s="118">
        <f t="shared" si="34"/>
        <v>0</v>
      </c>
      <c r="AO75" s="118">
        <f t="shared" si="35"/>
        <v>0</v>
      </c>
      <c r="AP75" s="118">
        <f t="shared" si="36"/>
        <v>0</v>
      </c>
      <c r="AQ75" s="118">
        <f t="shared" si="37"/>
        <v>0</v>
      </c>
      <c r="AR75" s="118">
        <f t="shared" si="38"/>
        <v>0</v>
      </c>
      <c r="AS75" s="118">
        <f t="shared" si="39"/>
        <v>0</v>
      </c>
      <c r="AT75" s="118">
        <f t="shared" si="40"/>
        <v>0</v>
      </c>
      <c r="AU75" s="118">
        <f t="shared" si="41"/>
        <v>0</v>
      </c>
      <c r="AV75" s="118">
        <f t="shared" si="42"/>
        <v>0</v>
      </c>
      <c r="AW75" s="118">
        <f t="shared" si="43"/>
        <v>0</v>
      </c>
      <c r="AX75" s="118">
        <f t="shared" si="44"/>
        <v>0</v>
      </c>
      <c r="AY75" s="118">
        <f t="shared" si="45"/>
        <v>0</v>
      </c>
      <c r="AZ75" s="118">
        <f t="shared" si="46"/>
        <v>0</v>
      </c>
      <c r="BA75" s="118">
        <f t="shared" si="47"/>
        <v>0</v>
      </c>
      <c r="BB75" s="118">
        <f t="shared" si="48"/>
        <v>0</v>
      </c>
      <c r="BC75" s="118">
        <f t="shared" si="49"/>
        <v>0</v>
      </c>
      <c r="BD75" s="118">
        <f t="shared" si="50"/>
        <v>0</v>
      </c>
      <c r="BE75" s="72"/>
      <c r="BG75" s="11"/>
      <c r="BH75" s="11"/>
      <c r="BI75" s="11"/>
      <c r="BJ75" s="11"/>
      <c r="BK75" s="11"/>
      <c r="BL75" s="11"/>
      <c r="BM75" s="11"/>
      <c r="BN75" s="11"/>
      <c r="BO75" s="11"/>
      <c r="BP75" s="165"/>
      <c r="BQ75" s="165"/>
      <c r="BR75" s="165"/>
      <c r="BS75" s="165"/>
      <c r="BT75" s="165"/>
      <c r="BU75" s="165"/>
      <c r="BV75" s="165"/>
      <c r="BW75" s="165"/>
      <c r="BX75" s="165"/>
      <c r="BY75" s="165"/>
      <c r="BZ75" s="165"/>
      <c r="CA75" s="165"/>
      <c r="CB75" s="165"/>
    </row>
    <row r="76" spans="1:80" x14ac:dyDescent="0.3">
      <c r="A76" s="89" t="s">
        <v>762</v>
      </c>
      <c r="B76" s="89" t="s">
        <v>763</v>
      </c>
      <c r="E76" s="159"/>
      <c r="F76" s="159"/>
      <c r="G76" s="159"/>
      <c r="H76" s="159"/>
      <c r="I76" s="159"/>
      <c r="J76" s="159"/>
      <c r="K76" s="159"/>
      <c r="L76" s="159"/>
      <c r="M76" s="159"/>
      <c r="N76" s="159"/>
      <c r="O76" s="159"/>
      <c r="P76" s="159"/>
      <c r="Q76" s="159"/>
      <c r="R76" s="159"/>
      <c r="S76" s="159"/>
      <c r="T76" s="159"/>
      <c r="U76" s="159"/>
      <c r="V76" s="159"/>
      <c r="W76" s="159"/>
      <c r="X76" s="159"/>
      <c r="Y76" s="159"/>
      <c r="Z76" s="159"/>
      <c r="AA76" s="4" t="s">
        <v>58</v>
      </c>
      <c r="AB76" s="116">
        <v>3</v>
      </c>
      <c r="AC76" s="116" t="s">
        <v>231</v>
      </c>
      <c r="AD76" s="116" t="s">
        <v>641</v>
      </c>
      <c r="AE76" s="116"/>
      <c r="AF76" s="116"/>
      <c r="AG76" s="123">
        <f>IF(Tabel5[[#This Row],[Respons Vendor]]=AC76,AB76,0)</f>
        <v>0</v>
      </c>
      <c r="AH76" s="98"/>
      <c r="AI76" s="116"/>
      <c r="AJ76" s="98"/>
      <c r="AK76" s="118">
        <f t="shared" si="31"/>
        <v>0</v>
      </c>
      <c r="AL76" s="118">
        <f t="shared" si="32"/>
        <v>0</v>
      </c>
      <c r="AM76" s="118">
        <f t="shared" si="33"/>
        <v>3</v>
      </c>
      <c r="AN76" s="118">
        <f t="shared" si="34"/>
        <v>0</v>
      </c>
      <c r="AO76" s="118">
        <f t="shared" si="35"/>
        <v>0</v>
      </c>
      <c r="AP76" s="118">
        <f t="shared" si="36"/>
        <v>0</v>
      </c>
      <c r="AQ76" s="118">
        <f t="shared" si="37"/>
        <v>0</v>
      </c>
      <c r="AR76" s="118">
        <f t="shared" si="38"/>
        <v>0</v>
      </c>
      <c r="AS76" s="118">
        <f t="shared" si="39"/>
        <v>0</v>
      </c>
      <c r="AT76" s="118">
        <f t="shared" si="40"/>
        <v>0</v>
      </c>
      <c r="AU76" s="118">
        <f t="shared" si="41"/>
        <v>0</v>
      </c>
      <c r="AV76" s="118">
        <f t="shared" si="42"/>
        <v>0</v>
      </c>
      <c r="AW76" s="118">
        <f t="shared" si="43"/>
        <v>0</v>
      </c>
      <c r="AX76" s="118">
        <f t="shared" si="44"/>
        <v>0</v>
      </c>
      <c r="AY76" s="118">
        <f t="shared" si="45"/>
        <v>0</v>
      </c>
      <c r="AZ76" s="118">
        <f t="shared" si="46"/>
        <v>0</v>
      </c>
      <c r="BA76" s="118">
        <f t="shared" si="47"/>
        <v>0</v>
      </c>
      <c r="BB76" s="118">
        <f t="shared" si="48"/>
        <v>0</v>
      </c>
      <c r="BC76" s="118">
        <f t="shared" si="49"/>
        <v>0</v>
      </c>
      <c r="BD76" s="118">
        <f t="shared" si="50"/>
        <v>0</v>
      </c>
      <c r="BE76" s="72"/>
      <c r="BG76" s="11"/>
      <c r="BH76" s="11"/>
      <c r="BI76" s="11"/>
      <c r="BJ76" s="11"/>
      <c r="BK76" s="11"/>
      <c r="BL76" s="11"/>
      <c r="BM76" s="11"/>
      <c r="BN76" s="11"/>
      <c r="BO76" s="11"/>
      <c r="BP76" s="165"/>
      <c r="BQ76" s="165"/>
      <c r="BR76" s="165"/>
      <c r="BS76" s="165"/>
      <c r="BT76" s="165"/>
      <c r="BU76" s="165"/>
      <c r="BV76" s="165"/>
      <c r="BW76" s="165"/>
      <c r="BX76" s="165"/>
      <c r="BY76" s="165"/>
      <c r="BZ76" s="165"/>
      <c r="CA76" s="165"/>
      <c r="CB76" s="165"/>
    </row>
    <row r="77" spans="1:80" x14ac:dyDescent="0.3">
      <c r="A77" s="89" t="s">
        <v>764</v>
      </c>
      <c r="B77" s="89" t="s">
        <v>765</v>
      </c>
      <c r="E77" s="159"/>
      <c r="F77" s="159"/>
      <c r="G77" s="159"/>
      <c r="H77" s="159"/>
      <c r="I77" s="159"/>
      <c r="J77" s="159"/>
      <c r="K77" s="159"/>
      <c r="L77" s="159"/>
      <c r="M77" s="159"/>
      <c r="N77" s="159"/>
      <c r="O77" s="159"/>
      <c r="P77" s="159"/>
      <c r="Q77" s="159"/>
      <c r="R77" s="159"/>
      <c r="S77" s="159"/>
      <c r="T77" s="159"/>
      <c r="U77" s="159"/>
      <c r="V77" s="159"/>
      <c r="W77" s="159"/>
      <c r="X77" s="159"/>
      <c r="Y77" s="159"/>
      <c r="Z77" s="159"/>
      <c r="AA77" s="4" t="s">
        <v>58</v>
      </c>
      <c r="AB77" s="116">
        <v>1</v>
      </c>
      <c r="AC77" s="116" t="s">
        <v>231</v>
      </c>
      <c r="AD77" s="116" t="s">
        <v>641</v>
      </c>
      <c r="AE77" s="116"/>
      <c r="AF77" s="116"/>
      <c r="AG77" s="123">
        <f>IF(Tabel5[[#This Row],[Respons Vendor]]=AC77,AB77,0)</f>
        <v>0</v>
      </c>
      <c r="AH77" s="98"/>
      <c r="AI77" s="116"/>
      <c r="AJ77" s="98"/>
      <c r="AK77" s="118">
        <f t="shared" si="31"/>
        <v>0</v>
      </c>
      <c r="AL77" s="118">
        <f t="shared" si="32"/>
        <v>0</v>
      </c>
      <c r="AM77" s="118">
        <f t="shared" si="33"/>
        <v>1</v>
      </c>
      <c r="AN77" s="118">
        <f t="shared" si="34"/>
        <v>0</v>
      </c>
      <c r="AO77" s="118">
        <f t="shared" si="35"/>
        <v>0</v>
      </c>
      <c r="AP77" s="118">
        <f t="shared" si="36"/>
        <v>0</v>
      </c>
      <c r="AQ77" s="118">
        <f t="shared" si="37"/>
        <v>0</v>
      </c>
      <c r="AR77" s="118">
        <f t="shared" si="38"/>
        <v>0</v>
      </c>
      <c r="AS77" s="118">
        <f t="shared" si="39"/>
        <v>0</v>
      </c>
      <c r="AT77" s="118">
        <f t="shared" si="40"/>
        <v>0</v>
      </c>
      <c r="AU77" s="118">
        <f t="shared" si="41"/>
        <v>0</v>
      </c>
      <c r="AV77" s="118">
        <f t="shared" si="42"/>
        <v>0</v>
      </c>
      <c r="AW77" s="118">
        <f t="shared" si="43"/>
        <v>0</v>
      </c>
      <c r="AX77" s="118">
        <f t="shared" si="44"/>
        <v>0</v>
      </c>
      <c r="AY77" s="118">
        <f t="shared" si="45"/>
        <v>0</v>
      </c>
      <c r="AZ77" s="118">
        <f t="shared" si="46"/>
        <v>0</v>
      </c>
      <c r="BA77" s="118">
        <f t="shared" si="47"/>
        <v>0</v>
      </c>
      <c r="BB77" s="118">
        <f t="shared" si="48"/>
        <v>0</v>
      </c>
      <c r="BC77" s="118">
        <f t="shared" si="49"/>
        <v>0</v>
      </c>
      <c r="BD77" s="118">
        <f t="shared" si="50"/>
        <v>0</v>
      </c>
      <c r="BE77" s="72"/>
      <c r="BG77" s="11"/>
      <c r="BH77" s="11"/>
      <c r="BI77" s="11"/>
      <c r="BJ77" s="11"/>
      <c r="BK77" s="11"/>
      <c r="BL77" s="11"/>
      <c r="BM77" s="11"/>
      <c r="BN77" s="11"/>
      <c r="BO77" s="11"/>
      <c r="BP77" s="165"/>
      <c r="BQ77" s="165"/>
      <c r="BR77" s="165"/>
      <c r="BS77" s="165"/>
      <c r="BT77" s="165"/>
      <c r="BU77" s="165"/>
      <c r="BV77" s="165"/>
      <c r="BW77" s="165"/>
      <c r="BX77" s="165"/>
      <c r="BY77" s="165"/>
      <c r="BZ77" s="165"/>
      <c r="CA77" s="165"/>
      <c r="CB77" s="165"/>
    </row>
    <row r="78" spans="1:80" ht="27.6" x14ac:dyDescent="0.3">
      <c r="A78" s="89" t="s">
        <v>766</v>
      </c>
      <c r="B78" s="89" t="s">
        <v>767</v>
      </c>
      <c r="E78" s="159"/>
      <c r="F78" s="159"/>
      <c r="G78" s="159"/>
      <c r="H78" s="159"/>
      <c r="I78" s="159"/>
      <c r="J78" s="159"/>
      <c r="K78" s="159"/>
      <c r="L78" s="159"/>
      <c r="M78" s="159"/>
      <c r="N78" s="159"/>
      <c r="O78" s="159"/>
      <c r="P78" s="159"/>
      <c r="Q78" s="159"/>
      <c r="R78" s="159"/>
      <c r="S78" s="159"/>
      <c r="T78" s="159"/>
      <c r="U78" s="159"/>
      <c r="V78" s="159"/>
      <c r="W78" s="159"/>
      <c r="X78" s="159"/>
      <c r="Y78" s="159"/>
      <c r="Z78" s="159"/>
      <c r="AA78" s="4" t="s">
        <v>58</v>
      </c>
      <c r="AB78" s="146">
        <v>3</v>
      </c>
      <c r="AC78" s="116" t="s">
        <v>231</v>
      </c>
      <c r="AD78" s="116" t="s">
        <v>641</v>
      </c>
      <c r="AE78" s="116"/>
      <c r="AF78" s="116"/>
      <c r="AG78" s="123">
        <f>IF(Tabel5[[#This Row],[Respons Vendor]]=AC78,AB78,0)</f>
        <v>0</v>
      </c>
      <c r="AH78" s="98"/>
      <c r="AI78" s="116"/>
      <c r="AJ78" s="98"/>
      <c r="AK78" s="118">
        <f t="shared" si="31"/>
        <v>0</v>
      </c>
      <c r="AL78" s="118">
        <f t="shared" si="32"/>
        <v>0</v>
      </c>
      <c r="AM78" s="118">
        <f t="shared" si="33"/>
        <v>3</v>
      </c>
      <c r="AN78" s="118">
        <f t="shared" si="34"/>
        <v>0</v>
      </c>
      <c r="AO78" s="118">
        <f t="shared" si="35"/>
        <v>0</v>
      </c>
      <c r="AP78" s="118">
        <f t="shared" si="36"/>
        <v>0</v>
      </c>
      <c r="AQ78" s="118">
        <f t="shared" si="37"/>
        <v>0</v>
      </c>
      <c r="AR78" s="118">
        <f t="shared" si="38"/>
        <v>0</v>
      </c>
      <c r="AS78" s="118">
        <f t="shared" si="39"/>
        <v>0</v>
      </c>
      <c r="AT78" s="118">
        <f t="shared" si="40"/>
        <v>0</v>
      </c>
      <c r="AU78" s="118">
        <f t="shared" si="41"/>
        <v>0</v>
      </c>
      <c r="AV78" s="118">
        <f t="shared" si="42"/>
        <v>0</v>
      </c>
      <c r="AW78" s="118">
        <f t="shared" si="43"/>
        <v>0</v>
      </c>
      <c r="AX78" s="118">
        <f t="shared" si="44"/>
        <v>0</v>
      </c>
      <c r="AY78" s="118">
        <f t="shared" si="45"/>
        <v>0</v>
      </c>
      <c r="AZ78" s="118">
        <f t="shared" si="46"/>
        <v>0</v>
      </c>
      <c r="BA78" s="118">
        <f t="shared" si="47"/>
        <v>0</v>
      </c>
      <c r="BB78" s="118">
        <f t="shared" si="48"/>
        <v>0</v>
      </c>
      <c r="BC78" s="118">
        <f t="shared" si="49"/>
        <v>0</v>
      </c>
      <c r="BD78" s="118">
        <f t="shared" si="50"/>
        <v>0</v>
      </c>
      <c r="BE78" s="72"/>
      <c r="BG78" s="11"/>
      <c r="BH78" s="11"/>
      <c r="BI78" s="11"/>
      <c r="BJ78" s="11"/>
      <c r="BK78" s="11"/>
      <c r="BL78" s="11"/>
      <c r="BM78" s="11"/>
      <c r="BN78" s="11"/>
      <c r="BO78" s="11"/>
      <c r="BP78" s="165"/>
      <c r="BQ78" s="165"/>
      <c r="BR78" s="165"/>
      <c r="BS78" s="165"/>
      <c r="BT78" s="165"/>
      <c r="BU78" s="165"/>
      <c r="BV78" s="165"/>
      <c r="BW78" s="165"/>
      <c r="BX78" s="165"/>
      <c r="BY78" s="165"/>
      <c r="BZ78" s="165"/>
      <c r="CA78" s="165"/>
      <c r="CB78" s="165"/>
    </row>
    <row r="79" spans="1:80" x14ac:dyDescent="0.3">
      <c r="A79" s="89" t="s">
        <v>768</v>
      </c>
      <c r="B79" s="89" t="s">
        <v>769</v>
      </c>
      <c r="E79" s="159"/>
      <c r="F79" s="159"/>
      <c r="G79" s="159"/>
      <c r="H79" s="159"/>
      <c r="I79" s="159"/>
      <c r="J79" s="159"/>
      <c r="K79" s="159"/>
      <c r="L79" s="159"/>
      <c r="M79" s="159"/>
      <c r="N79" s="159"/>
      <c r="O79" s="159"/>
      <c r="P79" s="159"/>
      <c r="Q79" s="159"/>
      <c r="R79" s="159"/>
      <c r="S79" s="159"/>
      <c r="T79" s="159"/>
      <c r="U79" s="159"/>
      <c r="V79" s="159"/>
      <c r="W79" s="159"/>
      <c r="X79" s="159"/>
      <c r="Y79" s="159"/>
      <c r="Z79" s="159"/>
      <c r="AA79" s="4" t="s">
        <v>58</v>
      </c>
      <c r="AB79" s="116">
        <v>1</v>
      </c>
      <c r="AC79" s="116" t="s">
        <v>231</v>
      </c>
      <c r="AD79" s="116" t="s">
        <v>641</v>
      </c>
      <c r="AE79" s="116"/>
      <c r="AF79" s="116"/>
      <c r="AG79" s="123">
        <f>IF(Tabel5[[#This Row],[Respons Vendor]]=AC79,AB79,0)</f>
        <v>0</v>
      </c>
      <c r="AH79" s="98"/>
      <c r="AI79" s="116"/>
      <c r="AJ79" s="98"/>
      <c r="AK79" s="118">
        <f t="shared" si="31"/>
        <v>0</v>
      </c>
      <c r="AL79" s="118">
        <f t="shared" si="32"/>
        <v>0</v>
      </c>
      <c r="AM79" s="118">
        <f t="shared" si="33"/>
        <v>1</v>
      </c>
      <c r="AN79" s="118">
        <f t="shared" si="34"/>
        <v>0</v>
      </c>
      <c r="AO79" s="118">
        <f t="shared" si="35"/>
        <v>0</v>
      </c>
      <c r="AP79" s="118">
        <f t="shared" si="36"/>
        <v>0</v>
      </c>
      <c r="AQ79" s="118">
        <f t="shared" si="37"/>
        <v>0</v>
      </c>
      <c r="AR79" s="118">
        <f t="shared" si="38"/>
        <v>0</v>
      </c>
      <c r="AS79" s="118">
        <f t="shared" si="39"/>
        <v>0</v>
      </c>
      <c r="AT79" s="118">
        <f t="shared" si="40"/>
        <v>0</v>
      </c>
      <c r="AU79" s="118">
        <f t="shared" si="41"/>
        <v>0</v>
      </c>
      <c r="AV79" s="118">
        <f t="shared" si="42"/>
        <v>0</v>
      </c>
      <c r="AW79" s="118">
        <f t="shared" si="43"/>
        <v>0</v>
      </c>
      <c r="AX79" s="118">
        <f t="shared" si="44"/>
        <v>0</v>
      </c>
      <c r="AY79" s="118">
        <f t="shared" si="45"/>
        <v>0</v>
      </c>
      <c r="AZ79" s="118">
        <f t="shared" si="46"/>
        <v>0</v>
      </c>
      <c r="BA79" s="118">
        <f t="shared" si="47"/>
        <v>0</v>
      </c>
      <c r="BB79" s="118">
        <f t="shared" si="48"/>
        <v>0</v>
      </c>
      <c r="BC79" s="118">
        <f t="shared" si="49"/>
        <v>0</v>
      </c>
      <c r="BD79" s="118">
        <f t="shared" si="50"/>
        <v>0</v>
      </c>
      <c r="BE79" s="72"/>
      <c r="BG79" s="11"/>
      <c r="BH79" s="11"/>
      <c r="BI79" s="11"/>
      <c r="BJ79" s="11"/>
      <c r="BK79" s="11"/>
      <c r="BL79" s="11"/>
      <c r="BM79" s="11"/>
      <c r="BN79" s="11"/>
      <c r="BO79" s="11"/>
      <c r="BP79" s="165"/>
      <c r="BQ79" s="165"/>
      <c r="BR79" s="165"/>
      <c r="BS79" s="165"/>
      <c r="BT79" s="165"/>
      <c r="BU79" s="165"/>
      <c r="BV79" s="165"/>
      <c r="BW79" s="165"/>
      <c r="BX79" s="165"/>
      <c r="BY79" s="165"/>
      <c r="BZ79" s="165"/>
      <c r="CA79" s="165"/>
      <c r="CB79" s="165"/>
    </row>
    <row r="80" spans="1:80" x14ac:dyDescent="0.3">
      <c r="A80" s="89" t="s">
        <v>770</v>
      </c>
      <c r="B80" s="89" t="s">
        <v>771</v>
      </c>
      <c r="E80" s="159"/>
      <c r="F80" s="159"/>
      <c r="G80" s="159"/>
      <c r="H80" s="159"/>
      <c r="I80" s="159"/>
      <c r="J80" s="159"/>
      <c r="K80" s="159"/>
      <c r="L80" s="159"/>
      <c r="M80" s="159"/>
      <c r="N80" s="159"/>
      <c r="O80" s="159"/>
      <c r="P80" s="159"/>
      <c r="Q80" s="159"/>
      <c r="R80" s="159"/>
      <c r="S80" s="159"/>
      <c r="T80" s="159"/>
      <c r="U80" s="159"/>
      <c r="V80" s="159"/>
      <c r="W80" s="159"/>
      <c r="X80" s="159"/>
      <c r="Y80" s="159"/>
      <c r="Z80" s="159"/>
      <c r="AA80" s="4" t="s">
        <v>58</v>
      </c>
      <c r="AB80" s="116">
        <v>1</v>
      </c>
      <c r="AC80" s="116" t="s">
        <v>231</v>
      </c>
      <c r="AD80" s="116" t="s">
        <v>641</v>
      </c>
      <c r="AE80" s="116"/>
      <c r="AF80" s="116"/>
      <c r="AG80" s="123">
        <f>IF(Tabel5[[#This Row],[Respons Vendor]]=AC80,AB80,0)</f>
        <v>0</v>
      </c>
      <c r="AH80" s="98"/>
      <c r="AI80" s="116"/>
      <c r="AJ80" s="98"/>
      <c r="AK80" s="118">
        <f t="shared" si="31"/>
        <v>0</v>
      </c>
      <c r="AL80" s="118">
        <f t="shared" si="32"/>
        <v>0</v>
      </c>
      <c r="AM80" s="118">
        <f t="shared" si="33"/>
        <v>1</v>
      </c>
      <c r="AN80" s="118">
        <f t="shared" si="34"/>
        <v>0</v>
      </c>
      <c r="AO80" s="118">
        <f t="shared" si="35"/>
        <v>0</v>
      </c>
      <c r="AP80" s="118">
        <f t="shared" si="36"/>
        <v>0</v>
      </c>
      <c r="AQ80" s="118">
        <f t="shared" si="37"/>
        <v>0</v>
      </c>
      <c r="AR80" s="118">
        <f t="shared" si="38"/>
        <v>0</v>
      </c>
      <c r="AS80" s="118">
        <f t="shared" si="39"/>
        <v>0</v>
      </c>
      <c r="AT80" s="118">
        <f t="shared" si="40"/>
        <v>0</v>
      </c>
      <c r="AU80" s="118">
        <f t="shared" si="41"/>
        <v>0</v>
      </c>
      <c r="AV80" s="118">
        <f t="shared" si="42"/>
        <v>0</v>
      </c>
      <c r="AW80" s="118">
        <f t="shared" si="43"/>
        <v>0</v>
      </c>
      <c r="AX80" s="118">
        <f t="shared" si="44"/>
        <v>0</v>
      </c>
      <c r="AY80" s="118">
        <f t="shared" si="45"/>
        <v>0</v>
      </c>
      <c r="AZ80" s="118">
        <f t="shared" si="46"/>
        <v>0</v>
      </c>
      <c r="BA80" s="118">
        <f t="shared" si="47"/>
        <v>0</v>
      </c>
      <c r="BB80" s="118">
        <f t="shared" si="48"/>
        <v>0</v>
      </c>
      <c r="BC80" s="118">
        <f t="shared" si="49"/>
        <v>0</v>
      </c>
      <c r="BD80" s="118">
        <f t="shared" si="50"/>
        <v>0</v>
      </c>
      <c r="BE80" s="72"/>
      <c r="BG80" s="11"/>
      <c r="BH80" s="11"/>
      <c r="BI80" s="11"/>
      <c r="BJ80" s="11"/>
      <c r="BK80" s="11"/>
      <c r="BL80" s="11"/>
      <c r="BM80" s="11"/>
      <c r="BN80" s="11"/>
      <c r="BO80" s="11"/>
      <c r="BP80" s="165"/>
      <c r="BQ80" s="165"/>
      <c r="BR80" s="165"/>
      <c r="BS80" s="165"/>
      <c r="BT80" s="165"/>
      <c r="BU80" s="165"/>
      <c r="BV80" s="165"/>
      <c r="BW80" s="165"/>
      <c r="BX80" s="165"/>
      <c r="BY80" s="165"/>
      <c r="BZ80" s="165"/>
      <c r="CA80" s="165"/>
      <c r="CB80" s="165"/>
    </row>
    <row r="81" spans="1:80" x14ac:dyDescent="0.3">
      <c r="A81" s="89" t="s">
        <v>772</v>
      </c>
      <c r="B81" s="89" t="s">
        <v>773</v>
      </c>
      <c r="E81" s="159"/>
      <c r="F81" s="159"/>
      <c r="G81" s="159"/>
      <c r="H81" s="159"/>
      <c r="I81" s="159"/>
      <c r="J81" s="159"/>
      <c r="K81" s="159"/>
      <c r="L81" s="159"/>
      <c r="M81" s="159"/>
      <c r="N81" s="159"/>
      <c r="O81" s="159"/>
      <c r="P81" s="159"/>
      <c r="Q81" s="159"/>
      <c r="R81" s="159"/>
      <c r="S81" s="159"/>
      <c r="T81" s="159"/>
      <c r="U81" s="159"/>
      <c r="V81" s="159"/>
      <c r="W81" s="159"/>
      <c r="X81" s="159"/>
      <c r="Y81" s="159"/>
      <c r="Z81" s="159"/>
      <c r="AA81" s="4" t="s">
        <v>58</v>
      </c>
      <c r="AB81" s="116">
        <v>1</v>
      </c>
      <c r="AC81" s="116" t="s">
        <v>231</v>
      </c>
      <c r="AD81" s="116" t="s">
        <v>641</v>
      </c>
      <c r="AE81" s="116"/>
      <c r="AF81" s="116"/>
      <c r="AG81" s="123">
        <f>IF(Tabel5[[#This Row],[Respons Vendor]]=AC81,AB81,0)</f>
        <v>0</v>
      </c>
      <c r="AH81" s="98"/>
      <c r="AI81" s="116"/>
      <c r="AJ81" s="98"/>
      <c r="AK81" s="118">
        <f t="shared" si="31"/>
        <v>0</v>
      </c>
      <c r="AL81" s="118">
        <f t="shared" si="32"/>
        <v>0</v>
      </c>
      <c r="AM81" s="118">
        <f t="shared" si="33"/>
        <v>1</v>
      </c>
      <c r="AN81" s="118">
        <f t="shared" si="34"/>
        <v>0</v>
      </c>
      <c r="AO81" s="118">
        <f t="shared" si="35"/>
        <v>0</v>
      </c>
      <c r="AP81" s="118">
        <f t="shared" si="36"/>
        <v>0</v>
      </c>
      <c r="AQ81" s="118">
        <f t="shared" si="37"/>
        <v>0</v>
      </c>
      <c r="AR81" s="118">
        <f t="shared" si="38"/>
        <v>0</v>
      </c>
      <c r="AS81" s="118">
        <f t="shared" si="39"/>
        <v>0</v>
      </c>
      <c r="AT81" s="118">
        <f t="shared" si="40"/>
        <v>0</v>
      </c>
      <c r="AU81" s="118">
        <f t="shared" si="41"/>
        <v>0</v>
      </c>
      <c r="AV81" s="118">
        <f t="shared" si="42"/>
        <v>0</v>
      </c>
      <c r="AW81" s="118">
        <f t="shared" si="43"/>
        <v>0</v>
      </c>
      <c r="AX81" s="118">
        <f t="shared" si="44"/>
        <v>0</v>
      </c>
      <c r="AY81" s="118">
        <f t="shared" si="45"/>
        <v>0</v>
      </c>
      <c r="AZ81" s="118">
        <f t="shared" si="46"/>
        <v>0</v>
      </c>
      <c r="BA81" s="118">
        <f t="shared" si="47"/>
        <v>0</v>
      </c>
      <c r="BB81" s="118">
        <f t="shared" si="48"/>
        <v>0</v>
      </c>
      <c r="BC81" s="118">
        <f t="shared" si="49"/>
        <v>0</v>
      </c>
      <c r="BD81" s="118">
        <f t="shared" si="50"/>
        <v>0</v>
      </c>
      <c r="BE81" s="72"/>
      <c r="BG81" s="11"/>
      <c r="BH81" s="11"/>
      <c r="BI81" s="11"/>
      <c r="BJ81" s="11"/>
      <c r="BK81" s="11"/>
      <c r="BL81" s="11"/>
      <c r="BM81" s="11"/>
      <c r="BN81" s="11"/>
      <c r="BO81" s="11"/>
      <c r="BP81" s="165"/>
      <c r="BQ81" s="165"/>
      <c r="BR81" s="165"/>
      <c r="BS81" s="165"/>
      <c r="BT81" s="165"/>
      <c r="BU81" s="165"/>
      <c r="BV81" s="165"/>
      <c r="BW81" s="165"/>
      <c r="BX81" s="165"/>
      <c r="BY81" s="165"/>
      <c r="BZ81" s="165"/>
      <c r="CA81" s="165"/>
      <c r="CB81" s="165"/>
    </row>
    <row r="82" spans="1:80" x14ac:dyDescent="0.3">
      <c r="A82" s="89" t="s">
        <v>774</v>
      </c>
      <c r="B82" s="89" t="s">
        <v>775</v>
      </c>
      <c r="E82" s="159"/>
      <c r="F82" s="159"/>
      <c r="G82" s="159"/>
      <c r="H82" s="159"/>
      <c r="I82" s="159"/>
      <c r="J82" s="159"/>
      <c r="K82" s="159"/>
      <c r="L82" s="159"/>
      <c r="M82" s="159"/>
      <c r="N82" s="159"/>
      <c r="O82" s="159"/>
      <c r="P82" s="159"/>
      <c r="Q82" s="159"/>
      <c r="R82" s="159"/>
      <c r="S82" s="159"/>
      <c r="T82" s="159"/>
      <c r="U82" s="159"/>
      <c r="V82" s="159"/>
      <c r="W82" s="159"/>
      <c r="X82" s="159"/>
      <c r="Y82" s="159"/>
      <c r="Z82" s="159"/>
      <c r="AA82" s="4" t="s">
        <v>58</v>
      </c>
      <c r="AB82" s="116">
        <v>1</v>
      </c>
      <c r="AC82" s="116" t="s">
        <v>231</v>
      </c>
      <c r="AD82" s="116" t="s">
        <v>641</v>
      </c>
      <c r="AE82" s="116"/>
      <c r="AF82" s="116"/>
      <c r="AG82" s="123">
        <f>IF(Tabel5[[#This Row],[Respons Vendor]]=AC82,AB82,0)</f>
        <v>0</v>
      </c>
      <c r="AH82" s="98"/>
      <c r="AI82" s="116"/>
      <c r="AJ82" s="98"/>
      <c r="AK82" s="118">
        <f t="shared" si="31"/>
        <v>0</v>
      </c>
      <c r="AL82" s="118">
        <f t="shared" si="32"/>
        <v>0</v>
      </c>
      <c r="AM82" s="118">
        <f t="shared" si="33"/>
        <v>1</v>
      </c>
      <c r="AN82" s="118">
        <f t="shared" si="34"/>
        <v>0</v>
      </c>
      <c r="AO82" s="118">
        <f t="shared" si="35"/>
        <v>0</v>
      </c>
      <c r="AP82" s="118">
        <f t="shared" si="36"/>
        <v>0</v>
      </c>
      <c r="AQ82" s="118">
        <f t="shared" si="37"/>
        <v>0</v>
      </c>
      <c r="AR82" s="118">
        <f t="shared" si="38"/>
        <v>0</v>
      </c>
      <c r="AS82" s="118">
        <f t="shared" si="39"/>
        <v>0</v>
      </c>
      <c r="AT82" s="118">
        <f t="shared" si="40"/>
        <v>0</v>
      </c>
      <c r="AU82" s="118">
        <f t="shared" si="41"/>
        <v>0</v>
      </c>
      <c r="AV82" s="118">
        <f t="shared" si="42"/>
        <v>0</v>
      </c>
      <c r="AW82" s="118">
        <f t="shared" si="43"/>
        <v>0</v>
      </c>
      <c r="AX82" s="118">
        <f t="shared" si="44"/>
        <v>0</v>
      </c>
      <c r="AY82" s="118">
        <f t="shared" si="45"/>
        <v>0</v>
      </c>
      <c r="AZ82" s="118">
        <f t="shared" si="46"/>
        <v>0</v>
      </c>
      <c r="BA82" s="118">
        <f t="shared" si="47"/>
        <v>0</v>
      </c>
      <c r="BB82" s="118">
        <f t="shared" si="48"/>
        <v>0</v>
      </c>
      <c r="BC82" s="118">
        <f t="shared" si="49"/>
        <v>0</v>
      </c>
      <c r="BD82" s="118">
        <f t="shared" si="50"/>
        <v>0</v>
      </c>
      <c r="BE82" s="72"/>
      <c r="BG82" s="11"/>
      <c r="BH82" s="11"/>
      <c r="BI82" s="11"/>
      <c r="BJ82" s="11"/>
      <c r="BK82" s="11"/>
      <c r="BL82" s="11"/>
      <c r="BM82" s="11"/>
      <c r="BN82" s="11"/>
      <c r="BO82" s="11"/>
      <c r="BP82" s="165"/>
      <c r="BQ82" s="165"/>
      <c r="BR82" s="165"/>
      <c r="BS82" s="165"/>
      <c r="BT82" s="165"/>
      <c r="BU82" s="165"/>
      <c r="BV82" s="165"/>
      <c r="BW82" s="165"/>
      <c r="BX82" s="165"/>
      <c r="BY82" s="165"/>
      <c r="BZ82" s="165"/>
      <c r="CA82" s="165"/>
      <c r="CB82" s="165"/>
    </row>
    <row r="83" spans="1:80" x14ac:dyDescent="0.3">
      <c r="A83" s="89" t="s">
        <v>776</v>
      </c>
      <c r="B83" s="89" t="s">
        <v>777</v>
      </c>
      <c r="E83" s="159"/>
      <c r="F83" s="159"/>
      <c r="G83" s="159"/>
      <c r="H83" s="159"/>
      <c r="I83" s="159"/>
      <c r="J83" s="159"/>
      <c r="K83" s="159"/>
      <c r="L83" s="159"/>
      <c r="M83" s="159"/>
      <c r="N83" s="159"/>
      <c r="O83" s="159"/>
      <c r="P83" s="159"/>
      <c r="Q83" s="159"/>
      <c r="R83" s="159"/>
      <c r="S83" s="159"/>
      <c r="T83" s="159"/>
      <c r="U83" s="159"/>
      <c r="V83" s="159"/>
      <c r="W83" s="159"/>
      <c r="X83" s="159"/>
      <c r="Y83" s="159"/>
      <c r="Z83" s="159"/>
      <c r="AA83" s="4" t="s">
        <v>58</v>
      </c>
      <c r="AB83" s="116">
        <v>1</v>
      </c>
      <c r="AC83" s="116" t="s">
        <v>231</v>
      </c>
      <c r="AD83" s="116" t="s">
        <v>641</v>
      </c>
      <c r="AE83" s="116"/>
      <c r="AF83" s="116"/>
      <c r="AG83" s="123">
        <f>IF(Tabel5[[#This Row],[Respons Vendor]]=AC83,AB83,0)</f>
        <v>0</v>
      </c>
      <c r="AH83" s="98"/>
      <c r="AI83" s="116"/>
      <c r="AJ83" s="98"/>
      <c r="AK83" s="118">
        <f t="shared" si="31"/>
        <v>0</v>
      </c>
      <c r="AL83" s="118">
        <f t="shared" si="32"/>
        <v>0</v>
      </c>
      <c r="AM83" s="118">
        <f t="shared" si="33"/>
        <v>1</v>
      </c>
      <c r="AN83" s="118">
        <f t="shared" si="34"/>
        <v>0</v>
      </c>
      <c r="AO83" s="118">
        <f t="shared" si="35"/>
        <v>0</v>
      </c>
      <c r="AP83" s="118">
        <f t="shared" si="36"/>
        <v>0</v>
      </c>
      <c r="AQ83" s="118">
        <f t="shared" si="37"/>
        <v>0</v>
      </c>
      <c r="AR83" s="118">
        <f t="shared" si="38"/>
        <v>0</v>
      </c>
      <c r="AS83" s="118">
        <f t="shared" si="39"/>
        <v>0</v>
      </c>
      <c r="AT83" s="118">
        <f t="shared" si="40"/>
        <v>0</v>
      </c>
      <c r="AU83" s="118">
        <f t="shared" si="41"/>
        <v>0</v>
      </c>
      <c r="AV83" s="118">
        <f t="shared" si="42"/>
        <v>0</v>
      </c>
      <c r="AW83" s="118">
        <f t="shared" si="43"/>
        <v>0</v>
      </c>
      <c r="AX83" s="118">
        <f t="shared" si="44"/>
        <v>0</v>
      </c>
      <c r="AY83" s="118">
        <f t="shared" si="45"/>
        <v>0</v>
      </c>
      <c r="AZ83" s="118">
        <f t="shared" si="46"/>
        <v>0</v>
      </c>
      <c r="BA83" s="118">
        <f t="shared" si="47"/>
        <v>0</v>
      </c>
      <c r="BB83" s="118">
        <f t="shared" si="48"/>
        <v>0</v>
      </c>
      <c r="BC83" s="118">
        <f t="shared" si="49"/>
        <v>0</v>
      </c>
      <c r="BD83" s="118">
        <f t="shared" si="50"/>
        <v>0</v>
      </c>
      <c r="BE83" s="72"/>
      <c r="BG83" s="11"/>
      <c r="BH83" s="11"/>
      <c r="BI83" s="11"/>
      <c r="BJ83" s="11"/>
      <c r="BK83" s="11"/>
      <c r="BL83" s="11"/>
      <c r="BM83" s="11"/>
      <c r="BN83" s="11"/>
      <c r="BO83" s="11"/>
      <c r="BP83" s="165"/>
      <c r="BQ83" s="165"/>
      <c r="BR83" s="165"/>
      <c r="BS83" s="165"/>
      <c r="BT83" s="165"/>
      <c r="BU83" s="165"/>
      <c r="BV83" s="165"/>
      <c r="BW83" s="165"/>
      <c r="BX83" s="165"/>
      <c r="BY83" s="165"/>
      <c r="BZ83" s="165"/>
      <c r="CA83" s="165"/>
      <c r="CB83" s="165"/>
    </row>
    <row r="84" spans="1:80" x14ac:dyDescent="0.3">
      <c r="A84" s="89" t="s">
        <v>778</v>
      </c>
      <c r="B84" s="89" t="s">
        <v>779</v>
      </c>
      <c r="E84" s="159"/>
      <c r="F84" s="159"/>
      <c r="G84" s="159"/>
      <c r="H84" s="159"/>
      <c r="I84" s="159"/>
      <c r="J84" s="159"/>
      <c r="K84" s="159"/>
      <c r="L84" s="159"/>
      <c r="M84" s="159"/>
      <c r="N84" s="159"/>
      <c r="O84" s="159"/>
      <c r="P84" s="159"/>
      <c r="Q84" s="159"/>
      <c r="R84" s="159"/>
      <c r="S84" s="159"/>
      <c r="T84" s="159"/>
      <c r="U84" s="159"/>
      <c r="V84" s="159"/>
      <c r="W84" s="159"/>
      <c r="X84" s="159"/>
      <c r="Y84" s="159"/>
      <c r="Z84" s="159"/>
      <c r="AA84" s="4" t="s">
        <v>58</v>
      </c>
      <c r="AB84" s="116">
        <v>1</v>
      </c>
      <c r="AC84" s="116" t="s">
        <v>231</v>
      </c>
      <c r="AD84" s="116" t="s">
        <v>641</v>
      </c>
      <c r="AE84" s="116"/>
      <c r="AF84" s="116"/>
      <c r="AG84" s="123">
        <f>IF(Tabel5[[#This Row],[Respons Vendor]]=AC84,AB84,0)</f>
        <v>0</v>
      </c>
      <c r="AH84" s="98"/>
      <c r="AI84" s="116"/>
      <c r="AJ84" s="98"/>
      <c r="AK84" s="118">
        <f t="shared" si="31"/>
        <v>0</v>
      </c>
      <c r="AL84" s="118">
        <f t="shared" si="32"/>
        <v>0</v>
      </c>
      <c r="AM84" s="118">
        <f t="shared" si="33"/>
        <v>1</v>
      </c>
      <c r="AN84" s="118">
        <f t="shared" si="34"/>
        <v>0</v>
      </c>
      <c r="AO84" s="118">
        <f t="shared" si="35"/>
        <v>0</v>
      </c>
      <c r="AP84" s="118">
        <f t="shared" si="36"/>
        <v>0</v>
      </c>
      <c r="AQ84" s="118">
        <f t="shared" si="37"/>
        <v>0</v>
      </c>
      <c r="AR84" s="118">
        <f t="shared" si="38"/>
        <v>0</v>
      </c>
      <c r="AS84" s="118">
        <f t="shared" si="39"/>
        <v>0</v>
      </c>
      <c r="AT84" s="118">
        <f t="shared" si="40"/>
        <v>0</v>
      </c>
      <c r="AU84" s="118">
        <f t="shared" si="41"/>
        <v>0</v>
      </c>
      <c r="AV84" s="118">
        <f t="shared" si="42"/>
        <v>0</v>
      </c>
      <c r="AW84" s="118">
        <f t="shared" si="43"/>
        <v>0</v>
      </c>
      <c r="AX84" s="118">
        <f t="shared" si="44"/>
        <v>0</v>
      </c>
      <c r="AY84" s="118">
        <f t="shared" si="45"/>
        <v>0</v>
      </c>
      <c r="AZ84" s="118">
        <f t="shared" si="46"/>
        <v>0</v>
      </c>
      <c r="BA84" s="118">
        <f t="shared" si="47"/>
        <v>0</v>
      </c>
      <c r="BB84" s="118">
        <f t="shared" si="48"/>
        <v>0</v>
      </c>
      <c r="BC84" s="118">
        <f t="shared" si="49"/>
        <v>0</v>
      </c>
      <c r="BD84" s="118">
        <f t="shared" si="50"/>
        <v>0</v>
      </c>
      <c r="BE84" s="72"/>
      <c r="BG84" s="11"/>
      <c r="BH84" s="11"/>
      <c r="BI84" s="11"/>
      <c r="BJ84" s="11"/>
      <c r="BK84" s="11"/>
      <c r="BL84" s="11"/>
      <c r="BM84" s="11"/>
      <c r="BN84" s="11"/>
      <c r="BO84" s="11"/>
      <c r="BP84" s="165"/>
      <c r="BQ84" s="165"/>
      <c r="BR84" s="165"/>
      <c r="BS84" s="165"/>
      <c r="BT84" s="165"/>
      <c r="BU84" s="165"/>
      <c r="BV84" s="165"/>
      <c r="BW84" s="165"/>
      <c r="BX84" s="165"/>
      <c r="BY84" s="165"/>
      <c r="BZ84" s="165"/>
      <c r="CA84" s="165"/>
      <c r="CB84" s="165"/>
    </row>
    <row r="85" spans="1:80" x14ac:dyDescent="0.3">
      <c r="A85" s="89"/>
      <c r="E85" s="159"/>
      <c r="F85" s="159"/>
      <c r="G85" s="159"/>
      <c r="H85" s="159"/>
      <c r="I85" s="159"/>
      <c r="J85" s="159"/>
      <c r="K85" s="159"/>
      <c r="L85" s="159"/>
      <c r="M85" s="159"/>
      <c r="N85" s="159"/>
      <c r="O85" s="159"/>
      <c r="P85" s="159"/>
      <c r="Q85" s="159"/>
      <c r="R85" s="159"/>
      <c r="S85" s="159"/>
      <c r="T85" s="159"/>
      <c r="U85" s="159"/>
      <c r="V85" s="159"/>
      <c r="W85" s="159"/>
      <c r="X85" s="159"/>
      <c r="Y85" s="159"/>
      <c r="Z85" s="159"/>
      <c r="AA85" s="4"/>
      <c r="AB85" s="116"/>
      <c r="AC85" s="116" t="s">
        <v>231</v>
      </c>
      <c r="AD85" s="116" t="s">
        <v>641</v>
      </c>
      <c r="AE85" s="116"/>
      <c r="AF85" s="116"/>
      <c r="AG85" s="123">
        <f>IF(Tabel5[[#This Row],[Respons Vendor]]=AC85,AB85,0)</f>
        <v>0</v>
      </c>
      <c r="AH85" s="98"/>
      <c r="AI85" s="116"/>
      <c r="AJ85" s="98"/>
      <c r="AK85" s="118">
        <f t="shared" si="31"/>
        <v>0</v>
      </c>
      <c r="AL85" s="118">
        <f t="shared" si="32"/>
        <v>0</v>
      </c>
      <c r="AM85" s="118">
        <f t="shared" si="33"/>
        <v>0</v>
      </c>
      <c r="AN85" s="118">
        <f t="shared" si="34"/>
        <v>0</v>
      </c>
      <c r="AO85" s="118">
        <f t="shared" si="35"/>
        <v>0</v>
      </c>
      <c r="AP85" s="118">
        <f t="shared" si="36"/>
        <v>0</v>
      </c>
      <c r="AQ85" s="118">
        <f t="shared" si="37"/>
        <v>0</v>
      </c>
      <c r="AR85" s="118">
        <f t="shared" si="38"/>
        <v>0</v>
      </c>
      <c r="AS85" s="118">
        <f t="shared" si="39"/>
        <v>0</v>
      </c>
      <c r="AT85" s="118">
        <f t="shared" si="40"/>
        <v>0</v>
      </c>
      <c r="AU85" s="118">
        <f t="shared" si="41"/>
        <v>0</v>
      </c>
      <c r="AV85" s="118">
        <f t="shared" si="42"/>
        <v>0</v>
      </c>
      <c r="AW85" s="118">
        <f t="shared" si="43"/>
        <v>0</v>
      </c>
      <c r="AX85" s="118">
        <f t="shared" si="44"/>
        <v>0</v>
      </c>
      <c r="AY85" s="118">
        <f t="shared" si="45"/>
        <v>0</v>
      </c>
      <c r="AZ85" s="118">
        <f t="shared" si="46"/>
        <v>0</v>
      </c>
      <c r="BA85" s="118">
        <f t="shared" si="47"/>
        <v>0</v>
      </c>
      <c r="BB85" s="118">
        <f t="shared" si="48"/>
        <v>0</v>
      </c>
      <c r="BC85" s="118">
        <f t="shared" si="49"/>
        <v>0</v>
      </c>
      <c r="BD85" s="118">
        <f t="shared" si="50"/>
        <v>0</v>
      </c>
      <c r="BE85" s="72"/>
      <c r="BG85" s="11"/>
      <c r="BH85" s="11"/>
      <c r="BI85" s="11"/>
      <c r="BJ85" s="11"/>
      <c r="BK85" s="11"/>
      <c r="BL85" s="11"/>
      <c r="BM85" s="11"/>
      <c r="BN85" s="11"/>
      <c r="BO85" s="11"/>
      <c r="BP85" s="165"/>
      <c r="BQ85" s="165"/>
      <c r="BR85" s="165"/>
      <c r="BS85" s="165"/>
      <c r="BT85" s="165"/>
      <c r="BU85" s="165"/>
      <c r="BV85" s="165"/>
      <c r="BW85" s="165"/>
      <c r="BX85" s="165"/>
      <c r="BY85" s="165"/>
      <c r="BZ85" s="165"/>
      <c r="CA85" s="165"/>
      <c r="CB85" s="165"/>
    </row>
    <row r="86" spans="1:80" x14ac:dyDescent="0.3">
      <c r="A86" s="89"/>
      <c r="E86" s="159"/>
      <c r="F86" s="159"/>
      <c r="G86" s="159"/>
      <c r="H86" s="159"/>
      <c r="I86" s="159"/>
      <c r="J86" s="159"/>
      <c r="K86" s="159"/>
      <c r="L86" s="159"/>
      <c r="M86" s="159"/>
      <c r="N86" s="159"/>
      <c r="O86" s="159"/>
      <c r="P86" s="159"/>
      <c r="Q86" s="159"/>
      <c r="R86" s="159"/>
      <c r="S86" s="159"/>
      <c r="T86" s="159"/>
      <c r="U86" s="159"/>
      <c r="V86" s="159"/>
      <c r="W86" s="159"/>
      <c r="X86" s="159"/>
      <c r="Y86" s="159"/>
      <c r="Z86" s="159"/>
      <c r="AA86" s="4"/>
      <c r="AB86" s="116"/>
      <c r="AC86" s="116" t="s">
        <v>231</v>
      </c>
      <c r="AD86" s="116" t="s">
        <v>641</v>
      </c>
      <c r="AE86" s="116"/>
      <c r="AF86" s="116"/>
      <c r="AG86" s="123">
        <f>IF(Tabel5[[#This Row],[Respons Vendor]]=AC86,AB86,0)</f>
        <v>0</v>
      </c>
      <c r="AH86" s="98"/>
      <c r="AI86" s="116"/>
      <c r="AJ86" s="98"/>
      <c r="AK86" s="118">
        <f t="shared" si="31"/>
        <v>0</v>
      </c>
      <c r="AL86" s="118">
        <f t="shared" si="32"/>
        <v>0</v>
      </c>
      <c r="AM86" s="118">
        <f t="shared" si="33"/>
        <v>0</v>
      </c>
      <c r="AN86" s="118">
        <f t="shared" si="34"/>
        <v>0</v>
      </c>
      <c r="AO86" s="118">
        <f t="shared" si="35"/>
        <v>0</v>
      </c>
      <c r="AP86" s="118">
        <f t="shared" si="36"/>
        <v>0</v>
      </c>
      <c r="AQ86" s="118">
        <f t="shared" si="37"/>
        <v>0</v>
      </c>
      <c r="AR86" s="118">
        <f t="shared" si="38"/>
        <v>0</v>
      </c>
      <c r="AS86" s="118">
        <f t="shared" si="39"/>
        <v>0</v>
      </c>
      <c r="AT86" s="118">
        <f t="shared" si="40"/>
        <v>0</v>
      </c>
      <c r="AU86" s="118">
        <f t="shared" si="41"/>
        <v>0</v>
      </c>
      <c r="AV86" s="118">
        <f t="shared" si="42"/>
        <v>0</v>
      </c>
      <c r="AW86" s="118">
        <f t="shared" si="43"/>
        <v>0</v>
      </c>
      <c r="AX86" s="118">
        <f t="shared" si="44"/>
        <v>0</v>
      </c>
      <c r="AY86" s="118">
        <f t="shared" si="45"/>
        <v>0</v>
      </c>
      <c r="AZ86" s="118">
        <f t="shared" si="46"/>
        <v>0</v>
      </c>
      <c r="BA86" s="118">
        <f t="shared" si="47"/>
        <v>0</v>
      </c>
      <c r="BB86" s="118">
        <f t="shared" si="48"/>
        <v>0</v>
      </c>
      <c r="BC86" s="118">
        <f t="shared" si="49"/>
        <v>0</v>
      </c>
      <c r="BD86" s="118">
        <f t="shared" si="50"/>
        <v>0</v>
      </c>
      <c r="BE86" s="72"/>
      <c r="BG86" s="11"/>
      <c r="BH86" s="11"/>
      <c r="BI86" s="11"/>
      <c r="BJ86" s="11"/>
      <c r="BK86" s="11"/>
      <c r="BL86" s="11"/>
      <c r="BM86" s="11"/>
      <c r="BN86" s="11"/>
      <c r="BO86" s="11"/>
      <c r="BP86" s="165"/>
      <c r="BQ86" s="165"/>
      <c r="BR86" s="165"/>
      <c r="BS86" s="165"/>
      <c r="BT86" s="165"/>
      <c r="BU86" s="165"/>
      <c r="BV86" s="165"/>
      <c r="BW86" s="165"/>
      <c r="BX86" s="165"/>
      <c r="BY86" s="165"/>
      <c r="BZ86" s="165"/>
      <c r="CA86" s="165"/>
      <c r="CB86" s="165"/>
    </row>
    <row r="87" spans="1:80" x14ac:dyDescent="0.3">
      <c r="B87" s="91" t="s">
        <v>780</v>
      </c>
      <c r="E87" s="159"/>
      <c r="F87" s="159"/>
      <c r="G87" s="159"/>
      <c r="H87" s="159"/>
      <c r="I87" s="159"/>
      <c r="J87" s="159"/>
      <c r="K87" s="159"/>
      <c r="L87" s="159"/>
      <c r="M87" s="159"/>
      <c r="N87" s="159"/>
      <c r="O87" s="159"/>
      <c r="P87" s="159"/>
      <c r="Q87" s="159"/>
      <c r="R87" s="159"/>
      <c r="S87" s="159"/>
      <c r="T87" s="159"/>
      <c r="U87" s="159"/>
      <c r="V87" s="159"/>
      <c r="W87" s="159"/>
      <c r="X87" s="159"/>
      <c r="Y87" s="159"/>
      <c r="Z87" s="159"/>
      <c r="AA87" s="4"/>
      <c r="AB87" s="116"/>
      <c r="AC87" s="116" t="s">
        <v>231</v>
      </c>
      <c r="AD87" s="116" t="s">
        <v>641</v>
      </c>
      <c r="AE87" s="116"/>
      <c r="AF87" s="116"/>
      <c r="AG87" s="123">
        <f>IF(Tabel5[[#This Row],[Respons Vendor]]=AC87,AB87,0)</f>
        <v>0</v>
      </c>
      <c r="AH87" s="98"/>
      <c r="AI87" s="116"/>
      <c r="AJ87" s="98"/>
      <c r="AK87" s="118">
        <f t="shared" si="31"/>
        <v>0</v>
      </c>
      <c r="AL87" s="118">
        <f t="shared" si="32"/>
        <v>0</v>
      </c>
      <c r="AM87" s="118">
        <f t="shared" si="33"/>
        <v>0</v>
      </c>
      <c r="AN87" s="118">
        <f t="shared" si="34"/>
        <v>0</v>
      </c>
      <c r="AO87" s="118">
        <f t="shared" si="35"/>
        <v>0</v>
      </c>
      <c r="AP87" s="118">
        <f t="shared" si="36"/>
        <v>0</v>
      </c>
      <c r="AQ87" s="118">
        <f t="shared" si="37"/>
        <v>0</v>
      </c>
      <c r="AR87" s="118">
        <f t="shared" si="38"/>
        <v>0</v>
      </c>
      <c r="AS87" s="118">
        <f t="shared" si="39"/>
        <v>0</v>
      </c>
      <c r="AT87" s="118">
        <f t="shared" si="40"/>
        <v>0</v>
      </c>
      <c r="AU87" s="118">
        <f t="shared" si="41"/>
        <v>0</v>
      </c>
      <c r="AV87" s="118">
        <f t="shared" si="42"/>
        <v>0</v>
      </c>
      <c r="AW87" s="118">
        <f t="shared" si="43"/>
        <v>0</v>
      </c>
      <c r="AX87" s="118">
        <f t="shared" si="44"/>
        <v>0</v>
      </c>
      <c r="AY87" s="118">
        <f t="shared" si="45"/>
        <v>0</v>
      </c>
      <c r="AZ87" s="118">
        <f t="shared" si="46"/>
        <v>0</v>
      </c>
      <c r="BA87" s="118">
        <f t="shared" si="47"/>
        <v>0</v>
      </c>
      <c r="BB87" s="118">
        <f t="shared" si="48"/>
        <v>0</v>
      </c>
      <c r="BC87" s="118">
        <f t="shared" si="49"/>
        <v>0</v>
      </c>
      <c r="BD87" s="118">
        <f t="shared" si="50"/>
        <v>0</v>
      </c>
      <c r="BE87" s="72"/>
      <c r="BG87" s="11"/>
      <c r="BH87" s="11"/>
      <c r="BI87" s="11"/>
      <c r="BJ87" s="11"/>
      <c r="BK87" s="11"/>
      <c r="BL87" s="11"/>
      <c r="BM87" s="11"/>
      <c r="BN87" s="11"/>
      <c r="BO87" s="11"/>
      <c r="BP87" s="165"/>
      <c r="BQ87" s="165"/>
      <c r="BR87" s="165"/>
      <c r="BS87" s="165"/>
      <c r="BT87" s="165"/>
      <c r="BU87" s="165"/>
      <c r="BV87" s="165"/>
      <c r="BW87" s="165"/>
      <c r="BX87" s="165"/>
      <c r="BY87" s="165"/>
      <c r="BZ87" s="165"/>
      <c r="CA87" s="165"/>
      <c r="CB87" s="165"/>
    </row>
    <row r="88" spans="1:80" x14ac:dyDescent="0.3">
      <c r="B88" s="92" t="s">
        <v>781</v>
      </c>
      <c r="E88" s="159"/>
      <c r="F88" s="159"/>
      <c r="G88" s="159"/>
      <c r="H88" s="159"/>
      <c r="I88" s="159"/>
      <c r="J88" s="159"/>
      <c r="K88" s="159"/>
      <c r="L88" s="159"/>
      <c r="M88" s="159"/>
      <c r="N88" s="159"/>
      <c r="O88" s="159"/>
      <c r="P88" s="159"/>
      <c r="Q88" s="159"/>
      <c r="R88" s="159"/>
      <c r="S88" s="159"/>
      <c r="T88" s="159"/>
      <c r="U88" s="159"/>
      <c r="V88" s="159"/>
      <c r="W88" s="159"/>
      <c r="X88" s="159"/>
      <c r="Y88" s="159"/>
      <c r="Z88" s="159"/>
      <c r="AA88" s="4"/>
      <c r="AB88" s="116"/>
      <c r="AC88" s="116" t="s">
        <v>231</v>
      </c>
      <c r="AD88" s="116" t="s">
        <v>641</v>
      </c>
      <c r="AE88" s="116"/>
      <c r="AF88" s="116"/>
      <c r="AG88" s="123">
        <f>IF(Tabel5[[#This Row],[Respons Vendor]]=AC88,AB88,0)</f>
        <v>0</v>
      </c>
      <c r="AH88" s="98"/>
      <c r="AI88" s="116"/>
      <c r="AJ88" s="98"/>
      <c r="AK88" s="118">
        <f t="shared" si="31"/>
        <v>0</v>
      </c>
      <c r="AL88" s="118">
        <f t="shared" si="32"/>
        <v>0</v>
      </c>
      <c r="AM88" s="118">
        <f t="shared" si="33"/>
        <v>0</v>
      </c>
      <c r="AN88" s="118">
        <f t="shared" si="34"/>
        <v>0</v>
      </c>
      <c r="AO88" s="118">
        <f t="shared" si="35"/>
        <v>0</v>
      </c>
      <c r="AP88" s="118">
        <f t="shared" si="36"/>
        <v>0</v>
      </c>
      <c r="AQ88" s="118">
        <f t="shared" si="37"/>
        <v>0</v>
      </c>
      <c r="AR88" s="118">
        <f t="shared" si="38"/>
        <v>0</v>
      </c>
      <c r="AS88" s="118">
        <f t="shared" si="39"/>
        <v>0</v>
      </c>
      <c r="AT88" s="118">
        <f t="shared" si="40"/>
        <v>0</v>
      </c>
      <c r="AU88" s="118">
        <f t="shared" si="41"/>
        <v>0</v>
      </c>
      <c r="AV88" s="118">
        <f t="shared" si="42"/>
        <v>0</v>
      </c>
      <c r="AW88" s="118">
        <f t="shared" si="43"/>
        <v>0</v>
      </c>
      <c r="AX88" s="118">
        <f t="shared" si="44"/>
        <v>0</v>
      </c>
      <c r="AY88" s="118">
        <f t="shared" si="45"/>
        <v>0</v>
      </c>
      <c r="AZ88" s="118">
        <f t="shared" si="46"/>
        <v>0</v>
      </c>
      <c r="BA88" s="118">
        <f t="shared" si="47"/>
        <v>0</v>
      </c>
      <c r="BB88" s="118">
        <f t="shared" si="48"/>
        <v>0</v>
      </c>
      <c r="BC88" s="118">
        <f t="shared" si="49"/>
        <v>0</v>
      </c>
      <c r="BD88" s="118">
        <f t="shared" si="50"/>
        <v>0</v>
      </c>
      <c r="BE88" s="72"/>
      <c r="BG88" s="11"/>
      <c r="BH88" s="11"/>
      <c r="BI88" s="11"/>
      <c r="BJ88" s="11"/>
      <c r="BK88" s="11"/>
      <c r="BL88" s="11"/>
      <c r="BM88" s="11"/>
      <c r="BN88" s="11"/>
      <c r="BO88" s="11"/>
      <c r="BP88" s="165"/>
      <c r="BQ88" s="165"/>
      <c r="BR88" s="165"/>
      <c r="BS88" s="165"/>
      <c r="BT88" s="165"/>
      <c r="BU88" s="165"/>
      <c r="BV88" s="165"/>
      <c r="BW88" s="165"/>
      <c r="BX88" s="165"/>
      <c r="BY88" s="165"/>
      <c r="BZ88" s="165"/>
      <c r="CA88" s="165"/>
      <c r="CB88" s="165"/>
    </row>
    <row r="89" spans="1:80" ht="27.6" x14ac:dyDescent="0.3">
      <c r="A89" s="93" t="s">
        <v>782</v>
      </c>
      <c r="B89" s="89" t="s">
        <v>783</v>
      </c>
      <c r="E89" s="159"/>
      <c r="F89" s="159"/>
      <c r="G89" s="159"/>
      <c r="H89" s="159"/>
      <c r="I89" s="159"/>
      <c r="J89" s="159"/>
      <c r="K89" s="159"/>
      <c r="L89" s="159"/>
      <c r="M89" s="159"/>
      <c r="N89" s="159"/>
      <c r="O89" s="159"/>
      <c r="P89" s="159"/>
      <c r="Q89" s="159"/>
      <c r="R89" s="159"/>
      <c r="S89" s="159"/>
      <c r="T89" s="159"/>
      <c r="U89" s="159"/>
      <c r="V89" s="159"/>
      <c r="W89" s="159"/>
      <c r="X89" s="159"/>
      <c r="Y89" s="159"/>
      <c r="Z89" s="159"/>
      <c r="AA89" s="4" t="s">
        <v>59</v>
      </c>
      <c r="AB89" s="116">
        <v>1</v>
      </c>
      <c r="AC89" s="116" t="s">
        <v>231</v>
      </c>
      <c r="AD89" s="116" t="s">
        <v>641</v>
      </c>
      <c r="AE89" s="116"/>
      <c r="AF89" s="116"/>
      <c r="AG89" s="123">
        <f>IF(Tabel5[[#This Row],[Respons Vendor]]=AC89,AB89,0)</f>
        <v>0</v>
      </c>
      <c r="AH89" s="98"/>
      <c r="AI89" s="116"/>
      <c r="AJ89" s="98"/>
      <c r="AK89" s="118">
        <f t="shared" si="31"/>
        <v>0</v>
      </c>
      <c r="AL89" s="118">
        <f t="shared" si="32"/>
        <v>0</v>
      </c>
      <c r="AM89" s="118">
        <f t="shared" si="33"/>
        <v>0</v>
      </c>
      <c r="AN89" s="118">
        <f t="shared" si="34"/>
        <v>0</v>
      </c>
      <c r="AO89" s="118">
        <f t="shared" si="35"/>
        <v>1</v>
      </c>
      <c r="AP89" s="118">
        <f t="shared" si="36"/>
        <v>0</v>
      </c>
      <c r="AQ89" s="118">
        <f t="shared" si="37"/>
        <v>0</v>
      </c>
      <c r="AR89" s="118">
        <f t="shared" si="38"/>
        <v>0</v>
      </c>
      <c r="AS89" s="118">
        <f t="shared" si="39"/>
        <v>0</v>
      </c>
      <c r="AT89" s="118">
        <f t="shared" si="40"/>
        <v>0</v>
      </c>
      <c r="AU89" s="118">
        <f t="shared" si="41"/>
        <v>0</v>
      </c>
      <c r="AV89" s="118">
        <f t="shared" si="42"/>
        <v>0</v>
      </c>
      <c r="AW89" s="118">
        <f t="shared" si="43"/>
        <v>0</v>
      </c>
      <c r="AX89" s="118">
        <f t="shared" si="44"/>
        <v>0</v>
      </c>
      <c r="AY89" s="118">
        <f t="shared" si="45"/>
        <v>0</v>
      </c>
      <c r="AZ89" s="118">
        <f t="shared" si="46"/>
        <v>0</v>
      </c>
      <c r="BA89" s="118">
        <f t="shared" si="47"/>
        <v>0</v>
      </c>
      <c r="BB89" s="118">
        <f t="shared" si="48"/>
        <v>0</v>
      </c>
      <c r="BC89" s="118">
        <f t="shared" si="49"/>
        <v>0</v>
      </c>
      <c r="BD89" s="118">
        <f t="shared" si="50"/>
        <v>0</v>
      </c>
      <c r="BE89" s="72"/>
      <c r="BG89" s="11"/>
      <c r="BH89" s="11"/>
      <c r="BI89" s="11"/>
      <c r="BJ89" s="11"/>
      <c r="BK89" s="11"/>
      <c r="BL89" s="11"/>
      <c r="BM89" s="11"/>
      <c r="BN89" s="11"/>
      <c r="BO89" s="11"/>
      <c r="BP89" s="165"/>
      <c r="BQ89" s="165"/>
      <c r="BR89" s="165"/>
      <c r="BS89" s="165"/>
      <c r="BT89" s="165"/>
      <c r="BU89" s="165"/>
      <c r="BV89" s="165"/>
      <c r="BW89" s="165"/>
      <c r="BX89" s="165"/>
      <c r="BY89" s="165"/>
      <c r="BZ89" s="165"/>
      <c r="CA89" s="165"/>
      <c r="CB89" s="165"/>
    </row>
    <row r="90" spans="1:80" ht="27.6" x14ac:dyDescent="0.3">
      <c r="A90" s="93" t="s">
        <v>784</v>
      </c>
      <c r="B90" s="89" t="s">
        <v>785</v>
      </c>
      <c r="E90" s="159"/>
      <c r="F90" s="159"/>
      <c r="G90" s="159"/>
      <c r="H90" s="159"/>
      <c r="I90" s="159"/>
      <c r="J90" s="159"/>
      <c r="K90" s="159"/>
      <c r="L90" s="159"/>
      <c r="M90" s="159"/>
      <c r="N90" s="159"/>
      <c r="O90" s="159"/>
      <c r="P90" s="159"/>
      <c r="Q90" s="159"/>
      <c r="R90" s="159"/>
      <c r="S90" s="159"/>
      <c r="T90" s="159"/>
      <c r="U90" s="159"/>
      <c r="V90" s="159"/>
      <c r="W90" s="159"/>
      <c r="X90" s="159"/>
      <c r="Y90" s="159"/>
      <c r="Z90" s="159"/>
      <c r="AA90" s="4" t="s">
        <v>59</v>
      </c>
      <c r="AB90" s="146">
        <v>3</v>
      </c>
      <c r="AC90" s="116" t="s">
        <v>231</v>
      </c>
      <c r="AD90" s="116" t="s">
        <v>641</v>
      </c>
      <c r="AE90" s="116"/>
      <c r="AF90" s="116"/>
      <c r="AG90" s="123">
        <f>IF(Tabel5[[#This Row],[Respons Vendor]]=AC90,AB90,0)</f>
        <v>0</v>
      </c>
      <c r="AH90" s="98"/>
      <c r="AI90" s="116"/>
      <c r="AJ90" s="98"/>
      <c r="AK90" s="118">
        <f t="shared" si="31"/>
        <v>0</v>
      </c>
      <c r="AL90" s="118">
        <f t="shared" si="32"/>
        <v>0</v>
      </c>
      <c r="AM90" s="118">
        <f t="shared" si="33"/>
        <v>0</v>
      </c>
      <c r="AN90" s="118">
        <f t="shared" si="34"/>
        <v>0</v>
      </c>
      <c r="AO90" s="118">
        <f t="shared" si="35"/>
        <v>3</v>
      </c>
      <c r="AP90" s="118">
        <f t="shared" si="36"/>
        <v>0</v>
      </c>
      <c r="AQ90" s="118">
        <f t="shared" si="37"/>
        <v>0</v>
      </c>
      <c r="AR90" s="118">
        <f t="shared" si="38"/>
        <v>0</v>
      </c>
      <c r="AS90" s="118">
        <f t="shared" si="39"/>
        <v>0</v>
      </c>
      <c r="AT90" s="118">
        <f t="shared" si="40"/>
        <v>0</v>
      </c>
      <c r="AU90" s="118">
        <f t="shared" si="41"/>
        <v>0</v>
      </c>
      <c r="AV90" s="118">
        <f t="shared" si="42"/>
        <v>0</v>
      </c>
      <c r="AW90" s="118">
        <f t="shared" si="43"/>
        <v>0</v>
      </c>
      <c r="AX90" s="118">
        <f t="shared" si="44"/>
        <v>0</v>
      </c>
      <c r="AY90" s="118">
        <f t="shared" si="45"/>
        <v>0</v>
      </c>
      <c r="AZ90" s="118">
        <f t="shared" si="46"/>
        <v>0</v>
      </c>
      <c r="BA90" s="118">
        <f t="shared" si="47"/>
        <v>0</v>
      </c>
      <c r="BB90" s="118">
        <f t="shared" si="48"/>
        <v>0</v>
      </c>
      <c r="BC90" s="118">
        <f t="shared" si="49"/>
        <v>0</v>
      </c>
      <c r="BD90" s="118">
        <f t="shared" si="50"/>
        <v>0</v>
      </c>
      <c r="BE90" s="72"/>
      <c r="BG90" s="11"/>
      <c r="BH90" s="11"/>
      <c r="BI90" s="11"/>
      <c r="BJ90" s="11"/>
      <c r="BK90" s="11"/>
      <c r="BL90" s="11"/>
      <c r="BM90" s="11"/>
      <c r="BN90" s="11"/>
      <c r="BO90" s="11"/>
      <c r="BP90" s="165"/>
      <c r="BQ90" s="165"/>
      <c r="BR90" s="165"/>
      <c r="BS90" s="165"/>
      <c r="BT90" s="165"/>
      <c r="BU90" s="165"/>
      <c r="BV90" s="165"/>
      <c r="BW90" s="165"/>
      <c r="BX90" s="165"/>
      <c r="BY90" s="165"/>
      <c r="BZ90" s="165"/>
      <c r="CA90" s="165"/>
      <c r="CB90" s="165"/>
    </row>
    <row r="91" spans="1:80" x14ac:dyDescent="0.3">
      <c r="A91" s="93" t="s">
        <v>786</v>
      </c>
      <c r="B91" s="89" t="s">
        <v>787</v>
      </c>
      <c r="E91" s="159"/>
      <c r="F91" s="159"/>
      <c r="G91" s="159"/>
      <c r="H91" s="159"/>
      <c r="I91" s="159"/>
      <c r="J91" s="159"/>
      <c r="K91" s="159"/>
      <c r="L91" s="159"/>
      <c r="M91" s="159"/>
      <c r="N91" s="159"/>
      <c r="O91" s="159"/>
      <c r="P91" s="159"/>
      <c r="Q91" s="159"/>
      <c r="R91" s="159"/>
      <c r="S91" s="159"/>
      <c r="T91" s="159"/>
      <c r="U91" s="159"/>
      <c r="V91" s="159"/>
      <c r="W91" s="159"/>
      <c r="X91" s="159"/>
      <c r="Y91" s="159"/>
      <c r="Z91" s="159"/>
      <c r="AA91" s="4" t="s">
        <v>59</v>
      </c>
      <c r="AB91" s="116">
        <v>1</v>
      </c>
      <c r="AC91" s="116" t="s">
        <v>231</v>
      </c>
      <c r="AD91" s="116" t="s">
        <v>641</v>
      </c>
      <c r="AE91" s="116"/>
      <c r="AF91" s="116"/>
      <c r="AG91" s="123">
        <f>IF(Tabel5[[#This Row],[Respons Vendor]]=AC91,AB91,0)</f>
        <v>0</v>
      </c>
      <c r="AH91" s="98"/>
      <c r="AI91" s="116"/>
      <c r="AJ91" s="98"/>
      <c r="AK91" s="118">
        <f t="shared" si="31"/>
        <v>0</v>
      </c>
      <c r="AL91" s="118">
        <f t="shared" si="32"/>
        <v>0</v>
      </c>
      <c r="AM91" s="118">
        <f t="shared" si="33"/>
        <v>0</v>
      </c>
      <c r="AN91" s="118">
        <f t="shared" si="34"/>
        <v>0</v>
      </c>
      <c r="AO91" s="118">
        <f t="shared" si="35"/>
        <v>1</v>
      </c>
      <c r="AP91" s="118">
        <f t="shared" si="36"/>
        <v>0</v>
      </c>
      <c r="AQ91" s="118">
        <f t="shared" si="37"/>
        <v>0</v>
      </c>
      <c r="AR91" s="118">
        <f t="shared" si="38"/>
        <v>0</v>
      </c>
      <c r="AS91" s="118">
        <f t="shared" si="39"/>
        <v>0</v>
      </c>
      <c r="AT91" s="118">
        <f t="shared" si="40"/>
        <v>0</v>
      </c>
      <c r="AU91" s="118">
        <f t="shared" si="41"/>
        <v>0</v>
      </c>
      <c r="AV91" s="118">
        <f t="shared" si="42"/>
        <v>0</v>
      </c>
      <c r="AW91" s="118">
        <f t="shared" si="43"/>
        <v>0</v>
      </c>
      <c r="AX91" s="118">
        <f t="shared" si="44"/>
        <v>0</v>
      </c>
      <c r="AY91" s="118">
        <f t="shared" si="45"/>
        <v>0</v>
      </c>
      <c r="AZ91" s="118">
        <f t="shared" si="46"/>
        <v>0</v>
      </c>
      <c r="BA91" s="118">
        <f t="shared" si="47"/>
        <v>0</v>
      </c>
      <c r="BB91" s="118">
        <f t="shared" si="48"/>
        <v>0</v>
      </c>
      <c r="BC91" s="118">
        <f t="shared" si="49"/>
        <v>0</v>
      </c>
      <c r="BD91" s="118">
        <f t="shared" si="50"/>
        <v>0</v>
      </c>
      <c r="BE91" s="72"/>
      <c r="BG91" s="11"/>
      <c r="BH91" s="11"/>
      <c r="BI91" s="11"/>
      <c r="BJ91" s="11"/>
      <c r="BK91" s="11"/>
      <c r="BL91" s="11"/>
      <c r="BM91" s="11"/>
      <c r="BN91" s="11"/>
      <c r="BO91" s="11"/>
      <c r="BP91" s="165"/>
      <c r="BQ91" s="165"/>
      <c r="BR91" s="165"/>
      <c r="BS91" s="165"/>
      <c r="BT91" s="165"/>
      <c r="BU91" s="165"/>
      <c r="BV91" s="165"/>
      <c r="BW91" s="165"/>
      <c r="BX91" s="165"/>
      <c r="BY91" s="165"/>
      <c r="BZ91" s="165"/>
      <c r="CA91" s="165"/>
      <c r="CB91" s="165"/>
    </row>
    <row r="92" spans="1:80" x14ac:dyDescent="0.3">
      <c r="A92" s="93" t="s">
        <v>788</v>
      </c>
      <c r="B92" s="89" t="s">
        <v>789</v>
      </c>
      <c r="E92" s="159"/>
      <c r="F92" s="159"/>
      <c r="G92" s="159"/>
      <c r="H92" s="159"/>
      <c r="I92" s="159"/>
      <c r="J92" s="159"/>
      <c r="K92" s="159"/>
      <c r="L92" s="159"/>
      <c r="M92" s="159"/>
      <c r="N92" s="159"/>
      <c r="O92" s="159"/>
      <c r="P92" s="159"/>
      <c r="Q92" s="159"/>
      <c r="R92" s="159"/>
      <c r="S92" s="159"/>
      <c r="T92" s="159"/>
      <c r="U92" s="159"/>
      <c r="V92" s="159"/>
      <c r="W92" s="159"/>
      <c r="X92" s="159"/>
      <c r="Y92" s="159"/>
      <c r="Z92" s="159"/>
      <c r="AA92" s="4" t="s">
        <v>59</v>
      </c>
      <c r="AB92" s="116">
        <v>1</v>
      </c>
      <c r="AC92" s="116" t="s">
        <v>231</v>
      </c>
      <c r="AD92" s="116" t="s">
        <v>641</v>
      </c>
      <c r="AE92" s="116"/>
      <c r="AF92" s="116"/>
      <c r="AG92" s="123">
        <f>IF(Tabel5[[#This Row],[Respons Vendor]]=AC92,AB92,0)</f>
        <v>0</v>
      </c>
      <c r="AH92" s="98"/>
      <c r="AI92" s="116"/>
      <c r="AJ92" s="98"/>
      <c r="AK92" s="118">
        <f t="shared" si="31"/>
        <v>0</v>
      </c>
      <c r="AL92" s="118">
        <f t="shared" si="32"/>
        <v>0</v>
      </c>
      <c r="AM92" s="118">
        <f t="shared" si="33"/>
        <v>0</v>
      </c>
      <c r="AN92" s="118">
        <f t="shared" si="34"/>
        <v>0</v>
      </c>
      <c r="AO92" s="118">
        <f t="shared" si="35"/>
        <v>1</v>
      </c>
      <c r="AP92" s="118">
        <f t="shared" si="36"/>
        <v>0</v>
      </c>
      <c r="AQ92" s="118">
        <f t="shared" si="37"/>
        <v>0</v>
      </c>
      <c r="AR92" s="118">
        <f t="shared" si="38"/>
        <v>0</v>
      </c>
      <c r="AS92" s="118">
        <f t="shared" si="39"/>
        <v>0</v>
      </c>
      <c r="AT92" s="118">
        <f t="shared" si="40"/>
        <v>0</v>
      </c>
      <c r="AU92" s="118">
        <f t="shared" si="41"/>
        <v>0</v>
      </c>
      <c r="AV92" s="118">
        <f t="shared" si="42"/>
        <v>0</v>
      </c>
      <c r="AW92" s="118">
        <f t="shared" si="43"/>
        <v>0</v>
      </c>
      <c r="AX92" s="118">
        <f t="shared" si="44"/>
        <v>0</v>
      </c>
      <c r="AY92" s="118">
        <f t="shared" si="45"/>
        <v>0</v>
      </c>
      <c r="AZ92" s="118">
        <f t="shared" si="46"/>
        <v>0</v>
      </c>
      <c r="BA92" s="118">
        <f t="shared" si="47"/>
        <v>0</v>
      </c>
      <c r="BB92" s="118">
        <f t="shared" si="48"/>
        <v>0</v>
      </c>
      <c r="BC92" s="118">
        <f t="shared" si="49"/>
        <v>0</v>
      </c>
      <c r="BD92" s="118">
        <f t="shared" si="50"/>
        <v>0</v>
      </c>
      <c r="BE92" s="72"/>
      <c r="BG92" s="11"/>
      <c r="BH92" s="11"/>
      <c r="BI92" s="11"/>
      <c r="BJ92" s="11"/>
      <c r="BK92" s="11"/>
      <c r="BL92" s="11"/>
      <c r="BM92" s="11"/>
      <c r="BN92" s="11"/>
      <c r="BO92" s="11"/>
      <c r="BP92" s="165"/>
      <c r="BQ92" s="165"/>
      <c r="BR92" s="165"/>
      <c r="BS92" s="165"/>
      <c r="BT92" s="165"/>
      <c r="BU92" s="165"/>
      <c r="BV92" s="165"/>
      <c r="BW92" s="165"/>
      <c r="BX92" s="165"/>
      <c r="BY92" s="165"/>
      <c r="BZ92" s="165"/>
      <c r="CA92" s="165"/>
      <c r="CB92" s="165"/>
    </row>
    <row r="93" spans="1:80" ht="27.6" x14ac:dyDescent="0.3">
      <c r="A93" s="93" t="s">
        <v>790</v>
      </c>
      <c r="B93" s="89" t="s">
        <v>791</v>
      </c>
      <c r="E93" s="159"/>
      <c r="F93" s="159"/>
      <c r="G93" s="159"/>
      <c r="H93" s="159"/>
      <c r="I93" s="159"/>
      <c r="J93" s="159"/>
      <c r="K93" s="159"/>
      <c r="L93" s="159"/>
      <c r="M93" s="159"/>
      <c r="N93" s="159"/>
      <c r="O93" s="159"/>
      <c r="P93" s="159"/>
      <c r="Q93" s="159"/>
      <c r="R93" s="159"/>
      <c r="S93" s="159"/>
      <c r="T93" s="159"/>
      <c r="U93" s="159"/>
      <c r="V93" s="159"/>
      <c r="W93" s="159"/>
      <c r="X93" s="159"/>
      <c r="Y93" s="159"/>
      <c r="Z93" s="159"/>
      <c r="AA93" s="4" t="s">
        <v>59</v>
      </c>
      <c r="AB93" s="146">
        <v>3</v>
      </c>
      <c r="AC93" s="116" t="s">
        <v>231</v>
      </c>
      <c r="AD93" s="116" t="s">
        <v>641</v>
      </c>
      <c r="AE93" s="116"/>
      <c r="AF93" s="116"/>
      <c r="AG93" s="123">
        <f>IF(Tabel5[[#This Row],[Respons Vendor]]=AC93,AB93,0)</f>
        <v>0</v>
      </c>
      <c r="AH93" s="98"/>
      <c r="AI93" s="116"/>
      <c r="AJ93" s="98"/>
      <c r="AK93" s="118">
        <f t="shared" si="31"/>
        <v>0</v>
      </c>
      <c r="AL93" s="118">
        <f t="shared" si="32"/>
        <v>0</v>
      </c>
      <c r="AM93" s="118">
        <f t="shared" si="33"/>
        <v>0</v>
      </c>
      <c r="AN93" s="118">
        <f t="shared" si="34"/>
        <v>0</v>
      </c>
      <c r="AO93" s="118">
        <f t="shared" si="35"/>
        <v>3</v>
      </c>
      <c r="AP93" s="118">
        <f t="shared" si="36"/>
        <v>0</v>
      </c>
      <c r="AQ93" s="118">
        <f t="shared" si="37"/>
        <v>0</v>
      </c>
      <c r="AR93" s="118">
        <f t="shared" si="38"/>
        <v>0</v>
      </c>
      <c r="AS93" s="118">
        <f t="shared" si="39"/>
        <v>0</v>
      </c>
      <c r="AT93" s="118">
        <f t="shared" si="40"/>
        <v>0</v>
      </c>
      <c r="AU93" s="118">
        <f t="shared" si="41"/>
        <v>0</v>
      </c>
      <c r="AV93" s="118">
        <f t="shared" si="42"/>
        <v>0</v>
      </c>
      <c r="AW93" s="118">
        <f t="shared" si="43"/>
        <v>0</v>
      </c>
      <c r="AX93" s="118">
        <f t="shared" si="44"/>
        <v>0</v>
      </c>
      <c r="AY93" s="118">
        <f t="shared" si="45"/>
        <v>0</v>
      </c>
      <c r="AZ93" s="118">
        <f t="shared" si="46"/>
        <v>0</v>
      </c>
      <c r="BA93" s="118">
        <f t="shared" si="47"/>
        <v>0</v>
      </c>
      <c r="BB93" s="118">
        <f t="shared" si="48"/>
        <v>0</v>
      </c>
      <c r="BC93" s="118">
        <f t="shared" si="49"/>
        <v>0</v>
      </c>
      <c r="BD93" s="118">
        <f t="shared" si="50"/>
        <v>0</v>
      </c>
      <c r="BE93" s="72"/>
      <c r="BG93" s="11"/>
      <c r="BH93" s="11"/>
      <c r="BI93" s="11"/>
      <c r="BJ93" s="11"/>
      <c r="BK93" s="11"/>
      <c r="BL93" s="11"/>
      <c r="BM93" s="11"/>
      <c r="BN93" s="11"/>
      <c r="BO93" s="11"/>
      <c r="BP93" s="165"/>
      <c r="BQ93" s="165"/>
      <c r="BR93" s="165"/>
      <c r="BS93" s="165"/>
      <c r="BT93" s="165"/>
      <c r="BU93" s="165"/>
      <c r="BV93" s="165"/>
      <c r="BW93" s="165"/>
      <c r="BX93" s="165"/>
      <c r="BY93" s="165"/>
      <c r="BZ93" s="165"/>
      <c r="CA93" s="165"/>
      <c r="CB93" s="165"/>
    </row>
    <row r="94" spans="1:80" ht="27.6" x14ac:dyDescent="0.3">
      <c r="A94" s="93" t="s">
        <v>792</v>
      </c>
      <c r="B94" s="89" t="s">
        <v>793</v>
      </c>
      <c r="E94" s="159"/>
      <c r="F94" s="159"/>
      <c r="G94" s="159"/>
      <c r="H94" s="159"/>
      <c r="I94" s="159"/>
      <c r="J94" s="159"/>
      <c r="K94" s="159"/>
      <c r="L94" s="159"/>
      <c r="M94" s="159"/>
      <c r="N94" s="159"/>
      <c r="O94" s="159"/>
      <c r="P94" s="159"/>
      <c r="Q94" s="159"/>
      <c r="R94" s="159"/>
      <c r="S94" s="159"/>
      <c r="T94" s="159"/>
      <c r="U94" s="159"/>
      <c r="V94" s="159"/>
      <c r="W94" s="159"/>
      <c r="X94" s="159"/>
      <c r="Y94" s="159"/>
      <c r="Z94" s="159"/>
      <c r="AA94" s="4" t="s">
        <v>59</v>
      </c>
      <c r="AB94" s="146">
        <v>3</v>
      </c>
      <c r="AC94" s="116" t="s">
        <v>641</v>
      </c>
      <c r="AD94" s="116" t="s">
        <v>231</v>
      </c>
      <c r="AE94" s="116"/>
      <c r="AF94" s="116"/>
      <c r="AG94" s="123">
        <f>IF(Tabel5[[#This Row],[Respons Vendor]]=AC94,AB94,0)</f>
        <v>0</v>
      </c>
      <c r="AH94" s="98"/>
      <c r="AI94" s="116"/>
      <c r="AJ94" s="98"/>
      <c r="AK94" s="118">
        <f t="shared" si="31"/>
        <v>0</v>
      </c>
      <c r="AL94" s="118">
        <f t="shared" si="32"/>
        <v>0</v>
      </c>
      <c r="AM94" s="118">
        <f t="shared" si="33"/>
        <v>0</v>
      </c>
      <c r="AN94" s="118">
        <f t="shared" si="34"/>
        <v>0</v>
      </c>
      <c r="AO94" s="118">
        <f t="shared" si="35"/>
        <v>3</v>
      </c>
      <c r="AP94" s="118">
        <f t="shared" si="36"/>
        <v>0</v>
      </c>
      <c r="AQ94" s="118">
        <f t="shared" si="37"/>
        <v>0</v>
      </c>
      <c r="AR94" s="118">
        <f t="shared" si="38"/>
        <v>0</v>
      </c>
      <c r="AS94" s="118">
        <f t="shared" si="39"/>
        <v>0</v>
      </c>
      <c r="AT94" s="118">
        <f t="shared" si="40"/>
        <v>0</v>
      </c>
      <c r="AU94" s="118">
        <f t="shared" si="41"/>
        <v>0</v>
      </c>
      <c r="AV94" s="118">
        <f t="shared" si="42"/>
        <v>0</v>
      </c>
      <c r="AW94" s="118">
        <f t="shared" si="43"/>
        <v>0</v>
      </c>
      <c r="AX94" s="118">
        <f t="shared" si="44"/>
        <v>0</v>
      </c>
      <c r="AY94" s="118">
        <f t="shared" si="45"/>
        <v>0</v>
      </c>
      <c r="AZ94" s="118">
        <f t="shared" si="46"/>
        <v>0</v>
      </c>
      <c r="BA94" s="118">
        <f t="shared" si="47"/>
        <v>0</v>
      </c>
      <c r="BB94" s="118">
        <f t="shared" si="48"/>
        <v>0</v>
      </c>
      <c r="BC94" s="118">
        <f t="shared" si="49"/>
        <v>0</v>
      </c>
      <c r="BD94" s="118">
        <f t="shared" si="50"/>
        <v>0</v>
      </c>
      <c r="BE94" s="72"/>
      <c r="BG94" s="11"/>
      <c r="BH94" s="11"/>
      <c r="BI94" s="11"/>
      <c r="BJ94" s="11"/>
      <c r="BK94" s="11"/>
      <c r="BL94" s="11"/>
      <c r="BM94" s="11"/>
      <c r="BN94" s="11"/>
      <c r="BO94" s="11"/>
      <c r="BP94" s="165"/>
      <c r="BQ94" s="165"/>
      <c r="BR94" s="165"/>
      <c r="BS94" s="165"/>
      <c r="BT94" s="165"/>
      <c r="BU94" s="165"/>
      <c r="BV94" s="165"/>
      <c r="BW94" s="165"/>
      <c r="BX94" s="165"/>
      <c r="BY94" s="165"/>
      <c r="BZ94" s="165"/>
      <c r="CA94" s="165"/>
      <c r="CB94" s="165"/>
    </row>
    <row r="95" spans="1:80" x14ac:dyDescent="0.3">
      <c r="A95" s="93" t="s">
        <v>794</v>
      </c>
      <c r="B95" s="89" t="s">
        <v>795</v>
      </c>
      <c r="E95" s="159"/>
      <c r="F95" s="159"/>
      <c r="G95" s="159"/>
      <c r="H95" s="159"/>
      <c r="I95" s="159"/>
      <c r="J95" s="159"/>
      <c r="K95" s="159"/>
      <c r="L95" s="159"/>
      <c r="M95" s="159"/>
      <c r="N95" s="159"/>
      <c r="O95" s="159"/>
      <c r="P95" s="159"/>
      <c r="Q95" s="159"/>
      <c r="R95" s="159"/>
      <c r="S95" s="159"/>
      <c r="T95" s="159"/>
      <c r="U95" s="159"/>
      <c r="V95" s="159"/>
      <c r="W95" s="159"/>
      <c r="X95" s="159"/>
      <c r="Y95" s="159"/>
      <c r="Z95" s="159"/>
      <c r="AA95" s="4" t="s">
        <v>59</v>
      </c>
      <c r="AB95" s="116">
        <v>1</v>
      </c>
      <c r="AC95" s="116" t="s">
        <v>641</v>
      </c>
      <c r="AD95" s="116" t="s">
        <v>231</v>
      </c>
      <c r="AE95" s="116"/>
      <c r="AF95" s="116"/>
      <c r="AG95" s="123">
        <f>IF(Tabel5[[#This Row],[Respons Vendor]]=AC95,AB95,0)</f>
        <v>0</v>
      </c>
      <c r="AH95" s="98"/>
      <c r="AI95" s="116"/>
      <c r="AJ95" s="98"/>
      <c r="AK95" s="118">
        <f t="shared" si="31"/>
        <v>0</v>
      </c>
      <c r="AL95" s="118">
        <f t="shared" si="32"/>
        <v>0</v>
      </c>
      <c r="AM95" s="118">
        <f t="shared" si="33"/>
        <v>0</v>
      </c>
      <c r="AN95" s="118">
        <f t="shared" si="34"/>
        <v>0</v>
      </c>
      <c r="AO95" s="118">
        <f t="shared" si="35"/>
        <v>1</v>
      </c>
      <c r="AP95" s="118">
        <f t="shared" si="36"/>
        <v>0</v>
      </c>
      <c r="AQ95" s="118">
        <f t="shared" si="37"/>
        <v>0</v>
      </c>
      <c r="AR95" s="118">
        <f t="shared" si="38"/>
        <v>0</v>
      </c>
      <c r="AS95" s="118">
        <f t="shared" si="39"/>
        <v>0</v>
      </c>
      <c r="AT95" s="118">
        <f t="shared" si="40"/>
        <v>0</v>
      </c>
      <c r="AU95" s="118">
        <f t="shared" si="41"/>
        <v>0</v>
      </c>
      <c r="AV95" s="118">
        <f t="shared" si="42"/>
        <v>0</v>
      </c>
      <c r="AW95" s="118">
        <f t="shared" si="43"/>
        <v>0</v>
      </c>
      <c r="AX95" s="118">
        <f t="shared" si="44"/>
        <v>0</v>
      </c>
      <c r="AY95" s="118">
        <f t="shared" si="45"/>
        <v>0</v>
      </c>
      <c r="AZ95" s="118">
        <f t="shared" si="46"/>
        <v>0</v>
      </c>
      <c r="BA95" s="118">
        <f t="shared" si="47"/>
        <v>0</v>
      </c>
      <c r="BB95" s="118">
        <f t="shared" si="48"/>
        <v>0</v>
      </c>
      <c r="BC95" s="118">
        <f t="shared" si="49"/>
        <v>0</v>
      </c>
      <c r="BD95" s="118">
        <f t="shared" si="50"/>
        <v>0</v>
      </c>
      <c r="BE95" s="72"/>
      <c r="BG95" s="11"/>
      <c r="BH95" s="11"/>
      <c r="BI95" s="11"/>
      <c r="BJ95" s="11"/>
      <c r="BK95" s="11"/>
      <c r="BL95" s="11"/>
      <c r="BM95" s="11"/>
      <c r="BN95" s="11"/>
      <c r="BO95" s="11"/>
      <c r="BP95" s="165"/>
      <c r="BQ95" s="165"/>
      <c r="BR95" s="165"/>
      <c r="BS95" s="165"/>
      <c r="BT95" s="165"/>
      <c r="BU95" s="165"/>
      <c r="BV95" s="165"/>
      <c r="BW95" s="165"/>
      <c r="BX95" s="165"/>
      <c r="BY95" s="165"/>
      <c r="BZ95" s="165"/>
      <c r="CA95" s="165"/>
      <c r="CB95" s="165"/>
    </row>
    <row r="96" spans="1:80" x14ac:dyDescent="0.3">
      <c r="A96" s="93" t="s">
        <v>796</v>
      </c>
      <c r="B96" s="89" t="s">
        <v>797</v>
      </c>
      <c r="E96" s="159"/>
      <c r="F96" s="159"/>
      <c r="G96" s="159"/>
      <c r="H96" s="159"/>
      <c r="I96" s="159"/>
      <c r="J96" s="159"/>
      <c r="K96" s="159"/>
      <c r="L96" s="159"/>
      <c r="M96" s="159"/>
      <c r="N96" s="159"/>
      <c r="O96" s="159"/>
      <c r="P96" s="159"/>
      <c r="Q96" s="159"/>
      <c r="R96" s="159"/>
      <c r="S96" s="159"/>
      <c r="T96" s="159"/>
      <c r="U96" s="159"/>
      <c r="V96" s="159"/>
      <c r="W96" s="159"/>
      <c r="X96" s="159"/>
      <c r="Y96" s="159"/>
      <c r="Z96" s="159"/>
      <c r="AA96" s="4" t="s">
        <v>59</v>
      </c>
      <c r="AB96" s="116">
        <v>1</v>
      </c>
      <c r="AC96" s="116" t="s">
        <v>231</v>
      </c>
      <c r="AD96" s="116" t="s">
        <v>641</v>
      </c>
      <c r="AE96" s="116"/>
      <c r="AF96" s="116"/>
      <c r="AG96" s="123">
        <f>IF(Tabel5[[#This Row],[Respons Vendor]]=AC96,AB96,0)</f>
        <v>0</v>
      </c>
      <c r="AH96" s="98"/>
      <c r="AI96" s="116"/>
      <c r="AJ96" s="98"/>
      <c r="AK96" s="118">
        <f t="shared" si="31"/>
        <v>0</v>
      </c>
      <c r="AL96" s="118">
        <f t="shared" si="32"/>
        <v>0</v>
      </c>
      <c r="AM96" s="118">
        <f t="shared" si="33"/>
        <v>0</v>
      </c>
      <c r="AN96" s="118">
        <f t="shared" si="34"/>
        <v>0</v>
      </c>
      <c r="AO96" s="118">
        <f t="shared" si="35"/>
        <v>1</v>
      </c>
      <c r="AP96" s="118">
        <f t="shared" si="36"/>
        <v>0</v>
      </c>
      <c r="AQ96" s="118">
        <f t="shared" si="37"/>
        <v>0</v>
      </c>
      <c r="AR96" s="118">
        <f t="shared" si="38"/>
        <v>0</v>
      </c>
      <c r="AS96" s="118">
        <f t="shared" si="39"/>
        <v>0</v>
      </c>
      <c r="AT96" s="118">
        <f t="shared" si="40"/>
        <v>0</v>
      </c>
      <c r="AU96" s="118">
        <f t="shared" si="41"/>
        <v>0</v>
      </c>
      <c r="AV96" s="118">
        <f t="shared" si="42"/>
        <v>0</v>
      </c>
      <c r="AW96" s="118">
        <f t="shared" si="43"/>
        <v>0</v>
      </c>
      <c r="AX96" s="118">
        <f t="shared" si="44"/>
        <v>0</v>
      </c>
      <c r="AY96" s="118">
        <f t="shared" si="45"/>
        <v>0</v>
      </c>
      <c r="AZ96" s="118">
        <f t="shared" si="46"/>
        <v>0</v>
      </c>
      <c r="BA96" s="118">
        <f t="shared" si="47"/>
        <v>0</v>
      </c>
      <c r="BB96" s="118">
        <f t="shared" si="48"/>
        <v>0</v>
      </c>
      <c r="BC96" s="118">
        <f t="shared" si="49"/>
        <v>0</v>
      </c>
      <c r="BD96" s="118">
        <f t="shared" si="50"/>
        <v>0</v>
      </c>
      <c r="BE96" s="72"/>
      <c r="BG96" s="11"/>
      <c r="BH96" s="11"/>
      <c r="BI96" s="11"/>
      <c r="BJ96" s="11"/>
      <c r="BK96" s="11"/>
      <c r="BL96" s="11"/>
      <c r="BM96" s="11"/>
      <c r="BN96" s="11"/>
      <c r="BO96" s="11"/>
      <c r="BP96" s="165"/>
      <c r="BQ96" s="165"/>
      <c r="BR96" s="165"/>
      <c r="BS96" s="165"/>
      <c r="BT96" s="165"/>
      <c r="BU96" s="165"/>
      <c r="BV96" s="165"/>
      <c r="BW96" s="165"/>
      <c r="BX96" s="165"/>
      <c r="BY96" s="165"/>
      <c r="BZ96" s="165"/>
      <c r="CA96" s="165"/>
      <c r="CB96" s="165"/>
    </row>
    <row r="97" spans="1:80" x14ac:dyDescent="0.3">
      <c r="A97" s="89"/>
      <c r="E97" s="159"/>
      <c r="F97" s="159"/>
      <c r="G97" s="159"/>
      <c r="H97" s="159"/>
      <c r="I97" s="159"/>
      <c r="J97" s="159"/>
      <c r="K97" s="159"/>
      <c r="L97" s="159"/>
      <c r="M97" s="159"/>
      <c r="N97" s="159"/>
      <c r="O97" s="159"/>
      <c r="P97" s="159"/>
      <c r="Q97" s="159"/>
      <c r="R97" s="159"/>
      <c r="S97" s="159"/>
      <c r="T97" s="159"/>
      <c r="U97" s="159"/>
      <c r="V97" s="159"/>
      <c r="W97" s="159"/>
      <c r="X97" s="159"/>
      <c r="Y97" s="159"/>
      <c r="Z97" s="159"/>
      <c r="AA97" s="4"/>
      <c r="AB97" s="116"/>
      <c r="AC97" s="116" t="s">
        <v>231</v>
      </c>
      <c r="AD97" s="116" t="s">
        <v>641</v>
      </c>
      <c r="AE97" s="116"/>
      <c r="AF97" s="116"/>
      <c r="AG97" s="123">
        <f>IF(Tabel5[[#This Row],[Respons Vendor]]=AC97,AB97,0)</f>
        <v>0</v>
      </c>
      <c r="AH97" s="98"/>
      <c r="AI97" s="116"/>
      <c r="AJ97" s="98"/>
      <c r="AK97" s="118">
        <f t="shared" si="31"/>
        <v>0</v>
      </c>
      <c r="AL97" s="118">
        <f t="shared" si="32"/>
        <v>0</v>
      </c>
      <c r="AM97" s="118">
        <f t="shared" si="33"/>
        <v>0</v>
      </c>
      <c r="AN97" s="118">
        <f t="shared" si="34"/>
        <v>0</v>
      </c>
      <c r="AO97" s="118">
        <f t="shared" si="35"/>
        <v>0</v>
      </c>
      <c r="AP97" s="118">
        <f t="shared" si="36"/>
        <v>0</v>
      </c>
      <c r="AQ97" s="118">
        <f t="shared" si="37"/>
        <v>0</v>
      </c>
      <c r="AR97" s="118">
        <f t="shared" si="38"/>
        <v>0</v>
      </c>
      <c r="AS97" s="118">
        <f t="shared" si="39"/>
        <v>0</v>
      </c>
      <c r="AT97" s="118">
        <f t="shared" si="40"/>
        <v>0</v>
      </c>
      <c r="AU97" s="118">
        <f t="shared" si="41"/>
        <v>0</v>
      </c>
      <c r="AV97" s="118">
        <f t="shared" si="42"/>
        <v>0</v>
      </c>
      <c r="AW97" s="118">
        <f t="shared" si="43"/>
        <v>0</v>
      </c>
      <c r="AX97" s="118">
        <f t="shared" si="44"/>
        <v>0</v>
      </c>
      <c r="AY97" s="118">
        <f t="shared" si="45"/>
        <v>0</v>
      </c>
      <c r="AZ97" s="118">
        <f t="shared" si="46"/>
        <v>0</v>
      </c>
      <c r="BA97" s="118">
        <f t="shared" si="47"/>
        <v>0</v>
      </c>
      <c r="BB97" s="118">
        <f t="shared" si="48"/>
        <v>0</v>
      </c>
      <c r="BC97" s="118">
        <f t="shared" si="49"/>
        <v>0</v>
      </c>
      <c r="BD97" s="118">
        <f t="shared" si="50"/>
        <v>0</v>
      </c>
      <c r="BE97" s="72"/>
      <c r="BG97" s="11"/>
      <c r="BH97" s="11"/>
      <c r="BI97" s="11"/>
      <c r="BJ97" s="11"/>
      <c r="BK97" s="11"/>
      <c r="BL97" s="11"/>
      <c r="BM97" s="11"/>
      <c r="BN97" s="11"/>
      <c r="BO97" s="11"/>
      <c r="BP97" s="165"/>
      <c r="BQ97" s="165"/>
      <c r="BR97" s="165"/>
      <c r="BS97" s="165"/>
      <c r="BT97" s="165"/>
      <c r="BU97" s="165"/>
      <c r="BV97" s="165"/>
      <c r="BW97" s="165"/>
      <c r="BX97" s="165"/>
      <c r="BY97" s="165"/>
      <c r="BZ97" s="165"/>
      <c r="CA97" s="165"/>
      <c r="CB97" s="165"/>
    </row>
    <row r="98" spans="1:80" x14ac:dyDescent="0.3">
      <c r="A98" s="89"/>
      <c r="E98" s="159"/>
      <c r="F98" s="159"/>
      <c r="G98" s="159"/>
      <c r="H98" s="159"/>
      <c r="I98" s="159"/>
      <c r="J98" s="159"/>
      <c r="K98" s="159"/>
      <c r="L98" s="159"/>
      <c r="M98" s="159"/>
      <c r="N98" s="159"/>
      <c r="O98" s="159"/>
      <c r="P98" s="159"/>
      <c r="Q98" s="159"/>
      <c r="R98" s="159"/>
      <c r="S98" s="159"/>
      <c r="T98" s="159"/>
      <c r="U98" s="159"/>
      <c r="V98" s="159"/>
      <c r="W98" s="159"/>
      <c r="X98" s="159"/>
      <c r="Y98" s="159"/>
      <c r="Z98" s="159"/>
      <c r="AA98" s="4"/>
      <c r="AB98" s="116"/>
      <c r="AC98" s="116" t="s">
        <v>231</v>
      </c>
      <c r="AD98" s="116" t="s">
        <v>641</v>
      </c>
      <c r="AE98" s="116"/>
      <c r="AF98" s="116"/>
      <c r="AG98" s="123">
        <f>IF(Tabel5[[#This Row],[Respons Vendor]]=AC98,AB98,0)</f>
        <v>0</v>
      </c>
      <c r="AH98" s="98"/>
      <c r="AI98" s="116"/>
      <c r="AJ98" s="98"/>
      <c r="AK98" s="118">
        <f t="shared" si="31"/>
        <v>0</v>
      </c>
      <c r="AL98" s="118">
        <f t="shared" si="32"/>
        <v>0</v>
      </c>
      <c r="AM98" s="118">
        <f t="shared" si="33"/>
        <v>0</v>
      </c>
      <c r="AN98" s="118">
        <f t="shared" si="34"/>
        <v>0</v>
      </c>
      <c r="AO98" s="118">
        <f t="shared" si="35"/>
        <v>0</v>
      </c>
      <c r="AP98" s="118">
        <f t="shared" si="36"/>
        <v>0</v>
      </c>
      <c r="AQ98" s="118">
        <f t="shared" si="37"/>
        <v>0</v>
      </c>
      <c r="AR98" s="118">
        <f t="shared" si="38"/>
        <v>0</v>
      </c>
      <c r="AS98" s="118">
        <f t="shared" si="39"/>
        <v>0</v>
      </c>
      <c r="AT98" s="118">
        <f t="shared" si="40"/>
        <v>0</v>
      </c>
      <c r="AU98" s="118">
        <f t="shared" si="41"/>
        <v>0</v>
      </c>
      <c r="AV98" s="118">
        <f t="shared" si="42"/>
        <v>0</v>
      </c>
      <c r="AW98" s="118">
        <f t="shared" si="43"/>
        <v>0</v>
      </c>
      <c r="AX98" s="118">
        <f t="shared" si="44"/>
        <v>0</v>
      </c>
      <c r="AY98" s="118">
        <f t="shared" si="45"/>
        <v>0</v>
      </c>
      <c r="AZ98" s="118">
        <f t="shared" si="46"/>
        <v>0</v>
      </c>
      <c r="BA98" s="118">
        <f t="shared" si="47"/>
        <v>0</v>
      </c>
      <c r="BB98" s="118">
        <f t="shared" si="48"/>
        <v>0</v>
      </c>
      <c r="BC98" s="118">
        <f t="shared" si="49"/>
        <v>0</v>
      </c>
      <c r="BD98" s="118">
        <f t="shared" si="50"/>
        <v>0</v>
      </c>
      <c r="BE98" s="72"/>
      <c r="BG98" s="11"/>
      <c r="BH98" s="11"/>
      <c r="BI98" s="11"/>
      <c r="BJ98" s="11"/>
      <c r="BK98" s="11"/>
      <c r="BL98" s="11"/>
      <c r="BM98" s="11"/>
      <c r="BN98" s="11"/>
      <c r="BO98" s="11"/>
      <c r="BP98" s="165"/>
      <c r="BQ98" s="165"/>
      <c r="BR98" s="165"/>
      <c r="BS98" s="165"/>
      <c r="BT98" s="165"/>
      <c r="BU98" s="165"/>
      <c r="BV98" s="165"/>
      <c r="BW98" s="165"/>
      <c r="BX98" s="165"/>
      <c r="BY98" s="165"/>
      <c r="BZ98" s="165"/>
      <c r="CA98" s="165"/>
      <c r="CB98" s="165"/>
    </row>
    <row r="99" spans="1:80" x14ac:dyDescent="0.3">
      <c r="B99" s="91" t="s">
        <v>798</v>
      </c>
      <c r="E99" s="159"/>
      <c r="F99" s="159"/>
      <c r="G99" s="159"/>
      <c r="H99" s="159"/>
      <c r="I99" s="159"/>
      <c r="J99" s="159"/>
      <c r="K99" s="159"/>
      <c r="L99" s="159"/>
      <c r="M99" s="159"/>
      <c r="N99" s="159"/>
      <c r="O99" s="159"/>
      <c r="P99" s="159"/>
      <c r="Q99" s="159"/>
      <c r="R99" s="159"/>
      <c r="S99" s="159"/>
      <c r="T99" s="159"/>
      <c r="U99" s="159"/>
      <c r="V99" s="159"/>
      <c r="W99" s="159"/>
      <c r="X99" s="159"/>
      <c r="Y99" s="159"/>
      <c r="Z99" s="159"/>
      <c r="AA99" s="4"/>
      <c r="AB99" s="116"/>
      <c r="AC99" s="116" t="s">
        <v>231</v>
      </c>
      <c r="AD99" s="116" t="s">
        <v>641</v>
      </c>
      <c r="AE99" s="116"/>
      <c r="AF99" s="116"/>
      <c r="AG99" s="123">
        <f>IF(Tabel5[[#This Row],[Respons Vendor]]=AC99,AB99,0)</f>
        <v>0</v>
      </c>
      <c r="AH99" s="98"/>
      <c r="AI99" s="116"/>
      <c r="AJ99" s="98"/>
      <c r="AK99" s="118">
        <f t="shared" si="31"/>
        <v>0</v>
      </c>
      <c r="AL99" s="118">
        <f t="shared" si="32"/>
        <v>0</v>
      </c>
      <c r="AM99" s="118">
        <f t="shared" si="33"/>
        <v>0</v>
      </c>
      <c r="AN99" s="118">
        <f t="shared" si="34"/>
        <v>0</v>
      </c>
      <c r="AO99" s="118">
        <f t="shared" si="35"/>
        <v>0</v>
      </c>
      <c r="AP99" s="118">
        <f t="shared" si="36"/>
        <v>0</v>
      </c>
      <c r="AQ99" s="118">
        <f t="shared" si="37"/>
        <v>0</v>
      </c>
      <c r="AR99" s="118">
        <f t="shared" si="38"/>
        <v>0</v>
      </c>
      <c r="AS99" s="118">
        <f t="shared" si="39"/>
        <v>0</v>
      </c>
      <c r="AT99" s="118">
        <f t="shared" si="40"/>
        <v>0</v>
      </c>
      <c r="AU99" s="118">
        <f t="shared" si="41"/>
        <v>0</v>
      </c>
      <c r="AV99" s="118">
        <f t="shared" si="42"/>
        <v>0</v>
      </c>
      <c r="AW99" s="118">
        <f t="shared" si="43"/>
        <v>0</v>
      </c>
      <c r="AX99" s="118">
        <f t="shared" si="44"/>
        <v>0</v>
      </c>
      <c r="AY99" s="118">
        <f t="shared" si="45"/>
        <v>0</v>
      </c>
      <c r="AZ99" s="118">
        <f t="shared" si="46"/>
        <v>0</v>
      </c>
      <c r="BA99" s="118">
        <f t="shared" si="47"/>
        <v>0</v>
      </c>
      <c r="BB99" s="118">
        <f t="shared" si="48"/>
        <v>0</v>
      </c>
      <c r="BC99" s="118">
        <f t="shared" si="49"/>
        <v>0</v>
      </c>
      <c r="BD99" s="118">
        <f t="shared" si="50"/>
        <v>0</v>
      </c>
      <c r="BE99" s="72"/>
      <c r="BG99" s="11"/>
      <c r="BH99" s="11"/>
      <c r="BI99" s="11"/>
      <c r="BJ99" s="11"/>
      <c r="BK99" s="11"/>
      <c r="BL99" s="11"/>
      <c r="BM99" s="11"/>
      <c r="BN99" s="11"/>
      <c r="BO99" s="11"/>
      <c r="BP99" s="165"/>
      <c r="BQ99" s="165"/>
      <c r="BR99" s="165"/>
      <c r="BS99" s="165"/>
      <c r="BT99" s="165"/>
      <c r="BU99" s="165"/>
      <c r="BV99" s="165"/>
      <c r="BW99" s="165"/>
      <c r="BX99" s="165"/>
      <c r="BY99" s="165"/>
      <c r="BZ99" s="165"/>
      <c r="CA99" s="165"/>
      <c r="CB99" s="165"/>
    </row>
    <row r="100" spans="1:80" ht="27.6" x14ac:dyDescent="0.3">
      <c r="B100" s="92" t="s">
        <v>799</v>
      </c>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4"/>
      <c r="AB100" s="116"/>
      <c r="AC100" s="116" t="s">
        <v>231</v>
      </c>
      <c r="AD100" s="116" t="s">
        <v>641</v>
      </c>
      <c r="AE100" s="116"/>
      <c r="AF100" s="116"/>
      <c r="AG100" s="123">
        <f>IF(Tabel5[[#This Row],[Respons Vendor]]=AC100,AB100,0)</f>
        <v>0</v>
      </c>
      <c r="AH100" s="98"/>
      <c r="AI100" s="116"/>
      <c r="AJ100" s="98"/>
      <c r="AK100" s="118">
        <f t="shared" si="31"/>
        <v>0</v>
      </c>
      <c r="AL100" s="118">
        <f t="shared" si="32"/>
        <v>0</v>
      </c>
      <c r="AM100" s="118">
        <f t="shared" si="33"/>
        <v>0</v>
      </c>
      <c r="AN100" s="118">
        <f t="shared" si="34"/>
        <v>0</v>
      </c>
      <c r="AO100" s="118">
        <f t="shared" si="35"/>
        <v>0</v>
      </c>
      <c r="AP100" s="118">
        <f t="shared" si="36"/>
        <v>0</v>
      </c>
      <c r="AQ100" s="118">
        <f t="shared" si="37"/>
        <v>0</v>
      </c>
      <c r="AR100" s="118">
        <f t="shared" si="38"/>
        <v>0</v>
      </c>
      <c r="AS100" s="118">
        <f t="shared" si="39"/>
        <v>0</v>
      </c>
      <c r="AT100" s="118">
        <f t="shared" si="40"/>
        <v>0</v>
      </c>
      <c r="AU100" s="118">
        <f t="shared" si="41"/>
        <v>0</v>
      </c>
      <c r="AV100" s="118">
        <f t="shared" si="42"/>
        <v>0</v>
      </c>
      <c r="AW100" s="118">
        <f t="shared" si="43"/>
        <v>0</v>
      </c>
      <c r="AX100" s="118">
        <f t="shared" si="44"/>
        <v>0</v>
      </c>
      <c r="AY100" s="118">
        <f t="shared" si="45"/>
        <v>0</v>
      </c>
      <c r="AZ100" s="118">
        <f t="shared" si="46"/>
        <v>0</v>
      </c>
      <c r="BA100" s="118">
        <f t="shared" si="47"/>
        <v>0</v>
      </c>
      <c r="BB100" s="118">
        <f t="shared" si="48"/>
        <v>0</v>
      </c>
      <c r="BC100" s="118">
        <f t="shared" si="49"/>
        <v>0</v>
      </c>
      <c r="BD100" s="118">
        <f t="shared" si="50"/>
        <v>0</v>
      </c>
      <c r="BE100" s="72"/>
      <c r="BG100" s="11"/>
      <c r="BH100" s="11"/>
      <c r="BI100" s="11"/>
      <c r="BJ100" s="11"/>
      <c r="BK100" s="11"/>
      <c r="BL100" s="11"/>
      <c r="BM100" s="11"/>
      <c r="BN100" s="11"/>
      <c r="BO100" s="11"/>
      <c r="BP100" s="165"/>
      <c r="BQ100" s="165"/>
      <c r="BR100" s="165"/>
      <c r="BS100" s="165"/>
      <c r="BT100" s="165"/>
      <c r="BU100" s="165"/>
      <c r="BV100" s="165"/>
      <c r="BW100" s="165"/>
      <c r="BX100" s="165"/>
      <c r="BY100" s="165"/>
      <c r="BZ100" s="165"/>
      <c r="CA100" s="165"/>
      <c r="CB100" s="165"/>
    </row>
    <row r="101" spans="1:80" ht="41.4" x14ac:dyDescent="0.3">
      <c r="A101" s="93" t="s">
        <v>800</v>
      </c>
      <c r="B101" s="89" t="s">
        <v>801</v>
      </c>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4" t="s">
        <v>65</v>
      </c>
      <c r="AB101" s="116">
        <v>1</v>
      </c>
      <c r="AC101" s="116" t="s">
        <v>659</v>
      </c>
      <c r="AD101" s="116" t="s">
        <v>231</v>
      </c>
      <c r="AE101" s="116"/>
      <c r="AF101" s="116"/>
      <c r="AG101" s="123">
        <f>IF(AND(Tabel5[[#This Row],[Respons Vendor]]&lt;&gt;0,Tabel5[[#This Row],[Respons Vendor]]&lt;&gt;AD101),AB101,0)</f>
        <v>0</v>
      </c>
      <c r="AH101" s="98"/>
      <c r="AI101" s="116"/>
      <c r="AJ101" s="98"/>
      <c r="AK101" s="118">
        <f t="shared" si="31"/>
        <v>0</v>
      </c>
      <c r="AL101" s="118">
        <f t="shared" si="32"/>
        <v>0</v>
      </c>
      <c r="AM101" s="118">
        <f t="shared" si="33"/>
        <v>0</v>
      </c>
      <c r="AN101" s="118">
        <f t="shared" si="34"/>
        <v>0</v>
      </c>
      <c r="AO101" s="118">
        <f t="shared" si="35"/>
        <v>0</v>
      </c>
      <c r="AP101" s="118">
        <f t="shared" si="36"/>
        <v>0</v>
      </c>
      <c r="AQ101" s="118">
        <f t="shared" si="37"/>
        <v>0</v>
      </c>
      <c r="AR101" s="118">
        <f t="shared" si="38"/>
        <v>0</v>
      </c>
      <c r="AS101" s="118">
        <f t="shared" si="39"/>
        <v>0</v>
      </c>
      <c r="AT101" s="118">
        <f t="shared" si="40"/>
        <v>0</v>
      </c>
      <c r="AU101" s="118">
        <f t="shared" si="41"/>
        <v>0</v>
      </c>
      <c r="AV101" s="118">
        <f t="shared" si="42"/>
        <v>0</v>
      </c>
      <c r="AW101" s="118">
        <f t="shared" si="43"/>
        <v>0</v>
      </c>
      <c r="AX101" s="118">
        <f t="shared" si="44"/>
        <v>0</v>
      </c>
      <c r="AY101" s="118">
        <f t="shared" si="45"/>
        <v>0</v>
      </c>
      <c r="AZ101" s="118">
        <f t="shared" si="46"/>
        <v>0</v>
      </c>
      <c r="BA101" s="118">
        <f t="shared" si="47"/>
        <v>1</v>
      </c>
      <c r="BB101" s="118">
        <f t="shared" si="48"/>
        <v>0</v>
      </c>
      <c r="BC101" s="118">
        <f t="shared" si="49"/>
        <v>0</v>
      </c>
      <c r="BD101" s="118">
        <f t="shared" si="50"/>
        <v>0</v>
      </c>
      <c r="BE101" s="72"/>
      <c r="BG101" s="11"/>
      <c r="BH101" s="11"/>
      <c r="BI101" s="11"/>
      <c r="BJ101" s="11"/>
      <c r="BK101" s="11"/>
      <c r="BL101" s="11"/>
      <c r="BM101" s="11"/>
      <c r="BN101" s="11"/>
      <c r="BO101" s="11"/>
      <c r="BP101" s="165"/>
      <c r="BQ101" s="165"/>
      <c r="BR101" s="165"/>
      <c r="BS101" s="165"/>
      <c r="BT101" s="165"/>
      <c r="BU101" s="165"/>
      <c r="BV101" s="165"/>
      <c r="BW101" s="165"/>
      <c r="BX101" s="165"/>
      <c r="BY101" s="165"/>
      <c r="BZ101" s="165"/>
      <c r="CA101" s="165"/>
      <c r="CB101" s="165"/>
    </row>
    <row r="102" spans="1:80" x14ac:dyDescent="0.3">
      <c r="A102" s="93" t="s">
        <v>802</v>
      </c>
      <c r="B102" s="89" t="s">
        <v>803</v>
      </c>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4" t="s">
        <v>65</v>
      </c>
      <c r="AB102" s="116">
        <v>1</v>
      </c>
      <c r="AC102" s="116" t="s">
        <v>231</v>
      </c>
      <c r="AD102" s="116" t="s">
        <v>641</v>
      </c>
      <c r="AE102" s="116"/>
      <c r="AF102" s="116"/>
      <c r="AG102" s="123">
        <f>IF(Tabel5[[#This Row],[Respons Vendor]]=AC102,AB102,0)</f>
        <v>0</v>
      </c>
      <c r="AH102" s="98"/>
      <c r="AI102" s="116"/>
      <c r="AJ102" s="98"/>
      <c r="AK102" s="118">
        <f t="shared" si="31"/>
        <v>0</v>
      </c>
      <c r="AL102" s="118">
        <f t="shared" si="32"/>
        <v>0</v>
      </c>
      <c r="AM102" s="118">
        <f t="shared" si="33"/>
        <v>0</v>
      </c>
      <c r="AN102" s="118">
        <f t="shared" si="34"/>
        <v>0</v>
      </c>
      <c r="AO102" s="118">
        <f t="shared" si="35"/>
        <v>0</v>
      </c>
      <c r="AP102" s="118">
        <f t="shared" si="36"/>
        <v>0</v>
      </c>
      <c r="AQ102" s="118">
        <f t="shared" si="37"/>
        <v>0</v>
      </c>
      <c r="AR102" s="118">
        <f t="shared" si="38"/>
        <v>0</v>
      </c>
      <c r="AS102" s="118">
        <f t="shared" si="39"/>
        <v>0</v>
      </c>
      <c r="AT102" s="118">
        <f t="shared" si="40"/>
        <v>0</v>
      </c>
      <c r="AU102" s="118">
        <f t="shared" si="41"/>
        <v>0</v>
      </c>
      <c r="AV102" s="118">
        <f t="shared" si="42"/>
        <v>0</v>
      </c>
      <c r="AW102" s="118">
        <f t="shared" si="43"/>
        <v>0</v>
      </c>
      <c r="AX102" s="118">
        <f t="shared" si="44"/>
        <v>0</v>
      </c>
      <c r="AY102" s="118">
        <f t="shared" si="45"/>
        <v>0</v>
      </c>
      <c r="AZ102" s="118">
        <f t="shared" si="46"/>
        <v>0</v>
      </c>
      <c r="BA102" s="118">
        <f t="shared" si="47"/>
        <v>1</v>
      </c>
      <c r="BB102" s="118">
        <f t="shared" si="48"/>
        <v>0</v>
      </c>
      <c r="BC102" s="118">
        <f t="shared" si="49"/>
        <v>0</v>
      </c>
      <c r="BD102" s="118">
        <f t="shared" si="50"/>
        <v>0</v>
      </c>
      <c r="BE102" s="72"/>
      <c r="BG102" s="11"/>
      <c r="BH102" s="11"/>
      <c r="BI102" s="11"/>
      <c r="BJ102" s="11"/>
      <c r="BK102" s="11"/>
      <c r="BL102" s="11"/>
      <c r="BM102" s="11"/>
      <c r="BN102" s="11"/>
      <c r="BO102" s="11"/>
      <c r="BP102" s="165"/>
      <c r="BQ102" s="165"/>
      <c r="BR102" s="165"/>
      <c r="BS102" s="165"/>
      <c r="BT102" s="165"/>
      <c r="BU102" s="165"/>
      <c r="BV102" s="165"/>
      <c r="BW102" s="165"/>
      <c r="BX102" s="165"/>
      <c r="BY102" s="165"/>
      <c r="BZ102" s="165"/>
      <c r="CA102" s="165"/>
      <c r="CB102" s="165"/>
    </row>
    <row r="103" spans="1:80" ht="27.6" x14ac:dyDescent="0.3">
      <c r="A103" s="93" t="s">
        <v>804</v>
      </c>
      <c r="B103" s="89" t="s">
        <v>805</v>
      </c>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4" t="s">
        <v>65</v>
      </c>
      <c r="AB103" s="116">
        <v>1</v>
      </c>
      <c r="AC103" s="116" t="s">
        <v>231</v>
      </c>
      <c r="AD103" s="116" t="s">
        <v>641</v>
      </c>
      <c r="AE103" s="116"/>
      <c r="AF103" s="116"/>
      <c r="AG103" s="123">
        <f>IF(Tabel5[[#This Row],[Respons Vendor]]=AC103,AB103,0)</f>
        <v>0</v>
      </c>
      <c r="AH103" s="98"/>
      <c r="AI103" s="116"/>
      <c r="AJ103" s="98"/>
      <c r="AK103" s="118">
        <f t="shared" si="31"/>
        <v>0</v>
      </c>
      <c r="AL103" s="118">
        <f t="shared" si="32"/>
        <v>0</v>
      </c>
      <c r="AM103" s="118">
        <f t="shared" si="33"/>
        <v>0</v>
      </c>
      <c r="AN103" s="118">
        <f t="shared" si="34"/>
        <v>0</v>
      </c>
      <c r="AO103" s="118">
        <f t="shared" si="35"/>
        <v>0</v>
      </c>
      <c r="AP103" s="118">
        <f t="shared" si="36"/>
        <v>0</v>
      </c>
      <c r="AQ103" s="118">
        <f t="shared" si="37"/>
        <v>0</v>
      </c>
      <c r="AR103" s="118">
        <f t="shared" si="38"/>
        <v>0</v>
      </c>
      <c r="AS103" s="118">
        <f t="shared" si="39"/>
        <v>0</v>
      </c>
      <c r="AT103" s="118">
        <f t="shared" si="40"/>
        <v>0</v>
      </c>
      <c r="AU103" s="118">
        <f t="shared" si="41"/>
        <v>0</v>
      </c>
      <c r="AV103" s="118">
        <f t="shared" si="42"/>
        <v>0</v>
      </c>
      <c r="AW103" s="118">
        <f t="shared" si="43"/>
        <v>0</v>
      </c>
      <c r="AX103" s="118">
        <f t="shared" si="44"/>
        <v>0</v>
      </c>
      <c r="AY103" s="118">
        <f t="shared" si="45"/>
        <v>0</v>
      </c>
      <c r="AZ103" s="118">
        <f t="shared" si="46"/>
        <v>0</v>
      </c>
      <c r="BA103" s="118">
        <f t="shared" si="47"/>
        <v>1</v>
      </c>
      <c r="BB103" s="118">
        <f t="shared" si="48"/>
        <v>0</v>
      </c>
      <c r="BC103" s="118">
        <f t="shared" si="49"/>
        <v>0</v>
      </c>
      <c r="BD103" s="118">
        <f t="shared" si="50"/>
        <v>0</v>
      </c>
      <c r="BE103" s="72"/>
      <c r="BG103" s="11"/>
      <c r="BH103" s="11"/>
      <c r="BI103" s="11"/>
      <c r="BJ103" s="11"/>
      <c r="BK103" s="11"/>
      <c r="BL103" s="11"/>
      <c r="BM103" s="11"/>
      <c r="BN103" s="11"/>
      <c r="BO103" s="11"/>
      <c r="BP103" s="165"/>
      <c r="BQ103" s="165"/>
      <c r="BR103" s="165"/>
      <c r="BS103" s="165"/>
      <c r="BT103" s="165"/>
      <c r="BU103" s="165"/>
      <c r="BV103" s="165"/>
      <c r="BW103" s="165"/>
      <c r="BX103" s="165"/>
      <c r="BY103" s="165"/>
      <c r="BZ103" s="165"/>
      <c r="CA103" s="165"/>
      <c r="CB103" s="165"/>
    </row>
    <row r="104" spans="1:80" x14ac:dyDescent="0.3">
      <c r="A104" s="93" t="s">
        <v>806</v>
      </c>
      <c r="B104" s="89" t="s">
        <v>807</v>
      </c>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4" t="s">
        <v>65</v>
      </c>
      <c r="AB104" s="116">
        <v>1</v>
      </c>
      <c r="AC104" s="116" t="s">
        <v>231</v>
      </c>
      <c r="AD104" s="116" t="s">
        <v>641</v>
      </c>
      <c r="AE104" s="116"/>
      <c r="AF104" s="116"/>
      <c r="AG104" s="123">
        <f>IF(Tabel5[[#This Row],[Respons Vendor]]=AC104,AB104,0)</f>
        <v>0</v>
      </c>
      <c r="AH104" s="98"/>
      <c r="AI104" s="116"/>
      <c r="AJ104" s="98"/>
      <c r="AK104" s="118">
        <f t="shared" si="31"/>
        <v>0</v>
      </c>
      <c r="AL104" s="118">
        <f t="shared" si="32"/>
        <v>0</v>
      </c>
      <c r="AM104" s="118">
        <f t="shared" si="33"/>
        <v>0</v>
      </c>
      <c r="AN104" s="118">
        <f t="shared" si="34"/>
        <v>0</v>
      </c>
      <c r="AO104" s="118">
        <f t="shared" si="35"/>
        <v>0</v>
      </c>
      <c r="AP104" s="118">
        <f t="shared" si="36"/>
        <v>0</v>
      </c>
      <c r="AQ104" s="118">
        <f t="shared" si="37"/>
        <v>0</v>
      </c>
      <c r="AR104" s="118">
        <f t="shared" si="38"/>
        <v>0</v>
      </c>
      <c r="AS104" s="118">
        <f t="shared" si="39"/>
        <v>0</v>
      </c>
      <c r="AT104" s="118">
        <f t="shared" si="40"/>
        <v>0</v>
      </c>
      <c r="AU104" s="118">
        <f t="shared" si="41"/>
        <v>0</v>
      </c>
      <c r="AV104" s="118">
        <f t="shared" si="42"/>
        <v>0</v>
      </c>
      <c r="AW104" s="118">
        <f t="shared" si="43"/>
        <v>0</v>
      </c>
      <c r="AX104" s="118">
        <f t="shared" si="44"/>
        <v>0</v>
      </c>
      <c r="AY104" s="118">
        <f t="shared" si="45"/>
        <v>0</v>
      </c>
      <c r="AZ104" s="118">
        <f t="shared" si="46"/>
        <v>0</v>
      </c>
      <c r="BA104" s="118">
        <f t="shared" si="47"/>
        <v>1</v>
      </c>
      <c r="BB104" s="118">
        <f t="shared" si="48"/>
        <v>0</v>
      </c>
      <c r="BC104" s="118">
        <f t="shared" si="49"/>
        <v>0</v>
      </c>
      <c r="BD104" s="118">
        <f t="shared" si="50"/>
        <v>0</v>
      </c>
      <c r="BE104" s="72"/>
      <c r="BG104" s="11"/>
      <c r="BH104" s="11"/>
      <c r="BI104" s="11"/>
      <c r="BJ104" s="11"/>
      <c r="BK104" s="11"/>
      <c r="BL104" s="11"/>
      <c r="BM104" s="11"/>
      <c r="BN104" s="11"/>
      <c r="BO104" s="11"/>
      <c r="BP104" s="165"/>
      <c r="BQ104" s="165"/>
      <c r="BR104" s="165"/>
      <c r="BS104" s="165"/>
      <c r="BT104" s="165"/>
      <c r="BU104" s="165"/>
      <c r="BV104" s="165"/>
      <c r="BW104" s="165"/>
      <c r="BX104" s="165"/>
      <c r="BY104" s="165"/>
      <c r="BZ104" s="165"/>
      <c r="CA104" s="165"/>
      <c r="CB104" s="165"/>
    </row>
    <row r="105" spans="1:80" x14ac:dyDescent="0.3">
      <c r="A105" s="93" t="s">
        <v>808</v>
      </c>
      <c r="B105" s="89" t="s">
        <v>809</v>
      </c>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4" t="s">
        <v>65</v>
      </c>
      <c r="AB105" s="116">
        <v>1</v>
      </c>
      <c r="AC105" s="116" t="s">
        <v>231</v>
      </c>
      <c r="AD105" s="116" t="s">
        <v>641</v>
      </c>
      <c r="AE105" s="116"/>
      <c r="AF105" s="116"/>
      <c r="AG105" s="123">
        <f>IF(Tabel5[[#This Row],[Respons Vendor]]=AC105,AB105,0)</f>
        <v>0</v>
      </c>
      <c r="AH105" s="98"/>
      <c r="AI105" s="116"/>
      <c r="AJ105" s="98"/>
      <c r="AK105" s="118">
        <f t="shared" si="31"/>
        <v>0</v>
      </c>
      <c r="AL105" s="118">
        <f t="shared" si="32"/>
        <v>0</v>
      </c>
      <c r="AM105" s="118">
        <f t="shared" si="33"/>
        <v>0</v>
      </c>
      <c r="AN105" s="118">
        <f t="shared" si="34"/>
        <v>0</v>
      </c>
      <c r="AO105" s="118">
        <f t="shared" si="35"/>
        <v>0</v>
      </c>
      <c r="AP105" s="118">
        <f t="shared" si="36"/>
        <v>0</v>
      </c>
      <c r="AQ105" s="118">
        <f t="shared" si="37"/>
        <v>0</v>
      </c>
      <c r="AR105" s="118">
        <f t="shared" si="38"/>
        <v>0</v>
      </c>
      <c r="AS105" s="118">
        <f t="shared" si="39"/>
        <v>0</v>
      </c>
      <c r="AT105" s="118">
        <f t="shared" si="40"/>
        <v>0</v>
      </c>
      <c r="AU105" s="118">
        <f t="shared" si="41"/>
        <v>0</v>
      </c>
      <c r="AV105" s="118">
        <f t="shared" si="42"/>
        <v>0</v>
      </c>
      <c r="AW105" s="118">
        <f t="shared" si="43"/>
        <v>0</v>
      </c>
      <c r="AX105" s="118">
        <f t="shared" si="44"/>
        <v>0</v>
      </c>
      <c r="AY105" s="118">
        <f t="shared" si="45"/>
        <v>0</v>
      </c>
      <c r="AZ105" s="118">
        <f t="shared" si="46"/>
        <v>0</v>
      </c>
      <c r="BA105" s="118">
        <f t="shared" si="47"/>
        <v>1</v>
      </c>
      <c r="BB105" s="118">
        <f t="shared" si="48"/>
        <v>0</v>
      </c>
      <c r="BC105" s="118">
        <f t="shared" si="49"/>
        <v>0</v>
      </c>
      <c r="BD105" s="118">
        <f t="shared" si="50"/>
        <v>0</v>
      </c>
      <c r="BE105" s="72"/>
      <c r="BG105" s="11"/>
      <c r="BH105" s="11"/>
      <c r="BI105" s="11"/>
      <c r="BJ105" s="11"/>
      <c r="BK105" s="11"/>
      <c r="BL105" s="11"/>
      <c r="BM105" s="11"/>
      <c r="BN105" s="11"/>
      <c r="BO105" s="11"/>
      <c r="BP105" s="165"/>
      <c r="BQ105" s="165"/>
      <c r="BR105" s="165"/>
      <c r="BS105" s="165"/>
      <c r="BT105" s="165"/>
      <c r="BU105" s="165"/>
      <c r="BV105" s="165"/>
      <c r="BW105" s="165"/>
      <c r="BX105" s="165"/>
      <c r="BY105" s="165"/>
      <c r="BZ105" s="165"/>
      <c r="CA105" s="165"/>
      <c r="CB105" s="165"/>
    </row>
    <row r="106" spans="1:80" ht="27.6" x14ac:dyDescent="0.3">
      <c r="A106" s="93" t="s">
        <v>810</v>
      </c>
      <c r="B106" s="89" t="s">
        <v>811</v>
      </c>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4" t="s">
        <v>65</v>
      </c>
      <c r="AB106" s="116">
        <v>1</v>
      </c>
      <c r="AC106" s="116" t="s">
        <v>231</v>
      </c>
      <c r="AD106" s="116" t="s">
        <v>641</v>
      </c>
      <c r="AE106" s="116"/>
      <c r="AF106" s="116"/>
      <c r="AG106" s="123">
        <f>IF(Tabel5[[#This Row],[Respons Vendor]]=AC106,AB106,0)</f>
        <v>0</v>
      </c>
      <c r="AH106" s="98"/>
      <c r="AI106" s="116"/>
      <c r="AJ106" s="98"/>
      <c r="AK106" s="118">
        <f t="shared" si="31"/>
        <v>0</v>
      </c>
      <c r="AL106" s="118">
        <f t="shared" si="32"/>
        <v>0</v>
      </c>
      <c r="AM106" s="118">
        <f t="shared" si="33"/>
        <v>0</v>
      </c>
      <c r="AN106" s="118">
        <f t="shared" si="34"/>
        <v>0</v>
      </c>
      <c r="AO106" s="118">
        <f t="shared" si="35"/>
        <v>0</v>
      </c>
      <c r="AP106" s="118">
        <f t="shared" si="36"/>
        <v>0</v>
      </c>
      <c r="AQ106" s="118">
        <f t="shared" si="37"/>
        <v>0</v>
      </c>
      <c r="AR106" s="118">
        <f t="shared" si="38"/>
        <v>0</v>
      </c>
      <c r="AS106" s="118">
        <f t="shared" si="39"/>
        <v>0</v>
      </c>
      <c r="AT106" s="118">
        <f t="shared" si="40"/>
        <v>0</v>
      </c>
      <c r="AU106" s="118">
        <f t="shared" si="41"/>
        <v>0</v>
      </c>
      <c r="AV106" s="118">
        <f t="shared" si="42"/>
        <v>0</v>
      </c>
      <c r="AW106" s="118">
        <f t="shared" si="43"/>
        <v>0</v>
      </c>
      <c r="AX106" s="118">
        <f t="shared" si="44"/>
        <v>0</v>
      </c>
      <c r="AY106" s="118">
        <f t="shared" si="45"/>
        <v>0</v>
      </c>
      <c r="AZ106" s="118">
        <f t="shared" si="46"/>
        <v>0</v>
      </c>
      <c r="BA106" s="118">
        <f t="shared" si="47"/>
        <v>1</v>
      </c>
      <c r="BB106" s="118">
        <f t="shared" si="48"/>
        <v>0</v>
      </c>
      <c r="BC106" s="118">
        <f t="shared" si="49"/>
        <v>0</v>
      </c>
      <c r="BD106" s="118">
        <f t="shared" si="50"/>
        <v>0</v>
      </c>
      <c r="BE106" s="72"/>
      <c r="BG106" s="11"/>
      <c r="BH106" s="11"/>
      <c r="BI106" s="11"/>
      <c r="BJ106" s="11"/>
      <c r="BK106" s="11"/>
      <c r="BL106" s="11"/>
      <c r="BM106" s="11"/>
      <c r="BN106" s="11"/>
      <c r="BO106" s="11"/>
      <c r="BP106" s="165"/>
      <c r="BQ106" s="165"/>
      <c r="BR106" s="165"/>
      <c r="BS106" s="165"/>
      <c r="BT106" s="165"/>
      <c r="BU106" s="165"/>
      <c r="BV106" s="165"/>
      <c r="BW106" s="165"/>
      <c r="BX106" s="165"/>
      <c r="BY106" s="165"/>
      <c r="BZ106" s="165"/>
      <c r="CA106" s="165"/>
      <c r="CB106" s="165"/>
    </row>
    <row r="107" spans="1:80" x14ac:dyDescent="0.3">
      <c r="A107" s="93" t="s">
        <v>812</v>
      </c>
      <c r="B107" s="89" t="s">
        <v>813</v>
      </c>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4" t="s">
        <v>65</v>
      </c>
      <c r="AB107" s="116">
        <v>1</v>
      </c>
      <c r="AC107" s="116" t="s">
        <v>231</v>
      </c>
      <c r="AD107" s="116" t="s">
        <v>641</v>
      </c>
      <c r="AE107" s="116"/>
      <c r="AF107" s="116"/>
      <c r="AG107" s="123">
        <f>IF(Tabel5[[#This Row],[Respons Vendor]]=AC107,AB107,0)</f>
        <v>0</v>
      </c>
      <c r="AH107" s="98"/>
      <c r="AI107" s="116"/>
      <c r="AJ107" s="98"/>
      <c r="AK107" s="118">
        <f t="shared" si="31"/>
        <v>0</v>
      </c>
      <c r="AL107" s="118">
        <f t="shared" si="32"/>
        <v>0</v>
      </c>
      <c r="AM107" s="118">
        <f t="shared" si="33"/>
        <v>0</v>
      </c>
      <c r="AN107" s="118">
        <f t="shared" si="34"/>
        <v>0</v>
      </c>
      <c r="AO107" s="118">
        <f t="shared" si="35"/>
        <v>0</v>
      </c>
      <c r="AP107" s="118">
        <f t="shared" si="36"/>
        <v>0</v>
      </c>
      <c r="AQ107" s="118">
        <f t="shared" si="37"/>
        <v>0</v>
      </c>
      <c r="AR107" s="118">
        <f t="shared" si="38"/>
        <v>0</v>
      </c>
      <c r="AS107" s="118">
        <f t="shared" si="39"/>
        <v>0</v>
      </c>
      <c r="AT107" s="118">
        <f t="shared" si="40"/>
        <v>0</v>
      </c>
      <c r="AU107" s="118">
        <f t="shared" si="41"/>
        <v>0</v>
      </c>
      <c r="AV107" s="118">
        <f t="shared" si="42"/>
        <v>0</v>
      </c>
      <c r="AW107" s="118">
        <f t="shared" si="43"/>
        <v>0</v>
      </c>
      <c r="AX107" s="118">
        <f t="shared" si="44"/>
        <v>0</v>
      </c>
      <c r="AY107" s="118">
        <f t="shared" si="45"/>
        <v>0</v>
      </c>
      <c r="AZ107" s="118">
        <f t="shared" si="46"/>
        <v>0</v>
      </c>
      <c r="BA107" s="118">
        <f t="shared" si="47"/>
        <v>1</v>
      </c>
      <c r="BB107" s="118">
        <f t="shared" si="48"/>
        <v>0</v>
      </c>
      <c r="BC107" s="118">
        <f t="shared" si="49"/>
        <v>0</v>
      </c>
      <c r="BD107" s="118">
        <f t="shared" si="50"/>
        <v>0</v>
      </c>
      <c r="BE107" s="72"/>
      <c r="BG107" s="11"/>
      <c r="BH107" s="11"/>
      <c r="BI107" s="11"/>
      <c r="BJ107" s="11"/>
      <c r="BK107" s="11"/>
      <c r="BL107" s="11"/>
      <c r="BM107" s="11"/>
      <c r="BN107" s="11"/>
      <c r="BO107" s="11"/>
      <c r="BP107" s="165"/>
      <c r="BQ107" s="165"/>
      <c r="BR107" s="165"/>
      <c r="BS107" s="165"/>
      <c r="BT107" s="165"/>
      <c r="BU107" s="165"/>
      <c r="BV107" s="165"/>
      <c r="BW107" s="165"/>
      <c r="BX107" s="165"/>
      <c r="BY107" s="165"/>
      <c r="BZ107" s="165"/>
      <c r="CA107" s="165"/>
      <c r="CB107" s="165"/>
    </row>
    <row r="108" spans="1:80" ht="27.6" x14ac:dyDescent="0.3">
      <c r="A108" s="93" t="s">
        <v>814</v>
      </c>
      <c r="B108" s="89" t="s">
        <v>805</v>
      </c>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4" t="s">
        <v>65</v>
      </c>
      <c r="AB108" s="116">
        <v>1</v>
      </c>
      <c r="AC108" s="116" t="s">
        <v>231</v>
      </c>
      <c r="AD108" s="116" t="s">
        <v>641</v>
      </c>
      <c r="AE108" s="116"/>
      <c r="AF108" s="116"/>
      <c r="AG108" s="123">
        <f>IF(Tabel5[[#This Row],[Respons Vendor]]=AC108,AB108,0)</f>
        <v>0</v>
      </c>
      <c r="AH108" s="98"/>
      <c r="AI108" s="116"/>
      <c r="AJ108" s="98"/>
      <c r="AK108" s="118">
        <f t="shared" si="31"/>
        <v>0</v>
      </c>
      <c r="AL108" s="118">
        <f t="shared" si="32"/>
        <v>0</v>
      </c>
      <c r="AM108" s="118">
        <f t="shared" si="33"/>
        <v>0</v>
      </c>
      <c r="AN108" s="118">
        <f t="shared" si="34"/>
        <v>0</v>
      </c>
      <c r="AO108" s="118">
        <f t="shared" si="35"/>
        <v>0</v>
      </c>
      <c r="AP108" s="118">
        <f t="shared" si="36"/>
        <v>0</v>
      </c>
      <c r="AQ108" s="118">
        <f t="shared" si="37"/>
        <v>0</v>
      </c>
      <c r="AR108" s="118">
        <f t="shared" si="38"/>
        <v>0</v>
      </c>
      <c r="AS108" s="118">
        <f t="shared" si="39"/>
        <v>0</v>
      </c>
      <c r="AT108" s="118">
        <f t="shared" si="40"/>
        <v>0</v>
      </c>
      <c r="AU108" s="118">
        <f t="shared" si="41"/>
        <v>0</v>
      </c>
      <c r="AV108" s="118">
        <f t="shared" si="42"/>
        <v>0</v>
      </c>
      <c r="AW108" s="118">
        <f t="shared" si="43"/>
        <v>0</v>
      </c>
      <c r="AX108" s="118">
        <f t="shared" si="44"/>
        <v>0</v>
      </c>
      <c r="AY108" s="118">
        <f t="shared" si="45"/>
        <v>0</v>
      </c>
      <c r="AZ108" s="118">
        <f t="shared" si="46"/>
        <v>0</v>
      </c>
      <c r="BA108" s="118">
        <f t="shared" si="47"/>
        <v>1</v>
      </c>
      <c r="BB108" s="118">
        <f t="shared" si="48"/>
        <v>0</v>
      </c>
      <c r="BC108" s="118">
        <f t="shared" si="49"/>
        <v>0</v>
      </c>
      <c r="BD108" s="118">
        <f t="shared" si="50"/>
        <v>0</v>
      </c>
      <c r="BE108" s="72"/>
      <c r="BG108" s="11"/>
      <c r="BH108" s="11"/>
      <c r="BI108" s="11"/>
      <c r="BJ108" s="11"/>
      <c r="BK108" s="11"/>
      <c r="BL108" s="11"/>
      <c r="BM108" s="11"/>
      <c r="BN108" s="11"/>
      <c r="BO108" s="11"/>
      <c r="BP108" s="165"/>
      <c r="BQ108" s="165"/>
      <c r="BR108" s="165"/>
      <c r="BS108" s="165"/>
      <c r="BT108" s="165"/>
      <c r="BU108" s="165"/>
      <c r="BV108" s="165"/>
      <c r="BW108" s="165"/>
      <c r="BX108" s="165"/>
      <c r="BY108" s="165"/>
      <c r="BZ108" s="165"/>
      <c r="CA108" s="165"/>
      <c r="CB108" s="165"/>
    </row>
    <row r="109" spans="1:80" x14ac:dyDescent="0.3">
      <c r="A109" s="93" t="s">
        <v>815</v>
      </c>
      <c r="B109" s="89" t="s">
        <v>807</v>
      </c>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4" t="s">
        <v>65</v>
      </c>
      <c r="AB109" s="116">
        <v>1</v>
      </c>
      <c r="AC109" s="116" t="s">
        <v>231</v>
      </c>
      <c r="AD109" s="116" t="s">
        <v>641</v>
      </c>
      <c r="AE109" s="116"/>
      <c r="AF109" s="116"/>
      <c r="AG109" s="123">
        <f>IF(Tabel5[[#This Row],[Respons Vendor]]=AC109,AB109,0)</f>
        <v>0</v>
      </c>
      <c r="AH109" s="98"/>
      <c r="AI109" s="116"/>
      <c r="AJ109" s="98"/>
      <c r="AK109" s="118">
        <f t="shared" si="31"/>
        <v>0</v>
      </c>
      <c r="AL109" s="118">
        <f t="shared" si="32"/>
        <v>0</v>
      </c>
      <c r="AM109" s="118">
        <f t="shared" si="33"/>
        <v>0</v>
      </c>
      <c r="AN109" s="118">
        <f t="shared" si="34"/>
        <v>0</v>
      </c>
      <c r="AO109" s="118">
        <f t="shared" si="35"/>
        <v>0</v>
      </c>
      <c r="AP109" s="118">
        <f t="shared" si="36"/>
        <v>0</v>
      </c>
      <c r="AQ109" s="118">
        <f t="shared" si="37"/>
        <v>0</v>
      </c>
      <c r="AR109" s="118">
        <f t="shared" si="38"/>
        <v>0</v>
      </c>
      <c r="AS109" s="118">
        <f t="shared" si="39"/>
        <v>0</v>
      </c>
      <c r="AT109" s="118">
        <f t="shared" si="40"/>
        <v>0</v>
      </c>
      <c r="AU109" s="118">
        <f t="shared" si="41"/>
        <v>0</v>
      </c>
      <c r="AV109" s="118">
        <f t="shared" si="42"/>
        <v>0</v>
      </c>
      <c r="AW109" s="118">
        <f t="shared" si="43"/>
        <v>0</v>
      </c>
      <c r="AX109" s="118">
        <f t="shared" si="44"/>
        <v>0</v>
      </c>
      <c r="AY109" s="118">
        <f t="shared" si="45"/>
        <v>0</v>
      </c>
      <c r="AZ109" s="118">
        <f t="shared" si="46"/>
        <v>0</v>
      </c>
      <c r="BA109" s="118">
        <f t="shared" si="47"/>
        <v>1</v>
      </c>
      <c r="BB109" s="118">
        <f t="shared" si="48"/>
        <v>0</v>
      </c>
      <c r="BC109" s="118">
        <f t="shared" si="49"/>
        <v>0</v>
      </c>
      <c r="BD109" s="118">
        <f t="shared" si="50"/>
        <v>0</v>
      </c>
      <c r="BE109" s="72"/>
      <c r="BG109" s="11"/>
      <c r="BH109" s="11"/>
      <c r="BI109" s="11"/>
      <c r="BJ109" s="11"/>
      <c r="BK109" s="11"/>
      <c r="BL109" s="11"/>
      <c r="BM109" s="11"/>
      <c r="BN109" s="11"/>
      <c r="BO109" s="11"/>
      <c r="BP109" s="165"/>
      <c r="BQ109" s="165"/>
      <c r="BR109" s="165"/>
      <c r="BS109" s="165"/>
      <c r="BT109" s="165"/>
      <c r="BU109" s="165"/>
      <c r="BV109" s="165"/>
      <c r="BW109" s="165"/>
      <c r="BX109" s="165"/>
      <c r="BY109" s="165"/>
      <c r="BZ109" s="165"/>
      <c r="CA109" s="165"/>
      <c r="CB109" s="165"/>
    </row>
    <row r="110" spans="1:80" x14ac:dyDescent="0.3">
      <c r="A110" s="93" t="s">
        <v>816</v>
      </c>
      <c r="B110" s="89" t="s">
        <v>809</v>
      </c>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4" t="s">
        <v>65</v>
      </c>
      <c r="AB110" s="116">
        <v>1</v>
      </c>
      <c r="AC110" s="116" t="s">
        <v>231</v>
      </c>
      <c r="AD110" s="116" t="s">
        <v>641</v>
      </c>
      <c r="AE110" s="116"/>
      <c r="AF110" s="116"/>
      <c r="AG110" s="123">
        <f>IF(Tabel5[[#This Row],[Respons Vendor]]=AC110,AB110,0)</f>
        <v>0</v>
      </c>
      <c r="AH110" s="98"/>
      <c r="AI110" s="116"/>
      <c r="AJ110" s="98"/>
      <c r="AK110" s="118">
        <f t="shared" si="31"/>
        <v>0</v>
      </c>
      <c r="AL110" s="118">
        <f t="shared" si="32"/>
        <v>0</v>
      </c>
      <c r="AM110" s="118">
        <f t="shared" si="33"/>
        <v>0</v>
      </c>
      <c r="AN110" s="118">
        <f t="shared" si="34"/>
        <v>0</v>
      </c>
      <c r="AO110" s="118">
        <f t="shared" si="35"/>
        <v>0</v>
      </c>
      <c r="AP110" s="118">
        <f t="shared" si="36"/>
        <v>0</v>
      </c>
      <c r="AQ110" s="118">
        <f t="shared" si="37"/>
        <v>0</v>
      </c>
      <c r="AR110" s="118">
        <f t="shared" si="38"/>
        <v>0</v>
      </c>
      <c r="AS110" s="118">
        <f t="shared" si="39"/>
        <v>0</v>
      </c>
      <c r="AT110" s="118">
        <f t="shared" si="40"/>
        <v>0</v>
      </c>
      <c r="AU110" s="118">
        <f t="shared" si="41"/>
        <v>0</v>
      </c>
      <c r="AV110" s="118">
        <f t="shared" si="42"/>
        <v>0</v>
      </c>
      <c r="AW110" s="118">
        <f t="shared" si="43"/>
        <v>0</v>
      </c>
      <c r="AX110" s="118">
        <f t="shared" si="44"/>
        <v>0</v>
      </c>
      <c r="AY110" s="118">
        <f t="shared" si="45"/>
        <v>0</v>
      </c>
      <c r="AZ110" s="118">
        <f t="shared" si="46"/>
        <v>0</v>
      </c>
      <c r="BA110" s="118">
        <f t="shared" si="47"/>
        <v>1</v>
      </c>
      <c r="BB110" s="118">
        <f t="shared" si="48"/>
        <v>0</v>
      </c>
      <c r="BC110" s="118">
        <f t="shared" si="49"/>
        <v>0</v>
      </c>
      <c r="BD110" s="118">
        <f t="shared" si="50"/>
        <v>0</v>
      </c>
      <c r="BE110" s="72"/>
      <c r="BG110" s="11"/>
      <c r="BH110" s="11"/>
      <c r="BI110" s="11"/>
      <c r="BJ110" s="11"/>
      <c r="BK110" s="11"/>
      <c r="BL110" s="11"/>
      <c r="BM110" s="11"/>
      <c r="BN110" s="11"/>
      <c r="BO110" s="11"/>
      <c r="BP110" s="165"/>
      <c r="BQ110" s="165"/>
      <c r="BR110" s="165"/>
      <c r="BS110" s="165"/>
      <c r="BT110" s="165"/>
      <c r="BU110" s="165"/>
      <c r="BV110" s="165"/>
      <c r="BW110" s="165"/>
      <c r="BX110" s="165"/>
      <c r="BY110" s="165"/>
      <c r="BZ110" s="165"/>
      <c r="CA110" s="165"/>
      <c r="CB110" s="165"/>
    </row>
    <row r="111" spans="1:80" ht="27.6" x14ac:dyDescent="0.3">
      <c r="A111" s="93" t="s">
        <v>817</v>
      </c>
      <c r="B111" s="89" t="s">
        <v>811</v>
      </c>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4" t="s">
        <v>65</v>
      </c>
      <c r="AB111" s="116">
        <v>1</v>
      </c>
      <c r="AC111" s="116" t="s">
        <v>231</v>
      </c>
      <c r="AD111" s="116" t="s">
        <v>641</v>
      </c>
      <c r="AE111" s="116"/>
      <c r="AF111" s="116"/>
      <c r="AG111" s="123">
        <f>IF(Tabel5[[#This Row],[Respons Vendor]]=AC111,AB111,0)</f>
        <v>0</v>
      </c>
      <c r="AH111" s="98"/>
      <c r="AI111" s="116"/>
      <c r="AJ111" s="98"/>
      <c r="AK111" s="118">
        <f t="shared" si="31"/>
        <v>0</v>
      </c>
      <c r="AL111" s="118">
        <f t="shared" si="32"/>
        <v>0</v>
      </c>
      <c r="AM111" s="118">
        <f t="shared" si="33"/>
        <v>0</v>
      </c>
      <c r="AN111" s="118">
        <f t="shared" si="34"/>
        <v>0</v>
      </c>
      <c r="AO111" s="118">
        <f t="shared" si="35"/>
        <v>0</v>
      </c>
      <c r="AP111" s="118">
        <f t="shared" si="36"/>
        <v>0</v>
      </c>
      <c r="AQ111" s="118">
        <f t="shared" si="37"/>
        <v>0</v>
      </c>
      <c r="AR111" s="118">
        <f t="shared" si="38"/>
        <v>0</v>
      </c>
      <c r="AS111" s="118">
        <f t="shared" si="39"/>
        <v>0</v>
      </c>
      <c r="AT111" s="118">
        <f t="shared" si="40"/>
        <v>0</v>
      </c>
      <c r="AU111" s="118">
        <f t="shared" si="41"/>
        <v>0</v>
      </c>
      <c r="AV111" s="118">
        <f t="shared" si="42"/>
        <v>0</v>
      </c>
      <c r="AW111" s="118">
        <f t="shared" si="43"/>
        <v>0</v>
      </c>
      <c r="AX111" s="118">
        <f t="shared" si="44"/>
        <v>0</v>
      </c>
      <c r="AY111" s="118">
        <f t="shared" si="45"/>
        <v>0</v>
      </c>
      <c r="AZ111" s="118">
        <f t="shared" si="46"/>
        <v>0</v>
      </c>
      <c r="BA111" s="118">
        <f t="shared" si="47"/>
        <v>1</v>
      </c>
      <c r="BB111" s="118">
        <f t="shared" si="48"/>
        <v>0</v>
      </c>
      <c r="BC111" s="118">
        <f t="shared" si="49"/>
        <v>0</v>
      </c>
      <c r="BD111" s="118">
        <f t="shared" si="50"/>
        <v>0</v>
      </c>
      <c r="BE111" s="72"/>
      <c r="BG111" s="11"/>
      <c r="BH111" s="11"/>
      <c r="BI111" s="11"/>
      <c r="BJ111" s="11"/>
      <c r="BK111" s="11"/>
      <c r="BL111" s="11"/>
      <c r="BM111" s="11"/>
      <c r="BN111" s="11"/>
      <c r="BO111" s="11"/>
      <c r="BP111" s="165"/>
      <c r="BQ111" s="165"/>
      <c r="BR111" s="165"/>
      <c r="BS111" s="165"/>
      <c r="BT111" s="165"/>
      <c r="BU111" s="165"/>
      <c r="BV111" s="165"/>
      <c r="BW111" s="165"/>
      <c r="BX111" s="165"/>
      <c r="BY111" s="165"/>
      <c r="BZ111" s="165"/>
      <c r="CA111" s="165"/>
      <c r="CB111" s="165"/>
    </row>
    <row r="112" spans="1:80" x14ac:dyDescent="0.3">
      <c r="A112" s="93" t="s">
        <v>818</v>
      </c>
      <c r="B112" s="89" t="s">
        <v>819</v>
      </c>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4" t="s">
        <v>65</v>
      </c>
      <c r="AB112" s="116">
        <v>1</v>
      </c>
      <c r="AC112" s="116" t="s">
        <v>231</v>
      </c>
      <c r="AD112" s="116" t="s">
        <v>641</v>
      </c>
      <c r="AE112" s="116"/>
      <c r="AF112" s="116"/>
      <c r="AG112" s="123">
        <f>IF(Tabel5[[#This Row],[Respons Vendor]]=AC112,AB112,0)</f>
        <v>0</v>
      </c>
      <c r="AH112" s="98"/>
      <c r="AI112" s="116"/>
      <c r="AJ112" s="98"/>
      <c r="AK112" s="118">
        <f t="shared" si="31"/>
        <v>0</v>
      </c>
      <c r="AL112" s="118">
        <f t="shared" si="32"/>
        <v>0</v>
      </c>
      <c r="AM112" s="118">
        <f t="shared" si="33"/>
        <v>0</v>
      </c>
      <c r="AN112" s="118">
        <f t="shared" si="34"/>
        <v>0</v>
      </c>
      <c r="AO112" s="118">
        <f t="shared" si="35"/>
        <v>0</v>
      </c>
      <c r="AP112" s="118">
        <f t="shared" si="36"/>
        <v>0</v>
      </c>
      <c r="AQ112" s="118">
        <f t="shared" si="37"/>
        <v>0</v>
      </c>
      <c r="AR112" s="118">
        <f t="shared" si="38"/>
        <v>0</v>
      </c>
      <c r="AS112" s="118">
        <f t="shared" si="39"/>
        <v>0</v>
      </c>
      <c r="AT112" s="118">
        <f t="shared" si="40"/>
        <v>0</v>
      </c>
      <c r="AU112" s="118">
        <f t="shared" si="41"/>
        <v>0</v>
      </c>
      <c r="AV112" s="118">
        <f t="shared" si="42"/>
        <v>0</v>
      </c>
      <c r="AW112" s="118">
        <f t="shared" si="43"/>
        <v>0</v>
      </c>
      <c r="AX112" s="118">
        <f t="shared" si="44"/>
        <v>0</v>
      </c>
      <c r="AY112" s="118">
        <f t="shared" si="45"/>
        <v>0</v>
      </c>
      <c r="AZ112" s="118">
        <f t="shared" si="46"/>
        <v>0</v>
      </c>
      <c r="BA112" s="118">
        <f t="shared" si="47"/>
        <v>1</v>
      </c>
      <c r="BB112" s="118">
        <f t="shared" si="48"/>
        <v>0</v>
      </c>
      <c r="BC112" s="118">
        <f t="shared" si="49"/>
        <v>0</v>
      </c>
      <c r="BD112" s="118">
        <f t="shared" si="50"/>
        <v>0</v>
      </c>
      <c r="BE112" s="72"/>
      <c r="BG112" s="11"/>
      <c r="BH112" s="11"/>
      <c r="BI112" s="11"/>
      <c r="BJ112" s="11"/>
      <c r="BK112" s="11"/>
      <c r="BL112" s="11"/>
      <c r="BM112" s="11"/>
      <c r="BN112" s="11"/>
      <c r="BO112" s="11"/>
      <c r="BP112" s="165"/>
      <c r="BQ112" s="165"/>
      <c r="BR112" s="165"/>
      <c r="BS112" s="165"/>
      <c r="BT112" s="165"/>
      <c r="BU112" s="165"/>
      <c r="BV112" s="165"/>
      <c r="BW112" s="165"/>
      <c r="BX112" s="165"/>
      <c r="BY112" s="165"/>
      <c r="BZ112" s="165"/>
      <c r="CA112" s="165"/>
      <c r="CB112" s="165"/>
    </row>
    <row r="113" spans="1:80" ht="27.6" x14ac:dyDescent="0.3">
      <c r="A113" s="93" t="s">
        <v>820</v>
      </c>
      <c r="B113" s="89" t="s">
        <v>805</v>
      </c>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4" t="s">
        <v>65</v>
      </c>
      <c r="AB113" s="116">
        <v>1</v>
      </c>
      <c r="AC113" s="116" t="s">
        <v>231</v>
      </c>
      <c r="AD113" s="116" t="s">
        <v>641</v>
      </c>
      <c r="AE113" s="116"/>
      <c r="AF113" s="116"/>
      <c r="AG113" s="123">
        <f>IF(Tabel5[[#This Row],[Respons Vendor]]=AC113,AB113,0)</f>
        <v>0</v>
      </c>
      <c r="AH113" s="98"/>
      <c r="AI113" s="116"/>
      <c r="AJ113" s="98"/>
      <c r="AK113" s="118">
        <f t="shared" si="31"/>
        <v>0</v>
      </c>
      <c r="AL113" s="118">
        <f t="shared" si="32"/>
        <v>0</v>
      </c>
      <c r="AM113" s="118">
        <f t="shared" si="33"/>
        <v>0</v>
      </c>
      <c r="AN113" s="118">
        <f t="shared" si="34"/>
        <v>0</v>
      </c>
      <c r="AO113" s="118">
        <f t="shared" si="35"/>
        <v>0</v>
      </c>
      <c r="AP113" s="118">
        <f t="shared" si="36"/>
        <v>0</v>
      </c>
      <c r="AQ113" s="118">
        <f t="shared" si="37"/>
        <v>0</v>
      </c>
      <c r="AR113" s="118">
        <f t="shared" si="38"/>
        <v>0</v>
      </c>
      <c r="AS113" s="118">
        <f t="shared" si="39"/>
        <v>0</v>
      </c>
      <c r="AT113" s="118">
        <f t="shared" si="40"/>
        <v>0</v>
      </c>
      <c r="AU113" s="118">
        <f t="shared" si="41"/>
        <v>0</v>
      </c>
      <c r="AV113" s="118">
        <f t="shared" si="42"/>
        <v>0</v>
      </c>
      <c r="AW113" s="118">
        <f t="shared" si="43"/>
        <v>0</v>
      </c>
      <c r="AX113" s="118">
        <f t="shared" si="44"/>
        <v>0</v>
      </c>
      <c r="AY113" s="118">
        <f t="shared" si="45"/>
        <v>0</v>
      </c>
      <c r="AZ113" s="118">
        <f t="shared" si="46"/>
        <v>0</v>
      </c>
      <c r="BA113" s="118">
        <f t="shared" si="47"/>
        <v>1</v>
      </c>
      <c r="BB113" s="118">
        <f t="shared" si="48"/>
        <v>0</v>
      </c>
      <c r="BC113" s="118">
        <f t="shared" si="49"/>
        <v>0</v>
      </c>
      <c r="BD113" s="118">
        <f t="shared" si="50"/>
        <v>0</v>
      </c>
      <c r="BE113" s="72"/>
      <c r="BG113" s="11"/>
      <c r="BH113" s="11"/>
      <c r="BI113" s="11"/>
      <c r="BJ113" s="11"/>
      <c r="BK113" s="11"/>
      <c r="BL113" s="11"/>
      <c r="BM113" s="11"/>
      <c r="BN113" s="11"/>
      <c r="BO113" s="11"/>
      <c r="BP113" s="165"/>
      <c r="BQ113" s="165"/>
      <c r="BR113" s="165"/>
      <c r="BS113" s="165"/>
      <c r="BT113" s="165"/>
      <c r="BU113" s="165"/>
      <c r="BV113" s="165"/>
      <c r="BW113" s="165"/>
      <c r="BX113" s="165"/>
      <c r="BY113" s="165"/>
      <c r="BZ113" s="165"/>
      <c r="CA113" s="165"/>
      <c r="CB113" s="165"/>
    </row>
    <row r="114" spans="1:80" x14ac:dyDescent="0.3">
      <c r="A114" s="93" t="s">
        <v>821</v>
      </c>
      <c r="B114" s="89" t="s">
        <v>807</v>
      </c>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4" t="s">
        <v>65</v>
      </c>
      <c r="AB114" s="116">
        <v>1</v>
      </c>
      <c r="AC114" s="116" t="s">
        <v>231</v>
      </c>
      <c r="AD114" s="116" t="s">
        <v>641</v>
      </c>
      <c r="AE114" s="116"/>
      <c r="AF114" s="116"/>
      <c r="AG114" s="123">
        <f>IF(Tabel5[[#This Row],[Respons Vendor]]=AC114,AB114,0)</f>
        <v>0</v>
      </c>
      <c r="AH114" s="98"/>
      <c r="AI114" s="116"/>
      <c r="AJ114" s="98"/>
      <c r="AK114" s="118">
        <f t="shared" si="31"/>
        <v>0</v>
      </c>
      <c r="AL114" s="118">
        <f t="shared" si="32"/>
        <v>0</v>
      </c>
      <c r="AM114" s="118">
        <f t="shared" si="33"/>
        <v>0</v>
      </c>
      <c r="AN114" s="118">
        <f t="shared" si="34"/>
        <v>0</v>
      </c>
      <c r="AO114" s="118">
        <f t="shared" si="35"/>
        <v>0</v>
      </c>
      <c r="AP114" s="118">
        <f t="shared" si="36"/>
        <v>0</v>
      </c>
      <c r="AQ114" s="118">
        <f t="shared" si="37"/>
        <v>0</v>
      </c>
      <c r="AR114" s="118">
        <f t="shared" si="38"/>
        <v>0</v>
      </c>
      <c r="AS114" s="118">
        <f t="shared" si="39"/>
        <v>0</v>
      </c>
      <c r="AT114" s="118">
        <f t="shared" si="40"/>
        <v>0</v>
      </c>
      <c r="AU114" s="118">
        <f t="shared" si="41"/>
        <v>0</v>
      </c>
      <c r="AV114" s="118">
        <f t="shared" si="42"/>
        <v>0</v>
      </c>
      <c r="AW114" s="118">
        <f t="shared" si="43"/>
        <v>0</v>
      </c>
      <c r="AX114" s="118">
        <f t="shared" si="44"/>
        <v>0</v>
      </c>
      <c r="AY114" s="118">
        <f t="shared" si="45"/>
        <v>0</v>
      </c>
      <c r="AZ114" s="118">
        <f t="shared" si="46"/>
        <v>0</v>
      </c>
      <c r="BA114" s="118">
        <f t="shared" si="47"/>
        <v>1</v>
      </c>
      <c r="BB114" s="118">
        <f t="shared" si="48"/>
        <v>0</v>
      </c>
      <c r="BC114" s="118">
        <f t="shared" si="49"/>
        <v>0</v>
      </c>
      <c r="BD114" s="118">
        <f t="shared" si="50"/>
        <v>0</v>
      </c>
      <c r="BE114" s="72"/>
      <c r="BG114" s="11"/>
      <c r="BH114" s="11"/>
      <c r="BI114" s="11"/>
      <c r="BJ114" s="11"/>
      <c r="BK114" s="11"/>
      <c r="BL114" s="11"/>
      <c r="BM114" s="11"/>
      <c r="BN114" s="11"/>
      <c r="BO114" s="11"/>
      <c r="BP114" s="165"/>
      <c r="BQ114" s="165"/>
      <c r="BR114" s="165"/>
      <c r="BS114" s="165"/>
      <c r="BT114" s="165"/>
      <c r="BU114" s="165"/>
      <c r="BV114" s="165"/>
      <c r="BW114" s="165"/>
      <c r="BX114" s="165"/>
      <c r="BY114" s="165"/>
      <c r="BZ114" s="165"/>
      <c r="CA114" s="165"/>
      <c r="CB114" s="165"/>
    </row>
    <row r="115" spans="1:80" x14ac:dyDescent="0.3">
      <c r="A115" s="93" t="s">
        <v>822</v>
      </c>
      <c r="B115" s="89" t="s">
        <v>809</v>
      </c>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4" t="s">
        <v>65</v>
      </c>
      <c r="AB115" s="116">
        <v>1</v>
      </c>
      <c r="AC115" s="116" t="s">
        <v>231</v>
      </c>
      <c r="AD115" s="116" t="s">
        <v>641</v>
      </c>
      <c r="AE115" s="116"/>
      <c r="AF115" s="116"/>
      <c r="AG115" s="123">
        <f>IF(Tabel5[[#This Row],[Respons Vendor]]=AC115,AB115,0)</f>
        <v>0</v>
      </c>
      <c r="AH115" s="98"/>
      <c r="AI115" s="116"/>
      <c r="AJ115" s="98"/>
      <c r="AK115" s="118">
        <f t="shared" si="31"/>
        <v>0</v>
      </c>
      <c r="AL115" s="118">
        <f t="shared" si="32"/>
        <v>0</v>
      </c>
      <c r="AM115" s="118">
        <f t="shared" si="33"/>
        <v>0</v>
      </c>
      <c r="AN115" s="118">
        <f t="shared" si="34"/>
        <v>0</v>
      </c>
      <c r="AO115" s="118">
        <f t="shared" si="35"/>
        <v>0</v>
      </c>
      <c r="AP115" s="118">
        <f t="shared" si="36"/>
        <v>0</v>
      </c>
      <c r="AQ115" s="118">
        <f t="shared" si="37"/>
        <v>0</v>
      </c>
      <c r="AR115" s="118">
        <f t="shared" si="38"/>
        <v>0</v>
      </c>
      <c r="AS115" s="118">
        <f t="shared" si="39"/>
        <v>0</v>
      </c>
      <c r="AT115" s="118">
        <f t="shared" si="40"/>
        <v>0</v>
      </c>
      <c r="AU115" s="118">
        <f t="shared" si="41"/>
        <v>0</v>
      </c>
      <c r="AV115" s="118">
        <f t="shared" si="42"/>
        <v>0</v>
      </c>
      <c r="AW115" s="118">
        <f t="shared" si="43"/>
        <v>0</v>
      </c>
      <c r="AX115" s="118">
        <f t="shared" si="44"/>
        <v>0</v>
      </c>
      <c r="AY115" s="118">
        <f t="shared" si="45"/>
        <v>0</v>
      </c>
      <c r="AZ115" s="118">
        <f t="shared" si="46"/>
        <v>0</v>
      </c>
      <c r="BA115" s="118">
        <f t="shared" si="47"/>
        <v>1</v>
      </c>
      <c r="BB115" s="118">
        <f t="shared" si="48"/>
        <v>0</v>
      </c>
      <c r="BC115" s="118">
        <f t="shared" si="49"/>
        <v>0</v>
      </c>
      <c r="BD115" s="118">
        <f t="shared" si="50"/>
        <v>0</v>
      </c>
      <c r="BE115" s="72"/>
      <c r="BG115" s="11"/>
      <c r="BH115" s="11"/>
      <c r="BI115" s="11"/>
      <c r="BJ115" s="11"/>
      <c r="BK115" s="11"/>
      <c r="BL115" s="11"/>
      <c r="BM115" s="11"/>
      <c r="BN115" s="11"/>
      <c r="BO115" s="11"/>
      <c r="BP115" s="165"/>
      <c r="BQ115" s="165"/>
      <c r="BR115" s="165"/>
      <c r="BS115" s="165"/>
      <c r="BT115" s="165"/>
      <c r="BU115" s="165"/>
      <c r="BV115" s="165"/>
      <c r="BW115" s="165"/>
      <c r="BX115" s="165"/>
      <c r="BY115" s="165"/>
      <c r="BZ115" s="165"/>
      <c r="CA115" s="165"/>
      <c r="CB115" s="165"/>
    </row>
    <row r="116" spans="1:80" ht="27.6" x14ac:dyDescent="0.3">
      <c r="A116" s="93" t="s">
        <v>823</v>
      </c>
      <c r="B116" s="89" t="s">
        <v>811</v>
      </c>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4" t="s">
        <v>65</v>
      </c>
      <c r="AB116" s="116">
        <v>1</v>
      </c>
      <c r="AC116" s="116" t="s">
        <v>231</v>
      </c>
      <c r="AD116" s="116" t="s">
        <v>641</v>
      </c>
      <c r="AE116" s="116"/>
      <c r="AF116" s="116"/>
      <c r="AG116" s="123">
        <f>IF(Tabel5[[#This Row],[Respons Vendor]]=AC116,AB116,0)</f>
        <v>0</v>
      </c>
      <c r="AH116" s="98"/>
      <c r="AI116" s="116"/>
      <c r="AJ116" s="98"/>
      <c r="AK116" s="118">
        <f t="shared" si="31"/>
        <v>0</v>
      </c>
      <c r="AL116" s="118">
        <f t="shared" si="32"/>
        <v>0</v>
      </c>
      <c r="AM116" s="118">
        <f t="shared" si="33"/>
        <v>0</v>
      </c>
      <c r="AN116" s="118">
        <f t="shared" si="34"/>
        <v>0</v>
      </c>
      <c r="AO116" s="118">
        <f t="shared" si="35"/>
        <v>0</v>
      </c>
      <c r="AP116" s="118">
        <f t="shared" si="36"/>
        <v>0</v>
      </c>
      <c r="AQ116" s="118">
        <f t="shared" si="37"/>
        <v>0</v>
      </c>
      <c r="AR116" s="118">
        <f t="shared" si="38"/>
        <v>0</v>
      </c>
      <c r="AS116" s="118">
        <f t="shared" si="39"/>
        <v>0</v>
      </c>
      <c r="AT116" s="118">
        <f t="shared" si="40"/>
        <v>0</v>
      </c>
      <c r="AU116" s="118">
        <f t="shared" si="41"/>
        <v>0</v>
      </c>
      <c r="AV116" s="118">
        <f t="shared" si="42"/>
        <v>0</v>
      </c>
      <c r="AW116" s="118">
        <f t="shared" si="43"/>
        <v>0</v>
      </c>
      <c r="AX116" s="118">
        <f t="shared" si="44"/>
        <v>0</v>
      </c>
      <c r="AY116" s="118">
        <f t="shared" si="45"/>
        <v>0</v>
      </c>
      <c r="AZ116" s="118">
        <f t="shared" si="46"/>
        <v>0</v>
      </c>
      <c r="BA116" s="118">
        <f t="shared" si="47"/>
        <v>1</v>
      </c>
      <c r="BB116" s="118">
        <f t="shared" si="48"/>
        <v>0</v>
      </c>
      <c r="BC116" s="118">
        <f t="shared" si="49"/>
        <v>0</v>
      </c>
      <c r="BD116" s="118">
        <f t="shared" si="50"/>
        <v>0</v>
      </c>
      <c r="BE116" s="72"/>
      <c r="BG116" s="11"/>
      <c r="BH116" s="11"/>
      <c r="BI116" s="11"/>
      <c r="BJ116" s="11"/>
      <c r="BK116" s="11"/>
      <c r="BL116" s="11"/>
      <c r="BM116" s="11"/>
      <c r="BN116" s="11"/>
      <c r="BO116" s="11"/>
      <c r="BP116" s="165"/>
      <c r="BQ116" s="165"/>
      <c r="BR116" s="165"/>
      <c r="BS116" s="165"/>
      <c r="BT116" s="165"/>
      <c r="BU116" s="165"/>
      <c r="BV116" s="165"/>
      <c r="BW116" s="165"/>
      <c r="BX116" s="165"/>
      <c r="BY116" s="165"/>
      <c r="BZ116" s="165"/>
      <c r="CA116" s="165"/>
      <c r="CB116" s="165"/>
    </row>
    <row r="117" spans="1:80" ht="27.6" x14ac:dyDescent="0.3">
      <c r="A117" s="93" t="s">
        <v>824</v>
      </c>
      <c r="B117" s="89" t="s">
        <v>825</v>
      </c>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4" t="s">
        <v>65</v>
      </c>
      <c r="AB117" s="116">
        <v>1</v>
      </c>
      <c r="AC117" s="116" t="s">
        <v>231</v>
      </c>
      <c r="AD117" s="116" t="s">
        <v>641</v>
      </c>
      <c r="AE117" s="116"/>
      <c r="AF117" s="116"/>
      <c r="AG117" s="123">
        <f>IF(Tabel5[[#This Row],[Respons Vendor]]=AC117,AB117,0)</f>
        <v>0</v>
      </c>
      <c r="AH117" s="98"/>
      <c r="AI117" s="116"/>
      <c r="AJ117" s="98"/>
      <c r="AK117" s="118">
        <f t="shared" si="31"/>
        <v>0</v>
      </c>
      <c r="AL117" s="118">
        <f t="shared" si="32"/>
        <v>0</v>
      </c>
      <c r="AM117" s="118">
        <f t="shared" si="33"/>
        <v>0</v>
      </c>
      <c r="AN117" s="118">
        <f t="shared" si="34"/>
        <v>0</v>
      </c>
      <c r="AO117" s="118">
        <f t="shared" si="35"/>
        <v>0</v>
      </c>
      <c r="AP117" s="118">
        <f t="shared" si="36"/>
        <v>0</v>
      </c>
      <c r="AQ117" s="118">
        <f t="shared" si="37"/>
        <v>0</v>
      </c>
      <c r="AR117" s="118">
        <f t="shared" si="38"/>
        <v>0</v>
      </c>
      <c r="AS117" s="118">
        <f t="shared" si="39"/>
        <v>0</v>
      </c>
      <c r="AT117" s="118">
        <f t="shared" si="40"/>
        <v>0</v>
      </c>
      <c r="AU117" s="118">
        <f t="shared" si="41"/>
        <v>0</v>
      </c>
      <c r="AV117" s="118">
        <f t="shared" si="42"/>
        <v>0</v>
      </c>
      <c r="AW117" s="118">
        <f t="shared" si="43"/>
        <v>0</v>
      </c>
      <c r="AX117" s="118">
        <f t="shared" si="44"/>
        <v>0</v>
      </c>
      <c r="AY117" s="118">
        <f t="shared" si="45"/>
        <v>0</v>
      </c>
      <c r="AZ117" s="118">
        <f t="shared" si="46"/>
        <v>0</v>
      </c>
      <c r="BA117" s="118">
        <f t="shared" si="47"/>
        <v>1</v>
      </c>
      <c r="BB117" s="118">
        <f t="shared" si="48"/>
        <v>0</v>
      </c>
      <c r="BC117" s="118">
        <f t="shared" si="49"/>
        <v>0</v>
      </c>
      <c r="BD117" s="118">
        <f t="shared" si="50"/>
        <v>0</v>
      </c>
      <c r="BE117" s="72"/>
      <c r="BG117" s="11"/>
      <c r="BH117" s="11"/>
      <c r="BI117" s="11"/>
      <c r="BJ117" s="11"/>
      <c r="BK117" s="11"/>
      <c r="BL117" s="11"/>
      <c r="BM117" s="11"/>
      <c r="BN117" s="11"/>
      <c r="BO117" s="11"/>
      <c r="BP117" s="165"/>
      <c r="BQ117" s="165"/>
      <c r="BR117" s="165"/>
      <c r="BS117" s="165"/>
      <c r="BT117" s="165"/>
      <c r="BU117" s="165"/>
      <c r="BV117" s="165"/>
      <c r="BW117" s="165"/>
      <c r="BX117" s="165"/>
      <c r="BY117" s="165"/>
      <c r="BZ117" s="165"/>
      <c r="CA117" s="165"/>
      <c r="CB117" s="165"/>
    </row>
    <row r="118" spans="1:80" ht="27.6" x14ac:dyDescent="0.3">
      <c r="A118" s="93" t="s">
        <v>826</v>
      </c>
      <c r="B118" s="89" t="s">
        <v>805</v>
      </c>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4" t="s">
        <v>65</v>
      </c>
      <c r="AB118" s="116">
        <v>1</v>
      </c>
      <c r="AC118" s="116" t="s">
        <v>231</v>
      </c>
      <c r="AD118" s="116" t="s">
        <v>641</v>
      </c>
      <c r="AE118" s="116"/>
      <c r="AF118" s="116"/>
      <c r="AG118" s="123">
        <f>IF(Tabel5[[#This Row],[Respons Vendor]]=AC118,AB118,0)</f>
        <v>0</v>
      </c>
      <c r="AH118" s="98"/>
      <c r="AI118" s="116"/>
      <c r="AJ118" s="98"/>
      <c r="AK118" s="118">
        <f t="shared" si="31"/>
        <v>0</v>
      </c>
      <c r="AL118" s="118">
        <f t="shared" si="32"/>
        <v>0</v>
      </c>
      <c r="AM118" s="118">
        <f t="shared" si="33"/>
        <v>0</v>
      </c>
      <c r="AN118" s="118">
        <f t="shared" si="34"/>
        <v>0</v>
      </c>
      <c r="AO118" s="118">
        <f t="shared" si="35"/>
        <v>0</v>
      </c>
      <c r="AP118" s="118">
        <f t="shared" si="36"/>
        <v>0</v>
      </c>
      <c r="AQ118" s="118">
        <f t="shared" si="37"/>
        <v>0</v>
      </c>
      <c r="AR118" s="118">
        <f t="shared" si="38"/>
        <v>0</v>
      </c>
      <c r="AS118" s="118">
        <f t="shared" si="39"/>
        <v>0</v>
      </c>
      <c r="AT118" s="118">
        <f t="shared" si="40"/>
        <v>0</v>
      </c>
      <c r="AU118" s="118">
        <f t="shared" si="41"/>
        <v>0</v>
      </c>
      <c r="AV118" s="118">
        <f t="shared" si="42"/>
        <v>0</v>
      </c>
      <c r="AW118" s="118">
        <f t="shared" si="43"/>
        <v>0</v>
      </c>
      <c r="AX118" s="118">
        <f t="shared" si="44"/>
        <v>0</v>
      </c>
      <c r="AY118" s="118">
        <f t="shared" si="45"/>
        <v>0</v>
      </c>
      <c r="AZ118" s="118">
        <f t="shared" si="46"/>
        <v>0</v>
      </c>
      <c r="BA118" s="118">
        <f t="shared" si="47"/>
        <v>1</v>
      </c>
      <c r="BB118" s="118">
        <f t="shared" si="48"/>
        <v>0</v>
      </c>
      <c r="BC118" s="118">
        <f t="shared" si="49"/>
        <v>0</v>
      </c>
      <c r="BD118" s="118">
        <f t="shared" si="50"/>
        <v>0</v>
      </c>
      <c r="BE118" s="72"/>
      <c r="BG118" s="11"/>
      <c r="BH118" s="11"/>
      <c r="BI118" s="11"/>
      <c r="BJ118" s="11"/>
      <c r="BK118" s="11"/>
      <c r="BL118" s="11"/>
      <c r="BM118" s="11"/>
      <c r="BN118" s="11"/>
      <c r="BO118" s="11"/>
      <c r="BP118" s="165"/>
      <c r="BQ118" s="165"/>
      <c r="BR118" s="165"/>
      <c r="BS118" s="165"/>
      <c r="BT118" s="165"/>
      <c r="BU118" s="165"/>
      <c r="BV118" s="165"/>
      <c r="BW118" s="165"/>
      <c r="BX118" s="165"/>
      <c r="BY118" s="165"/>
      <c r="BZ118" s="165"/>
      <c r="CA118" s="165"/>
      <c r="CB118" s="165"/>
    </row>
    <row r="119" spans="1:80" x14ac:dyDescent="0.3">
      <c r="A119" s="93" t="s">
        <v>827</v>
      </c>
      <c r="B119" s="89" t="s">
        <v>807</v>
      </c>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c r="AA119" s="4" t="s">
        <v>65</v>
      </c>
      <c r="AB119" s="116">
        <v>1</v>
      </c>
      <c r="AC119" s="116" t="s">
        <v>231</v>
      </c>
      <c r="AD119" s="116" t="s">
        <v>641</v>
      </c>
      <c r="AE119" s="116"/>
      <c r="AF119" s="116"/>
      <c r="AG119" s="123">
        <f>IF(Tabel5[[#This Row],[Respons Vendor]]=AC119,AB119,0)</f>
        <v>0</v>
      </c>
      <c r="AH119" s="98"/>
      <c r="AI119" s="116"/>
      <c r="AJ119" s="98"/>
      <c r="AK119" s="118">
        <f t="shared" si="31"/>
        <v>0</v>
      </c>
      <c r="AL119" s="118">
        <f t="shared" si="32"/>
        <v>0</v>
      </c>
      <c r="AM119" s="118">
        <f t="shared" si="33"/>
        <v>0</v>
      </c>
      <c r="AN119" s="118">
        <f t="shared" si="34"/>
        <v>0</v>
      </c>
      <c r="AO119" s="118">
        <f t="shared" si="35"/>
        <v>0</v>
      </c>
      <c r="AP119" s="118">
        <f t="shared" si="36"/>
        <v>0</v>
      </c>
      <c r="AQ119" s="118">
        <f t="shared" si="37"/>
        <v>0</v>
      </c>
      <c r="AR119" s="118">
        <f t="shared" si="38"/>
        <v>0</v>
      </c>
      <c r="AS119" s="118">
        <f t="shared" si="39"/>
        <v>0</v>
      </c>
      <c r="AT119" s="118">
        <f t="shared" si="40"/>
        <v>0</v>
      </c>
      <c r="AU119" s="118">
        <f t="shared" si="41"/>
        <v>0</v>
      </c>
      <c r="AV119" s="118">
        <f t="shared" si="42"/>
        <v>0</v>
      </c>
      <c r="AW119" s="118">
        <f t="shared" si="43"/>
        <v>0</v>
      </c>
      <c r="AX119" s="118">
        <f t="shared" si="44"/>
        <v>0</v>
      </c>
      <c r="AY119" s="118">
        <f t="shared" si="45"/>
        <v>0</v>
      </c>
      <c r="AZ119" s="118">
        <f t="shared" si="46"/>
        <v>0</v>
      </c>
      <c r="BA119" s="118">
        <f t="shared" si="47"/>
        <v>1</v>
      </c>
      <c r="BB119" s="118">
        <f t="shared" si="48"/>
        <v>0</v>
      </c>
      <c r="BC119" s="118">
        <f t="shared" si="49"/>
        <v>0</v>
      </c>
      <c r="BD119" s="118">
        <f t="shared" si="50"/>
        <v>0</v>
      </c>
      <c r="BE119" s="72"/>
      <c r="BG119" s="11"/>
      <c r="BH119" s="11"/>
      <c r="BI119" s="11"/>
      <c r="BJ119" s="11"/>
      <c r="BK119" s="11"/>
      <c r="BL119" s="11"/>
      <c r="BM119" s="11"/>
      <c r="BN119" s="11"/>
      <c r="BO119" s="11"/>
      <c r="BP119" s="165"/>
      <c r="BQ119" s="165"/>
      <c r="BR119" s="165"/>
      <c r="BS119" s="165"/>
      <c r="BT119" s="165"/>
      <c r="BU119" s="165"/>
      <c r="BV119" s="165"/>
      <c r="BW119" s="165"/>
      <c r="BX119" s="165"/>
      <c r="BY119" s="165"/>
      <c r="BZ119" s="165"/>
      <c r="CA119" s="165"/>
      <c r="CB119" s="165"/>
    </row>
    <row r="120" spans="1:80" x14ac:dyDescent="0.3">
      <c r="A120" s="93" t="s">
        <v>828</v>
      </c>
      <c r="B120" s="89" t="s">
        <v>809</v>
      </c>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4" t="s">
        <v>65</v>
      </c>
      <c r="AB120" s="116">
        <v>1</v>
      </c>
      <c r="AC120" s="116" t="s">
        <v>231</v>
      </c>
      <c r="AD120" s="116" t="s">
        <v>641</v>
      </c>
      <c r="AE120" s="116"/>
      <c r="AF120" s="116"/>
      <c r="AG120" s="123">
        <f>IF(Tabel5[[#This Row],[Respons Vendor]]=AC120,AB120,0)</f>
        <v>0</v>
      </c>
      <c r="AH120" s="98"/>
      <c r="AI120" s="116"/>
      <c r="AJ120" s="98"/>
      <c r="AK120" s="118">
        <f t="shared" si="31"/>
        <v>0</v>
      </c>
      <c r="AL120" s="118">
        <f t="shared" si="32"/>
        <v>0</v>
      </c>
      <c r="AM120" s="118">
        <f t="shared" si="33"/>
        <v>0</v>
      </c>
      <c r="AN120" s="118">
        <f t="shared" si="34"/>
        <v>0</v>
      </c>
      <c r="AO120" s="118">
        <f t="shared" si="35"/>
        <v>0</v>
      </c>
      <c r="AP120" s="118">
        <f t="shared" si="36"/>
        <v>0</v>
      </c>
      <c r="AQ120" s="118">
        <f t="shared" si="37"/>
        <v>0</v>
      </c>
      <c r="AR120" s="118">
        <f t="shared" si="38"/>
        <v>0</v>
      </c>
      <c r="AS120" s="118">
        <f t="shared" si="39"/>
        <v>0</v>
      </c>
      <c r="AT120" s="118">
        <f t="shared" si="40"/>
        <v>0</v>
      </c>
      <c r="AU120" s="118">
        <f t="shared" si="41"/>
        <v>0</v>
      </c>
      <c r="AV120" s="118">
        <f t="shared" si="42"/>
        <v>0</v>
      </c>
      <c r="AW120" s="118">
        <f t="shared" si="43"/>
        <v>0</v>
      </c>
      <c r="AX120" s="118">
        <f t="shared" si="44"/>
        <v>0</v>
      </c>
      <c r="AY120" s="118">
        <f t="shared" si="45"/>
        <v>0</v>
      </c>
      <c r="AZ120" s="118">
        <f t="shared" si="46"/>
        <v>0</v>
      </c>
      <c r="BA120" s="118">
        <f t="shared" si="47"/>
        <v>1</v>
      </c>
      <c r="BB120" s="118">
        <f t="shared" si="48"/>
        <v>0</v>
      </c>
      <c r="BC120" s="118">
        <f t="shared" si="49"/>
        <v>0</v>
      </c>
      <c r="BD120" s="118">
        <f t="shared" si="50"/>
        <v>0</v>
      </c>
      <c r="BE120" s="72"/>
      <c r="BG120" s="11"/>
      <c r="BH120" s="11"/>
      <c r="BI120" s="11"/>
      <c r="BJ120" s="11"/>
      <c r="BK120" s="11"/>
      <c r="BL120" s="11"/>
      <c r="BM120" s="11"/>
      <c r="BN120" s="11"/>
      <c r="BO120" s="11"/>
      <c r="BP120" s="165"/>
      <c r="BQ120" s="165"/>
      <c r="BR120" s="165"/>
      <c r="BS120" s="165"/>
      <c r="BT120" s="165"/>
      <c r="BU120" s="165"/>
      <c r="BV120" s="165"/>
      <c r="BW120" s="165"/>
      <c r="BX120" s="165"/>
      <c r="BY120" s="165"/>
      <c r="BZ120" s="165"/>
      <c r="CA120" s="165"/>
      <c r="CB120" s="165"/>
    </row>
    <row r="121" spans="1:80" ht="27.6" x14ac:dyDescent="0.3">
      <c r="A121" s="93" t="s">
        <v>829</v>
      </c>
      <c r="B121" s="89" t="s">
        <v>811</v>
      </c>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c r="AA121" s="4" t="s">
        <v>65</v>
      </c>
      <c r="AB121" s="116">
        <v>1</v>
      </c>
      <c r="AC121" s="116" t="s">
        <v>231</v>
      </c>
      <c r="AD121" s="116" t="s">
        <v>641</v>
      </c>
      <c r="AE121" s="116"/>
      <c r="AF121" s="116"/>
      <c r="AG121" s="123">
        <f>IF(Tabel5[[#This Row],[Respons Vendor]]=AC121,AB121,0)</f>
        <v>0</v>
      </c>
      <c r="AH121" s="98"/>
      <c r="AI121" s="116"/>
      <c r="AJ121" s="98"/>
      <c r="AK121" s="118">
        <f t="shared" si="31"/>
        <v>0</v>
      </c>
      <c r="AL121" s="118">
        <f t="shared" si="32"/>
        <v>0</v>
      </c>
      <c r="AM121" s="118">
        <f t="shared" si="33"/>
        <v>0</v>
      </c>
      <c r="AN121" s="118">
        <f t="shared" si="34"/>
        <v>0</v>
      </c>
      <c r="AO121" s="118">
        <f t="shared" si="35"/>
        <v>0</v>
      </c>
      <c r="AP121" s="118">
        <f t="shared" si="36"/>
        <v>0</v>
      </c>
      <c r="AQ121" s="118">
        <f t="shared" si="37"/>
        <v>0</v>
      </c>
      <c r="AR121" s="118">
        <f t="shared" si="38"/>
        <v>0</v>
      </c>
      <c r="AS121" s="118">
        <f t="shared" si="39"/>
        <v>0</v>
      </c>
      <c r="AT121" s="118">
        <f t="shared" si="40"/>
        <v>0</v>
      </c>
      <c r="AU121" s="118">
        <f t="shared" si="41"/>
        <v>0</v>
      </c>
      <c r="AV121" s="118">
        <f t="shared" si="42"/>
        <v>0</v>
      </c>
      <c r="AW121" s="118">
        <f t="shared" si="43"/>
        <v>0</v>
      </c>
      <c r="AX121" s="118">
        <f t="shared" si="44"/>
        <v>0</v>
      </c>
      <c r="AY121" s="118">
        <f t="shared" si="45"/>
        <v>0</v>
      </c>
      <c r="AZ121" s="118">
        <f t="shared" si="46"/>
        <v>0</v>
      </c>
      <c r="BA121" s="118">
        <f t="shared" si="47"/>
        <v>1</v>
      </c>
      <c r="BB121" s="118">
        <f t="shared" si="48"/>
        <v>0</v>
      </c>
      <c r="BC121" s="118">
        <f t="shared" si="49"/>
        <v>0</v>
      </c>
      <c r="BD121" s="118">
        <f t="shared" si="50"/>
        <v>0</v>
      </c>
      <c r="BE121" s="72"/>
      <c r="BG121" s="11"/>
      <c r="BH121" s="11"/>
      <c r="BI121" s="11"/>
      <c r="BJ121" s="11"/>
      <c r="BK121" s="11"/>
      <c r="BL121" s="11"/>
      <c r="BM121" s="11"/>
      <c r="BN121" s="11"/>
      <c r="BO121" s="11"/>
      <c r="BP121" s="165"/>
      <c r="BQ121" s="165"/>
      <c r="BR121" s="165"/>
      <c r="BS121" s="165"/>
      <c r="BT121" s="165"/>
      <c r="BU121" s="165"/>
      <c r="BV121" s="165"/>
      <c r="BW121" s="165"/>
      <c r="BX121" s="165"/>
      <c r="BY121" s="165"/>
      <c r="BZ121" s="165"/>
      <c r="CA121" s="165"/>
      <c r="CB121" s="165"/>
    </row>
    <row r="122" spans="1:80" ht="27.6" x14ac:dyDescent="0.3">
      <c r="A122" s="93" t="s">
        <v>830</v>
      </c>
      <c r="B122" s="89" t="s">
        <v>831</v>
      </c>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4" t="s">
        <v>65</v>
      </c>
      <c r="AB122" s="116">
        <v>1</v>
      </c>
      <c r="AC122" s="116" t="s">
        <v>231</v>
      </c>
      <c r="AD122" s="116" t="s">
        <v>641</v>
      </c>
      <c r="AE122" s="116"/>
      <c r="AF122" s="116"/>
      <c r="AG122" s="123">
        <f>IF(Tabel5[[#This Row],[Respons Vendor]]=AC122,AB122,0)</f>
        <v>0</v>
      </c>
      <c r="AH122" s="98"/>
      <c r="AI122" s="116"/>
      <c r="AJ122" s="98"/>
      <c r="AK122" s="118">
        <f t="shared" si="31"/>
        <v>0</v>
      </c>
      <c r="AL122" s="118">
        <f t="shared" si="32"/>
        <v>0</v>
      </c>
      <c r="AM122" s="118">
        <f t="shared" si="33"/>
        <v>0</v>
      </c>
      <c r="AN122" s="118">
        <f t="shared" si="34"/>
        <v>0</v>
      </c>
      <c r="AO122" s="118">
        <f t="shared" si="35"/>
        <v>0</v>
      </c>
      <c r="AP122" s="118">
        <f t="shared" si="36"/>
        <v>0</v>
      </c>
      <c r="AQ122" s="118">
        <f t="shared" si="37"/>
        <v>0</v>
      </c>
      <c r="AR122" s="118">
        <f t="shared" si="38"/>
        <v>0</v>
      </c>
      <c r="AS122" s="118">
        <f t="shared" si="39"/>
        <v>0</v>
      </c>
      <c r="AT122" s="118">
        <f t="shared" si="40"/>
        <v>0</v>
      </c>
      <c r="AU122" s="118">
        <f t="shared" si="41"/>
        <v>0</v>
      </c>
      <c r="AV122" s="118">
        <f t="shared" si="42"/>
        <v>0</v>
      </c>
      <c r="AW122" s="118">
        <f t="shared" si="43"/>
        <v>0</v>
      </c>
      <c r="AX122" s="118">
        <f t="shared" si="44"/>
        <v>0</v>
      </c>
      <c r="AY122" s="118">
        <f t="shared" si="45"/>
        <v>0</v>
      </c>
      <c r="AZ122" s="118">
        <f t="shared" si="46"/>
        <v>0</v>
      </c>
      <c r="BA122" s="118">
        <f t="shared" si="47"/>
        <v>1</v>
      </c>
      <c r="BB122" s="118">
        <f t="shared" si="48"/>
        <v>0</v>
      </c>
      <c r="BC122" s="118">
        <f t="shared" si="49"/>
        <v>0</v>
      </c>
      <c r="BD122" s="118">
        <f t="shared" si="50"/>
        <v>0</v>
      </c>
      <c r="BE122" s="72"/>
      <c r="BG122" s="11"/>
      <c r="BH122" s="11"/>
      <c r="BI122" s="11"/>
      <c r="BJ122" s="11"/>
      <c r="BK122" s="11"/>
      <c r="BL122" s="11"/>
      <c r="BM122" s="11"/>
      <c r="BN122" s="11"/>
      <c r="BO122" s="11"/>
      <c r="BP122" s="165"/>
      <c r="BQ122" s="165"/>
      <c r="BR122" s="165"/>
      <c r="BS122" s="165"/>
      <c r="BT122" s="165"/>
      <c r="BU122" s="165"/>
      <c r="BV122" s="165"/>
      <c r="BW122" s="165"/>
      <c r="BX122" s="165"/>
      <c r="BY122" s="165"/>
      <c r="BZ122" s="165"/>
      <c r="CA122" s="165"/>
      <c r="CB122" s="165"/>
    </row>
    <row r="123" spans="1:80" ht="27.6" x14ac:dyDescent="0.3">
      <c r="A123" s="93" t="s">
        <v>832</v>
      </c>
      <c r="B123" s="89" t="s">
        <v>805</v>
      </c>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4" t="s">
        <v>65</v>
      </c>
      <c r="AB123" s="116">
        <v>1</v>
      </c>
      <c r="AC123" s="116" t="s">
        <v>231</v>
      </c>
      <c r="AD123" s="116" t="s">
        <v>641</v>
      </c>
      <c r="AE123" s="116"/>
      <c r="AF123" s="116"/>
      <c r="AG123" s="123">
        <f>IF(Tabel5[[#This Row],[Respons Vendor]]=AC123,AB123,0)</f>
        <v>0</v>
      </c>
      <c r="AH123" s="98"/>
      <c r="AI123" s="116"/>
      <c r="AJ123" s="98"/>
      <c r="AK123" s="118">
        <f t="shared" si="31"/>
        <v>0</v>
      </c>
      <c r="AL123" s="118">
        <f t="shared" si="32"/>
        <v>0</v>
      </c>
      <c r="AM123" s="118">
        <f t="shared" si="33"/>
        <v>0</v>
      </c>
      <c r="AN123" s="118">
        <f t="shared" si="34"/>
        <v>0</v>
      </c>
      <c r="AO123" s="118">
        <f t="shared" si="35"/>
        <v>0</v>
      </c>
      <c r="AP123" s="118">
        <f t="shared" si="36"/>
        <v>0</v>
      </c>
      <c r="AQ123" s="118">
        <f t="shared" si="37"/>
        <v>0</v>
      </c>
      <c r="AR123" s="118">
        <f t="shared" si="38"/>
        <v>0</v>
      </c>
      <c r="AS123" s="118">
        <f t="shared" si="39"/>
        <v>0</v>
      </c>
      <c r="AT123" s="118">
        <f t="shared" si="40"/>
        <v>0</v>
      </c>
      <c r="AU123" s="118">
        <f t="shared" si="41"/>
        <v>0</v>
      </c>
      <c r="AV123" s="118">
        <f t="shared" si="42"/>
        <v>0</v>
      </c>
      <c r="AW123" s="118">
        <f t="shared" si="43"/>
        <v>0</v>
      </c>
      <c r="AX123" s="118">
        <f t="shared" si="44"/>
        <v>0</v>
      </c>
      <c r="AY123" s="118">
        <f t="shared" si="45"/>
        <v>0</v>
      </c>
      <c r="AZ123" s="118">
        <f t="shared" si="46"/>
        <v>0</v>
      </c>
      <c r="BA123" s="118">
        <f t="shared" si="47"/>
        <v>1</v>
      </c>
      <c r="BB123" s="118">
        <f t="shared" si="48"/>
        <v>0</v>
      </c>
      <c r="BC123" s="118">
        <f t="shared" si="49"/>
        <v>0</v>
      </c>
      <c r="BD123" s="118">
        <f t="shared" si="50"/>
        <v>0</v>
      </c>
      <c r="BE123" s="72"/>
      <c r="BG123" s="11"/>
      <c r="BH123" s="11"/>
      <c r="BI123" s="11"/>
      <c r="BJ123" s="11"/>
      <c r="BK123" s="11"/>
      <c r="BL123" s="11"/>
      <c r="BM123" s="11"/>
      <c r="BN123" s="11"/>
      <c r="BO123" s="11"/>
      <c r="BP123" s="165"/>
      <c r="BQ123" s="165"/>
      <c r="BR123" s="165"/>
      <c r="BS123" s="165"/>
      <c r="BT123" s="165"/>
      <c r="BU123" s="165"/>
      <c r="BV123" s="165"/>
      <c r="BW123" s="165"/>
      <c r="BX123" s="165"/>
      <c r="BY123" s="165"/>
      <c r="BZ123" s="165"/>
      <c r="CA123" s="165"/>
      <c r="CB123" s="165"/>
    </row>
    <row r="124" spans="1:80" x14ac:dyDescent="0.3">
      <c r="A124" s="93" t="s">
        <v>833</v>
      </c>
      <c r="B124" s="89" t="s">
        <v>807</v>
      </c>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4" t="s">
        <v>65</v>
      </c>
      <c r="AB124" s="116">
        <v>1</v>
      </c>
      <c r="AC124" s="116" t="s">
        <v>231</v>
      </c>
      <c r="AD124" s="116" t="s">
        <v>641</v>
      </c>
      <c r="AE124" s="116"/>
      <c r="AF124" s="116"/>
      <c r="AG124" s="123">
        <f>IF(Tabel5[[#This Row],[Respons Vendor]]=AC124,AB124,0)</f>
        <v>0</v>
      </c>
      <c r="AH124" s="98"/>
      <c r="AI124" s="116"/>
      <c r="AJ124" s="98"/>
      <c r="AK124" s="118">
        <f t="shared" si="31"/>
        <v>0</v>
      </c>
      <c r="AL124" s="118">
        <f t="shared" si="32"/>
        <v>0</v>
      </c>
      <c r="AM124" s="118">
        <f t="shared" si="33"/>
        <v>0</v>
      </c>
      <c r="AN124" s="118">
        <f t="shared" si="34"/>
        <v>0</v>
      </c>
      <c r="AO124" s="118">
        <f t="shared" si="35"/>
        <v>0</v>
      </c>
      <c r="AP124" s="118">
        <f t="shared" si="36"/>
        <v>0</v>
      </c>
      <c r="AQ124" s="118">
        <f t="shared" si="37"/>
        <v>0</v>
      </c>
      <c r="AR124" s="118">
        <f t="shared" si="38"/>
        <v>0</v>
      </c>
      <c r="AS124" s="118">
        <f t="shared" si="39"/>
        <v>0</v>
      </c>
      <c r="AT124" s="118">
        <f t="shared" si="40"/>
        <v>0</v>
      </c>
      <c r="AU124" s="118">
        <f t="shared" si="41"/>
        <v>0</v>
      </c>
      <c r="AV124" s="118">
        <f t="shared" si="42"/>
        <v>0</v>
      </c>
      <c r="AW124" s="118">
        <f t="shared" si="43"/>
        <v>0</v>
      </c>
      <c r="AX124" s="118">
        <f t="shared" si="44"/>
        <v>0</v>
      </c>
      <c r="AY124" s="118">
        <f t="shared" si="45"/>
        <v>0</v>
      </c>
      <c r="AZ124" s="118">
        <f t="shared" si="46"/>
        <v>0</v>
      </c>
      <c r="BA124" s="118">
        <f t="shared" si="47"/>
        <v>1</v>
      </c>
      <c r="BB124" s="118">
        <f t="shared" si="48"/>
        <v>0</v>
      </c>
      <c r="BC124" s="118">
        <f t="shared" si="49"/>
        <v>0</v>
      </c>
      <c r="BD124" s="118">
        <f t="shared" si="50"/>
        <v>0</v>
      </c>
      <c r="BE124" s="72"/>
      <c r="BG124" s="11"/>
      <c r="BH124" s="11"/>
      <c r="BI124" s="11"/>
      <c r="BJ124" s="11"/>
      <c r="BK124" s="11"/>
      <c r="BL124" s="11"/>
      <c r="BM124" s="11"/>
      <c r="BN124" s="11"/>
      <c r="BO124" s="11"/>
      <c r="BP124" s="165"/>
      <c r="BQ124" s="165"/>
      <c r="BR124" s="165"/>
      <c r="BS124" s="165"/>
      <c r="BT124" s="165"/>
      <c r="BU124" s="165"/>
      <c r="BV124" s="165"/>
      <c r="BW124" s="165"/>
      <c r="BX124" s="165"/>
      <c r="BY124" s="165"/>
      <c r="BZ124" s="165"/>
      <c r="CA124" s="165"/>
      <c r="CB124" s="165"/>
    </row>
    <row r="125" spans="1:80" x14ac:dyDescent="0.3">
      <c r="A125" s="93" t="s">
        <v>834</v>
      </c>
      <c r="B125" s="89" t="s">
        <v>809</v>
      </c>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4" t="s">
        <v>65</v>
      </c>
      <c r="AB125" s="116">
        <v>1</v>
      </c>
      <c r="AC125" s="116" t="s">
        <v>231</v>
      </c>
      <c r="AD125" s="116" t="s">
        <v>641</v>
      </c>
      <c r="AE125" s="116"/>
      <c r="AF125" s="116"/>
      <c r="AG125" s="123">
        <f>IF(Tabel5[[#This Row],[Respons Vendor]]=AC125,AB125,0)</f>
        <v>0</v>
      </c>
      <c r="AH125" s="98"/>
      <c r="AI125" s="116"/>
      <c r="AJ125" s="98"/>
      <c r="AK125" s="118">
        <f t="shared" si="31"/>
        <v>0</v>
      </c>
      <c r="AL125" s="118">
        <f t="shared" si="32"/>
        <v>0</v>
      </c>
      <c r="AM125" s="118">
        <f t="shared" si="33"/>
        <v>0</v>
      </c>
      <c r="AN125" s="118">
        <f t="shared" si="34"/>
        <v>0</v>
      </c>
      <c r="AO125" s="118">
        <f t="shared" si="35"/>
        <v>0</v>
      </c>
      <c r="AP125" s="118">
        <f t="shared" si="36"/>
        <v>0</v>
      </c>
      <c r="AQ125" s="118">
        <f t="shared" si="37"/>
        <v>0</v>
      </c>
      <c r="AR125" s="118">
        <f t="shared" si="38"/>
        <v>0</v>
      </c>
      <c r="AS125" s="118">
        <f t="shared" si="39"/>
        <v>0</v>
      </c>
      <c r="AT125" s="118">
        <f t="shared" si="40"/>
        <v>0</v>
      </c>
      <c r="AU125" s="118">
        <f t="shared" si="41"/>
        <v>0</v>
      </c>
      <c r="AV125" s="118">
        <f t="shared" si="42"/>
        <v>0</v>
      </c>
      <c r="AW125" s="118">
        <f t="shared" si="43"/>
        <v>0</v>
      </c>
      <c r="AX125" s="118">
        <f t="shared" si="44"/>
        <v>0</v>
      </c>
      <c r="AY125" s="118">
        <f t="shared" si="45"/>
        <v>0</v>
      </c>
      <c r="AZ125" s="118">
        <f t="shared" si="46"/>
        <v>0</v>
      </c>
      <c r="BA125" s="118">
        <f t="shared" si="47"/>
        <v>1</v>
      </c>
      <c r="BB125" s="118">
        <f t="shared" si="48"/>
        <v>0</v>
      </c>
      <c r="BC125" s="118">
        <f t="shared" si="49"/>
        <v>0</v>
      </c>
      <c r="BD125" s="118">
        <f t="shared" si="50"/>
        <v>0</v>
      </c>
      <c r="BE125" s="72"/>
      <c r="BG125" s="11"/>
      <c r="BH125" s="11"/>
      <c r="BI125" s="11"/>
      <c r="BJ125" s="11"/>
      <c r="BK125" s="11"/>
      <c r="BL125" s="11"/>
      <c r="BM125" s="11"/>
      <c r="BN125" s="11"/>
      <c r="BO125" s="11"/>
      <c r="BP125" s="165"/>
      <c r="BQ125" s="165"/>
      <c r="BR125" s="165"/>
      <c r="BS125" s="165"/>
      <c r="BT125" s="165"/>
      <c r="BU125" s="165"/>
      <c r="BV125" s="165"/>
      <c r="BW125" s="165"/>
      <c r="BX125" s="165"/>
      <c r="BY125" s="165"/>
      <c r="BZ125" s="165"/>
      <c r="CA125" s="165"/>
      <c r="CB125" s="165"/>
    </row>
    <row r="126" spans="1:80" ht="27.6" x14ac:dyDescent="0.3">
      <c r="A126" s="93" t="s">
        <v>835</v>
      </c>
      <c r="B126" s="89" t="s">
        <v>811</v>
      </c>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4" t="s">
        <v>65</v>
      </c>
      <c r="AB126" s="116">
        <v>1</v>
      </c>
      <c r="AC126" s="116" t="s">
        <v>231</v>
      </c>
      <c r="AD126" s="116" t="s">
        <v>641</v>
      </c>
      <c r="AE126" s="116"/>
      <c r="AF126" s="116"/>
      <c r="AG126" s="123">
        <f>IF(Tabel5[[#This Row],[Respons Vendor]]=AC126,AB126,0)</f>
        <v>0</v>
      </c>
      <c r="AH126" s="98"/>
      <c r="AI126" s="116"/>
      <c r="AJ126" s="98"/>
      <c r="AK126" s="118">
        <f t="shared" si="31"/>
        <v>0</v>
      </c>
      <c r="AL126" s="118">
        <f t="shared" si="32"/>
        <v>0</v>
      </c>
      <c r="AM126" s="118">
        <f t="shared" si="33"/>
        <v>0</v>
      </c>
      <c r="AN126" s="118">
        <f t="shared" si="34"/>
        <v>0</v>
      </c>
      <c r="AO126" s="118">
        <f t="shared" si="35"/>
        <v>0</v>
      </c>
      <c r="AP126" s="118">
        <f t="shared" si="36"/>
        <v>0</v>
      </c>
      <c r="AQ126" s="118">
        <f t="shared" si="37"/>
        <v>0</v>
      </c>
      <c r="AR126" s="118">
        <f t="shared" si="38"/>
        <v>0</v>
      </c>
      <c r="AS126" s="118">
        <f t="shared" si="39"/>
        <v>0</v>
      </c>
      <c r="AT126" s="118">
        <f t="shared" si="40"/>
        <v>0</v>
      </c>
      <c r="AU126" s="118">
        <f t="shared" si="41"/>
        <v>0</v>
      </c>
      <c r="AV126" s="118">
        <f t="shared" si="42"/>
        <v>0</v>
      </c>
      <c r="AW126" s="118">
        <f t="shared" si="43"/>
        <v>0</v>
      </c>
      <c r="AX126" s="118">
        <f t="shared" si="44"/>
        <v>0</v>
      </c>
      <c r="AY126" s="118">
        <f t="shared" si="45"/>
        <v>0</v>
      </c>
      <c r="AZ126" s="118">
        <f t="shared" si="46"/>
        <v>0</v>
      </c>
      <c r="BA126" s="118">
        <f t="shared" si="47"/>
        <v>1</v>
      </c>
      <c r="BB126" s="118">
        <f t="shared" si="48"/>
        <v>0</v>
      </c>
      <c r="BC126" s="118">
        <f t="shared" si="49"/>
        <v>0</v>
      </c>
      <c r="BD126" s="118">
        <f t="shared" si="50"/>
        <v>0</v>
      </c>
      <c r="BE126" s="72"/>
      <c r="BG126" s="11"/>
      <c r="BH126" s="11"/>
      <c r="BI126" s="11"/>
      <c r="BJ126" s="11"/>
      <c r="BK126" s="11"/>
      <c r="BL126" s="11"/>
      <c r="BM126" s="11"/>
      <c r="BN126" s="11"/>
      <c r="BO126" s="11"/>
      <c r="BP126" s="165"/>
      <c r="BQ126" s="165"/>
      <c r="BR126" s="165"/>
      <c r="BS126" s="165"/>
      <c r="BT126" s="165"/>
      <c r="BU126" s="165"/>
      <c r="BV126" s="165"/>
      <c r="BW126" s="165"/>
      <c r="BX126" s="165"/>
      <c r="BY126" s="165"/>
      <c r="BZ126" s="165"/>
      <c r="CA126" s="165"/>
      <c r="CB126" s="165"/>
    </row>
    <row r="127" spans="1:80" x14ac:dyDescent="0.3">
      <c r="A127" s="93" t="s">
        <v>836</v>
      </c>
      <c r="B127" s="89" t="s">
        <v>837</v>
      </c>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c r="AA127" s="4" t="s">
        <v>65</v>
      </c>
      <c r="AB127" s="116">
        <v>1</v>
      </c>
      <c r="AC127" s="116" t="s">
        <v>231</v>
      </c>
      <c r="AD127" s="116" t="s">
        <v>641</v>
      </c>
      <c r="AE127" s="116"/>
      <c r="AF127" s="116"/>
      <c r="AG127" s="123">
        <f>IF(Tabel5[[#This Row],[Respons Vendor]]=AC127,AB127,0)</f>
        <v>0</v>
      </c>
      <c r="AH127" s="98"/>
      <c r="AI127" s="116"/>
      <c r="AJ127" s="98"/>
      <c r="AK127" s="118">
        <f t="shared" si="31"/>
        <v>0</v>
      </c>
      <c r="AL127" s="118">
        <f t="shared" si="32"/>
        <v>0</v>
      </c>
      <c r="AM127" s="118">
        <f t="shared" si="33"/>
        <v>0</v>
      </c>
      <c r="AN127" s="118">
        <f t="shared" si="34"/>
        <v>0</v>
      </c>
      <c r="AO127" s="118">
        <f t="shared" si="35"/>
        <v>0</v>
      </c>
      <c r="AP127" s="118">
        <f t="shared" si="36"/>
        <v>0</v>
      </c>
      <c r="AQ127" s="118">
        <f t="shared" si="37"/>
        <v>0</v>
      </c>
      <c r="AR127" s="118">
        <f t="shared" si="38"/>
        <v>0</v>
      </c>
      <c r="AS127" s="118">
        <f t="shared" si="39"/>
        <v>0</v>
      </c>
      <c r="AT127" s="118">
        <f t="shared" si="40"/>
        <v>0</v>
      </c>
      <c r="AU127" s="118">
        <f t="shared" si="41"/>
        <v>0</v>
      </c>
      <c r="AV127" s="118">
        <f t="shared" si="42"/>
        <v>0</v>
      </c>
      <c r="AW127" s="118">
        <f t="shared" si="43"/>
        <v>0</v>
      </c>
      <c r="AX127" s="118">
        <f t="shared" si="44"/>
        <v>0</v>
      </c>
      <c r="AY127" s="118">
        <f t="shared" si="45"/>
        <v>0</v>
      </c>
      <c r="AZ127" s="118">
        <f t="shared" si="46"/>
        <v>0</v>
      </c>
      <c r="BA127" s="118">
        <f t="shared" si="47"/>
        <v>1</v>
      </c>
      <c r="BB127" s="118">
        <f t="shared" si="48"/>
        <v>0</v>
      </c>
      <c r="BC127" s="118">
        <f t="shared" si="49"/>
        <v>0</v>
      </c>
      <c r="BD127" s="118">
        <f t="shared" si="50"/>
        <v>0</v>
      </c>
      <c r="BE127" s="72"/>
      <c r="BG127" s="11"/>
      <c r="BH127" s="11"/>
      <c r="BI127" s="11"/>
      <c r="BJ127" s="11"/>
      <c r="BK127" s="11"/>
      <c r="BL127" s="11"/>
      <c r="BM127" s="11"/>
      <c r="BN127" s="11"/>
      <c r="BO127" s="11"/>
      <c r="BP127" s="165"/>
      <c r="BQ127" s="165"/>
      <c r="BR127" s="165"/>
      <c r="BS127" s="165"/>
      <c r="BT127" s="165"/>
      <c r="BU127" s="165"/>
      <c r="BV127" s="165"/>
      <c r="BW127" s="165"/>
      <c r="BX127" s="165"/>
      <c r="BY127" s="165"/>
      <c r="BZ127" s="165"/>
      <c r="CA127" s="165"/>
      <c r="CB127" s="165"/>
    </row>
    <row r="128" spans="1:80" x14ac:dyDescent="0.3">
      <c r="A128" s="93" t="s">
        <v>838</v>
      </c>
      <c r="B128" s="89" t="s">
        <v>839</v>
      </c>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4" t="s">
        <v>65</v>
      </c>
      <c r="AB128" s="116">
        <v>1</v>
      </c>
      <c r="AC128" s="116" t="s">
        <v>231</v>
      </c>
      <c r="AD128" s="116" t="s">
        <v>641</v>
      </c>
      <c r="AE128" s="116"/>
      <c r="AF128" s="116"/>
      <c r="AG128" s="123">
        <f>IF(Tabel5[[#This Row],[Respons Vendor]]=AC128,AB128,0)</f>
        <v>0</v>
      </c>
      <c r="AH128" s="98"/>
      <c r="AI128" s="116"/>
      <c r="AJ128" s="98"/>
      <c r="AK128" s="118">
        <f t="shared" si="31"/>
        <v>0</v>
      </c>
      <c r="AL128" s="118">
        <f t="shared" si="32"/>
        <v>0</v>
      </c>
      <c r="AM128" s="118">
        <f t="shared" si="33"/>
        <v>0</v>
      </c>
      <c r="AN128" s="118">
        <f t="shared" si="34"/>
        <v>0</v>
      </c>
      <c r="AO128" s="118">
        <f t="shared" si="35"/>
        <v>0</v>
      </c>
      <c r="AP128" s="118">
        <f t="shared" si="36"/>
        <v>0</v>
      </c>
      <c r="AQ128" s="118">
        <f t="shared" si="37"/>
        <v>0</v>
      </c>
      <c r="AR128" s="118">
        <f t="shared" si="38"/>
        <v>0</v>
      </c>
      <c r="AS128" s="118">
        <f t="shared" si="39"/>
        <v>0</v>
      </c>
      <c r="AT128" s="118">
        <f t="shared" si="40"/>
        <v>0</v>
      </c>
      <c r="AU128" s="118">
        <f t="shared" si="41"/>
        <v>0</v>
      </c>
      <c r="AV128" s="118">
        <f t="shared" si="42"/>
        <v>0</v>
      </c>
      <c r="AW128" s="118">
        <f t="shared" si="43"/>
        <v>0</v>
      </c>
      <c r="AX128" s="118">
        <f t="shared" si="44"/>
        <v>0</v>
      </c>
      <c r="AY128" s="118">
        <f t="shared" si="45"/>
        <v>0</v>
      </c>
      <c r="AZ128" s="118">
        <f t="shared" si="46"/>
        <v>0</v>
      </c>
      <c r="BA128" s="118">
        <f t="shared" si="47"/>
        <v>1</v>
      </c>
      <c r="BB128" s="118">
        <f t="shared" si="48"/>
        <v>0</v>
      </c>
      <c r="BC128" s="118">
        <f t="shared" si="49"/>
        <v>0</v>
      </c>
      <c r="BD128" s="118">
        <f t="shared" si="50"/>
        <v>0</v>
      </c>
      <c r="BE128" s="72"/>
      <c r="BG128" s="11"/>
      <c r="BH128" s="11"/>
      <c r="BI128" s="11"/>
      <c r="BJ128" s="11"/>
      <c r="BK128" s="11"/>
      <c r="BL128" s="11"/>
      <c r="BM128" s="11"/>
      <c r="BN128" s="11"/>
      <c r="BO128" s="11"/>
      <c r="BP128" s="165"/>
      <c r="BQ128" s="165"/>
      <c r="BR128" s="165"/>
      <c r="BS128" s="165"/>
      <c r="BT128" s="165"/>
      <c r="BU128" s="165"/>
      <c r="BV128" s="165"/>
      <c r="BW128" s="165"/>
      <c r="BX128" s="165"/>
      <c r="BY128" s="165"/>
      <c r="BZ128" s="165"/>
      <c r="CA128" s="165"/>
      <c r="CB128" s="165"/>
    </row>
    <row r="129" spans="1:80" ht="27.6" x14ac:dyDescent="0.3">
      <c r="A129" s="93" t="s">
        <v>840</v>
      </c>
      <c r="B129" s="89" t="s">
        <v>841</v>
      </c>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c r="AA129" s="4" t="s">
        <v>65</v>
      </c>
      <c r="AB129" s="116">
        <v>1</v>
      </c>
      <c r="AC129" s="116" t="s">
        <v>231</v>
      </c>
      <c r="AD129" s="116" t="s">
        <v>641</v>
      </c>
      <c r="AE129" s="116"/>
      <c r="AF129" s="116"/>
      <c r="AG129" s="123">
        <f>IF(Tabel5[[#This Row],[Respons Vendor]]=AC129,AB129,0)</f>
        <v>0</v>
      </c>
      <c r="AH129" s="98"/>
      <c r="AI129" s="116"/>
      <c r="AJ129" s="98"/>
      <c r="AK129" s="118">
        <f t="shared" si="31"/>
        <v>0</v>
      </c>
      <c r="AL129" s="118">
        <f t="shared" si="32"/>
        <v>0</v>
      </c>
      <c r="AM129" s="118">
        <f t="shared" si="33"/>
        <v>0</v>
      </c>
      <c r="AN129" s="118">
        <f t="shared" si="34"/>
        <v>0</v>
      </c>
      <c r="AO129" s="118">
        <f t="shared" si="35"/>
        <v>0</v>
      </c>
      <c r="AP129" s="118">
        <f t="shared" si="36"/>
        <v>0</v>
      </c>
      <c r="AQ129" s="118">
        <f t="shared" si="37"/>
        <v>0</v>
      </c>
      <c r="AR129" s="118">
        <f t="shared" si="38"/>
        <v>0</v>
      </c>
      <c r="AS129" s="118">
        <f t="shared" si="39"/>
        <v>0</v>
      </c>
      <c r="AT129" s="118">
        <f t="shared" si="40"/>
        <v>0</v>
      </c>
      <c r="AU129" s="118">
        <f t="shared" si="41"/>
        <v>0</v>
      </c>
      <c r="AV129" s="118">
        <f t="shared" si="42"/>
        <v>0</v>
      </c>
      <c r="AW129" s="118">
        <f t="shared" si="43"/>
        <v>0</v>
      </c>
      <c r="AX129" s="118">
        <f t="shared" si="44"/>
        <v>0</v>
      </c>
      <c r="AY129" s="118">
        <f t="shared" si="45"/>
        <v>0</v>
      </c>
      <c r="AZ129" s="118">
        <f t="shared" si="46"/>
        <v>0</v>
      </c>
      <c r="BA129" s="118">
        <f t="shared" si="47"/>
        <v>1</v>
      </c>
      <c r="BB129" s="118">
        <f t="shared" si="48"/>
        <v>0</v>
      </c>
      <c r="BC129" s="118">
        <f t="shared" si="49"/>
        <v>0</v>
      </c>
      <c r="BD129" s="118">
        <f t="shared" si="50"/>
        <v>0</v>
      </c>
      <c r="BE129" s="72"/>
      <c r="BG129" s="11"/>
      <c r="BH129" s="11"/>
      <c r="BI129" s="11"/>
      <c r="BJ129" s="11"/>
      <c r="BK129" s="11"/>
      <c r="BL129" s="11"/>
      <c r="BM129" s="11"/>
      <c r="BN129" s="11"/>
      <c r="BO129" s="11"/>
      <c r="BP129" s="165"/>
      <c r="BQ129" s="165"/>
      <c r="BR129" s="165"/>
      <c r="BS129" s="165"/>
      <c r="BT129" s="165"/>
      <c r="BU129" s="165"/>
      <c r="BV129" s="165"/>
      <c r="BW129" s="165"/>
      <c r="BX129" s="165"/>
      <c r="BY129" s="165"/>
      <c r="BZ129" s="165"/>
      <c r="CA129" s="165"/>
      <c r="CB129" s="165"/>
    </row>
    <row r="130" spans="1:80" ht="27.6" x14ac:dyDescent="0.3">
      <c r="A130" s="93" t="s">
        <v>842</v>
      </c>
      <c r="B130" s="89" t="s">
        <v>843</v>
      </c>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4" t="s">
        <v>65</v>
      </c>
      <c r="AB130" s="116">
        <v>1</v>
      </c>
      <c r="AC130" s="116" t="s">
        <v>231</v>
      </c>
      <c r="AD130" s="116" t="s">
        <v>641</v>
      </c>
      <c r="AE130" s="116"/>
      <c r="AF130" s="116"/>
      <c r="AG130" s="123">
        <f>IF(Tabel5[[#This Row],[Respons Vendor]]=AC130,AB130,0)</f>
        <v>0</v>
      </c>
      <c r="AH130" s="98"/>
      <c r="AI130" s="116"/>
      <c r="AJ130" s="98"/>
      <c r="AK130" s="118">
        <f t="shared" si="31"/>
        <v>0</v>
      </c>
      <c r="AL130" s="118">
        <f t="shared" si="32"/>
        <v>0</v>
      </c>
      <c r="AM130" s="118">
        <f t="shared" si="33"/>
        <v>0</v>
      </c>
      <c r="AN130" s="118">
        <f t="shared" si="34"/>
        <v>0</v>
      </c>
      <c r="AO130" s="118">
        <f t="shared" si="35"/>
        <v>0</v>
      </c>
      <c r="AP130" s="118">
        <f t="shared" si="36"/>
        <v>0</v>
      </c>
      <c r="AQ130" s="118">
        <f t="shared" si="37"/>
        <v>0</v>
      </c>
      <c r="AR130" s="118">
        <f t="shared" si="38"/>
        <v>0</v>
      </c>
      <c r="AS130" s="118">
        <f t="shared" si="39"/>
        <v>0</v>
      </c>
      <c r="AT130" s="118">
        <f t="shared" si="40"/>
        <v>0</v>
      </c>
      <c r="AU130" s="118">
        <f t="shared" si="41"/>
        <v>0</v>
      </c>
      <c r="AV130" s="118">
        <f t="shared" si="42"/>
        <v>0</v>
      </c>
      <c r="AW130" s="118">
        <f t="shared" si="43"/>
        <v>0</v>
      </c>
      <c r="AX130" s="118">
        <f t="shared" si="44"/>
        <v>0</v>
      </c>
      <c r="AY130" s="118">
        <f t="shared" si="45"/>
        <v>0</v>
      </c>
      <c r="AZ130" s="118">
        <f t="shared" si="46"/>
        <v>0</v>
      </c>
      <c r="BA130" s="118">
        <f t="shared" si="47"/>
        <v>1</v>
      </c>
      <c r="BB130" s="118">
        <f t="shared" si="48"/>
        <v>0</v>
      </c>
      <c r="BC130" s="118">
        <f t="shared" si="49"/>
        <v>0</v>
      </c>
      <c r="BD130" s="118">
        <f t="shared" si="50"/>
        <v>0</v>
      </c>
      <c r="BE130" s="72"/>
      <c r="BG130" s="11"/>
      <c r="BH130" s="11"/>
      <c r="BI130" s="11"/>
      <c r="BJ130" s="11"/>
      <c r="BK130" s="11"/>
      <c r="BL130" s="11"/>
      <c r="BM130" s="11"/>
      <c r="BN130" s="11"/>
      <c r="BO130" s="11"/>
      <c r="BP130" s="165"/>
      <c r="BQ130" s="165"/>
      <c r="BR130" s="165"/>
      <c r="BS130" s="165"/>
      <c r="BT130" s="165"/>
      <c r="BU130" s="165"/>
      <c r="BV130" s="165"/>
      <c r="BW130" s="165"/>
      <c r="BX130" s="165"/>
      <c r="BY130" s="165"/>
      <c r="BZ130" s="165"/>
      <c r="CA130" s="165"/>
      <c r="CB130" s="165"/>
    </row>
    <row r="131" spans="1:80" x14ac:dyDescent="0.3">
      <c r="A131" s="93" t="s">
        <v>844</v>
      </c>
      <c r="B131" s="89" t="s">
        <v>845</v>
      </c>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4" t="s">
        <v>65</v>
      </c>
      <c r="AB131" s="116">
        <v>1</v>
      </c>
      <c r="AC131" s="116" t="s">
        <v>231</v>
      </c>
      <c r="AD131" s="116" t="s">
        <v>641</v>
      </c>
      <c r="AE131" s="116"/>
      <c r="AF131" s="116"/>
      <c r="AG131" s="123">
        <f>IF(Tabel5[[#This Row],[Respons Vendor]]=AC131,AB131,0)</f>
        <v>0</v>
      </c>
      <c r="AH131" s="98"/>
      <c r="AI131" s="116"/>
      <c r="AJ131" s="98"/>
      <c r="AK131" s="118">
        <f t="shared" si="31"/>
        <v>0</v>
      </c>
      <c r="AL131" s="118">
        <f t="shared" si="32"/>
        <v>0</v>
      </c>
      <c r="AM131" s="118">
        <f t="shared" si="33"/>
        <v>0</v>
      </c>
      <c r="AN131" s="118">
        <f t="shared" si="34"/>
        <v>0</v>
      </c>
      <c r="AO131" s="118">
        <f t="shared" si="35"/>
        <v>0</v>
      </c>
      <c r="AP131" s="118">
        <f t="shared" si="36"/>
        <v>0</v>
      </c>
      <c r="AQ131" s="118">
        <f t="shared" si="37"/>
        <v>0</v>
      </c>
      <c r="AR131" s="118">
        <f t="shared" si="38"/>
        <v>0</v>
      </c>
      <c r="AS131" s="118">
        <f t="shared" si="39"/>
        <v>0</v>
      </c>
      <c r="AT131" s="118">
        <f t="shared" si="40"/>
        <v>0</v>
      </c>
      <c r="AU131" s="118">
        <f t="shared" si="41"/>
        <v>0</v>
      </c>
      <c r="AV131" s="118">
        <f t="shared" si="42"/>
        <v>0</v>
      </c>
      <c r="AW131" s="118">
        <f t="shared" si="43"/>
        <v>0</v>
      </c>
      <c r="AX131" s="118">
        <f t="shared" si="44"/>
        <v>0</v>
      </c>
      <c r="AY131" s="118">
        <f t="shared" si="45"/>
        <v>0</v>
      </c>
      <c r="AZ131" s="118">
        <f t="shared" si="46"/>
        <v>0</v>
      </c>
      <c r="BA131" s="118">
        <f t="shared" si="47"/>
        <v>1</v>
      </c>
      <c r="BB131" s="118">
        <f t="shared" si="48"/>
        <v>0</v>
      </c>
      <c r="BC131" s="118">
        <f t="shared" si="49"/>
        <v>0</v>
      </c>
      <c r="BD131" s="118">
        <f t="shared" si="50"/>
        <v>0</v>
      </c>
      <c r="BE131" s="72"/>
      <c r="BG131" s="11"/>
      <c r="BH131" s="11"/>
      <c r="BI131" s="11"/>
      <c r="BJ131" s="11"/>
      <c r="BK131" s="11"/>
      <c r="BL131" s="11"/>
      <c r="BM131" s="11"/>
      <c r="BN131" s="11"/>
      <c r="BO131" s="11"/>
      <c r="BP131" s="165"/>
      <c r="BQ131" s="165"/>
      <c r="BR131" s="165"/>
      <c r="BS131" s="165"/>
      <c r="BT131" s="165"/>
      <c r="BU131" s="165"/>
      <c r="BV131" s="165"/>
      <c r="BW131" s="165"/>
      <c r="BX131" s="165"/>
      <c r="BY131" s="165"/>
      <c r="BZ131" s="165"/>
      <c r="CA131" s="165"/>
      <c r="CB131" s="165"/>
    </row>
    <row r="132" spans="1:80" x14ac:dyDescent="0.3">
      <c r="A132" s="93" t="s">
        <v>846</v>
      </c>
      <c r="B132" s="89" t="s">
        <v>847</v>
      </c>
      <c r="E132" s="159"/>
      <c r="F132" s="159"/>
      <c r="G132" s="159"/>
      <c r="H132" s="159"/>
      <c r="I132" s="159"/>
      <c r="J132" s="159"/>
      <c r="K132" s="159"/>
      <c r="L132" s="159"/>
      <c r="M132" s="159"/>
      <c r="N132" s="159"/>
      <c r="O132" s="159"/>
      <c r="P132" s="159"/>
      <c r="Q132" s="159"/>
      <c r="R132" s="159"/>
      <c r="S132" s="159"/>
      <c r="T132" s="159"/>
      <c r="U132" s="159"/>
      <c r="V132" s="159"/>
      <c r="W132" s="159"/>
      <c r="X132" s="159"/>
      <c r="Y132" s="159"/>
      <c r="Z132" s="159"/>
      <c r="AA132" s="4" t="s">
        <v>65</v>
      </c>
      <c r="AB132" s="116">
        <v>1</v>
      </c>
      <c r="AC132" s="116" t="s">
        <v>231</v>
      </c>
      <c r="AD132" s="116" t="s">
        <v>641</v>
      </c>
      <c r="AE132" s="116"/>
      <c r="AF132" s="116"/>
      <c r="AG132" s="123">
        <f>IF(Tabel5[[#This Row],[Respons Vendor]]=AC132,AB132,0)</f>
        <v>0</v>
      </c>
      <c r="AH132" s="98"/>
      <c r="AI132" s="116"/>
      <c r="AJ132" s="98"/>
      <c r="AK132" s="118">
        <f t="shared" si="31"/>
        <v>0</v>
      </c>
      <c r="AL132" s="118">
        <f t="shared" si="32"/>
        <v>0</v>
      </c>
      <c r="AM132" s="118">
        <f t="shared" si="33"/>
        <v>0</v>
      </c>
      <c r="AN132" s="118">
        <f t="shared" si="34"/>
        <v>0</v>
      </c>
      <c r="AO132" s="118">
        <f t="shared" si="35"/>
        <v>0</v>
      </c>
      <c r="AP132" s="118">
        <f t="shared" si="36"/>
        <v>0</v>
      </c>
      <c r="AQ132" s="118">
        <f t="shared" si="37"/>
        <v>0</v>
      </c>
      <c r="AR132" s="118">
        <f t="shared" si="38"/>
        <v>0</v>
      </c>
      <c r="AS132" s="118">
        <f t="shared" si="39"/>
        <v>0</v>
      </c>
      <c r="AT132" s="118">
        <f t="shared" si="40"/>
        <v>0</v>
      </c>
      <c r="AU132" s="118">
        <f t="shared" si="41"/>
        <v>0</v>
      </c>
      <c r="AV132" s="118">
        <f t="shared" si="42"/>
        <v>0</v>
      </c>
      <c r="AW132" s="118">
        <f t="shared" si="43"/>
        <v>0</v>
      </c>
      <c r="AX132" s="118">
        <f t="shared" si="44"/>
        <v>0</v>
      </c>
      <c r="AY132" s="118">
        <f t="shared" si="45"/>
        <v>0</v>
      </c>
      <c r="AZ132" s="118">
        <f t="shared" si="46"/>
        <v>0</v>
      </c>
      <c r="BA132" s="118">
        <f t="shared" si="47"/>
        <v>1</v>
      </c>
      <c r="BB132" s="118">
        <f t="shared" si="48"/>
        <v>0</v>
      </c>
      <c r="BC132" s="118">
        <f t="shared" si="49"/>
        <v>0</v>
      </c>
      <c r="BD132" s="118">
        <f t="shared" si="50"/>
        <v>0</v>
      </c>
      <c r="BE132" s="72"/>
      <c r="BG132" s="11"/>
      <c r="BH132" s="11"/>
      <c r="BI132" s="11"/>
      <c r="BJ132" s="11"/>
      <c r="BK132" s="11"/>
      <c r="BL132" s="11"/>
      <c r="BM132" s="11"/>
      <c r="BN132" s="11"/>
      <c r="BO132" s="11"/>
      <c r="BP132" s="165"/>
      <c r="BQ132" s="165"/>
      <c r="BR132" s="165"/>
      <c r="BS132" s="165"/>
      <c r="BT132" s="165"/>
      <c r="BU132" s="165"/>
      <c r="BV132" s="165"/>
      <c r="BW132" s="165"/>
      <c r="BX132" s="165"/>
      <c r="BY132" s="165"/>
      <c r="BZ132" s="165"/>
      <c r="CA132" s="165"/>
      <c r="CB132" s="165"/>
    </row>
    <row r="133" spans="1:80" ht="28.2" customHeight="1" x14ac:dyDescent="0.3">
      <c r="A133" s="93" t="s">
        <v>848</v>
      </c>
      <c r="B133" s="89" t="s">
        <v>849</v>
      </c>
      <c r="E133" s="159"/>
      <c r="F133" s="159"/>
      <c r="G133" s="159"/>
      <c r="H133" s="159"/>
      <c r="I133" s="159"/>
      <c r="J133" s="159"/>
      <c r="K133" s="159"/>
      <c r="L133" s="159"/>
      <c r="M133" s="159"/>
      <c r="N133" s="159"/>
      <c r="O133" s="159"/>
      <c r="P133" s="159"/>
      <c r="Q133" s="159"/>
      <c r="R133" s="159"/>
      <c r="S133" s="159"/>
      <c r="T133" s="159"/>
      <c r="U133" s="159"/>
      <c r="V133" s="159"/>
      <c r="W133" s="159"/>
      <c r="X133" s="159"/>
      <c r="Y133" s="159"/>
      <c r="Z133" s="159"/>
      <c r="AA133" s="4" t="s">
        <v>65</v>
      </c>
      <c r="AB133" s="116">
        <v>1</v>
      </c>
      <c r="AC133" s="116" t="s">
        <v>231</v>
      </c>
      <c r="AD133" s="116" t="s">
        <v>641</v>
      </c>
      <c r="AE133" s="116"/>
      <c r="AF133" s="116"/>
      <c r="AG133" s="123">
        <f>IF(Tabel5[[#This Row],[Respons Vendor]]=AC133,AB133,0)</f>
        <v>0</v>
      </c>
      <c r="AH133" s="98"/>
      <c r="AI133" s="116"/>
      <c r="AJ133" s="98"/>
      <c r="AK133" s="118">
        <f t="shared" si="31"/>
        <v>0</v>
      </c>
      <c r="AL133" s="118">
        <f t="shared" si="32"/>
        <v>0</v>
      </c>
      <c r="AM133" s="118">
        <f t="shared" si="33"/>
        <v>0</v>
      </c>
      <c r="AN133" s="118">
        <f t="shared" si="34"/>
        <v>0</v>
      </c>
      <c r="AO133" s="118">
        <f t="shared" si="35"/>
        <v>0</v>
      </c>
      <c r="AP133" s="118">
        <f t="shared" si="36"/>
        <v>0</v>
      </c>
      <c r="AQ133" s="118">
        <f t="shared" si="37"/>
        <v>0</v>
      </c>
      <c r="AR133" s="118">
        <f t="shared" si="38"/>
        <v>0</v>
      </c>
      <c r="AS133" s="118">
        <f t="shared" si="39"/>
        <v>0</v>
      </c>
      <c r="AT133" s="118">
        <f t="shared" si="40"/>
        <v>0</v>
      </c>
      <c r="AU133" s="118">
        <f t="shared" si="41"/>
        <v>0</v>
      </c>
      <c r="AV133" s="118">
        <f t="shared" si="42"/>
        <v>0</v>
      </c>
      <c r="AW133" s="118">
        <f t="shared" si="43"/>
        <v>0</v>
      </c>
      <c r="AX133" s="118">
        <f t="shared" si="44"/>
        <v>0</v>
      </c>
      <c r="AY133" s="118">
        <f t="shared" si="45"/>
        <v>0</v>
      </c>
      <c r="AZ133" s="118">
        <f t="shared" si="46"/>
        <v>0</v>
      </c>
      <c r="BA133" s="118">
        <f t="shared" si="47"/>
        <v>1</v>
      </c>
      <c r="BB133" s="118">
        <f t="shared" si="48"/>
        <v>0</v>
      </c>
      <c r="BC133" s="118">
        <f t="shared" si="49"/>
        <v>0</v>
      </c>
      <c r="BD133" s="118">
        <f t="shared" si="50"/>
        <v>0</v>
      </c>
      <c r="BE133" s="72"/>
      <c r="BG133" s="11"/>
      <c r="BH133" s="11"/>
      <c r="BI133" s="11"/>
      <c r="BJ133" s="11"/>
      <c r="BK133" s="11"/>
      <c r="BL133" s="11"/>
      <c r="BM133" s="11"/>
      <c r="BN133" s="11"/>
      <c r="BO133" s="11"/>
      <c r="BP133" s="165"/>
      <c r="BQ133" s="165"/>
      <c r="BR133" s="165"/>
      <c r="BS133" s="165"/>
      <c r="BT133" s="165"/>
      <c r="BU133" s="165"/>
      <c r="BV133" s="165"/>
      <c r="BW133" s="165"/>
      <c r="BX133" s="165"/>
      <c r="BY133" s="165"/>
      <c r="BZ133" s="165"/>
      <c r="CA133" s="165"/>
      <c r="CB133" s="165"/>
    </row>
    <row r="134" spans="1:80" x14ac:dyDescent="0.3">
      <c r="A134" s="93" t="s">
        <v>850</v>
      </c>
      <c r="B134" s="89" t="s">
        <v>851</v>
      </c>
      <c r="E134" s="159"/>
      <c r="F134" s="159"/>
      <c r="G134" s="159"/>
      <c r="H134" s="159"/>
      <c r="I134" s="159"/>
      <c r="J134" s="159"/>
      <c r="K134" s="159"/>
      <c r="L134" s="159"/>
      <c r="M134" s="159"/>
      <c r="N134" s="159"/>
      <c r="O134" s="159"/>
      <c r="P134" s="159"/>
      <c r="Q134" s="159"/>
      <c r="R134" s="159"/>
      <c r="S134" s="159"/>
      <c r="T134" s="159"/>
      <c r="U134" s="159"/>
      <c r="V134" s="159"/>
      <c r="W134" s="159"/>
      <c r="X134" s="159"/>
      <c r="Y134" s="159"/>
      <c r="Z134" s="159"/>
      <c r="AA134" s="4" t="s">
        <v>65</v>
      </c>
      <c r="AB134" s="116">
        <v>1</v>
      </c>
      <c r="AC134" s="116" t="s">
        <v>231</v>
      </c>
      <c r="AD134" s="116" t="s">
        <v>641</v>
      </c>
      <c r="AE134" s="116"/>
      <c r="AF134" s="116"/>
      <c r="AG134" s="123">
        <f>IF(Tabel5[[#This Row],[Respons Vendor]]=AC134,AB134,0)</f>
        <v>0</v>
      </c>
      <c r="AH134" s="98"/>
      <c r="AI134" s="116"/>
      <c r="AJ134" s="98"/>
      <c r="AK134" s="118">
        <f t="shared" si="31"/>
        <v>0</v>
      </c>
      <c r="AL134" s="118">
        <f t="shared" si="32"/>
        <v>0</v>
      </c>
      <c r="AM134" s="118">
        <f t="shared" si="33"/>
        <v>0</v>
      </c>
      <c r="AN134" s="118">
        <f t="shared" si="34"/>
        <v>0</v>
      </c>
      <c r="AO134" s="118">
        <f t="shared" si="35"/>
        <v>0</v>
      </c>
      <c r="AP134" s="118">
        <f t="shared" si="36"/>
        <v>0</v>
      </c>
      <c r="AQ134" s="118">
        <f t="shared" si="37"/>
        <v>0</v>
      </c>
      <c r="AR134" s="118">
        <f t="shared" si="38"/>
        <v>0</v>
      </c>
      <c r="AS134" s="118">
        <f t="shared" si="39"/>
        <v>0</v>
      </c>
      <c r="AT134" s="118">
        <f t="shared" si="40"/>
        <v>0</v>
      </c>
      <c r="AU134" s="118">
        <f t="shared" si="41"/>
        <v>0</v>
      </c>
      <c r="AV134" s="118">
        <f t="shared" si="42"/>
        <v>0</v>
      </c>
      <c r="AW134" s="118">
        <f t="shared" si="43"/>
        <v>0</v>
      </c>
      <c r="AX134" s="118">
        <f t="shared" si="44"/>
        <v>0</v>
      </c>
      <c r="AY134" s="118">
        <f t="shared" si="45"/>
        <v>0</v>
      </c>
      <c r="AZ134" s="118">
        <f t="shared" si="46"/>
        <v>0</v>
      </c>
      <c r="BA134" s="118">
        <f t="shared" si="47"/>
        <v>1</v>
      </c>
      <c r="BB134" s="118">
        <f t="shared" si="48"/>
        <v>0</v>
      </c>
      <c r="BC134" s="118">
        <f t="shared" si="49"/>
        <v>0</v>
      </c>
      <c r="BD134" s="118">
        <f t="shared" si="50"/>
        <v>0</v>
      </c>
      <c r="BE134" s="72"/>
      <c r="BG134" s="11"/>
      <c r="BH134" s="11"/>
      <c r="BI134" s="11"/>
      <c r="BJ134" s="11"/>
      <c r="BK134" s="11"/>
      <c r="BL134" s="11"/>
      <c r="BM134" s="11"/>
      <c r="BN134" s="11"/>
      <c r="BO134" s="11"/>
      <c r="BP134" s="165"/>
      <c r="BQ134" s="165"/>
      <c r="BR134" s="165"/>
      <c r="BS134" s="165"/>
      <c r="BT134" s="165"/>
      <c r="BU134" s="165"/>
      <c r="BV134" s="165"/>
      <c r="BW134" s="165"/>
      <c r="BX134" s="165"/>
      <c r="BY134" s="165"/>
      <c r="BZ134" s="165"/>
      <c r="CA134" s="165"/>
      <c r="CB134" s="165"/>
    </row>
    <row r="135" spans="1:80" x14ac:dyDescent="0.3">
      <c r="A135" s="93"/>
      <c r="E135" s="159"/>
      <c r="F135" s="159"/>
      <c r="G135" s="159"/>
      <c r="H135" s="159"/>
      <c r="I135" s="159"/>
      <c r="J135" s="159"/>
      <c r="K135" s="159"/>
      <c r="L135" s="159"/>
      <c r="M135" s="159"/>
      <c r="N135" s="159"/>
      <c r="O135" s="159"/>
      <c r="P135" s="159"/>
      <c r="Q135" s="159"/>
      <c r="R135" s="159"/>
      <c r="S135" s="159"/>
      <c r="T135" s="159"/>
      <c r="U135" s="159"/>
      <c r="V135" s="159"/>
      <c r="W135" s="159"/>
      <c r="X135" s="159"/>
      <c r="Y135" s="159"/>
      <c r="Z135" s="159"/>
      <c r="AA135" s="4"/>
      <c r="AB135" s="116"/>
      <c r="AC135" s="116" t="s">
        <v>231</v>
      </c>
      <c r="AD135" s="116" t="s">
        <v>641</v>
      </c>
      <c r="AE135" s="116"/>
      <c r="AF135" s="116"/>
      <c r="AG135" s="123">
        <f>IF(Tabel5[[#This Row],[Respons Vendor]]=AC135,AB135,0)</f>
        <v>0</v>
      </c>
      <c r="AH135" s="98"/>
      <c r="AI135" s="116"/>
      <c r="AJ135" s="98"/>
      <c r="AK135" s="118">
        <f t="shared" ref="AK135:AK198" si="51">IF($AA135=AK$1,$AB135,0)</f>
        <v>0</v>
      </c>
      <c r="AL135" s="118">
        <f t="shared" ref="AL135:AL198" si="52">IF($AA135=AK$1,$AG135,0)</f>
        <v>0</v>
      </c>
      <c r="AM135" s="118">
        <f t="shared" ref="AM135:AM198" si="53">IF($AA135=AM$1,$AB135,0)</f>
        <v>0</v>
      </c>
      <c r="AN135" s="118">
        <f t="shared" ref="AN135:AN198" si="54">IF($AA135=AM$1,$AG135,0)</f>
        <v>0</v>
      </c>
      <c r="AO135" s="118">
        <f t="shared" ref="AO135:AO198" si="55">IF($AA135=AO$1,$AB135,0)</f>
        <v>0</v>
      </c>
      <c r="AP135" s="118">
        <f t="shared" ref="AP135:AP198" si="56">IF($AA135=AO$1,$AG135,0)</f>
        <v>0</v>
      </c>
      <c r="AQ135" s="118">
        <f t="shared" ref="AQ135:AQ198" si="57">IF($AA135=AQ$1,$AB135,0)</f>
        <v>0</v>
      </c>
      <c r="AR135" s="118">
        <f t="shared" ref="AR135:AR198" si="58">IF($AA135=AQ$1,$AG135,0)</f>
        <v>0</v>
      </c>
      <c r="AS135" s="118">
        <f t="shared" ref="AS135:AS198" si="59">IF($AA135=AS$1,$AB135,0)</f>
        <v>0</v>
      </c>
      <c r="AT135" s="118">
        <f t="shared" ref="AT135:AT198" si="60">IF($AA135=AS$1,$AG135,0)</f>
        <v>0</v>
      </c>
      <c r="AU135" s="118">
        <f t="shared" ref="AU135:AU198" si="61">IF($AA135=AU$1,$AB135,0)</f>
        <v>0</v>
      </c>
      <c r="AV135" s="118">
        <f t="shared" ref="AV135:AV198" si="62">IF($AA135=AU$1,$AG135,0)</f>
        <v>0</v>
      </c>
      <c r="AW135" s="118">
        <f t="shared" ref="AW135:AW198" si="63">IF($AA135=AW$1,$AB135,0)</f>
        <v>0</v>
      </c>
      <c r="AX135" s="118">
        <f t="shared" ref="AX135:AX198" si="64">IF($AA135=AW$1,$AG135,0)</f>
        <v>0</v>
      </c>
      <c r="AY135" s="118">
        <f t="shared" ref="AY135:AY198" si="65">IF($AA135=AY$1,$AB135,0)</f>
        <v>0</v>
      </c>
      <c r="AZ135" s="118">
        <f t="shared" ref="AZ135:AZ198" si="66">IF($AA135=AY$1,$AG135,0)</f>
        <v>0</v>
      </c>
      <c r="BA135" s="118">
        <f t="shared" ref="BA135:BA198" si="67">IF($AA135=BA$1,$AB135,0)</f>
        <v>0</v>
      </c>
      <c r="BB135" s="118">
        <f t="shared" ref="BB135:BB198" si="68">IF($AA135=BA$1,$AG135,0)</f>
        <v>0</v>
      </c>
      <c r="BC135" s="118">
        <f t="shared" ref="BC135:BC198" si="69">IF($AA135=BC$1,$AB135,0)</f>
        <v>0</v>
      </c>
      <c r="BD135" s="118">
        <f t="shared" ref="BD135:BD198" si="70">IF($AA135=BC$1,$AG135,0)</f>
        <v>0</v>
      </c>
      <c r="BE135" s="72"/>
      <c r="BG135" s="11"/>
      <c r="BH135" s="11"/>
      <c r="BI135" s="11"/>
      <c r="BJ135" s="11"/>
      <c r="BK135" s="11"/>
      <c r="BL135" s="11"/>
      <c r="BM135" s="11"/>
      <c r="BN135" s="11"/>
      <c r="BO135" s="11"/>
      <c r="BP135" s="165"/>
      <c r="BQ135" s="165"/>
      <c r="BR135" s="165"/>
      <c r="BS135" s="165"/>
      <c r="BT135" s="165"/>
      <c r="BU135" s="165"/>
      <c r="BV135" s="165"/>
      <c r="BW135" s="165"/>
      <c r="BX135" s="165"/>
      <c r="BY135" s="165"/>
      <c r="BZ135" s="165"/>
      <c r="CA135" s="165"/>
      <c r="CB135" s="165"/>
    </row>
    <row r="136" spans="1:80" x14ac:dyDescent="0.3">
      <c r="A136" s="93"/>
      <c r="E136" s="159"/>
      <c r="F136" s="159"/>
      <c r="G136" s="159"/>
      <c r="H136" s="159"/>
      <c r="I136" s="159"/>
      <c r="J136" s="159"/>
      <c r="K136" s="159"/>
      <c r="L136" s="159"/>
      <c r="M136" s="159"/>
      <c r="N136" s="159"/>
      <c r="O136" s="159"/>
      <c r="P136" s="159"/>
      <c r="Q136" s="159"/>
      <c r="R136" s="159"/>
      <c r="S136" s="159"/>
      <c r="T136" s="159"/>
      <c r="U136" s="159"/>
      <c r="V136" s="159"/>
      <c r="W136" s="159"/>
      <c r="X136" s="159"/>
      <c r="Y136" s="159"/>
      <c r="Z136" s="159"/>
      <c r="AA136" s="4"/>
      <c r="AB136" s="116"/>
      <c r="AC136" s="116" t="s">
        <v>231</v>
      </c>
      <c r="AD136" s="116" t="s">
        <v>641</v>
      </c>
      <c r="AE136" s="116"/>
      <c r="AF136" s="116"/>
      <c r="AG136" s="123">
        <f>IF(Tabel5[[#This Row],[Respons Vendor]]=AC136,AB136,0)</f>
        <v>0</v>
      </c>
      <c r="AH136" s="98"/>
      <c r="AI136" s="116"/>
      <c r="AJ136" s="98"/>
      <c r="AK136" s="118">
        <f t="shared" si="51"/>
        <v>0</v>
      </c>
      <c r="AL136" s="118">
        <f t="shared" si="52"/>
        <v>0</v>
      </c>
      <c r="AM136" s="118">
        <f t="shared" si="53"/>
        <v>0</v>
      </c>
      <c r="AN136" s="118">
        <f t="shared" si="54"/>
        <v>0</v>
      </c>
      <c r="AO136" s="118">
        <f t="shared" si="55"/>
        <v>0</v>
      </c>
      <c r="AP136" s="118">
        <f t="shared" si="56"/>
        <v>0</v>
      </c>
      <c r="AQ136" s="118">
        <f t="shared" si="57"/>
        <v>0</v>
      </c>
      <c r="AR136" s="118">
        <f t="shared" si="58"/>
        <v>0</v>
      </c>
      <c r="AS136" s="118">
        <f t="shared" si="59"/>
        <v>0</v>
      </c>
      <c r="AT136" s="118">
        <f t="shared" si="60"/>
        <v>0</v>
      </c>
      <c r="AU136" s="118">
        <f t="shared" si="61"/>
        <v>0</v>
      </c>
      <c r="AV136" s="118">
        <f t="shared" si="62"/>
        <v>0</v>
      </c>
      <c r="AW136" s="118">
        <f t="shared" si="63"/>
        <v>0</v>
      </c>
      <c r="AX136" s="118">
        <f t="shared" si="64"/>
        <v>0</v>
      </c>
      <c r="AY136" s="118">
        <f t="shared" si="65"/>
        <v>0</v>
      </c>
      <c r="AZ136" s="118">
        <f t="shared" si="66"/>
        <v>0</v>
      </c>
      <c r="BA136" s="118">
        <f t="shared" si="67"/>
        <v>0</v>
      </c>
      <c r="BB136" s="118">
        <f t="shared" si="68"/>
        <v>0</v>
      </c>
      <c r="BC136" s="118">
        <f t="shared" si="69"/>
        <v>0</v>
      </c>
      <c r="BD136" s="118">
        <f t="shared" si="70"/>
        <v>0</v>
      </c>
      <c r="BE136" s="72"/>
      <c r="BG136" s="11"/>
      <c r="BH136" s="11"/>
      <c r="BI136" s="11"/>
      <c r="BJ136" s="11"/>
      <c r="BK136" s="11"/>
      <c r="BL136" s="11"/>
      <c r="BM136" s="11"/>
      <c r="BN136" s="11"/>
      <c r="BO136" s="11"/>
      <c r="BP136" s="165"/>
      <c r="BQ136" s="165"/>
      <c r="BR136" s="165"/>
      <c r="BS136" s="165"/>
      <c r="BT136" s="165"/>
      <c r="BU136" s="165"/>
      <c r="BV136" s="165"/>
      <c r="BW136" s="165"/>
      <c r="BX136" s="165"/>
      <c r="BY136" s="165"/>
      <c r="BZ136" s="165"/>
      <c r="CA136" s="165"/>
      <c r="CB136" s="165"/>
    </row>
    <row r="137" spans="1:80" x14ac:dyDescent="0.3">
      <c r="A137" s="89"/>
      <c r="E137" s="159"/>
      <c r="F137" s="159"/>
      <c r="G137" s="159"/>
      <c r="H137" s="159"/>
      <c r="I137" s="159"/>
      <c r="J137" s="159"/>
      <c r="K137" s="159"/>
      <c r="L137" s="159"/>
      <c r="M137" s="159"/>
      <c r="N137" s="159"/>
      <c r="O137" s="159"/>
      <c r="P137" s="159"/>
      <c r="Q137" s="159"/>
      <c r="R137" s="159"/>
      <c r="S137" s="159"/>
      <c r="T137" s="159"/>
      <c r="U137" s="159"/>
      <c r="V137" s="159"/>
      <c r="W137" s="159"/>
      <c r="X137" s="159"/>
      <c r="Y137" s="159"/>
      <c r="Z137" s="159"/>
      <c r="AA137" s="4"/>
      <c r="AB137" s="116"/>
      <c r="AC137" s="116" t="s">
        <v>231</v>
      </c>
      <c r="AD137" s="116" t="s">
        <v>641</v>
      </c>
      <c r="AE137" s="116"/>
      <c r="AF137" s="116"/>
      <c r="AG137" s="123">
        <f>IF(Tabel5[[#This Row],[Respons Vendor]]=AC137,AB137,0)</f>
        <v>0</v>
      </c>
      <c r="AH137" s="98"/>
      <c r="AI137" s="116"/>
      <c r="AJ137" s="98"/>
      <c r="AK137" s="118">
        <f t="shared" si="51"/>
        <v>0</v>
      </c>
      <c r="AL137" s="118">
        <f t="shared" si="52"/>
        <v>0</v>
      </c>
      <c r="AM137" s="118">
        <f t="shared" si="53"/>
        <v>0</v>
      </c>
      <c r="AN137" s="118">
        <f t="shared" si="54"/>
        <v>0</v>
      </c>
      <c r="AO137" s="118">
        <f t="shared" si="55"/>
        <v>0</v>
      </c>
      <c r="AP137" s="118">
        <f t="shared" si="56"/>
        <v>0</v>
      </c>
      <c r="AQ137" s="118">
        <f t="shared" si="57"/>
        <v>0</v>
      </c>
      <c r="AR137" s="118">
        <f t="shared" si="58"/>
        <v>0</v>
      </c>
      <c r="AS137" s="118">
        <f t="shared" si="59"/>
        <v>0</v>
      </c>
      <c r="AT137" s="118">
        <f t="shared" si="60"/>
        <v>0</v>
      </c>
      <c r="AU137" s="118">
        <f t="shared" si="61"/>
        <v>0</v>
      </c>
      <c r="AV137" s="118">
        <f t="shared" si="62"/>
        <v>0</v>
      </c>
      <c r="AW137" s="118">
        <f t="shared" si="63"/>
        <v>0</v>
      </c>
      <c r="AX137" s="118">
        <f t="shared" si="64"/>
        <v>0</v>
      </c>
      <c r="AY137" s="118">
        <f t="shared" si="65"/>
        <v>0</v>
      </c>
      <c r="AZ137" s="118">
        <f t="shared" si="66"/>
        <v>0</v>
      </c>
      <c r="BA137" s="118">
        <f t="shared" si="67"/>
        <v>0</v>
      </c>
      <c r="BB137" s="118">
        <f t="shared" si="68"/>
        <v>0</v>
      </c>
      <c r="BC137" s="118">
        <f t="shared" si="69"/>
        <v>0</v>
      </c>
      <c r="BD137" s="118">
        <f t="shared" si="70"/>
        <v>0</v>
      </c>
      <c r="BE137" s="72"/>
      <c r="BG137" s="11"/>
      <c r="BH137" s="11"/>
      <c r="BI137" s="11"/>
      <c r="BJ137" s="11"/>
      <c r="BK137" s="11"/>
      <c r="BL137" s="11"/>
      <c r="BM137" s="11"/>
      <c r="BN137" s="11"/>
      <c r="BO137" s="11"/>
      <c r="BP137" s="165"/>
      <c r="BQ137" s="165"/>
      <c r="BR137" s="165"/>
      <c r="BS137" s="165"/>
      <c r="BT137" s="165"/>
      <c r="BU137" s="165"/>
      <c r="BV137" s="165"/>
      <c r="BW137" s="165"/>
      <c r="BX137" s="165"/>
      <c r="BY137" s="165"/>
      <c r="BZ137" s="165"/>
      <c r="CA137" s="165"/>
      <c r="CB137" s="165"/>
    </row>
    <row r="138" spans="1:80" x14ac:dyDescent="0.3">
      <c r="B138" s="91" t="s">
        <v>852</v>
      </c>
      <c r="E138" s="159"/>
      <c r="F138" s="159"/>
      <c r="G138" s="159"/>
      <c r="H138" s="159"/>
      <c r="I138" s="159"/>
      <c r="J138" s="159"/>
      <c r="K138" s="159"/>
      <c r="L138" s="159"/>
      <c r="M138" s="159"/>
      <c r="N138" s="159"/>
      <c r="O138" s="159"/>
      <c r="P138" s="159"/>
      <c r="Q138" s="159"/>
      <c r="R138" s="159"/>
      <c r="S138" s="159"/>
      <c r="T138" s="159"/>
      <c r="U138" s="159"/>
      <c r="V138" s="159"/>
      <c r="W138" s="159"/>
      <c r="X138" s="159"/>
      <c r="Y138" s="159"/>
      <c r="Z138" s="159"/>
      <c r="AA138" s="4"/>
      <c r="AB138" s="116"/>
      <c r="AC138" s="116" t="s">
        <v>231</v>
      </c>
      <c r="AD138" s="116" t="s">
        <v>641</v>
      </c>
      <c r="AE138" s="116"/>
      <c r="AF138" s="116"/>
      <c r="AG138" s="123">
        <f>IF(Tabel5[[#This Row],[Respons Vendor]]=AC138,AB138,0)</f>
        <v>0</v>
      </c>
      <c r="AH138" s="98"/>
      <c r="AI138" s="116"/>
      <c r="AJ138" s="98"/>
      <c r="AK138" s="118">
        <f t="shared" si="51"/>
        <v>0</v>
      </c>
      <c r="AL138" s="118">
        <f t="shared" si="52"/>
        <v>0</v>
      </c>
      <c r="AM138" s="118">
        <f t="shared" si="53"/>
        <v>0</v>
      </c>
      <c r="AN138" s="118">
        <f t="shared" si="54"/>
        <v>0</v>
      </c>
      <c r="AO138" s="118">
        <f t="shared" si="55"/>
        <v>0</v>
      </c>
      <c r="AP138" s="118">
        <f t="shared" si="56"/>
        <v>0</v>
      </c>
      <c r="AQ138" s="118">
        <f t="shared" si="57"/>
        <v>0</v>
      </c>
      <c r="AR138" s="118">
        <f t="shared" si="58"/>
        <v>0</v>
      </c>
      <c r="AS138" s="118">
        <f t="shared" si="59"/>
        <v>0</v>
      </c>
      <c r="AT138" s="118">
        <f t="shared" si="60"/>
        <v>0</v>
      </c>
      <c r="AU138" s="118">
        <f t="shared" si="61"/>
        <v>0</v>
      </c>
      <c r="AV138" s="118">
        <f t="shared" si="62"/>
        <v>0</v>
      </c>
      <c r="AW138" s="118">
        <f t="shared" si="63"/>
        <v>0</v>
      </c>
      <c r="AX138" s="118">
        <f t="shared" si="64"/>
        <v>0</v>
      </c>
      <c r="AY138" s="118">
        <f t="shared" si="65"/>
        <v>0</v>
      </c>
      <c r="AZ138" s="118">
        <f t="shared" si="66"/>
        <v>0</v>
      </c>
      <c r="BA138" s="118">
        <f t="shared" si="67"/>
        <v>0</v>
      </c>
      <c r="BB138" s="118">
        <f t="shared" si="68"/>
        <v>0</v>
      </c>
      <c r="BC138" s="118">
        <f t="shared" si="69"/>
        <v>0</v>
      </c>
      <c r="BD138" s="118">
        <f t="shared" si="70"/>
        <v>0</v>
      </c>
      <c r="BE138" s="72"/>
      <c r="BG138" s="11"/>
      <c r="BH138" s="11"/>
      <c r="BI138" s="11"/>
      <c r="BJ138" s="11"/>
      <c r="BK138" s="11"/>
      <c r="BL138" s="11"/>
      <c r="BM138" s="11"/>
      <c r="BN138" s="11"/>
      <c r="BO138" s="11"/>
      <c r="BP138" s="165"/>
      <c r="BQ138" s="165"/>
      <c r="BR138" s="165"/>
      <c r="BS138" s="165"/>
      <c r="BT138" s="165"/>
      <c r="BU138" s="165"/>
      <c r="BV138" s="165"/>
      <c r="BW138" s="165"/>
      <c r="BX138" s="165"/>
      <c r="BY138" s="165"/>
      <c r="BZ138" s="165"/>
      <c r="CA138" s="165"/>
      <c r="CB138" s="165"/>
    </row>
    <row r="139" spans="1:80" x14ac:dyDescent="0.3">
      <c r="B139" s="92" t="s">
        <v>853</v>
      </c>
      <c r="C139" s="94"/>
      <c r="D139" s="94"/>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4"/>
      <c r="AB139" s="116"/>
      <c r="AC139" s="116" t="s">
        <v>231</v>
      </c>
      <c r="AD139" s="116" t="s">
        <v>641</v>
      </c>
      <c r="AE139" s="116"/>
      <c r="AF139" s="116"/>
      <c r="AG139" s="123">
        <f>IF(Tabel5[[#This Row],[Respons Vendor]]=AC139,AB139,0)</f>
        <v>0</v>
      </c>
      <c r="AH139" s="98"/>
      <c r="AI139" s="116"/>
      <c r="AJ139" s="98"/>
      <c r="AK139" s="118">
        <f t="shared" si="51"/>
        <v>0</v>
      </c>
      <c r="AL139" s="118">
        <f t="shared" si="52"/>
        <v>0</v>
      </c>
      <c r="AM139" s="118">
        <f t="shared" si="53"/>
        <v>0</v>
      </c>
      <c r="AN139" s="118">
        <f t="shared" si="54"/>
        <v>0</v>
      </c>
      <c r="AO139" s="118">
        <f t="shared" si="55"/>
        <v>0</v>
      </c>
      <c r="AP139" s="118">
        <f t="shared" si="56"/>
        <v>0</v>
      </c>
      <c r="AQ139" s="118">
        <f t="shared" si="57"/>
        <v>0</v>
      </c>
      <c r="AR139" s="118">
        <f t="shared" si="58"/>
        <v>0</v>
      </c>
      <c r="AS139" s="118">
        <f t="shared" si="59"/>
        <v>0</v>
      </c>
      <c r="AT139" s="118">
        <f t="shared" si="60"/>
        <v>0</v>
      </c>
      <c r="AU139" s="118">
        <f t="shared" si="61"/>
        <v>0</v>
      </c>
      <c r="AV139" s="118">
        <f t="shared" si="62"/>
        <v>0</v>
      </c>
      <c r="AW139" s="118">
        <f t="shared" si="63"/>
        <v>0</v>
      </c>
      <c r="AX139" s="118">
        <f t="shared" si="64"/>
        <v>0</v>
      </c>
      <c r="AY139" s="118">
        <f t="shared" si="65"/>
        <v>0</v>
      </c>
      <c r="AZ139" s="118">
        <f t="shared" si="66"/>
        <v>0</v>
      </c>
      <c r="BA139" s="118">
        <f t="shared" si="67"/>
        <v>0</v>
      </c>
      <c r="BB139" s="118">
        <f t="shared" si="68"/>
        <v>0</v>
      </c>
      <c r="BC139" s="118">
        <f t="shared" si="69"/>
        <v>0</v>
      </c>
      <c r="BD139" s="118">
        <f t="shared" si="70"/>
        <v>0</v>
      </c>
      <c r="BE139" s="72"/>
      <c r="BG139" s="11"/>
      <c r="BH139" s="11"/>
      <c r="BI139" s="11"/>
      <c r="BJ139" s="11"/>
      <c r="BK139" s="11"/>
      <c r="BL139" s="11"/>
      <c r="BM139" s="11"/>
      <c r="BN139" s="11"/>
      <c r="BO139" s="11"/>
      <c r="BP139" s="165"/>
      <c r="BQ139" s="165"/>
      <c r="BR139" s="165"/>
      <c r="BS139" s="165"/>
      <c r="BT139" s="165"/>
      <c r="BU139" s="165"/>
      <c r="BV139" s="165"/>
      <c r="BW139" s="165"/>
      <c r="BX139" s="165"/>
      <c r="BY139" s="165"/>
      <c r="BZ139" s="165"/>
      <c r="CA139" s="165"/>
      <c r="CB139" s="165"/>
    </row>
    <row r="140" spans="1:80" x14ac:dyDescent="0.3">
      <c r="A140" s="93" t="s">
        <v>854</v>
      </c>
      <c r="B140" s="89" t="s">
        <v>855</v>
      </c>
      <c r="C140" s="94"/>
      <c r="D140" s="94"/>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4" t="s">
        <v>63</v>
      </c>
      <c r="AB140" s="146">
        <v>5</v>
      </c>
      <c r="AC140" s="116" t="s">
        <v>231</v>
      </c>
      <c r="AD140" s="116" t="s">
        <v>641</v>
      </c>
      <c r="AE140" s="116"/>
      <c r="AF140" s="116"/>
      <c r="AG140" s="123">
        <f>IF(Tabel5[[#This Row],[Respons Vendor]]=AC140,AB140,0)</f>
        <v>0</v>
      </c>
      <c r="AH140" s="98"/>
      <c r="AI140" s="116"/>
      <c r="AJ140" s="98"/>
      <c r="AK140" s="118">
        <f t="shared" si="51"/>
        <v>0</v>
      </c>
      <c r="AL140" s="118">
        <f t="shared" si="52"/>
        <v>0</v>
      </c>
      <c r="AM140" s="118">
        <f t="shared" si="53"/>
        <v>0</v>
      </c>
      <c r="AN140" s="118">
        <f t="shared" si="54"/>
        <v>0</v>
      </c>
      <c r="AO140" s="118">
        <f t="shared" si="55"/>
        <v>0</v>
      </c>
      <c r="AP140" s="118">
        <f t="shared" si="56"/>
        <v>0</v>
      </c>
      <c r="AQ140" s="118">
        <f t="shared" si="57"/>
        <v>0</v>
      </c>
      <c r="AR140" s="118">
        <f t="shared" si="58"/>
        <v>0</v>
      </c>
      <c r="AS140" s="118">
        <f t="shared" si="59"/>
        <v>0</v>
      </c>
      <c r="AT140" s="118">
        <f t="shared" si="60"/>
        <v>0</v>
      </c>
      <c r="AU140" s="118">
        <f t="shared" si="61"/>
        <v>0</v>
      </c>
      <c r="AV140" s="118">
        <f t="shared" si="62"/>
        <v>0</v>
      </c>
      <c r="AW140" s="118">
        <f t="shared" si="63"/>
        <v>5</v>
      </c>
      <c r="AX140" s="118">
        <f t="shared" si="64"/>
        <v>0</v>
      </c>
      <c r="AY140" s="118">
        <f t="shared" si="65"/>
        <v>0</v>
      </c>
      <c r="AZ140" s="118">
        <f t="shared" si="66"/>
        <v>0</v>
      </c>
      <c r="BA140" s="118">
        <f t="shared" si="67"/>
        <v>0</v>
      </c>
      <c r="BB140" s="118">
        <f t="shared" si="68"/>
        <v>0</v>
      </c>
      <c r="BC140" s="118">
        <f t="shared" si="69"/>
        <v>0</v>
      </c>
      <c r="BD140" s="118">
        <f t="shared" si="70"/>
        <v>0</v>
      </c>
      <c r="BE140" s="72"/>
      <c r="BG140" s="11"/>
      <c r="BH140" s="11"/>
      <c r="BI140" s="11"/>
      <c r="BJ140" s="11"/>
      <c r="BK140" s="11"/>
      <c r="BL140" s="11"/>
      <c r="BM140" s="11"/>
      <c r="BN140" s="11"/>
      <c r="BO140" s="11"/>
      <c r="BP140" s="165"/>
      <c r="BQ140" s="165"/>
      <c r="BR140" s="165"/>
      <c r="BS140" s="165"/>
      <c r="BT140" s="165"/>
      <c r="BU140" s="165"/>
      <c r="BV140" s="165"/>
      <c r="BW140" s="165"/>
      <c r="BX140" s="165"/>
      <c r="BY140" s="165"/>
      <c r="BZ140" s="165"/>
      <c r="CA140" s="165"/>
      <c r="CB140" s="165"/>
    </row>
    <row r="141" spans="1:80" ht="27.6" x14ac:dyDescent="0.3">
      <c r="A141" s="93" t="s">
        <v>856</v>
      </c>
      <c r="B141" s="89" t="s">
        <v>857</v>
      </c>
      <c r="C141" s="94"/>
      <c r="D141" s="94"/>
      <c r="E141" s="159"/>
      <c r="F141" s="159"/>
      <c r="G141" s="159"/>
      <c r="H141" s="159"/>
      <c r="I141" s="159"/>
      <c r="J141" s="159"/>
      <c r="K141" s="159"/>
      <c r="L141" s="159"/>
      <c r="M141" s="159"/>
      <c r="N141" s="159"/>
      <c r="O141" s="159"/>
      <c r="P141" s="159"/>
      <c r="Q141" s="159"/>
      <c r="R141" s="159"/>
      <c r="S141" s="159"/>
      <c r="T141" s="159"/>
      <c r="U141" s="159"/>
      <c r="V141" s="159"/>
      <c r="W141" s="159"/>
      <c r="X141" s="159"/>
      <c r="Y141" s="159"/>
      <c r="Z141" s="159"/>
      <c r="AA141" s="4" t="s">
        <v>63</v>
      </c>
      <c r="AB141" s="146">
        <v>5</v>
      </c>
      <c r="AC141" s="116" t="s">
        <v>231</v>
      </c>
      <c r="AD141" s="116" t="s">
        <v>641</v>
      </c>
      <c r="AE141" s="116"/>
      <c r="AF141" s="116"/>
      <c r="AG141" s="123">
        <f>IF(Tabel5[[#This Row],[Respons Vendor]]=AC141,AB141,0)</f>
        <v>0</v>
      </c>
      <c r="AH141" s="98"/>
      <c r="AI141" s="116"/>
      <c r="AJ141" s="98"/>
      <c r="AK141" s="118">
        <f t="shared" si="51"/>
        <v>0</v>
      </c>
      <c r="AL141" s="118">
        <f t="shared" si="52"/>
        <v>0</v>
      </c>
      <c r="AM141" s="118">
        <f t="shared" si="53"/>
        <v>0</v>
      </c>
      <c r="AN141" s="118">
        <f t="shared" si="54"/>
        <v>0</v>
      </c>
      <c r="AO141" s="118">
        <f t="shared" si="55"/>
        <v>0</v>
      </c>
      <c r="AP141" s="118">
        <f t="shared" si="56"/>
        <v>0</v>
      </c>
      <c r="AQ141" s="118">
        <f t="shared" si="57"/>
        <v>0</v>
      </c>
      <c r="AR141" s="118">
        <f t="shared" si="58"/>
        <v>0</v>
      </c>
      <c r="AS141" s="118">
        <f t="shared" si="59"/>
        <v>0</v>
      </c>
      <c r="AT141" s="118">
        <f t="shared" si="60"/>
        <v>0</v>
      </c>
      <c r="AU141" s="118">
        <f t="shared" si="61"/>
        <v>0</v>
      </c>
      <c r="AV141" s="118">
        <f t="shared" si="62"/>
        <v>0</v>
      </c>
      <c r="AW141" s="118">
        <f t="shared" si="63"/>
        <v>5</v>
      </c>
      <c r="AX141" s="118">
        <f t="shared" si="64"/>
        <v>0</v>
      </c>
      <c r="AY141" s="118">
        <f t="shared" si="65"/>
        <v>0</v>
      </c>
      <c r="AZ141" s="118">
        <f t="shared" si="66"/>
        <v>0</v>
      </c>
      <c r="BA141" s="118">
        <f t="shared" si="67"/>
        <v>0</v>
      </c>
      <c r="BB141" s="118">
        <f t="shared" si="68"/>
        <v>0</v>
      </c>
      <c r="BC141" s="118">
        <f t="shared" si="69"/>
        <v>0</v>
      </c>
      <c r="BD141" s="118">
        <f t="shared" si="70"/>
        <v>0</v>
      </c>
      <c r="BE141" s="72"/>
      <c r="BG141" s="11"/>
      <c r="BH141" s="11"/>
      <c r="BI141" s="11"/>
      <c r="BJ141" s="11"/>
      <c r="BK141" s="11"/>
      <c r="BL141" s="11"/>
      <c r="BM141" s="11"/>
      <c r="BN141" s="11"/>
      <c r="BO141" s="11"/>
      <c r="BP141" s="165"/>
      <c r="BQ141" s="165"/>
      <c r="BR141" s="165"/>
      <c r="BS141" s="165"/>
      <c r="BT141" s="165"/>
      <c r="BU141" s="165"/>
      <c r="BV141" s="165"/>
      <c r="BW141" s="165"/>
      <c r="BX141" s="165"/>
      <c r="BY141" s="165"/>
      <c r="BZ141" s="165"/>
      <c r="CA141" s="165"/>
      <c r="CB141" s="165"/>
    </row>
    <row r="142" spans="1:80" x14ac:dyDescent="0.3">
      <c r="A142" s="89"/>
      <c r="C142" s="94"/>
      <c r="D142" s="94"/>
      <c r="E142" s="159"/>
      <c r="F142" s="159"/>
      <c r="G142" s="159"/>
      <c r="H142" s="159"/>
      <c r="I142" s="159"/>
      <c r="J142" s="159"/>
      <c r="K142" s="159"/>
      <c r="L142" s="159"/>
      <c r="M142" s="159"/>
      <c r="N142" s="159"/>
      <c r="O142" s="159"/>
      <c r="P142" s="159"/>
      <c r="Q142" s="159"/>
      <c r="R142" s="159"/>
      <c r="S142" s="159"/>
      <c r="T142" s="159"/>
      <c r="U142" s="159"/>
      <c r="V142" s="159"/>
      <c r="W142" s="159"/>
      <c r="X142" s="159"/>
      <c r="Y142" s="159"/>
      <c r="Z142" s="159"/>
      <c r="AA142" s="4"/>
      <c r="AB142" s="116"/>
      <c r="AC142" s="116" t="s">
        <v>231</v>
      </c>
      <c r="AD142" s="116" t="s">
        <v>641</v>
      </c>
      <c r="AE142" s="116"/>
      <c r="AF142" s="116"/>
      <c r="AG142" s="123">
        <f>IF(Tabel5[[#This Row],[Respons Vendor]]=AC142,AB142,0)</f>
        <v>0</v>
      </c>
      <c r="AH142" s="98"/>
      <c r="AI142" s="116"/>
      <c r="AJ142" s="98"/>
      <c r="AK142" s="118">
        <f t="shared" si="51"/>
        <v>0</v>
      </c>
      <c r="AL142" s="118">
        <f t="shared" si="52"/>
        <v>0</v>
      </c>
      <c r="AM142" s="118">
        <f t="shared" si="53"/>
        <v>0</v>
      </c>
      <c r="AN142" s="118">
        <f t="shared" si="54"/>
        <v>0</v>
      </c>
      <c r="AO142" s="118">
        <f t="shared" si="55"/>
        <v>0</v>
      </c>
      <c r="AP142" s="118">
        <f t="shared" si="56"/>
        <v>0</v>
      </c>
      <c r="AQ142" s="118">
        <f t="shared" si="57"/>
        <v>0</v>
      </c>
      <c r="AR142" s="118">
        <f t="shared" si="58"/>
        <v>0</v>
      </c>
      <c r="AS142" s="118">
        <f t="shared" si="59"/>
        <v>0</v>
      </c>
      <c r="AT142" s="118">
        <f t="shared" si="60"/>
        <v>0</v>
      </c>
      <c r="AU142" s="118">
        <f t="shared" si="61"/>
        <v>0</v>
      </c>
      <c r="AV142" s="118">
        <f t="shared" si="62"/>
        <v>0</v>
      </c>
      <c r="AW142" s="118">
        <f t="shared" si="63"/>
        <v>0</v>
      </c>
      <c r="AX142" s="118">
        <f t="shared" si="64"/>
        <v>0</v>
      </c>
      <c r="AY142" s="118">
        <f t="shared" si="65"/>
        <v>0</v>
      </c>
      <c r="AZ142" s="118">
        <f t="shared" si="66"/>
        <v>0</v>
      </c>
      <c r="BA142" s="118">
        <f t="shared" si="67"/>
        <v>0</v>
      </c>
      <c r="BB142" s="118">
        <f t="shared" si="68"/>
        <v>0</v>
      </c>
      <c r="BC142" s="118">
        <f t="shared" si="69"/>
        <v>0</v>
      </c>
      <c r="BD142" s="118">
        <f t="shared" si="70"/>
        <v>0</v>
      </c>
      <c r="BE142" s="72"/>
      <c r="BG142" s="11"/>
      <c r="BH142" s="11"/>
      <c r="BI142" s="11"/>
      <c r="BJ142" s="11"/>
      <c r="BK142" s="11"/>
      <c r="BL142" s="11"/>
      <c r="BM142" s="11"/>
      <c r="BN142" s="11"/>
      <c r="BO142" s="11"/>
      <c r="BP142" s="165"/>
      <c r="BQ142" s="165"/>
      <c r="BR142" s="165"/>
      <c r="BS142" s="165"/>
      <c r="BT142" s="165"/>
      <c r="BU142" s="165"/>
      <c r="BV142" s="165"/>
      <c r="BW142" s="165"/>
      <c r="BX142" s="165"/>
      <c r="BY142" s="165"/>
      <c r="BZ142" s="165"/>
      <c r="CA142" s="165"/>
      <c r="CB142" s="165"/>
    </row>
    <row r="143" spans="1:80" x14ac:dyDescent="0.3">
      <c r="A143" s="89"/>
      <c r="C143" s="94"/>
      <c r="D143" s="94"/>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159"/>
      <c r="AA143" s="4"/>
      <c r="AB143" s="116"/>
      <c r="AC143" s="116" t="s">
        <v>231</v>
      </c>
      <c r="AD143" s="116" t="s">
        <v>641</v>
      </c>
      <c r="AE143" s="116"/>
      <c r="AF143" s="116"/>
      <c r="AG143" s="123">
        <f>IF(Tabel5[[#This Row],[Respons Vendor]]=AC143,AB143,0)</f>
        <v>0</v>
      </c>
      <c r="AH143" s="98"/>
      <c r="AI143" s="116"/>
      <c r="AJ143" s="98"/>
      <c r="AK143" s="118">
        <f t="shared" si="51"/>
        <v>0</v>
      </c>
      <c r="AL143" s="118">
        <f t="shared" si="52"/>
        <v>0</v>
      </c>
      <c r="AM143" s="118">
        <f t="shared" si="53"/>
        <v>0</v>
      </c>
      <c r="AN143" s="118">
        <f t="shared" si="54"/>
        <v>0</v>
      </c>
      <c r="AO143" s="118">
        <f t="shared" si="55"/>
        <v>0</v>
      </c>
      <c r="AP143" s="118">
        <f t="shared" si="56"/>
        <v>0</v>
      </c>
      <c r="AQ143" s="118">
        <f t="shared" si="57"/>
        <v>0</v>
      </c>
      <c r="AR143" s="118">
        <f t="shared" si="58"/>
        <v>0</v>
      </c>
      <c r="AS143" s="118">
        <f t="shared" si="59"/>
        <v>0</v>
      </c>
      <c r="AT143" s="118">
        <f t="shared" si="60"/>
        <v>0</v>
      </c>
      <c r="AU143" s="118">
        <f t="shared" si="61"/>
        <v>0</v>
      </c>
      <c r="AV143" s="118">
        <f t="shared" si="62"/>
        <v>0</v>
      </c>
      <c r="AW143" s="118">
        <f t="shared" si="63"/>
        <v>0</v>
      </c>
      <c r="AX143" s="118">
        <f t="shared" si="64"/>
        <v>0</v>
      </c>
      <c r="AY143" s="118">
        <f t="shared" si="65"/>
        <v>0</v>
      </c>
      <c r="AZ143" s="118">
        <f t="shared" si="66"/>
        <v>0</v>
      </c>
      <c r="BA143" s="118">
        <f t="shared" si="67"/>
        <v>0</v>
      </c>
      <c r="BB143" s="118">
        <f t="shared" si="68"/>
        <v>0</v>
      </c>
      <c r="BC143" s="118">
        <f t="shared" si="69"/>
        <v>0</v>
      </c>
      <c r="BD143" s="118">
        <f t="shared" si="70"/>
        <v>0</v>
      </c>
      <c r="BE143" s="72"/>
      <c r="BG143" s="11"/>
      <c r="BH143" s="11"/>
      <c r="BI143" s="11"/>
      <c r="BJ143" s="11"/>
      <c r="BK143" s="11"/>
      <c r="BL143" s="11"/>
      <c r="BM143" s="11"/>
      <c r="BN143" s="11"/>
      <c r="BO143" s="11"/>
      <c r="BP143" s="165"/>
      <c r="BQ143" s="165"/>
      <c r="BR143" s="165"/>
      <c r="BS143" s="165"/>
      <c r="BT143" s="165"/>
      <c r="BU143" s="165"/>
      <c r="BV143" s="165"/>
      <c r="BW143" s="165"/>
      <c r="BX143" s="165"/>
      <c r="BY143" s="165"/>
      <c r="BZ143" s="165"/>
      <c r="CA143" s="165"/>
      <c r="CB143" s="165"/>
    </row>
    <row r="144" spans="1:80" x14ac:dyDescent="0.3">
      <c r="B144" s="91" t="s">
        <v>858</v>
      </c>
      <c r="C144" s="94"/>
      <c r="D144" s="94"/>
      <c r="E144" s="159"/>
      <c r="F144" s="159"/>
      <c r="G144" s="159"/>
      <c r="H144" s="159"/>
      <c r="I144" s="159"/>
      <c r="J144" s="159"/>
      <c r="K144" s="159"/>
      <c r="L144" s="159"/>
      <c r="M144" s="159"/>
      <c r="N144" s="159"/>
      <c r="O144" s="159"/>
      <c r="P144" s="159"/>
      <c r="Q144" s="159"/>
      <c r="R144" s="159"/>
      <c r="S144" s="159"/>
      <c r="T144" s="159"/>
      <c r="U144" s="159"/>
      <c r="V144" s="159"/>
      <c r="W144" s="159"/>
      <c r="X144" s="159"/>
      <c r="Y144" s="159"/>
      <c r="Z144" s="159"/>
      <c r="AA144" s="4"/>
      <c r="AB144" s="116"/>
      <c r="AC144" s="116" t="s">
        <v>231</v>
      </c>
      <c r="AD144" s="116" t="s">
        <v>641</v>
      </c>
      <c r="AE144" s="116"/>
      <c r="AF144" s="116"/>
      <c r="AG144" s="123">
        <f>IF(Tabel5[[#This Row],[Respons Vendor]]=AC144,AB144,0)</f>
        <v>0</v>
      </c>
      <c r="AH144" s="98"/>
      <c r="AI144" s="116"/>
      <c r="AJ144" s="98"/>
      <c r="AK144" s="118">
        <f t="shared" si="51"/>
        <v>0</v>
      </c>
      <c r="AL144" s="118">
        <f t="shared" si="52"/>
        <v>0</v>
      </c>
      <c r="AM144" s="118">
        <f t="shared" si="53"/>
        <v>0</v>
      </c>
      <c r="AN144" s="118">
        <f t="shared" si="54"/>
        <v>0</v>
      </c>
      <c r="AO144" s="118">
        <f t="shared" si="55"/>
        <v>0</v>
      </c>
      <c r="AP144" s="118">
        <f t="shared" si="56"/>
        <v>0</v>
      </c>
      <c r="AQ144" s="118">
        <f t="shared" si="57"/>
        <v>0</v>
      </c>
      <c r="AR144" s="118">
        <f t="shared" si="58"/>
        <v>0</v>
      </c>
      <c r="AS144" s="118">
        <f t="shared" si="59"/>
        <v>0</v>
      </c>
      <c r="AT144" s="118">
        <f t="shared" si="60"/>
        <v>0</v>
      </c>
      <c r="AU144" s="118">
        <f t="shared" si="61"/>
        <v>0</v>
      </c>
      <c r="AV144" s="118">
        <f t="shared" si="62"/>
        <v>0</v>
      </c>
      <c r="AW144" s="118">
        <f t="shared" si="63"/>
        <v>0</v>
      </c>
      <c r="AX144" s="118">
        <f t="shared" si="64"/>
        <v>0</v>
      </c>
      <c r="AY144" s="118">
        <f t="shared" si="65"/>
        <v>0</v>
      </c>
      <c r="AZ144" s="118">
        <f t="shared" si="66"/>
        <v>0</v>
      </c>
      <c r="BA144" s="118">
        <f t="shared" si="67"/>
        <v>0</v>
      </c>
      <c r="BB144" s="118">
        <f t="shared" si="68"/>
        <v>0</v>
      </c>
      <c r="BC144" s="118">
        <f t="shared" si="69"/>
        <v>0</v>
      </c>
      <c r="BD144" s="118">
        <f t="shared" si="70"/>
        <v>0</v>
      </c>
      <c r="BE144" s="72"/>
      <c r="BG144" s="11"/>
      <c r="BH144" s="11"/>
      <c r="BI144" s="11"/>
      <c r="BJ144" s="11"/>
      <c r="BK144" s="11"/>
      <c r="BL144" s="11"/>
      <c r="BM144" s="11"/>
      <c r="BN144" s="11"/>
      <c r="BO144" s="11"/>
      <c r="BP144" s="165"/>
      <c r="BQ144" s="165"/>
      <c r="BR144" s="165"/>
      <c r="BS144" s="165"/>
      <c r="BT144" s="165"/>
      <c r="BU144" s="165"/>
      <c r="BV144" s="165"/>
      <c r="BW144" s="165"/>
      <c r="BX144" s="165"/>
      <c r="BY144" s="165"/>
      <c r="BZ144" s="165"/>
      <c r="CA144" s="165"/>
      <c r="CB144" s="165"/>
    </row>
    <row r="145" spans="1:80" ht="27.6" x14ac:dyDescent="0.3">
      <c r="B145" s="92" t="s">
        <v>859</v>
      </c>
      <c r="C145" s="94"/>
      <c r="D145" s="94"/>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159"/>
      <c r="AA145" s="4"/>
      <c r="AB145" s="116"/>
      <c r="AC145" s="116" t="s">
        <v>231</v>
      </c>
      <c r="AD145" s="116" t="s">
        <v>641</v>
      </c>
      <c r="AE145" s="116"/>
      <c r="AF145" s="116"/>
      <c r="AG145" s="123">
        <f>IF(Tabel5[[#This Row],[Respons Vendor]]=AC145,AB145,0)</f>
        <v>0</v>
      </c>
      <c r="AH145" s="98"/>
      <c r="AI145" s="116"/>
      <c r="AJ145" s="98"/>
      <c r="AK145" s="118">
        <f t="shared" si="51"/>
        <v>0</v>
      </c>
      <c r="AL145" s="118">
        <f t="shared" si="52"/>
        <v>0</v>
      </c>
      <c r="AM145" s="118">
        <f t="shared" si="53"/>
        <v>0</v>
      </c>
      <c r="AN145" s="118">
        <f t="shared" si="54"/>
        <v>0</v>
      </c>
      <c r="AO145" s="118">
        <f t="shared" si="55"/>
        <v>0</v>
      </c>
      <c r="AP145" s="118">
        <f t="shared" si="56"/>
        <v>0</v>
      </c>
      <c r="AQ145" s="118">
        <f t="shared" si="57"/>
        <v>0</v>
      </c>
      <c r="AR145" s="118">
        <f t="shared" si="58"/>
        <v>0</v>
      </c>
      <c r="AS145" s="118">
        <f t="shared" si="59"/>
        <v>0</v>
      </c>
      <c r="AT145" s="118">
        <f t="shared" si="60"/>
        <v>0</v>
      </c>
      <c r="AU145" s="118">
        <f t="shared" si="61"/>
        <v>0</v>
      </c>
      <c r="AV145" s="118">
        <f t="shared" si="62"/>
        <v>0</v>
      </c>
      <c r="AW145" s="118">
        <f t="shared" si="63"/>
        <v>0</v>
      </c>
      <c r="AX145" s="118">
        <f t="shared" si="64"/>
        <v>0</v>
      </c>
      <c r="AY145" s="118">
        <f t="shared" si="65"/>
        <v>0</v>
      </c>
      <c r="AZ145" s="118">
        <f t="shared" si="66"/>
        <v>0</v>
      </c>
      <c r="BA145" s="118">
        <f t="shared" si="67"/>
        <v>0</v>
      </c>
      <c r="BB145" s="118">
        <f t="shared" si="68"/>
        <v>0</v>
      </c>
      <c r="BC145" s="118">
        <f t="shared" si="69"/>
        <v>0</v>
      </c>
      <c r="BD145" s="118">
        <f t="shared" si="70"/>
        <v>0</v>
      </c>
      <c r="BE145" s="72"/>
      <c r="BG145" s="11"/>
      <c r="BH145" s="11"/>
      <c r="BI145" s="11"/>
      <c r="BJ145" s="11"/>
      <c r="BK145" s="11"/>
      <c r="BL145" s="11"/>
      <c r="BM145" s="11"/>
      <c r="BN145" s="11"/>
      <c r="BO145" s="11"/>
      <c r="BP145" s="165"/>
      <c r="BQ145" s="165"/>
      <c r="BR145" s="165"/>
      <c r="BS145" s="165"/>
      <c r="BT145" s="165"/>
      <c r="BU145" s="165"/>
      <c r="BV145" s="165"/>
      <c r="BW145" s="165"/>
      <c r="BX145" s="165"/>
      <c r="BY145" s="165"/>
      <c r="BZ145" s="165"/>
      <c r="CA145" s="165"/>
      <c r="CB145" s="165"/>
    </row>
    <row r="146" spans="1:80" ht="27.6" x14ac:dyDescent="0.3">
      <c r="A146" s="11" t="s">
        <v>860</v>
      </c>
      <c r="B146" s="89" t="s">
        <v>861</v>
      </c>
      <c r="C146" s="94"/>
      <c r="D146" s="94"/>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159"/>
      <c r="AA146" s="4" t="s">
        <v>60</v>
      </c>
      <c r="AB146" s="116">
        <v>1</v>
      </c>
      <c r="AC146" s="116" t="s">
        <v>641</v>
      </c>
      <c r="AD146" s="116" t="s">
        <v>231</v>
      </c>
      <c r="AE146" s="116"/>
      <c r="AF146" s="116"/>
      <c r="AG146" s="123">
        <f>IF(Tabel5[[#This Row],[Respons Vendor]]=AC146,AB146,0)</f>
        <v>0</v>
      </c>
      <c r="AH146" s="98"/>
      <c r="AI146" s="116"/>
      <c r="AJ146" s="98"/>
      <c r="AK146" s="118">
        <f t="shared" si="51"/>
        <v>0</v>
      </c>
      <c r="AL146" s="118">
        <f t="shared" si="52"/>
        <v>0</v>
      </c>
      <c r="AM146" s="118">
        <f t="shared" si="53"/>
        <v>0</v>
      </c>
      <c r="AN146" s="118">
        <f t="shared" si="54"/>
        <v>0</v>
      </c>
      <c r="AO146" s="118">
        <f t="shared" si="55"/>
        <v>0</v>
      </c>
      <c r="AP146" s="118">
        <f t="shared" si="56"/>
        <v>0</v>
      </c>
      <c r="AQ146" s="118">
        <f t="shared" si="57"/>
        <v>1</v>
      </c>
      <c r="AR146" s="118">
        <f t="shared" si="58"/>
        <v>0</v>
      </c>
      <c r="AS146" s="118">
        <f t="shared" si="59"/>
        <v>0</v>
      </c>
      <c r="AT146" s="118">
        <f t="shared" si="60"/>
        <v>0</v>
      </c>
      <c r="AU146" s="118">
        <f t="shared" si="61"/>
        <v>0</v>
      </c>
      <c r="AV146" s="118">
        <f t="shared" si="62"/>
        <v>0</v>
      </c>
      <c r="AW146" s="118">
        <f t="shared" si="63"/>
        <v>0</v>
      </c>
      <c r="AX146" s="118">
        <f t="shared" si="64"/>
        <v>0</v>
      </c>
      <c r="AY146" s="118">
        <f t="shared" si="65"/>
        <v>0</v>
      </c>
      <c r="AZ146" s="118">
        <f t="shared" si="66"/>
        <v>0</v>
      </c>
      <c r="BA146" s="118">
        <f t="shared" si="67"/>
        <v>0</v>
      </c>
      <c r="BB146" s="118">
        <f t="shared" si="68"/>
        <v>0</v>
      </c>
      <c r="BC146" s="118">
        <f t="shared" si="69"/>
        <v>0</v>
      </c>
      <c r="BD146" s="118">
        <f t="shared" si="70"/>
        <v>0</v>
      </c>
      <c r="BE146" s="72"/>
      <c r="BG146" s="11"/>
      <c r="BH146" s="11"/>
      <c r="BI146" s="11"/>
      <c r="BJ146" s="11"/>
      <c r="BK146" s="11"/>
      <c r="BL146" s="11"/>
      <c r="BM146" s="11"/>
      <c r="BN146" s="11"/>
      <c r="BO146" s="11"/>
      <c r="BP146" s="165"/>
      <c r="BQ146" s="165"/>
      <c r="BR146" s="165"/>
      <c r="BS146" s="165"/>
      <c r="BT146" s="165"/>
      <c r="BU146" s="165"/>
      <c r="BV146" s="165"/>
      <c r="BW146" s="165"/>
      <c r="BX146" s="165"/>
      <c r="BY146" s="165"/>
      <c r="BZ146" s="165"/>
      <c r="CA146" s="165"/>
      <c r="CB146" s="165"/>
    </row>
    <row r="147" spans="1:80" ht="27.6" x14ac:dyDescent="0.3">
      <c r="A147" s="93" t="s">
        <v>862</v>
      </c>
      <c r="B147" s="89" t="s">
        <v>863</v>
      </c>
      <c r="C147" s="94"/>
      <c r="D147" s="94"/>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4" t="s">
        <v>60</v>
      </c>
      <c r="AB147" s="146">
        <v>3</v>
      </c>
      <c r="AC147" s="116" t="s">
        <v>231</v>
      </c>
      <c r="AD147" s="116" t="s">
        <v>641</v>
      </c>
      <c r="AE147" s="116"/>
      <c r="AF147" s="116"/>
      <c r="AG147" s="123">
        <f>IF(Tabel5[[#This Row],[Respons Vendor]]=AC147,AB147,0)</f>
        <v>0</v>
      </c>
      <c r="AH147" s="98"/>
      <c r="AI147" s="116"/>
      <c r="AJ147" s="98"/>
      <c r="AK147" s="118">
        <f t="shared" si="51"/>
        <v>0</v>
      </c>
      <c r="AL147" s="118">
        <f t="shared" si="52"/>
        <v>0</v>
      </c>
      <c r="AM147" s="118">
        <f t="shared" si="53"/>
        <v>0</v>
      </c>
      <c r="AN147" s="118">
        <f t="shared" si="54"/>
        <v>0</v>
      </c>
      <c r="AO147" s="118">
        <f t="shared" si="55"/>
        <v>0</v>
      </c>
      <c r="AP147" s="118">
        <f t="shared" si="56"/>
        <v>0</v>
      </c>
      <c r="AQ147" s="118">
        <f t="shared" si="57"/>
        <v>3</v>
      </c>
      <c r="AR147" s="118">
        <f t="shared" si="58"/>
        <v>0</v>
      </c>
      <c r="AS147" s="118">
        <f t="shared" si="59"/>
        <v>0</v>
      </c>
      <c r="AT147" s="118">
        <f t="shared" si="60"/>
        <v>0</v>
      </c>
      <c r="AU147" s="118">
        <f t="shared" si="61"/>
        <v>0</v>
      </c>
      <c r="AV147" s="118">
        <f t="shared" si="62"/>
        <v>0</v>
      </c>
      <c r="AW147" s="118">
        <f t="shared" si="63"/>
        <v>0</v>
      </c>
      <c r="AX147" s="118">
        <f t="shared" si="64"/>
        <v>0</v>
      </c>
      <c r="AY147" s="118">
        <f t="shared" si="65"/>
        <v>0</v>
      </c>
      <c r="AZ147" s="118">
        <f t="shared" si="66"/>
        <v>0</v>
      </c>
      <c r="BA147" s="118">
        <f t="shared" si="67"/>
        <v>0</v>
      </c>
      <c r="BB147" s="118">
        <f t="shared" si="68"/>
        <v>0</v>
      </c>
      <c r="BC147" s="118">
        <f t="shared" si="69"/>
        <v>0</v>
      </c>
      <c r="BD147" s="118">
        <f t="shared" si="70"/>
        <v>0</v>
      </c>
      <c r="BE147" s="72"/>
      <c r="BG147" s="11"/>
      <c r="BH147" s="11"/>
      <c r="BI147" s="11"/>
      <c r="BJ147" s="11"/>
      <c r="BK147" s="11"/>
      <c r="BL147" s="11"/>
      <c r="BM147" s="11"/>
      <c r="BN147" s="11"/>
      <c r="BO147" s="11"/>
      <c r="BP147" s="165"/>
      <c r="BQ147" s="165"/>
      <c r="BR147" s="165"/>
      <c r="BS147" s="165"/>
      <c r="BT147" s="165"/>
      <c r="BU147" s="165"/>
      <c r="BV147" s="165"/>
      <c r="BW147" s="165"/>
      <c r="BX147" s="165"/>
      <c r="BY147" s="165"/>
      <c r="BZ147" s="165"/>
      <c r="CA147" s="165"/>
      <c r="CB147" s="165"/>
    </row>
    <row r="148" spans="1:80" x14ac:dyDescent="0.3">
      <c r="A148" s="93" t="s">
        <v>864</v>
      </c>
      <c r="B148" s="89" t="s">
        <v>865</v>
      </c>
      <c r="C148" s="94"/>
      <c r="D148" s="94"/>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159"/>
      <c r="AA148" s="4" t="s">
        <v>60</v>
      </c>
      <c r="AB148" s="116">
        <v>1</v>
      </c>
      <c r="AC148" s="116" t="s">
        <v>231</v>
      </c>
      <c r="AD148" s="116" t="s">
        <v>641</v>
      </c>
      <c r="AE148" s="116"/>
      <c r="AF148" s="116"/>
      <c r="AG148" s="123">
        <f>IF(Tabel5[[#This Row],[Respons Vendor]]=AC148,AB148,0)</f>
        <v>0</v>
      </c>
      <c r="AH148" s="98"/>
      <c r="AI148" s="116"/>
      <c r="AJ148" s="98"/>
      <c r="AK148" s="118">
        <f t="shared" si="51"/>
        <v>0</v>
      </c>
      <c r="AL148" s="118">
        <f t="shared" si="52"/>
        <v>0</v>
      </c>
      <c r="AM148" s="118">
        <f t="shared" si="53"/>
        <v>0</v>
      </c>
      <c r="AN148" s="118">
        <f t="shared" si="54"/>
        <v>0</v>
      </c>
      <c r="AO148" s="118">
        <f t="shared" si="55"/>
        <v>0</v>
      </c>
      <c r="AP148" s="118">
        <f t="shared" si="56"/>
        <v>0</v>
      </c>
      <c r="AQ148" s="118">
        <f t="shared" si="57"/>
        <v>1</v>
      </c>
      <c r="AR148" s="118">
        <f t="shared" si="58"/>
        <v>0</v>
      </c>
      <c r="AS148" s="118">
        <f t="shared" si="59"/>
        <v>0</v>
      </c>
      <c r="AT148" s="118">
        <f t="shared" si="60"/>
        <v>0</v>
      </c>
      <c r="AU148" s="118">
        <f t="shared" si="61"/>
        <v>0</v>
      </c>
      <c r="AV148" s="118">
        <f t="shared" si="62"/>
        <v>0</v>
      </c>
      <c r="AW148" s="118">
        <f t="shared" si="63"/>
        <v>0</v>
      </c>
      <c r="AX148" s="118">
        <f t="shared" si="64"/>
        <v>0</v>
      </c>
      <c r="AY148" s="118">
        <f t="shared" si="65"/>
        <v>0</v>
      </c>
      <c r="AZ148" s="118">
        <f t="shared" si="66"/>
        <v>0</v>
      </c>
      <c r="BA148" s="118">
        <f t="shared" si="67"/>
        <v>0</v>
      </c>
      <c r="BB148" s="118">
        <f t="shared" si="68"/>
        <v>0</v>
      </c>
      <c r="BC148" s="118">
        <f t="shared" si="69"/>
        <v>0</v>
      </c>
      <c r="BD148" s="118">
        <f t="shared" si="70"/>
        <v>0</v>
      </c>
      <c r="BE148" s="72"/>
      <c r="BG148" s="11"/>
      <c r="BH148" s="11"/>
      <c r="BI148" s="11"/>
      <c r="BJ148" s="11"/>
      <c r="BK148" s="11"/>
      <c r="BL148" s="11"/>
      <c r="BM148" s="11"/>
      <c r="BN148" s="11"/>
      <c r="BO148" s="11"/>
      <c r="BP148" s="165"/>
      <c r="BQ148" s="165"/>
      <c r="BR148" s="165"/>
      <c r="BS148" s="165"/>
      <c r="BT148" s="165"/>
      <c r="BU148" s="165"/>
      <c r="BV148" s="165"/>
      <c r="BW148" s="165"/>
      <c r="BX148" s="165"/>
      <c r="BY148" s="165"/>
      <c r="BZ148" s="165"/>
      <c r="CA148" s="165"/>
      <c r="CB148" s="165"/>
    </row>
    <row r="149" spans="1:80" x14ac:dyDescent="0.3">
      <c r="A149" s="93" t="s">
        <v>866</v>
      </c>
      <c r="B149" s="89" t="s">
        <v>867</v>
      </c>
      <c r="C149" s="94"/>
      <c r="D149" s="94"/>
      <c r="E149" s="159"/>
      <c r="F149" s="159"/>
      <c r="G149" s="159"/>
      <c r="H149" s="159"/>
      <c r="I149" s="159"/>
      <c r="J149" s="159"/>
      <c r="K149" s="159"/>
      <c r="L149" s="159"/>
      <c r="M149" s="159"/>
      <c r="N149" s="159"/>
      <c r="O149" s="159"/>
      <c r="P149" s="159"/>
      <c r="Q149" s="159"/>
      <c r="R149" s="159"/>
      <c r="S149" s="159"/>
      <c r="T149" s="159"/>
      <c r="U149" s="159"/>
      <c r="V149" s="159"/>
      <c r="W149" s="159"/>
      <c r="X149" s="159"/>
      <c r="Y149" s="159"/>
      <c r="Z149" s="159"/>
      <c r="AA149" s="4" t="s">
        <v>60</v>
      </c>
      <c r="AB149" s="116">
        <v>1</v>
      </c>
      <c r="AC149" s="116" t="s">
        <v>231</v>
      </c>
      <c r="AD149" s="116" t="s">
        <v>641</v>
      </c>
      <c r="AE149" s="116"/>
      <c r="AF149" s="116"/>
      <c r="AG149" s="123">
        <f>IF(Tabel5[[#This Row],[Respons Vendor]]=AC149,AB149,0)</f>
        <v>0</v>
      </c>
      <c r="AH149" s="98"/>
      <c r="AI149" s="116"/>
      <c r="AJ149" s="98"/>
      <c r="AK149" s="118">
        <f t="shared" si="51"/>
        <v>0</v>
      </c>
      <c r="AL149" s="118">
        <f t="shared" si="52"/>
        <v>0</v>
      </c>
      <c r="AM149" s="118">
        <f t="shared" si="53"/>
        <v>0</v>
      </c>
      <c r="AN149" s="118">
        <f t="shared" si="54"/>
        <v>0</v>
      </c>
      <c r="AO149" s="118">
        <f t="shared" si="55"/>
        <v>0</v>
      </c>
      <c r="AP149" s="118">
        <f t="shared" si="56"/>
        <v>0</v>
      </c>
      <c r="AQ149" s="118">
        <f t="shared" si="57"/>
        <v>1</v>
      </c>
      <c r="AR149" s="118">
        <f t="shared" si="58"/>
        <v>0</v>
      </c>
      <c r="AS149" s="118">
        <f t="shared" si="59"/>
        <v>0</v>
      </c>
      <c r="AT149" s="118">
        <f t="shared" si="60"/>
        <v>0</v>
      </c>
      <c r="AU149" s="118">
        <f t="shared" si="61"/>
        <v>0</v>
      </c>
      <c r="AV149" s="118">
        <f t="shared" si="62"/>
        <v>0</v>
      </c>
      <c r="AW149" s="118">
        <f t="shared" si="63"/>
        <v>0</v>
      </c>
      <c r="AX149" s="118">
        <f t="shared" si="64"/>
        <v>0</v>
      </c>
      <c r="AY149" s="118">
        <f t="shared" si="65"/>
        <v>0</v>
      </c>
      <c r="AZ149" s="118">
        <f t="shared" si="66"/>
        <v>0</v>
      </c>
      <c r="BA149" s="118">
        <f t="shared" si="67"/>
        <v>0</v>
      </c>
      <c r="BB149" s="118">
        <f t="shared" si="68"/>
        <v>0</v>
      </c>
      <c r="BC149" s="118">
        <f t="shared" si="69"/>
        <v>0</v>
      </c>
      <c r="BD149" s="118">
        <f t="shared" si="70"/>
        <v>0</v>
      </c>
      <c r="BE149" s="72"/>
      <c r="BG149" s="11"/>
      <c r="BH149" s="11"/>
      <c r="BI149" s="11"/>
      <c r="BJ149" s="11"/>
      <c r="BK149" s="11"/>
      <c r="BL149" s="11"/>
      <c r="BM149" s="11"/>
      <c r="BN149" s="11"/>
      <c r="BO149" s="11"/>
      <c r="BP149" s="165"/>
      <c r="BQ149" s="165"/>
      <c r="BR149" s="165"/>
      <c r="BS149" s="165"/>
      <c r="BT149" s="165"/>
      <c r="BU149" s="165"/>
      <c r="BV149" s="165"/>
      <c r="BW149" s="165"/>
      <c r="BX149" s="165"/>
      <c r="BY149" s="165"/>
      <c r="BZ149" s="165"/>
      <c r="CA149" s="165"/>
      <c r="CB149" s="165"/>
    </row>
    <row r="150" spans="1:80" ht="27.6" x14ac:dyDescent="0.3">
      <c r="A150" s="93" t="s">
        <v>868</v>
      </c>
      <c r="B150" s="89" t="s">
        <v>869</v>
      </c>
      <c r="C150" s="94"/>
      <c r="D150" s="94"/>
      <c r="E150" s="159"/>
      <c r="F150" s="159"/>
      <c r="G150" s="159"/>
      <c r="H150" s="159"/>
      <c r="I150" s="159"/>
      <c r="J150" s="159"/>
      <c r="K150" s="159"/>
      <c r="L150" s="159"/>
      <c r="M150" s="159"/>
      <c r="N150" s="159"/>
      <c r="O150" s="159"/>
      <c r="P150" s="159"/>
      <c r="Q150" s="159"/>
      <c r="R150" s="159"/>
      <c r="S150" s="159"/>
      <c r="T150" s="159"/>
      <c r="U150" s="159"/>
      <c r="V150" s="159"/>
      <c r="W150" s="159"/>
      <c r="X150" s="159"/>
      <c r="Y150" s="159"/>
      <c r="Z150" s="159"/>
      <c r="AA150" s="4" t="s">
        <v>60</v>
      </c>
      <c r="AB150" s="116">
        <v>1</v>
      </c>
      <c r="AC150" s="116" t="s">
        <v>231</v>
      </c>
      <c r="AD150" s="116" t="s">
        <v>641</v>
      </c>
      <c r="AE150" s="116"/>
      <c r="AF150" s="116"/>
      <c r="AG150" s="123">
        <f>IF(Tabel5[[#This Row],[Respons Vendor]]=AC150,AB150,0)</f>
        <v>0</v>
      </c>
      <c r="AH150" s="98"/>
      <c r="AI150" s="116"/>
      <c r="AJ150" s="98"/>
      <c r="AK150" s="118">
        <f t="shared" si="51"/>
        <v>0</v>
      </c>
      <c r="AL150" s="118">
        <f t="shared" si="52"/>
        <v>0</v>
      </c>
      <c r="AM150" s="118">
        <f t="shared" si="53"/>
        <v>0</v>
      </c>
      <c r="AN150" s="118">
        <f t="shared" si="54"/>
        <v>0</v>
      </c>
      <c r="AO150" s="118">
        <f t="shared" si="55"/>
        <v>0</v>
      </c>
      <c r="AP150" s="118">
        <f t="shared" si="56"/>
        <v>0</v>
      </c>
      <c r="AQ150" s="118">
        <f t="shared" si="57"/>
        <v>1</v>
      </c>
      <c r="AR150" s="118">
        <f t="shared" si="58"/>
        <v>0</v>
      </c>
      <c r="AS150" s="118">
        <f t="shared" si="59"/>
        <v>0</v>
      </c>
      <c r="AT150" s="118">
        <f t="shared" si="60"/>
        <v>0</v>
      </c>
      <c r="AU150" s="118">
        <f t="shared" si="61"/>
        <v>0</v>
      </c>
      <c r="AV150" s="118">
        <f t="shared" si="62"/>
        <v>0</v>
      </c>
      <c r="AW150" s="118">
        <f t="shared" si="63"/>
        <v>0</v>
      </c>
      <c r="AX150" s="118">
        <f t="shared" si="64"/>
        <v>0</v>
      </c>
      <c r="AY150" s="118">
        <f t="shared" si="65"/>
        <v>0</v>
      </c>
      <c r="AZ150" s="118">
        <f t="shared" si="66"/>
        <v>0</v>
      </c>
      <c r="BA150" s="118">
        <f t="shared" si="67"/>
        <v>0</v>
      </c>
      <c r="BB150" s="118">
        <f t="shared" si="68"/>
        <v>0</v>
      </c>
      <c r="BC150" s="118">
        <f t="shared" si="69"/>
        <v>0</v>
      </c>
      <c r="BD150" s="118">
        <f t="shared" si="70"/>
        <v>0</v>
      </c>
      <c r="BE150" s="72"/>
      <c r="BG150" s="11"/>
      <c r="BH150" s="11"/>
      <c r="BI150" s="11"/>
      <c r="BJ150" s="11"/>
      <c r="BK150" s="11"/>
      <c r="BL150" s="11"/>
      <c r="BM150" s="11"/>
      <c r="BN150" s="11"/>
      <c r="BO150" s="11"/>
      <c r="BP150" s="165"/>
      <c r="BQ150" s="165"/>
      <c r="BR150" s="165"/>
      <c r="BS150" s="165"/>
      <c r="BT150" s="165"/>
      <c r="BU150" s="165"/>
      <c r="BV150" s="165"/>
      <c r="BW150" s="165"/>
      <c r="BX150" s="165"/>
      <c r="BY150" s="165"/>
      <c r="BZ150" s="165"/>
      <c r="CA150" s="165"/>
      <c r="CB150" s="165"/>
    </row>
    <row r="151" spans="1:80" x14ac:dyDescent="0.3">
      <c r="A151" s="93" t="s">
        <v>870</v>
      </c>
      <c r="B151" s="89" t="s">
        <v>871</v>
      </c>
      <c r="C151" s="94"/>
      <c r="D151" s="94"/>
      <c r="E151" s="159"/>
      <c r="F151" s="159"/>
      <c r="G151" s="159"/>
      <c r="H151" s="159"/>
      <c r="I151" s="159"/>
      <c r="J151" s="159"/>
      <c r="K151" s="159"/>
      <c r="L151" s="159"/>
      <c r="M151" s="159"/>
      <c r="N151" s="159"/>
      <c r="O151" s="159"/>
      <c r="P151" s="159"/>
      <c r="Q151" s="159"/>
      <c r="R151" s="159"/>
      <c r="S151" s="159"/>
      <c r="T151" s="159"/>
      <c r="U151" s="159"/>
      <c r="V151" s="159"/>
      <c r="W151" s="159"/>
      <c r="X151" s="159"/>
      <c r="Y151" s="159"/>
      <c r="Z151" s="159"/>
      <c r="AA151" s="4" t="s">
        <v>60</v>
      </c>
      <c r="AB151" s="146">
        <v>3</v>
      </c>
      <c r="AC151" s="116" t="s">
        <v>231</v>
      </c>
      <c r="AD151" s="116" t="s">
        <v>641</v>
      </c>
      <c r="AE151" s="116"/>
      <c r="AF151" s="116"/>
      <c r="AG151" s="123">
        <f>IF(Tabel5[[#This Row],[Respons Vendor]]=AC151,AB151,0)</f>
        <v>0</v>
      </c>
      <c r="AH151" s="98"/>
      <c r="AI151" s="116"/>
      <c r="AJ151" s="98"/>
      <c r="AK151" s="118">
        <f t="shared" si="51"/>
        <v>0</v>
      </c>
      <c r="AL151" s="118">
        <f t="shared" si="52"/>
        <v>0</v>
      </c>
      <c r="AM151" s="118">
        <f t="shared" si="53"/>
        <v>0</v>
      </c>
      <c r="AN151" s="118">
        <f t="shared" si="54"/>
        <v>0</v>
      </c>
      <c r="AO151" s="118">
        <f t="shared" si="55"/>
        <v>0</v>
      </c>
      <c r="AP151" s="118">
        <f t="shared" si="56"/>
        <v>0</v>
      </c>
      <c r="AQ151" s="118">
        <f t="shared" si="57"/>
        <v>3</v>
      </c>
      <c r="AR151" s="118">
        <f t="shared" si="58"/>
        <v>0</v>
      </c>
      <c r="AS151" s="118">
        <f t="shared" si="59"/>
        <v>0</v>
      </c>
      <c r="AT151" s="118">
        <f t="shared" si="60"/>
        <v>0</v>
      </c>
      <c r="AU151" s="118">
        <f t="shared" si="61"/>
        <v>0</v>
      </c>
      <c r="AV151" s="118">
        <f t="shared" si="62"/>
        <v>0</v>
      </c>
      <c r="AW151" s="118">
        <f t="shared" si="63"/>
        <v>0</v>
      </c>
      <c r="AX151" s="118">
        <f t="shared" si="64"/>
        <v>0</v>
      </c>
      <c r="AY151" s="118">
        <f t="shared" si="65"/>
        <v>0</v>
      </c>
      <c r="AZ151" s="118">
        <f t="shared" si="66"/>
        <v>0</v>
      </c>
      <c r="BA151" s="118">
        <f t="shared" si="67"/>
        <v>0</v>
      </c>
      <c r="BB151" s="118">
        <f t="shared" si="68"/>
        <v>0</v>
      </c>
      <c r="BC151" s="118">
        <f t="shared" si="69"/>
        <v>0</v>
      </c>
      <c r="BD151" s="118">
        <f t="shared" si="70"/>
        <v>0</v>
      </c>
      <c r="BE151" s="72"/>
      <c r="BG151" s="11"/>
      <c r="BH151" s="11"/>
      <c r="BI151" s="11"/>
      <c r="BJ151" s="11"/>
      <c r="BK151" s="11"/>
      <c r="BL151" s="11"/>
      <c r="BM151" s="11"/>
      <c r="BN151" s="11"/>
      <c r="BO151" s="11"/>
      <c r="BP151" s="165"/>
      <c r="BQ151" s="165"/>
      <c r="BR151" s="165"/>
      <c r="BS151" s="165"/>
      <c r="BT151" s="165"/>
      <c r="BU151" s="165"/>
      <c r="BV151" s="165"/>
      <c r="BW151" s="165"/>
      <c r="BX151" s="165"/>
      <c r="BY151" s="165"/>
      <c r="BZ151" s="165"/>
      <c r="CA151" s="165"/>
      <c r="CB151" s="165"/>
    </row>
    <row r="152" spans="1:80" x14ac:dyDescent="0.3">
      <c r="A152" s="89"/>
      <c r="C152" s="94"/>
      <c r="D152" s="94"/>
      <c r="E152" s="159"/>
      <c r="F152" s="159"/>
      <c r="G152" s="159"/>
      <c r="H152" s="159"/>
      <c r="I152" s="159"/>
      <c r="J152" s="159"/>
      <c r="K152" s="159"/>
      <c r="L152" s="159"/>
      <c r="M152" s="159"/>
      <c r="N152" s="159"/>
      <c r="O152" s="159"/>
      <c r="P152" s="159"/>
      <c r="Q152" s="159"/>
      <c r="R152" s="159"/>
      <c r="S152" s="159"/>
      <c r="T152" s="159"/>
      <c r="U152" s="159"/>
      <c r="V152" s="159"/>
      <c r="W152" s="159"/>
      <c r="X152" s="159"/>
      <c r="Y152" s="159"/>
      <c r="Z152" s="159"/>
      <c r="AA152" s="4"/>
      <c r="AB152" s="116"/>
      <c r="AC152" s="116" t="s">
        <v>231</v>
      </c>
      <c r="AD152" s="116" t="s">
        <v>641</v>
      </c>
      <c r="AE152" s="116"/>
      <c r="AF152" s="116"/>
      <c r="AG152" s="123">
        <f>IF(Tabel5[[#This Row],[Respons Vendor]]=AC152,AB152,0)</f>
        <v>0</v>
      </c>
      <c r="AH152" s="98"/>
      <c r="AI152" s="116"/>
      <c r="AJ152" s="98"/>
      <c r="AK152" s="118">
        <f t="shared" si="51"/>
        <v>0</v>
      </c>
      <c r="AL152" s="118">
        <f t="shared" si="52"/>
        <v>0</v>
      </c>
      <c r="AM152" s="118">
        <f t="shared" si="53"/>
        <v>0</v>
      </c>
      <c r="AN152" s="118">
        <f t="shared" si="54"/>
        <v>0</v>
      </c>
      <c r="AO152" s="118">
        <f t="shared" si="55"/>
        <v>0</v>
      </c>
      <c r="AP152" s="118">
        <f t="shared" si="56"/>
        <v>0</v>
      </c>
      <c r="AQ152" s="118">
        <f t="shared" si="57"/>
        <v>0</v>
      </c>
      <c r="AR152" s="118">
        <f t="shared" si="58"/>
        <v>0</v>
      </c>
      <c r="AS152" s="118">
        <f t="shared" si="59"/>
        <v>0</v>
      </c>
      <c r="AT152" s="118">
        <f t="shared" si="60"/>
        <v>0</v>
      </c>
      <c r="AU152" s="118">
        <f t="shared" si="61"/>
        <v>0</v>
      </c>
      <c r="AV152" s="118">
        <f t="shared" si="62"/>
        <v>0</v>
      </c>
      <c r="AW152" s="118">
        <f t="shared" si="63"/>
        <v>0</v>
      </c>
      <c r="AX152" s="118">
        <f t="shared" si="64"/>
        <v>0</v>
      </c>
      <c r="AY152" s="118">
        <f t="shared" si="65"/>
        <v>0</v>
      </c>
      <c r="AZ152" s="118">
        <f t="shared" si="66"/>
        <v>0</v>
      </c>
      <c r="BA152" s="118">
        <f t="shared" si="67"/>
        <v>0</v>
      </c>
      <c r="BB152" s="118">
        <f t="shared" si="68"/>
        <v>0</v>
      </c>
      <c r="BC152" s="118">
        <f t="shared" si="69"/>
        <v>0</v>
      </c>
      <c r="BD152" s="118">
        <f t="shared" si="70"/>
        <v>0</v>
      </c>
      <c r="BE152" s="72"/>
      <c r="BG152" s="11"/>
      <c r="BH152" s="11"/>
      <c r="BI152" s="11"/>
      <c r="BJ152" s="11"/>
      <c r="BK152" s="11"/>
      <c r="BL152" s="11"/>
      <c r="BM152" s="11"/>
      <c r="BN152" s="11"/>
      <c r="BO152" s="11"/>
      <c r="BP152" s="165"/>
      <c r="BQ152" s="165"/>
      <c r="BR152" s="165"/>
      <c r="BS152" s="165"/>
      <c r="BT152" s="165"/>
      <c r="BU152" s="165"/>
      <c r="BV152" s="165"/>
      <c r="BW152" s="165"/>
      <c r="BX152" s="165"/>
      <c r="BY152" s="165"/>
      <c r="BZ152" s="165"/>
      <c r="CA152" s="165"/>
      <c r="CB152" s="165"/>
    </row>
    <row r="153" spans="1:80" x14ac:dyDescent="0.3">
      <c r="A153" s="89"/>
      <c r="C153" s="94"/>
      <c r="D153" s="94"/>
      <c r="E153" s="159"/>
      <c r="F153" s="159"/>
      <c r="G153" s="159"/>
      <c r="H153" s="159"/>
      <c r="I153" s="159"/>
      <c r="J153" s="159"/>
      <c r="K153" s="159"/>
      <c r="L153" s="159"/>
      <c r="M153" s="159"/>
      <c r="N153" s="159"/>
      <c r="O153" s="159"/>
      <c r="P153" s="159"/>
      <c r="Q153" s="159"/>
      <c r="R153" s="159"/>
      <c r="S153" s="159"/>
      <c r="T153" s="159"/>
      <c r="U153" s="159"/>
      <c r="V153" s="159"/>
      <c r="W153" s="159"/>
      <c r="X153" s="159"/>
      <c r="Y153" s="159"/>
      <c r="Z153" s="159"/>
      <c r="AA153" s="4"/>
      <c r="AB153" s="116"/>
      <c r="AC153" s="116" t="s">
        <v>231</v>
      </c>
      <c r="AD153" s="116" t="s">
        <v>641</v>
      </c>
      <c r="AE153" s="116"/>
      <c r="AF153" s="116"/>
      <c r="AG153" s="123">
        <f>IF(Tabel5[[#This Row],[Respons Vendor]]=AC153,AB153,0)</f>
        <v>0</v>
      </c>
      <c r="AH153" s="98"/>
      <c r="AI153" s="116"/>
      <c r="AJ153" s="98"/>
      <c r="AK153" s="118">
        <f t="shared" si="51"/>
        <v>0</v>
      </c>
      <c r="AL153" s="118">
        <f t="shared" si="52"/>
        <v>0</v>
      </c>
      <c r="AM153" s="118">
        <f t="shared" si="53"/>
        <v>0</v>
      </c>
      <c r="AN153" s="118">
        <f t="shared" si="54"/>
        <v>0</v>
      </c>
      <c r="AO153" s="118">
        <f t="shared" si="55"/>
        <v>0</v>
      </c>
      <c r="AP153" s="118">
        <f t="shared" si="56"/>
        <v>0</v>
      </c>
      <c r="AQ153" s="118">
        <f t="shared" si="57"/>
        <v>0</v>
      </c>
      <c r="AR153" s="118">
        <f t="shared" si="58"/>
        <v>0</v>
      </c>
      <c r="AS153" s="118">
        <f t="shared" si="59"/>
        <v>0</v>
      </c>
      <c r="AT153" s="118">
        <f t="shared" si="60"/>
        <v>0</v>
      </c>
      <c r="AU153" s="118">
        <f t="shared" si="61"/>
        <v>0</v>
      </c>
      <c r="AV153" s="118">
        <f t="shared" si="62"/>
        <v>0</v>
      </c>
      <c r="AW153" s="118">
        <f t="shared" si="63"/>
        <v>0</v>
      </c>
      <c r="AX153" s="118">
        <f t="shared" si="64"/>
        <v>0</v>
      </c>
      <c r="AY153" s="118">
        <f t="shared" si="65"/>
        <v>0</v>
      </c>
      <c r="AZ153" s="118">
        <f t="shared" si="66"/>
        <v>0</v>
      </c>
      <c r="BA153" s="118">
        <f t="shared" si="67"/>
        <v>0</v>
      </c>
      <c r="BB153" s="118">
        <f t="shared" si="68"/>
        <v>0</v>
      </c>
      <c r="BC153" s="118">
        <f t="shared" si="69"/>
        <v>0</v>
      </c>
      <c r="BD153" s="118">
        <f t="shared" si="70"/>
        <v>0</v>
      </c>
      <c r="BE153" s="72"/>
      <c r="BG153" s="11"/>
      <c r="BH153" s="11"/>
      <c r="BI153" s="11"/>
      <c r="BJ153" s="11"/>
      <c r="BK153" s="11"/>
      <c r="BL153" s="11"/>
      <c r="BM153" s="11"/>
      <c r="BN153" s="11"/>
      <c r="BO153" s="11"/>
      <c r="BP153" s="165"/>
      <c r="BQ153" s="165"/>
      <c r="BR153" s="165"/>
      <c r="BS153" s="165"/>
      <c r="BT153" s="165"/>
      <c r="BU153" s="165"/>
      <c r="BV153" s="165"/>
      <c r="BW153" s="165"/>
      <c r="BX153" s="165"/>
      <c r="BY153" s="165"/>
      <c r="BZ153" s="165"/>
      <c r="CA153" s="165"/>
      <c r="CB153" s="165"/>
    </row>
    <row r="154" spans="1:80" x14ac:dyDescent="0.3">
      <c r="B154" s="91" t="s">
        <v>872</v>
      </c>
      <c r="C154" s="94"/>
      <c r="D154" s="94"/>
      <c r="E154" s="159"/>
      <c r="F154" s="159"/>
      <c r="G154" s="159"/>
      <c r="H154" s="159"/>
      <c r="I154" s="159"/>
      <c r="J154" s="159"/>
      <c r="K154" s="159"/>
      <c r="L154" s="159"/>
      <c r="M154" s="159"/>
      <c r="N154" s="159"/>
      <c r="O154" s="159"/>
      <c r="P154" s="159"/>
      <c r="Q154" s="159"/>
      <c r="R154" s="159"/>
      <c r="S154" s="159"/>
      <c r="T154" s="159"/>
      <c r="U154" s="159"/>
      <c r="V154" s="159"/>
      <c r="W154" s="159"/>
      <c r="X154" s="159"/>
      <c r="Y154" s="159"/>
      <c r="Z154" s="159"/>
      <c r="AA154" s="4"/>
      <c r="AB154" s="116"/>
      <c r="AC154" s="116" t="s">
        <v>231</v>
      </c>
      <c r="AD154" s="116" t="s">
        <v>641</v>
      </c>
      <c r="AE154" s="116"/>
      <c r="AF154" s="116"/>
      <c r="AG154" s="123">
        <f>IF(Tabel5[[#This Row],[Respons Vendor]]=AC154,AB154,0)</f>
        <v>0</v>
      </c>
      <c r="AH154" s="98"/>
      <c r="AI154" s="116"/>
      <c r="AJ154" s="98"/>
      <c r="AK154" s="118">
        <f t="shared" si="51"/>
        <v>0</v>
      </c>
      <c r="AL154" s="118">
        <f t="shared" si="52"/>
        <v>0</v>
      </c>
      <c r="AM154" s="118">
        <f t="shared" si="53"/>
        <v>0</v>
      </c>
      <c r="AN154" s="118">
        <f t="shared" si="54"/>
        <v>0</v>
      </c>
      <c r="AO154" s="118">
        <f t="shared" si="55"/>
        <v>0</v>
      </c>
      <c r="AP154" s="118">
        <f t="shared" si="56"/>
        <v>0</v>
      </c>
      <c r="AQ154" s="118">
        <f t="shared" si="57"/>
        <v>0</v>
      </c>
      <c r="AR154" s="118">
        <f t="shared" si="58"/>
        <v>0</v>
      </c>
      <c r="AS154" s="118">
        <f t="shared" si="59"/>
        <v>0</v>
      </c>
      <c r="AT154" s="118">
        <f t="shared" si="60"/>
        <v>0</v>
      </c>
      <c r="AU154" s="118">
        <f t="shared" si="61"/>
        <v>0</v>
      </c>
      <c r="AV154" s="118">
        <f t="shared" si="62"/>
        <v>0</v>
      </c>
      <c r="AW154" s="118">
        <f t="shared" si="63"/>
        <v>0</v>
      </c>
      <c r="AX154" s="118">
        <f t="shared" si="64"/>
        <v>0</v>
      </c>
      <c r="AY154" s="118">
        <f t="shared" si="65"/>
        <v>0</v>
      </c>
      <c r="AZ154" s="118">
        <f t="shared" si="66"/>
        <v>0</v>
      </c>
      <c r="BA154" s="118">
        <f t="shared" si="67"/>
        <v>0</v>
      </c>
      <c r="BB154" s="118">
        <f t="shared" si="68"/>
        <v>0</v>
      </c>
      <c r="BC154" s="118">
        <f t="shared" si="69"/>
        <v>0</v>
      </c>
      <c r="BD154" s="118">
        <f t="shared" si="70"/>
        <v>0</v>
      </c>
      <c r="BE154" s="72"/>
      <c r="BG154" s="11"/>
      <c r="BH154" s="11"/>
      <c r="BI154" s="11"/>
      <c r="BJ154" s="11"/>
      <c r="BK154" s="11"/>
      <c r="BL154" s="11"/>
      <c r="BM154" s="11"/>
      <c r="BN154" s="11"/>
      <c r="BO154" s="11"/>
      <c r="BP154" s="165"/>
      <c r="BQ154" s="165"/>
      <c r="BR154" s="165"/>
      <c r="BS154" s="165"/>
      <c r="BT154" s="165"/>
      <c r="BU154" s="165"/>
      <c r="BV154" s="165"/>
      <c r="BW154" s="165"/>
      <c r="BX154" s="165"/>
      <c r="BY154" s="165"/>
      <c r="BZ154" s="165"/>
      <c r="CA154" s="165"/>
      <c r="CB154" s="165"/>
    </row>
    <row r="155" spans="1:80" ht="27.6" x14ac:dyDescent="0.3">
      <c r="B155" s="92" t="s">
        <v>873</v>
      </c>
      <c r="C155" s="94"/>
      <c r="D155" s="94"/>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4"/>
      <c r="AB155" s="116"/>
      <c r="AC155" s="116" t="s">
        <v>231</v>
      </c>
      <c r="AD155" s="116" t="s">
        <v>641</v>
      </c>
      <c r="AE155" s="116"/>
      <c r="AF155" s="116"/>
      <c r="AG155" s="123">
        <f>IF(Tabel5[[#This Row],[Respons Vendor]]=AC155,AB155,0)</f>
        <v>0</v>
      </c>
      <c r="AH155" s="98"/>
      <c r="AI155" s="116"/>
      <c r="AJ155" s="98"/>
      <c r="AK155" s="118">
        <f t="shared" si="51"/>
        <v>0</v>
      </c>
      <c r="AL155" s="118">
        <f t="shared" si="52"/>
        <v>0</v>
      </c>
      <c r="AM155" s="118">
        <f t="shared" si="53"/>
        <v>0</v>
      </c>
      <c r="AN155" s="118">
        <f t="shared" si="54"/>
        <v>0</v>
      </c>
      <c r="AO155" s="118">
        <f t="shared" si="55"/>
        <v>0</v>
      </c>
      <c r="AP155" s="118">
        <f t="shared" si="56"/>
        <v>0</v>
      </c>
      <c r="AQ155" s="118">
        <f t="shared" si="57"/>
        <v>0</v>
      </c>
      <c r="AR155" s="118">
        <f t="shared" si="58"/>
        <v>0</v>
      </c>
      <c r="AS155" s="118">
        <f t="shared" si="59"/>
        <v>0</v>
      </c>
      <c r="AT155" s="118">
        <f t="shared" si="60"/>
        <v>0</v>
      </c>
      <c r="AU155" s="118">
        <f t="shared" si="61"/>
        <v>0</v>
      </c>
      <c r="AV155" s="118">
        <f t="shared" si="62"/>
        <v>0</v>
      </c>
      <c r="AW155" s="118">
        <f t="shared" si="63"/>
        <v>0</v>
      </c>
      <c r="AX155" s="118">
        <f t="shared" si="64"/>
        <v>0</v>
      </c>
      <c r="AY155" s="118">
        <f t="shared" si="65"/>
        <v>0</v>
      </c>
      <c r="AZ155" s="118">
        <f t="shared" si="66"/>
        <v>0</v>
      </c>
      <c r="BA155" s="118">
        <f t="shared" si="67"/>
        <v>0</v>
      </c>
      <c r="BB155" s="118">
        <f t="shared" si="68"/>
        <v>0</v>
      </c>
      <c r="BC155" s="118">
        <f t="shared" si="69"/>
        <v>0</v>
      </c>
      <c r="BD155" s="118">
        <f t="shared" si="70"/>
        <v>0</v>
      </c>
      <c r="BE155" s="72"/>
      <c r="BG155" s="11"/>
      <c r="BH155" s="11"/>
      <c r="BI155" s="11"/>
      <c r="BJ155" s="11"/>
      <c r="BK155" s="11"/>
      <c r="BL155" s="11"/>
      <c r="BM155" s="11"/>
      <c r="BN155" s="11"/>
      <c r="BO155" s="11"/>
      <c r="BP155" s="165"/>
      <c r="BQ155" s="165"/>
      <c r="BR155" s="165"/>
      <c r="BS155" s="165"/>
      <c r="BT155" s="165"/>
      <c r="BU155" s="165"/>
      <c r="BV155" s="165"/>
      <c r="BW155" s="165"/>
      <c r="BX155" s="165"/>
      <c r="BY155" s="165"/>
      <c r="BZ155" s="165"/>
      <c r="CA155" s="165"/>
      <c r="CB155" s="165"/>
    </row>
    <row r="156" spans="1:80" x14ac:dyDescent="0.3">
      <c r="A156" s="93" t="s">
        <v>874</v>
      </c>
      <c r="B156" s="89" t="s">
        <v>875</v>
      </c>
      <c r="C156" s="94"/>
      <c r="D156" s="94"/>
      <c r="E156" s="159"/>
      <c r="F156" s="159"/>
      <c r="G156" s="159"/>
      <c r="H156" s="159"/>
      <c r="I156" s="159"/>
      <c r="J156" s="159"/>
      <c r="K156" s="159"/>
      <c r="L156" s="159"/>
      <c r="M156" s="159"/>
      <c r="N156" s="159"/>
      <c r="O156" s="159"/>
      <c r="P156" s="159"/>
      <c r="Q156" s="159"/>
      <c r="R156" s="159"/>
      <c r="S156" s="159"/>
      <c r="T156" s="159"/>
      <c r="U156" s="159"/>
      <c r="V156" s="159"/>
      <c r="W156" s="159"/>
      <c r="X156" s="159"/>
      <c r="Y156" s="159"/>
      <c r="Z156" s="159"/>
      <c r="AA156" s="4" t="s">
        <v>65</v>
      </c>
      <c r="AB156" s="146">
        <v>3</v>
      </c>
      <c r="AC156" s="116" t="s">
        <v>231</v>
      </c>
      <c r="AD156" s="116" t="s">
        <v>641</v>
      </c>
      <c r="AE156" s="116"/>
      <c r="AF156" s="116"/>
      <c r="AG156" s="123">
        <f>IF(Tabel5[[#This Row],[Respons Vendor]]=AC156,AB156,0)</f>
        <v>0</v>
      </c>
      <c r="AH156" s="98"/>
      <c r="AI156" s="116"/>
      <c r="AJ156" s="98"/>
      <c r="AK156" s="118">
        <f t="shared" si="51"/>
        <v>0</v>
      </c>
      <c r="AL156" s="118">
        <f t="shared" si="52"/>
        <v>0</v>
      </c>
      <c r="AM156" s="118">
        <f t="shared" si="53"/>
        <v>0</v>
      </c>
      <c r="AN156" s="118">
        <f t="shared" si="54"/>
        <v>0</v>
      </c>
      <c r="AO156" s="118">
        <f t="shared" si="55"/>
        <v>0</v>
      </c>
      <c r="AP156" s="118">
        <f t="shared" si="56"/>
        <v>0</v>
      </c>
      <c r="AQ156" s="118">
        <f t="shared" si="57"/>
        <v>0</v>
      </c>
      <c r="AR156" s="118">
        <f t="shared" si="58"/>
        <v>0</v>
      </c>
      <c r="AS156" s="118">
        <f t="shared" si="59"/>
        <v>0</v>
      </c>
      <c r="AT156" s="118">
        <f t="shared" si="60"/>
        <v>0</v>
      </c>
      <c r="AU156" s="118">
        <f t="shared" si="61"/>
        <v>0</v>
      </c>
      <c r="AV156" s="118">
        <f t="shared" si="62"/>
        <v>0</v>
      </c>
      <c r="AW156" s="118">
        <f t="shared" si="63"/>
        <v>0</v>
      </c>
      <c r="AX156" s="118">
        <f t="shared" si="64"/>
        <v>0</v>
      </c>
      <c r="AY156" s="118">
        <f t="shared" si="65"/>
        <v>0</v>
      </c>
      <c r="AZ156" s="118">
        <f t="shared" si="66"/>
        <v>0</v>
      </c>
      <c r="BA156" s="118">
        <f t="shared" si="67"/>
        <v>3</v>
      </c>
      <c r="BB156" s="118">
        <f t="shared" si="68"/>
        <v>0</v>
      </c>
      <c r="BC156" s="118">
        <f t="shared" si="69"/>
        <v>0</v>
      </c>
      <c r="BD156" s="118">
        <f t="shared" si="70"/>
        <v>0</v>
      </c>
      <c r="BE156" s="72"/>
      <c r="BG156" s="11"/>
      <c r="BH156" s="11"/>
      <c r="BI156" s="11"/>
      <c r="BJ156" s="11"/>
      <c r="BK156" s="11"/>
      <c r="BL156" s="11"/>
      <c r="BM156" s="11"/>
      <c r="BN156" s="11"/>
      <c r="BO156" s="11"/>
      <c r="BP156" s="165"/>
      <c r="BQ156" s="165"/>
      <c r="BR156" s="165"/>
      <c r="BS156" s="165"/>
      <c r="BT156" s="165"/>
      <c r="BU156" s="165"/>
      <c r="BV156" s="165"/>
      <c r="BW156" s="165"/>
      <c r="BX156" s="165"/>
      <c r="BY156" s="165"/>
      <c r="BZ156" s="165"/>
      <c r="CA156" s="165"/>
      <c r="CB156" s="165"/>
    </row>
    <row r="157" spans="1:80" x14ac:dyDescent="0.3">
      <c r="A157" s="89"/>
      <c r="C157" s="94"/>
      <c r="D157" s="94"/>
      <c r="E157" s="159"/>
      <c r="F157" s="159"/>
      <c r="G157" s="159"/>
      <c r="H157" s="159"/>
      <c r="I157" s="159"/>
      <c r="J157" s="159"/>
      <c r="K157" s="159"/>
      <c r="L157" s="159"/>
      <c r="M157" s="159"/>
      <c r="N157" s="159"/>
      <c r="O157" s="159"/>
      <c r="P157" s="159"/>
      <c r="Q157" s="159"/>
      <c r="R157" s="159"/>
      <c r="S157" s="159"/>
      <c r="T157" s="159"/>
      <c r="U157" s="159"/>
      <c r="V157" s="159"/>
      <c r="W157" s="159"/>
      <c r="X157" s="159"/>
      <c r="Y157" s="159"/>
      <c r="Z157" s="159"/>
      <c r="AA157" s="4"/>
      <c r="AB157" s="116"/>
      <c r="AC157" s="116" t="s">
        <v>231</v>
      </c>
      <c r="AD157" s="116" t="s">
        <v>641</v>
      </c>
      <c r="AE157" s="116"/>
      <c r="AF157" s="116"/>
      <c r="AG157" s="123">
        <f>IF(Tabel5[[#This Row],[Respons Vendor]]=AC157,AB157,0)</f>
        <v>0</v>
      </c>
      <c r="AH157" s="98"/>
      <c r="AI157" s="116"/>
      <c r="AJ157" s="98"/>
      <c r="AK157" s="118">
        <f t="shared" si="51"/>
        <v>0</v>
      </c>
      <c r="AL157" s="118">
        <f t="shared" si="52"/>
        <v>0</v>
      </c>
      <c r="AM157" s="118">
        <f t="shared" si="53"/>
        <v>0</v>
      </c>
      <c r="AN157" s="118">
        <f t="shared" si="54"/>
        <v>0</v>
      </c>
      <c r="AO157" s="118">
        <f t="shared" si="55"/>
        <v>0</v>
      </c>
      <c r="AP157" s="118">
        <f t="shared" si="56"/>
        <v>0</v>
      </c>
      <c r="AQ157" s="118">
        <f t="shared" si="57"/>
        <v>0</v>
      </c>
      <c r="AR157" s="118">
        <f t="shared" si="58"/>
        <v>0</v>
      </c>
      <c r="AS157" s="118">
        <f t="shared" si="59"/>
        <v>0</v>
      </c>
      <c r="AT157" s="118">
        <f t="shared" si="60"/>
        <v>0</v>
      </c>
      <c r="AU157" s="118">
        <f t="shared" si="61"/>
        <v>0</v>
      </c>
      <c r="AV157" s="118">
        <f t="shared" si="62"/>
        <v>0</v>
      </c>
      <c r="AW157" s="118">
        <f t="shared" si="63"/>
        <v>0</v>
      </c>
      <c r="AX157" s="118">
        <f t="shared" si="64"/>
        <v>0</v>
      </c>
      <c r="AY157" s="118">
        <f t="shared" si="65"/>
        <v>0</v>
      </c>
      <c r="AZ157" s="118">
        <f t="shared" si="66"/>
        <v>0</v>
      </c>
      <c r="BA157" s="118">
        <f t="shared" si="67"/>
        <v>0</v>
      </c>
      <c r="BB157" s="118">
        <f t="shared" si="68"/>
        <v>0</v>
      </c>
      <c r="BC157" s="118">
        <f t="shared" si="69"/>
        <v>0</v>
      </c>
      <c r="BD157" s="118">
        <f t="shared" si="70"/>
        <v>0</v>
      </c>
      <c r="BE157" s="72"/>
      <c r="BG157" s="11"/>
      <c r="BH157" s="11"/>
      <c r="BI157" s="11"/>
      <c r="BJ157" s="11"/>
      <c r="BK157" s="11"/>
      <c r="BL157" s="11"/>
      <c r="BM157" s="11"/>
      <c r="BN157" s="11"/>
      <c r="BO157" s="11"/>
      <c r="BP157" s="165"/>
      <c r="BQ157" s="165"/>
      <c r="BR157" s="165"/>
      <c r="BS157" s="165"/>
      <c r="BT157" s="165"/>
      <c r="BU157" s="165"/>
      <c r="BV157" s="165"/>
      <c r="BW157" s="165"/>
      <c r="BX157" s="165"/>
      <c r="BY157" s="165"/>
      <c r="BZ157" s="165"/>
      <c r="CA157" s="165"/>
      <c r="CB157" s="165"/>
    </row>
    <row r="158" spans="1:80" x14ac:dyDescent="0.3">
      <c r="A158" s="89"/>
      <c r="C158" s="94"/>
      <c r="D158" s="94"/>
      <c r="E158" s="159"/>
      <c r="F158" s="159"/>
      <c r="G158" s="159"/>
      <c r="H158" s="159"/>
      <c r="I158" s="159"/>
      <c r="J158" s="159"/>
      <c r="K158" s="159"/>
      <c r="L158" s="159"/>
      <c r="M158" s="159"/>
      <c r="N158" s="159"/>
      <c r="O158" s="159"/>
      <c r="P158" s="159"/>
      <c r="Q158" s="159"/>
      <c r="R158" s="159"/>
      <c r="S158" s="159"/>
      <c r="T158" s="159"/>
      <c r="U158" s="159"/>
      <c r="V158" s="159"/>
      <c r="W158" s="159"/>
      <c r="X158" s="159"/>
      <c r="Y158" s="159"/>
      <c r="Z158" s="159"/>
      <c r="AA158" s="4"/>
      <c r="AB158" s="116"/>
      <c r="AC158" s="116" t="s">
        <v>231</v>
      </c>
      <c r="AD158" s="116" t="s">
        <v>641</v>
      </c>
      <c r="AE158" s="116"/>
      <c r="AF158" s="116"/>
      <c r="AG158" s="123">
        <f>IF(Tabel5[[#This Row],[Respons Vendor]]=AC158,AB158,0)</f>
        <v>0</v>
      </c>
      <c r="AH158" s="98"/>
      <c r="AI158" s="116"/>
      <c r="AJ158" s="98"/>
      <c r="AK158" s="118">
        <f t="shared" si="51"/>
        <v>0</v>
      </c>
      <c r="AL158" s="118">
        <f t="shared" si="52"/>
        <v>0</v>
      </c>
      <c r="AM158" s="118">
        <f t="shared" si="53"/>
        <v>0</v>
      </c>
      <c r="AN158" s="118">
        <f t="shared" si="54"/>
        <v>0</v>
      </c>
      <c r="AO158" s="118">
        <f t="shared" si="55"/>
        <v>0</v>
      </c>
      <c r="AP158" s="118">
        <f t="shared" si="56"/>
        <v>0</v>
      </c>
      <c r="AQ158" s="118">
        <f t="shared" si="57"/>
        <v>0</v>
      </c>
      <c r="AR158" s="118">
        <f t="shared" si="58"/>
        <v>0</v>
      </c>
      <c r="AS158" s="118">
        <f t="shared" si="59"/>
        <v>0</v>
      </c>
      <c r="AT158" s="118">
        <f t="shared" si="60"/>
        <v>0</v>
      </c>
      <c r="AU158" s="118">
        <f t="shared" si="61"/>
        <v>0</v>
      </c>
      <c r="AV158" s="118">
        <f t="shared" si="62"/>
        <v>0</v>
      </c>
      <c r="AW158" s="118">
        <f t="shared" si="63"/>
        <v>0</v>
      </c>
      <c r="AX158" s="118">
        <f t="shared" si="64"/>
        <v>0</v>
      </c>
      <c r="AY158" s="118">
        <f t="shared" si="65"/>
        <v>0</v>
      </c>
      <c r="AZ158" s="118">
        <f t="shared" si="66"/>
        <v>0</v>
      </c>
      <c r="BA158" s="118">
        <f t="shared" si="67"/>
        <v>0</v>
      </c>
      <c r="BB158" s="118">
        <f t="shared" si="68"/>
        <v>0</v>
      </c>
      <c r="BC158" s="118">
        <f t="shared" si="69"/>
        <v>0</v>
      </c>
      <c r="BD158" s="118">
        <f t="shared" si="70"/>
        <v>0</v>
      </c>
      <c r="BE158" s="72"/>
      <c r="BG158" s="11"/>
      <c r="BH158" s="11"/>
      <c r="BI158" s="11"/>
      <c r="BJ158" s="11"/>
      <c r="BK158" s="11"/>
      <c r="BL158" s="11"/>
      <c r="BM158" s="11"/>
      <c r="BN158" s="11"/>
      <c r="BO158" s="11"/>
      <c r="BP158" s="165"/>
      <c r="BQ158" s="165"/>
      <c r="BR158" s="165"/>
      <c r="BS158" s="165"/>
      <c r="BT158" s="165"/>
      <c r="BU158" s="165"/>
      <c r="BV158" s="165"/>
      <c r="BW158" s="165"/>
      <c r="BX158" s="165"/>
      <c r="BY158" s="165"/>
      <c r="BZ158" s="165"/>
      <c r="CA158" s="165"/>
      <c r="CB158" s="165"/>
    </row>
    <row r="159" spans="1:80" x14ac:dyDescent="0.3">
      <c r="B159" s="91" t="s">
        <v>876</v>
      </c>
      <c r="C159" s="94"/>
      <c r="D159" s="94"/>
      <c r="E159" s="159"/>
      <c r="F159" s="159"/>
      <c r="G159" s="159"/>
      <c r="H159" s="159"/>
      <c r="I159" s="159"/>
      <c r="J159" s="159"/>
      <c r="K159" s="159"/>
      <c r="L159" s="159"/>
      <c r="M159" s="159"/>
      <c r="N159" s="159"/>
      <c r="O159" s="159"/>
      <c r="P159" s="159"/>
      <c r="Q159" s="159"/>
      <c r="R159" s="159"/>
      <c r="S159" s="159"/>
      <c r="T159" s="159"/>
      <c r="U159" s="159"/>
      <c r="V159" s="159"/>
      <c r="W159" s="159"/>
      <c r="X159" s="159"/>
      <c r="Y159" s="159"/>
      <c r="Z159" s="159"/>
      <c r="AA159" s="4"/>
      <c r="AB159" s="116"/>
      <c r="AC159" s="116" t="s">
        <v>231</v>
      </c>
      <c r="AD159" s="116" t="s">
        <v>641</v>
      </c>
      <c r="AE159" s="116"/>
      <c r="AF159" s="116"/>
      <c r="AG159" s="123">
        <f>IF(Tabel5[[#This Row],[Respons Vendor]]=AC159,AB159,0)</f>
        <v>0</v>
      </c>
      <c r="AH159" s="98"/>
      <c r="AI159" s="116"/>
      <c r="AJ159" s="98"/>
      <c r="AK159" s="118">
        <f t="shared" si="51"/>
        <v>0</v>
      </c>
      <c r="AL159" s="118">
        <f t="shared" si="52"/>
        <v>0</v>
      </c>
      <c r="AM159" s="118">
        <f t="shared" si="53"/>
        <v>0</v>
      </c>
      <c r="AN159" s="118">
        <f t="shared" si="54"/>
        <v>0</v>
      </c>
      <c r="AO159" s="118">
        <f t="shared" si="55"/>
        <v>0</v>
      </c>
      <c r="AP159" s="118">
        <f t="shared" si="56"/>
        <v>0</v>
      </c>
      <c r="AQ159" s="118">
        <f t="shared" si="57"/>
        <v>0</v>
      </c>
      <c r="AR159" s="118">
        <f t="shared" si="58"/>
        <v>0</v>
      </c>
      <c r="AS159" s="118">
        <f t="shared" si="59"/>
        <v>0</v>
      </c>
      <c r="AT159" s="118">
        <f t="shared" si="60"/>
        <v>0</v>
      </c>
      <c r="AU159" s="118">
        <f t="shared" si="61"/>
        <v>0</v>
      </c>
      <c r="AV159" s="118">
        <f t="shared" si="62"/>
        <v>0</v>
      </c>
      <c r="AW159" s="118">
        <f t="shared" si="63"/>
        <v>0</v>
      </c>
      <c r="AX159" s="118">
        <f t="shared" si="64"/>
        <v>0</v>
      </c>
      <c r="AY159" s="118">
        <f t="shared" si="65"/>
        <v>0</v>
      </c>
      <c r="AZ159" s="118">
        <f t="shared" si="66"/>
        <v>0</v>
      </c>
      <c r="BA159" s="118">
        <f t="shared" si="67"/>
        <v>0</v>
      </c>
      <c r="BB159" s="118">
        <f t="shared" si="68"/>
        <v>0</v>
      </c>
      <c r="BC159" s="118">
        <f t="shared" si="69"/>
        <v>0</v>
      </c>
      <c r="BD159" s="118">
        <f t="shared" si="70"/>
        <v>0</v>
      </c>
      <c r="BE159" s="72"/>
      <c r="BG159" s="11"/>
      <c r="BH159" s="11"/>
      <c r="BI159" s="11"/>
      <c r="BJ159" s="11"/>
      <c r="BK159" s="11"/>
      <c r="BL159" s="11"/>
      <c r="BM159" s="11"/>
      <c r="BN159" s="11"/>
      <c r="BO159" s="11"/>
      <c r="BP159" s="165"/>
      <c r="BQ159" s="165"/>
      <c r="BR159" s="165"/>
      <c r="BS159" s="165"/>
      <c r="BT159" s="165"/>
      <c r="BU159" s="165"/>
      <c r="BV159" s="165"/>
      <c r="BW159" s="165"/>
      <c r="BX159" s="165"/>
      <c r="BY159" s="165"/>
      <c r="BZ159" s="165"/>
      <c r="CA159" s="165"/>
      <c r="CB159" s="165"/>
    </row>
    <row r="160" spans="1:80" ht="27.6" x14ac:dyDescent="0.3">
      <c r="B160" s="92" t="s">
        <v>877</v>
      </c>
      <c r="C160" s="94"/>
      <c r="D160" s="94"/>
      <c r="E160" s="159"/>
      <c r="F160" s="159"/>
      <c r="G160" s="159"/>
      <c r="H160" s="159"/>
      <c r="I160" s="159"/>
      <c r="J160" s="159"/>
      <c r="K160" s="159"/>
      <c r="L160" s="159"/>
      <c r="M160" s="159"/>
      <c r="N160" s="159"/>
      <c r="O160" s="159"/>
      <c r="P160" s="159"/>
      <c r="Q160" s="159"/>
      <c r="R160" s="159"/>
      <c r="S160" s="159"/>
      <c r="T160" s="159"/>
      <c r="U160" s="159"/>
      <c r="V160" s="159"/>
      <c r="W160" s="159"/>
      <c r="X160" s="159"/>
      <c r="Y160" s="159"/>
      <c r="Z160" s="159"/>
      <c r="AA160" s="4"/>
      <c r="AB160" s="116"/>
      <c r="AC160" s="116" t="s">
        <v>231</v>
      </c>
      <c r="AD160" s="116" t="s">
        <v>641</v>
      </c>
      <c r="AE160" s="116"/>
      <c r="AF160" s="116"/>
      <c r="AG160" s="123">
        <f>IF(Tabel5[[#This Row],[Respons Vendor]]=AC160,AB160,0)</f>
        <v>0</v>
      </c>
      <c r="AH160" s="98"/>
      <c r="AI160" s="116"/>
      <c r="AJ160" s="98"/>
      <c r="AK160" s="118">
        <f t="shared" si="51"/>
        <v>0</v>
      </c>
      <c r="AL160" s="118">
        <f t="shared" si="52"/>
        <v>0</v>
      </c>
      <c r="AM160" s="118">
        <f t="shared" si="53"/>
        <v>0</v>
      </c>
      <c r="AN160" s="118">
        <f t="shared" si="54"/>
        <v>0</v>
      </c>
      <c r="AO160" s="118">
        <f t="shared" si="55"/>
        <v>0</v>
      </c>
      <c r="AP160" s="118">
        <f t="shared" si="56"/>
        <v>0</v>
      </c>
      <c r="AQ160" s="118">
        <f t="shared" si="57"/>
        <v>0</v>
      </c>
      <c r="AR160" s="118">
        <f t="shared" si="58"/>
        <v>0</v>
      </c>
      <c r="AS160" s="118">
        <f t="shared" si="59"/>
        <v>0</v>
      </c>
      <c r="AT160" s="118">
        <f t="shared" si="60"/>
        <v>0</v>
      </c>
      <c r="AU160" s="118">
        <f t="shared" si="61"/>
        <v>0</v>
      </c>
      <c r="AV160" s="118">
        <f t="shared" si="62"/>
        <v>0</v>
      </c>
      <c r="AW160" s="118">
        <f t="shared" si="63"/>
        <v>0</v>
      </c>
      <c r="AX160" s="118">
        <f t="shared" si="64"/>
        <v>0</v>
      </c>
      <c r="AY160" s="118">
        <f t="shared" si="65"/>
        <v>0</v>
      </c>
      <c r="AZ160" s="118">
        <f t="shared" si="66"/>
        <v>0</v>
      </c>
      <c r="BA160" s="118">
        <f t="shared" si="67"/>
        <v>0</v>
      </c>
      <c r="BB160" s="118">
        <f t="shared" si="68"/>
        <v>0</v>
      </c>
      <c r="BC160" s="118">
        <f t="shared" si="69"/>
        <v>0</v>
      </c>
      <c r="BD160" s="118">
        <f t="shared" si="70"/>
        <v>0</v>
      </c>
      <c r="BE160" s="72"/>
      <c r="BG160" s="11"/>
      <c r="BH160" s="11"/>
      <c r="BI160" s="11"/>
      <c r="BJ160" s="11"/>
      <c r="BK160" s="11"/>
      <c r="BL160" s="11"/>
      <c r="BM160" s="11"/>
      <c r="BN160" s="11"/>
      <c r="BO160" s="11"/>
      <c r="BP160" s="165"/>
      <c r="BQ160" s="165"/>
      <c r="BR160" s="165"/>
      <c r="BS160" s="165"/>
      <c r="BT160" s="165"/>
      <c r="BU160" s="165"/>
      <c r="BV160" s="165"/>
      <c r="BW160" s="165"/>
      <c r="BX160" s="165"/>
      <c r="BY160" s="165"/>
      <c r="BZ160" s="165"/>
      <c r="CA160" s="165"/>
      <c r="CB160" s="165"/>
    </row>
    <row r="161" spans="1:80" ht="27.6" x14ac:dyDescent="0.3">
      <c r="A161" s="93" t="s">
        <v>878</v>
      </c>
      <c r="B161" s="89" t="s">
        <v>879</v>
      </c>
      <c r="C161" s="94"/>
      <c r="D161" s="94"/>
      <c r="E161" s="159"/>
      <c r="F161" s="159"/>
      <c r="G161" s="159"/>
      <c r="H161" s="159"/>
      <c r="I161" s="159"/>
      <c r="J161" s="159"/>
      <c r="K161" s="159"/>
      <c r="L161" s="159"/>
      <c r="M161" s="159"/>
      <c r="N161" s="159"/>
      <c r="O161" s="159"/>
      <c r="P161" s="159"/>
      <c r="Q161" s="159"/>
      <c r="R161" s="159"/>
      <c r="S161" s="159"/>
      <c r="T161" s="159"/>
      <c r="U161" s="159"/>
      <c r="V161" s="159"/>
      <c r="W161" s="159"/>
      <c r="X161" s="159"/>
      <c r="Y161" s="159"/>
      <c r="Z161" s="159"/>
      <c r="AA161" s="4" t="s">
        <v>60</v>
      </c>
      <c r="AB161" s="116">
        <v>1</v>
      </c>
      <c r="AC161" s="116" t="s">
        <v>231</v>
      </c>
      <c r="AD161" s="116" t="s">
        <v>641</v>
      </c>
      <c r="AE161" s="116"/>
      <c r="AF161" s="116"/>
      <c r="AG161" s="123">
        <f>IF(Tabel5[[#This Row],[Respons Vendor]]=AC161,AB161,0)</f>
        <v>0</v>
      </c>
      <c r="AH161" s="98"/>
      <c r="AI161" s="116"/>
      <c r="AJ161" s="98"/>
      <c r="AK161" s="118">
        <f t="shared" si="51"/>
        <v>0</v>
      </c>
      <c r="AL161" s="118">
        <f t="shared" si="52"/>
        <v>0</v>
      </c>
      <c r="AM161" s="118">
        <f t="shared" si="53"/>
        <v>0</v>
      </c>
      <c r="AN161" s="118">
        <f t="shared" si="54"/>
        <v>0</v>
      </c>
      <c r="AO161" s="118">
        <f t="shared" si="55"/>
        <v>0</v>
      </c>
      <c r="AP161" s="118">
        <f t="shared" si="56"/>
        <v>0</v>
      </c>
      <c r="AQ161" s="118">
        <f t="shared" si="57"/>
        <v>1</v>
      </c>
      <c r="AR161" s="118">
        <f t="shared" si="58"/>
        <v>0</v>
      </c>
      <c r="AS161" s="118">
        <f t="shared" si="59"/>
        <v>0</v>
      </c>
      <c r="AT161" s="118">
        <f t="shared" si="60"/>
        <v>0</v>
      </c>
      <c r="AU161" s="118">
        <f t="shared" si="61"/>
        <v>0</v>
      </c>
      <c r="AV161" s="118">
        <f t="shared" si="62"/>
        <v>0</v>
      </c>
      <c r="AW161" s="118">
        <f t="shared" si="63"/>
        <v>0</v>
      </c>
      <c r="AX161" s="118">
        <f t="shared" si="64"/>
        <v>0</v>
      </c>
      <c r="AY161" s="118">
        <f t="shared" si="65"/>
        <v>0</v>
      </c>
      <c r="AZ161" s="118">
        <f t="shared" si="66"/>
        <v>0</v>
      </c>
      <c r="BA161" s="118">
        <f t="shared" si="67"/>
        <v>0</v>
      </c>
      <c r="BB161" s="118">
        <f t="shared" si="68"/>
        <v>0</v>
      </c>
      <c r="BC161" s="118">
        <f t="shared" si="69"/>
        <v>0</v>
      </c>
      <c r="BD161" s="118">
        <f t="shared" si="70"/>
        <v>0</v>
      </c>
      <c r="BE161" s="72"/>
      <c r="BG161" s="11"/>
      <c r="BH161" s="11"/>
      <c r="BI161" s="11"/>
      <c r="BJ161" s="11"/>
      <c r="BK161" s="11"/>
      <c r="BL161" s="11"/>
      <c r="BM161" s="11"/>
      <c r="BN161" s="11"/>
      <c r="BO161" s="11"/>
      <c r="BP161" s="165"/>
      <c r="BQ161" s="165"/>
      <c r="BR161" s="165"/>
      <c r="BS161" s="165"/>
      <c r="BT161" s="165"/>
      <c r="BU161" s="165"/>
      <c r="BV161" s="165"/>
      <c r="BW161" s="165"/>
      <c r="BX161" s="165"/>
      <c r="BY161" s="165"/>
      <c r="BZ161" s="165"/>
      <c r="CA161" s="165"/>
      <c r="CB161" s="165"/>
    </row>
    <row r="162" spans="1:80" ht="27.6" x14ac:dyDescent="0.3">
      <c r="A162" s="93" t="s">
        <v>880</v>
      </c>
      <c r="B162" s="89" t="s">
        <v>881</v>
      </c>
      <c r="C162" s="94"/>
      <c r="D162" s="94"/>
      <c r="E162" s="159"/>
      <c r="F162" s="159"/>
      <c r="G162" s="159"/>
      <c r="H162" s="159"/>
      <c r="I162" s="159"/>
      <c r="J162" s="159"/>
      <c r="K162" s="159"/>
      <c r="L162" s="159"/>
      <c r="M162" s="159"/>
      <c r="N162" s="159"/>
      <c r="O162" s="159"/>
      <c r="P162" s="159"/>
      <c r="Q162" s="159"/>
      <c r="R162" s="159"/>
      <c r="S162" s="159"/>
      <c r="T162" s="159"/>
      <c r="U162" s="159"/>
      <c r="V162" s="159"/>
      <c r="W162" s="159"/>
      <c r="X162" s="159"/>
      <c r="Y162" s="159"/>
      <c r="Z162" s="159"/>
      <c r="AA162" s="4" t="s">
        <v>60</v>
      </c>
      <c r="AB162" s="116">
        <v>1</v>
      </c>
      <c r="AC162" s="116" t="s">
        <v>231</v>
      </c>
      <c r="AD162" s="116" t="s">
        <v>641</v>
      </c>
      <c r="AE162" s="116"/>
      <c r="AF162" s="116"/>
      <c r="AG162" s="123">
        <f>IF(Tabel5[[#This Row],[Respons Vendor]]=AC162,AB162,0)</f>
        <v>0</v>
      </c>
      <c r="AH162" s="98"/>
      <c r="AI162" s="116"/>
      <c r="AJ162" s="98"/>
      <c r="AK162" s="118">
        <f t="shared" si="51"/>
        <v>0</v>
      </c>
      <c r="AL162" s="118">
        <f t="shared" si="52"/>
        <v>0</v>
      </c>
      <c r="AM162" s="118">
        <f t="shared" si="53"/>
        <v>0</v>
      </c>
      <c r="AN162" s="118">
        <f t="shared" si="54"/>
        <v>0</v>
      </c>
      <c r="AO162" s="118">
        <f t="shared" si="55"/>
        <v>0</v>
      </c>
      <c r="AP162" s="118">
        <f t="shared" si="56"/>
        <v>0</v>
      </c>
      <c r="AQ162" s="118">
        <f t="shared" si="57"/>
        <v>1</v>
      </c>
      <c r="AR162" s="118">
        <f t="shared" si="58"/>
        <v>0</v>
      </c>
      <c r="AS162" s="118">
        <f t="shared" si="59"/>
        <v>0</v>
      </c>
      <c r="AT162" s="118">
        <f t="shared" si="60"/>
        <v>0</v>
      </c>
      <c r="AU162" s="118">
        <f t="shared" si="61"/>
        <v>0</v>
      </c>
      <c r="AV162" s="118">
        <f t="shared" si="62"/>
        <v>0</v>
      </c>
      <c r="AW162" s="118">
        <f t="shared" si="63"/>
        <v>0</v>
      </c>
      <c r="AX162" s="118">
        <f t="shared" si="64"/>
        <v>0</v>
      </c>
      <c r="AY162" s="118">
        <f t="shared" si="65"/>
        <v>0</v>
      </c>
      <c r="AZ162" s="118">
        <f t="shared" si="66"/>
        <v>0</v>
      </c>
      <c r="BA162" s="118">
        <f t="shared" si="67"/>
        <v>0</v>
      </c>
      <c r="BB162" s="118">
        <f t="shared" si="68"/>
        <v>0</v>
      </c>
      <c r="BC162" s="118">
        <f t="shared" si="69"/>
        <v>0</v>
      </c>
      <c r="BD162" s="118">
        <f t="shared" si="70"/>
        <v>0</v>
      </c>
      <c r="BE162" s="72"/>
      <c r="BG162" s="11"/>
      <c r="BH162" s="11"/>
      <c r="BI162" s="11"/>
      <c r="BJ162" s="11"/>
      <c r="BK162" s="11"/>
      <c r="BL162" s="11"/>
      <c r="BM162" s="11"/>
      <c r="BN162" s="11"/>
      <c r="BO162" s="11"/>
      <c r="BP162" s="165"/>
      <c r="BQ162" s="165"/>
      <c r="BR162" s="165"/>
      <c r="BS162" s="165"/>
      <c r="BT162" s="165"/>
      <c r="BU162" s="165"/>
      <c r="BV162" s="165"/>
      <c r="BW162" s="165"/>
      <c r="BX162" s="165"/>
      <c r="BY162" s="165"/>
      <c r="BZ162" s="165"/>
      <c r="CA162" s="165"/>
      <c r="CB162" s="165"/>
    </row>
    <row r="163" spans="1:80" x14ac:dyDescent="0.3">
      <c r="A163" s="89"/>
      <c r="C163" s="94"/>
      <c r="D163" s="94"/>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159"/>
      <c r="AA163" s="4"/>
      <c r="AB163" s="116"/>
      <c r="AC163" s="116" t="s">
        <v>231</v>
      </c>
      <c r="AD163" s="116" t="s">
        <v>641</v>
      </c>
      <c r="AE163" s="116"/>
      <c r="AF163" s="116"/>
      <c r="AG163" s="123">
        <f>IF(Tabel5[[#This Row],[Respons Vendor]]=AC163,AB163,0)</f>
        <v>0</v>
      </c>
      <c r="AH163" s="98"/>
      <c r="AI163" s="116"/>
      <c r="AJ163" s="98"/>
      <c r="AK163" s="118">
        <f t="shared" si="51"/>
        <v>0</v>
      </c>
      <c r="AL163" s="118">
        <f t="shared" si="52"/>
        <v>0</v>
      </c>
      <c r="AM163" s="118">
        <f t="shared" si="53"/>
        <v>0</v>
      </c>
      <c r="AN163" s="118">
        <f t="shared" si="54"/>
        <v>0</v>
      </c>
      <c r="AO163" s="118">
        <f t="shared" si="55"/>
        <v>0</v>
      </c>
      <c r="AP163" s="118">
        <f t="shared" si="56"/>
        <v>0</v>
      </c>
      <c r="AQ163" s="118">
        <f t="shared" si="57"/>
        <v>0</v>
      </c>
      <c r="AR163" s="118">
        <f t="shared" si="58"/>
        <v>0</v>
      </c>
      <c r="AS163" s="118">
        <f t="shared" si="59"/>
        <v>0</v>
      </c>
      <c r="AT163" s="118">
        <f t="shared" si="60"/>
        <v>0</v>
      </c>
      <c r="AU163" s="118">
        <f t="shared" si="61"/>
        <v>0</v>
      </c>
      <c r="AV163" s="118">
        <f t="shared" si="62"/>
        <v>0</v>
      </c>
      <c r="AW163" s="118">
        <f t="shared" si="63"/>
        <v>0</v>
      </c>
      <c r="AX163" s="118">
        <f t="shared" si="64"/>
        <v>0</v>
      </c>
      <c r="AY163" s="118">
        <f t="shared" si="65"/>
        <v>0</v>
      </c>
      <c r="AZ163" s="118">
        <f t="shared" si="66"/>
        <v>0</v>
      </c>
      <c r="BA163" s="118">
        <f t="shared" si="67"/>
        <v>0</v>
      </c>
      <c r="BB163" s="118">
        <f t="shared" si="68"/>
        <v>0</v>
      </c>
      <c r="BC163" s="118">
        <f t="shared" si="69"/>
        <v>0</v>
      </c>
      <c r="BD163" s="118">
        <f t="shared" si="70"/>
        <v>0</v>
      </c>
      <c r="BE163" s="72"/>
      <c r="BG163" s="11"/>
      <c r="BH163" s="11"/>
      <c r="BI163" s="11"/>
      <c r="BJ163" s="11"/>
      <c r="BK163" s="11"/>
      <c r="BL163" s="11"/>
      <c r="BM163" s="11"/>
      <c r="BN163" s="11"/>
      <c r="BO163" s="11"/>
      <c r="BP163" s="165"/>
      <c r="BQ163" s="165"/>
      <c r="BR163" s="165"/>
      <c r="BS163" s="165"/>
      <c r="BT163" s="165"/>
      <c r="BU163" s="165"/>
      <c r="BV163" s="165"/>
      <c r="BW163" s="165"/>
      <c r="BX163" s="165"/>
      <c r="BY163" s="165"/>
      <c r="BZ163" s="165"/>
      <c r="CA163" s="165"/>
      <c r="CB163" s="165"/>
    </row>
    <row r="164" spans="1:80" x14ac:dyDescent="0.3">
      <c r="A164" s="89"/>
      <c r="C164" s="94"/>
      <c r="D164" s="94"/>
      <c r="E164" s="159"/>
      <c r="F164" s="159"/>
      <c r="G164" s="159"/>
      <c r="H164" s="159"/>
      <c r="I164" s="159"/>
      <c r="J164" s="159"/>
      <c r="K164" s="159"/>
      <c r="L164" s="159"/>
      <c r="M164" s="159"/>
      <c r="N164" s="159"/>
      <c r="O164" s="159"/>
      <c r="P164" s="159"/>
      <c r="Q164" s="159"/>
      <c r="R164" s="159"/>
      <c r="S164" s="159"/>
      <c r="T164" s="159"/>
      <c r="U164" s="159"/>
      <c r="V164" s="159"/>
      <c r="W164" s="159"/>
      <c r="X164" s="159"/>
      <c r="Y164" s="159"/>
      <c r="Z164" s="159"/>
      <c r="AA164" s="4"/>
      <c r="AB164" s="116"/>
      <c r="AC164" s="116" t="s">
        <v>231</v>
      </c>
      <c r="AD164" s="116" t="s">
        <v>641</v>
      </c>
      <c r="AE164" s="116"/>
      <c r="AF164" s="116"/>
      <c r="AG164" s="123">
        <f>IF(Tabel5[[#This Row],[Respons Vendor]]=AC164,AB164,0)</f>
        <v>0</v>
      </c>
      <c r="AH164" s="98"/>
      <c r="AI164" s="116"/>
      <c r="AJ164" s="98"/>
      <c r="AK164" s="118">
        <f t="shared" si="51"/>
        <v>0</v>
      </c>
      <c r="AL164" s="118">
        <f t="shared" si="52"/>
        <v>0</v>
      </c>
      <c r="AM164" s="118">
        <f t="shared" si="53"/>
        <v>0</v>
      </c>
      <c r="AN164" s="118">
        <f t="shared" si="54"/>
        <v>0</v>
      </c>
      <c r="AO164" s="118">
        <f t="shared" si="55"/>
        <v>0</v>
      </c>
      <c r="AP164" s="118">
        <f t="shared" si="56"/>
        <v>0</v>
      </c>
      <c r="AQ164" s="118">
        <f t="shared" si="57"/>
        <v>0</v>
      </c>
      <c r="AR164" s="118">
        <f t="shared" si="58"/>
        <v>0</v>
      </c>
      <c r="AS164" s="118">
        <f t="shared" si="59"/>
        <v>0</v>
      </c>
      <c r="AT164" s="118">
        <f t="shared" si="60"/>
        <v>0</v>
      </c>
      <c r="AU164" s="118">
        <f t="shared" si="61"/>
        <v>0</v>
      </c>
      <c r="AV164" s="118">
        <f t="shared" si="62"/>
        <v>0</v>
      </c>
      <c r="AW164" s="118">
        <f t="shared" si="63"/>
        <v>0</v>
      </c>
      <c r="AX164" s="118">
        <f t="shared" si="64"/>
        <v>0</v>
      </c>
      <c r="AY164" s="118">
        <f t="shared" si="65"/>
        <v>0</v>
      </c>
      <c r="AZ164" s="118">
        <f t="shared" si="66"/>
        <v>0</v>
      </c>
      <c r="BA164" s="118">
        <f t="shared" si="67"/>
        <v>0</v>
      </c>
      <c r="BB164" s="118">
        <f t="shared" si="68"/>
        <v>0</v>
      </c>
      <c r="BC164" s="118">
        <f t="shared" si="69"/>
        <v>0</v>
      </c>
      <c r="BD164" s="118">
        <f t="shared" si="70"/>
        <v>0</v>
      </c>
      <c r="BE164" s="72"/>
      <c r="BG164" s="11"/>
      <c r="BH164" s="11"/>
      <c r="BI164" s="11"/>
      <c r="BJ164" s="11"/>
      <c r="BK164" s="11"/>
      <c r="BL164" s="11"/>
      <c r="BM164" s="11"/>
      <c r="BN164" s="11"/>
      <c r="BO164" s="11"/>
      <c r="BP164" s="165"/>
      <c r="BQ164" s="165"/>
      <c r="BR164" s="165"/>
      <c r="BS164" s="165"/>
      <c r="BT164" s="165"/>
      <c r="BU164" s="165"/>
      <c r="BV164" s="165"/>
      <c r="BW164" s="165"/>
      <c r="BX164" s="165"/>
      <c r="BY164" s="165"/>
      <c r="BZ164" s="165"/>
      <c r="CA164" s="165"/>
      <c r="CB164" s="165"/>
    </row>
    <row r="165" spans="1:80" x14ac:dyDescent="0.3">
      <c r="B165" s="91" t="s">
        <v>882</v>
      </c>
      <c r="C165" s="94"/>
      <c r="D165" s="94"/>
      <c r="E165" s="159"/>
      <c r="F165" s="159"/>
      <c r="G165" s="159"/>
      <c r="H165" s="159"/>
      <c r="I165" s="159"/>
      <c r="J165" s="159"/>
      <c r="K165" s="159"/>
      <c r="L165" s="159"/>
      <c r="M165" s="159"/>
      <c r="N165" s="159"/>
      <c r="O165" s="159"/>
      <c r="P165" s="159"/>
      <c r="Q165" s="159"/>
      <c r="R165" s="159"/>
      <c r="S165" s="159"/>
      <c r="T165" s="159"/>
      <c r="U165" s="159"/>
      <c r="V165" s="159"/>
      <c r="W165" s="159"/>
      <c r="X165" s="159"/>
      <c r="Y165" s="159"/>
      <c r="Z165" s="159"/>
      <c r="AA165" s="4"/>
      <c r="AB165" s="116"/>
      <c r="AC165" s="116" t="s">
        <v>231</v>
      </c>
      <c r="AD165" s="116" t="s">
        <v>641</v>
      </c>
      <c r="AE165" s="116"/>
      <c r="AF165" s="116"/>
      <c r="AG165" s="123">
        <f>IF(Tabel5[[#This Row],[Respons Vendor]]=AC165,AB165,0)</f>
        <v>0</v>
      </c>
      <c r="AH165" s="98"/>
      <c r="AI165" s="116"/>
      <c r="AJ165" s="98"/>
      <c r="AK165" s="118">
        <f t="shared" si="51"/>
        <v>0</v>
      </c>
      <c r="AL165" s="118">
        <f t="shared" si="52"/>
        <v>0</v>
      </c>
      <c r="AM165" s="118">
        <f t="shared" si="53"/>
        <v>0</v>
      </c>
      <c r="AN165" s="118">
        <f t="shared" si="54"/>
        <v>0</v>
      </c>
      <c r="AO165" s="118">
        <f t="shared" si="55"/>
        <v>0</v>
      </c>
      <c r="AP165" s="118">
        <f t="shared" si="56"/>
        <v>0</v>
      </c>
      <c r="AQ165" s="118">
        <f t="shared" si="57"/>
        <v>0</v>
      </c>
      <c r="AR165" s="118">
        <f t="shared" si="58"/>
        <v>0</v>
      </c>
      <c r="AS165" s="118">
        <f t="shared" si="59"/>
        <v>0</v>
      </c>
      <c r="AT165" s="118">
        <f t="shared" si="60"/>
        <v>0</v>
      </c>
      <c r="AU165" s="118">
        <f t="shared" si="61"/>
        <v>0</v>
      </c>
      <c r="AV165" s="118">
        <f t="shared" si="62"/>
        <v>0</v>
      </c>
      <c r="AW165" s="118">
        <f t="shared" si="63"/>
        <v>0</v>
      </c>
      <c r="AX165" s="118">
        <f t="shared" si="64"/>
        <v>0</v>
      </c>
      <c r="AY165" s="118">
        <f t="shared" si="65"/>
        <v>0</v>
      </c>
      <c r="AZ165" s="118">
        <f t="shared" si="66"/>
        <v>0</v>
      </c>
      <c r="BA165" s="118">
        <f t="shared" si="67"/>
        <v>0</v>
      </c>
      <c r="BB165" s="118">
        <f t="shared" si="68"/>
        <v>0</v>
      </c>
      <c r="BC165" s="118">
        <f t="shared" si="69"/>
        <v>0</v>
      </c>
      <c r="BD165" s="118">
        <f t="shared" si="70"/>
        <v>0</v>
      </c>
      <c r="BE165" s="72"/>
      <c r="BG165" s="11"/>
      <c r="BH165" s="11"/>
      <c r="BI165" s="11"/>
      <c r="BJ165" s="11"/>
      <c r="BK165" s="11"/>
      <c r="BL165" s="11"/>
      <c r="BM165" s="11"/>
      <c r="BN165" s="11"/>
      <c r="BO165" s="11"/>
      <c r="BP165" s="165"/>
      <c r="BQ165" s="165"/>
      <c r="BR165" s="165"/>
      <c r="BS165" s="165"/>
      <c r="BT165" s="165"/>
      <c r="BU165" s="165"/>
      <c r="BV165" s="165"/>
      <c r="BW165" s="165"/>
      <c r="BX165" s="165"/>
      <c r="BY165" s="165"/>
      <c r="BZ165" s="165"/>
      <c r="CA165" s="165"/>
      <c r="CB165" s="165"/>
    </row>
    <row r="166" spans="1:80" x14ac:dyDescent="0.3">
      <c r="B166" s="92" t="s">
        <v>883</v>
      </c>
      <c r="C166" s="94"/>
      <c r="D166" s="94"/>
      <c r="E166" s="159"/>
      <c r="F166" s="159"/>
      <c r="G166" s="159"/>
      <c r="H166" s="159"/>
      <c r="I166" s="159"/>
      <c r="J166" s="159"/>
      <c r="K166" s="159"/>
      <c r="L166" s="159"/>
      <c r="M166" s="159"/>
      <c r="N166" s="159"/>
      <c r="O166" s="159"/>
      <c r="P166" s="159"/>
      <c r="Q166" s="159"/>
      <c r="R166" s="159"/>
      <c r="S166" s="159"/>
      <c r="T166" s="159"/>
      <c r="U166" s="159"/>
      <c r="V166" s="159"/>
      <c r="W166" s="159"/>
      <c r="X166" s="159"/>
      <c r="Y166" s="159"/>
      <c r="Z166" s="159"/>
      <c r="AA166" s="4"/>
      <c r="AB166" s="116"/>
      <c r="AC166" s="116" t="s">
        <v>231</v>
      </c>
      <c r="AD166" s="116" t="s">
        <v>641</v>
      </c>
      <c r="AE166" s="116"/>
      <c r="AF166" s="116"/>
      <c r="AG166" s="123">
        <f>IF(Tabel5[[#This Row],[Respons Vendor]]=AC166,AB166,0)</f>
        <v>0</v>
      </c>
      <c r="AH166" s="98"/>
      <c r="AI166" s="116"/>
      <c r="AJ166" s="98"/>
      <c r="AK166" s="118">
        <f t="shared" si="51"/>
        <v>0</v>
      </c>
      <c r="AL166" s="118">
        <f t="shared" si="52"/>
        <v>0</v>
      </c>
      <c r="AM166" s="118">
        <f t="shared" si="53"/>
        <v>0</v>
      </c>
      <c r="AN166" s="118">
        <f t="shared" si="54"/>
        <v>0</v>
      </c>
      <c r="AO166" s="118">
        <f t="shared" si="55"/>
        <v>0</v>
      </c>
      <c r="AP166" s="118">
        <f t="shared" si="56"/>
        <v>0</v>
      </c>
      <c r="AQ166" s="118">
        <f t="shared" si="57"/>
        <v>0</v>
      </c>
      <c r="AR166" s="118">
        <f t="shared" si="58"/>
        <v>0</v>
      </c>
      <c r="AS166" s="118">
        <f t="shared" si="59"/>
        <v>0</v>
      </c>
      <c r="AT166" s="118">
        <f t="shared" si="60"/>
        <v>0</v>
      </c>
      <c r="AU166" s="118">
        <f t="shared" si="61"/>
        <v>0</v>
      </c>
      <c r="AV166" s="118">
        <f t="shared" si="62"/>
        <v>0</v>
      </c>
      <c r="AW166" s="118">
        <f t="shared" si="63"/>
        <v>0</v>
      </c>
      <c r="AX166" s="118">
        <f t="shared" si="64"/>
        <v>0</v>
      </c>
      <c r="AY166" s="118">
        <f t="shared" si="65"/>
        <v>0</v>
      </c>
      <c r="AZ166" s="118">
        <f t="shared" si="66"/>
        <v>0</v>
      </c>
      <c r="BA166" s="118">
        <f t="shared" si="67"/>
        <v>0</v>
      </c>
      <c r="BB166" s="118">
        <f t="shared" si="68"/>
        <v>0</v>
      </c>
      <c r="BC166" s="118">
        <f t="shared" si="69"/>
        <v>0</v>
      </c>
      <c r="BD166" s="118">
        <f t="shared" si="70"/>
        <v>0</v>
      </c>
      <c r="BE166" s="72"/>
      <c r="BG166" s="11"/>
      <c r="BH166" s="11"/>
      <c r="BI166" s="11"/>
      <c r="BJ166" s="11"/>
      <c r="BK166" s="11"/>
      <c r="BL166" s="11"/>
      <c r="BM166" s="11"/>
      <c r="BN166" s="11"/>
      <c r="BO166" s="11"/>
      <c r="BP166" s="165"/>
      <c r="BQ166" s="165"/>
      <c r="BR166" s="165"/>
      <c r="BS166" s="165"/>
      <c r="BT166" s="165"/>
      <c r="BU166" s="165"/>
      <c r="BV166" s="165"/>
      <c r="BW166" s="165"/>
      <c r="BX166" s="165"/>
      <c r="BY166" s="165"/>
      <c r="BZ166" s="165"/>
      <c r="CA166" s="165"/>
      <c r="CB166" s="165"/>
    </row>
    <row r="167" spans="1:80" x14ac:dyDescent="0.3">
      <c r="A167" s="93" t="s">
        <v>884</v>
      </c>
      <c r="B167" s="89" t="s">
        <v>885</v>
      </c>
      <c r="C167" s="94"/>
      <c r="D167" s="94"/>
      <c r="E167" s="159"/>
      <c r="F167" s="159"/>
      <c r="G167" s="159"/>
      <c r="H167" s="159"/>
      <c r="I167" s="159"/>
      <c r="J167" s="159"/>
      <c r="K167" s="159"/>
      <c r="L167" s="159"/>
      <c r="M167" s="159"/>
      <c r="N167" s="159"/>
      <c r="O167" s="159"/>
      <c r="P167" s="159"/>
      <c r="Q167" s="159"/>
      <c r="R167" s="159"/>
      <c r="S167" s="159"/>
      <c r="T167" s="159"/>
      <c r="U167" s="159"/>
      <c r="V167" s="159"/>
      <c r="W167" s="159"/>
      <c r="X167" s="159"/>
      <c r="Y167" s="159"/>
      <c r="Z167" s="159"/>
      <c r="AA167" s="4" t="s">
        <v>65</v>
      </c>
      <c r="AB167" s="116">
        <v>1</v>
      </c>
      <c r="AC167" s="116" t="s">
        <v>641</v>
      </c>
      <c r="AD167" s="116" t="s">
        <v>231</v>
      </c>
      <c r="AE167" s="116"/>
      <c r="AF167" s="116"/>
      <c r="AG167" s="123">
        <f>IF(Tabel5[[#This Row],[Respons Vendor]]=AC167,AB167,0)</f>
        <v>0</v>
      </c>
      <c r="AH167" s="98"/>
      <c r="AI167" s="116"/>
      <c r="AJ167" s="98"/>
      <c r="AK167" s="118">
        <f t="shared" si="51"/>
        <v>0</v>
      </c>
      <c r="AL167" s="118">
        <f t="shared" si="52"/>
        <v>0</v>
      </c>
      <c r="AM167" s="118">
        <f t="shared" si="53"/>
        <v>0</v>
      </c>
      <c r="AN167" s="118">
        <f t="shared" si="54"/>
        <v>0</v>
      </c>
      <c r="AO167" s="118">
        <f t="shared" si="55"/>
        <v>0</v>
      </c>
      <c r="AP167" s="118">
        <f t="shared" si="56"/>
        <v>0</v>
      </c>
      <c r="AQ167" s="118">
        <f t="shared" si="57"/>
        <v>0</v>
      </c>
      <c r="AR167" s="118">
        <f t="shared" si="58"/>
        <v>0</v>
      </c>
      <c r="AS167" s="118">
        <f t="shared" si="59"/>
        <v>0</v>
      </c>
      <c r="AT167" s="118">
        <f t="shared" si="60"/>
        <v>0</v>
      </c>
      <c r="AU167" s="118">
        <f t="shared" si="61"/>
        <v>0</v>
      </c>
      <c r="AV167" s="118">
        <f t="shared" si="62"/>
        <v>0</v>
      </c>
      <c r="AW167" s="118">
        <f t="shared" si="63"/>
        <v>0</v>
      </c>
      <c r="AX167" s="118">
        <f t="shared" si="64"/>
        <v>0</v>
      </c>
      <c r="AY167" s="118">
        <f t="shared" si="65"/>
        <v>0</v>
      </c>
      <c r="AZ167" s="118">
        <f t="shared" si="66"/>
        <v>0</v>
      </c>
      <c r="BA167" s="118">
        <f t="shared" si="67"/>
        <v>1</v>
      </c>
      <c r="BB167" s="118">
        <f t="shared" si="68"/>
        <v>0</v>
      </c>
      <c r="BC167" s="118">
        <f t="shared" si="69"/>
        <v>0</v>
      </c>
      <c r="BD167" s="118">
        <f t="shared" si="70"/>
        <v>0</v>
      </c>
      <c r="BE167" s="72"/>
      <c r="BG167" s="11"/>
      <c r="BH167" s="11"/>
      <c r="BI167" s="11"/>
      <c r="BJ167" s="11"/>
      <c r="BK167" s="11"/>
      <c r="BL167" s="11"/>
      <c r="BM167" s="11"/>
      <c r="BN167" s="11"/>
      <c r="BO167" s="11"/>
      <c r="BP167" s="165"/>
      <c r="BQ167" s="165"/>
      <c r="BR167" s="165"/>
      <c r="BS167" s="165"/>
      <c r="BT167" s="165"/>
      <c r="BU167" s="165"/>
      <c r="BV167" s="165"/>
      <c r="BW167" s="165"/>
      <c r="BX167" s="165"/>
      <c r="BY167" s="165"/>
      <c r="BZ167" s="165"/>
      <c r="CA167" s="165"/>
      <c r="CB167" s="165"/>
    </row>
    <row r="168" spans="1:80" ht="27.6" x14ac:dyDescent="0.3">
      <c r="A168" s="93" t="s">
        <v>886</v>
      </c>
      <c r="B168" s="89" t="s">
        <v>887</v>
      </c>
      <c r="C168" s="94"/>
      <c r="D168" s="94"/>
      <c r="E168" s="159"/>
      <c r="F168" s="159"/>
      <c r="G168" s="159"/>
      <c r="H168" s="159"/>
      <c r="I168" s="159"/>
      <c r="J168" s="159"/>
      <c r="K168" s="159"/>
      <c r="L168" s="159"/>
      <c r="M168" s="159"/>
      <c r="N168" s="159"/>
      <c r="O168" s="159"/>
      <c r="P168" s="159"/>
      <c r="Q168" s="159"/>
      <c r="R168" s="159"/>
      <c r="S168" s="159"/>
      <c r="T168" s="159"/>
      <c r="U168" s="159"/>
      <c r="V168" s="159"/>
      <c r="W168" s="159"/>
      <c r="X168" s="159"/>
      <c r="Y168" s="159"/>
      <c r="Z168" s="159"/>
      <c r="AA168" s="4" t="s">
        <v>65</v>
      </c>
      <c r="AB168" s="116">
        <v>1</v>
      </c>
      <c r="AC168" s="116" t="s">
        <v>640</v>
      </c>
      <c r="AD168" s="116" t="s">
        <v>641</v>
      </c>
      <c r="AE168" s="116"/>
      <c r="AF168" s="116"/>
      <c r="AG168" s="123">
        <f>IF(Tabel5[[#This Row],[Respons Vendor]]=AC168,AB168,0)</f>
        <v>0</v>
      </c>
      <c r="AH168" s="98" t="s">
        <v>640</v>
      </c>
      <c r="AI168" s="116"/>
      <c r="AJ168" s="98"/>
      <c r="AK168" s="118">
        <f t="shared" si="51"/>
        <v>0</v>
      </c>
      <c r="AL168" s="118">
        <f t="shared" si="52"/>
        <v>0</v>
      </c>
      <c r="AM168" s="118">
        <f t="shared" si="53"/>
        <v>0</v>
      </c>
      <c r="AN168" s="118">
        <f t="shared" si="54"/>
        <v>0</v>
      </c>
      <c r="AO168" s="118">
        <f t="shared" si="55"/>
        <v>0</v>
      </c>
      <c r="AP168" s="118">
        <f t="shared" si="56"/>
        <v>0</v>
      </c>
      <c r="AQ168" s="118">
        <f t="shared" si="57"/>
        <v>0</v>
      </c>
      <c r="AR168" s="118">
        <f t="shared" si="58"/>
        <v>0</v>
      </c>
      <c r="AS168" s="118">
        <f t="shared" si="59"/>
        <v>0</v>
      </c>
      <c r="AT168" s="118">
        <f t="shared" si="60"/>
        <v>0</v>
      </c>
      <c r="AU168" s="118">
        <f t="shared" si="61"/>
        <v>0</v>
      </c>
      <c r="AV168" s="118">
        <f t="shared" si="62"/>
        <v>0</v>
      </c>
      <c r="AW168" s="118">
        <f t="shared" si="63"/>
        <v>0</v>
      </c>
      <c r="AX168" s="118">
        <f t="shared" si="64"/>
        <v>0</v>
      </c>
      <c r="AY168" s="118">
        <f t="shared" si="65"/>
        <v>0</v>
      </c>
      <c r="AZ168" s="118">
        <f t="shared" si="66"/>
        <v>0</v>
      </c>
      <c r="BA168" s="118">
        <f t="shared" si="67"/>
        <v>1</v>
      </c>
      <c r="BB168" s="118">
        <f t="shared" si="68"/>
        <v>0</v>
      </c>
      <c r="BC168" s="118">
        <f t="shared" si="69"/>
        <v>0</v>
      </c>
      <c r="BD168" s="118">
        <f t="shared" si="70"/>
        <v>0</v>
      </c>
      <c r="BE168" s="72"/>
      <c r="BG168" s="11"/>
      <c r="BH168" s="11"/>
      <c r="BI168" s="11"/>
      <c r="BJ168" s="11"/>
      <c r="BK168" s="11"/>
      <c r="BL168" s="11"/>
      <c r="BM168" s="11"/>
      <c r="BN168" s="11"/>
      <c r="BO168" s="11"/>
      <c r="BP168" s="165"/>
      <c r="BQ168" s="165"/>
      <c r="BR168" s="165"/>
      <c r="BS168" s="165"/>
      <c r="BT168" s="165"/>
      <c r="BU168" s="165"/>
      <c r="BV168" s="165"/>
      <c r="BW168" s="165"/>
      <c r="BX168" s="165"/>
      <c r="BY168" s="165"/>
      <c r="BZ168" s="165"/>
      <c r="CA168" s="165"/>
      <c r="CB168" s="165"/>
    </row>
    <row r="169" spans="1:80" x14ac:dyDescent="0.3">
      <c r="A169" s="11" t="s">
        <v>888</v>
      </c>
      <c r="B169" s="89" t="s">
        <v>889</v>
      </c>
      <c r="C169" s="94"/>
      <c r="D169" s="94"/>
      <c r="E169" s="159"/>
      <c r="F169" s="159"/>
      <c r="G169" s="159"/>
      <c r="H169" s="159"/>
      <c r="I169" s="159"/>
      <c r="J169" s="159"/>
      <c r="K169" s="159"/>
      <c r="L169" s="159"/>
      <c r="M169" s="159"/>
      <c r="N169" s="159"/>
      <c r="O169" s="159"/>
      <c r="P169" s="159"/>
      <c r="Q169" s="159"/>
      <c r="R169" s="159"/>
      <c r="S169" s="159"/>
      <c r="T169" s="159"/>
      <c r="U169" s="159"/>
      <c r="V169" s="159"/>
      <c r="W169" s="159"/>
      <c r="X169" s="159"/>
      <c r="Y169" s="159"/>
      <c r="Z169" s="159"/>
      <c r="AA169" s="4" t="s">
        <v>65</v>
      </c>
      <c r="AB169" s="116">
        <v>1</v>
      </c>
      <c r="AC169" s="116" t="s">
        <v>231</v>
      </c>
      <c r="AD169" s="116" t="s">
        <v>641</v>
      </c>
      <c r="AE169" s="116"/>
      <c r="AF169" s="116"/>
      <c r="AG169" s="123">
        <f>IF(Tabel5[[#This Row],[Respons Vendor]]=AC169,AB169,0)</f>
        <v>0</v>
      </c>
      <c r="AH169" s="98"/>
      <c r="AI169" s="116"/>
      <c r="AJ169" s="98"/>
      <c r="AK169" s="118">
        <f t="shared" si="51"/>
        <v>0</v>
      </c>
      <c r="AL169" s="118">
        <f t="shared" si="52"/>
        <v>0</v>
      </c>
      <c r="AM169" s="118">
        <f t="shared" si="53"/>
        <v>0</v>
      </c>
      <c r="AN169" s="118">
        <f t="shared" si="54"/>
        <v>0</v>
      </c>
      <c r="AO169" s="118">
        <f t="shared" si="55"/>
        <v>0</v>
      </c>
      <c r="AP169" s="118">
        <f t="shared" si="56"/>
        <v>0</v>
      </c>
      <c r="AQ169" s="118">
        <f t="shared" si="57"/>
        <v>0</v>
      </c>
      <c r="AR169" s="118">
        <f t="shared" si="58"/>
        <v>0</v>
      </c>
      <c r="AS169" s="118">
        <f t="shared" si="59"/>
        <v>0</v>
      </c>
      <c r="AT169" s="118">
        <f t="shared" si="60"/>
        <v>0</v>
      </c>
      <c r="AU169" s="118">
        <f t="shared" si="61"/>
        <v>0</v>
      </c>
      <c r="AV169" s="118">
        <f t="shared" si="62"/>
        <v>0</v>
      </c>
      <c r="AW169" s="118">
        <f t="shared" si="63"/>
        <v>0</v>
      </c>
      <c r="AX169" s="118">
        <f t="shared" si="64"/>
        <v>0</v>
      </c>
      <c r="AY169" s="118">
        <f t="shared" si="65"/>
        <v>0</v>
      </c>
      <c r="AZ169" s="118">
        <f t="shared" si="66"/>
        <v>0</v>
      </c>
      <c r="BA169" s="118">
        <f t="shared" si="67"/>
        <v>1</v>
      </c>
      <c r="BB169" s="118">
        <f t="shared" si="68"/>
        <v>0</v>
      </c>
      <c r="BC169" s="118">
        <f t="shared" si="69"/>
        <v>0</v>
      </c>
      <c r="BD169" s="118">
        <f t="shared" si="70"/>
        <v>0</v>
      </c>
      <c r="BE169" s="72"/>
      <c r="BG169" s="11"/>
      <c r="BH169" s="11"/>
      <c r="BI169" s="11"/>
      <c r="BJ169" s="11"/>
      <c r="BK169" s="11"/>
      <c r="BL169" s="11"/>
      <c r="BM169" s="11"/>
      <c r="BN169" s="11"/>
      <c r="BO169" s="11"/>
      <c r="BP169" s="165"/>
      <c r="BQ169" s="165"/>
      <c r="BR169" s="165"/>
      <c r="BS169" s="165"/>
      <c r="BT169" s="165"/>
      <c r="BU169" s="165"/>
      <c r="BV169" s="165"/>
      <c r="BW169" s="165"/>
      <c r="BX169" s="165"/>
      <c r="BY169" s="165"/>
      <c r="BZ169" s="165"/>
      <c r="CA169" s="165"/>
      <c r="CB169" s="165"/>
    </row>
    <row r="170" spans="1:80" x14ac:dyDescent="0.3">
      <c r="A170" s="11" t="s">
        <v>890</v>
      </c>
      <c r="B170" s="89" t="s">
        <v>891</v>
      </c>
      <c r="C170" s="94"/>
      <c r="D170" s="94"/>
      <c r="E170" s="159"/>
      <c r="F170" s="159"/>
      <c r="G170" s="159"/>
      <c r="H170" s="159"/>
      <c r="I170" s="159"/>
      <c r="J170" s="159"/>
      <c r="K170" s="159"/>
      <c r="L170" s="159"/>
      <c r="M170" s="159"/>
      <c r="N170" s="159"/>
      <c r="O170" s="159"/>
      <c r="P170" s="159"/>
      <c r="Q170" s="159"/>
      <c r="R170" s="159"/>
      <c r="S170" s="159"/>
      <c r="T170" s="159"/>
      <c r="U170" s="159"/>
      <c r="V170" s="159"/>
      <c r="W170" s="159"/>
      <c r="X170" s="159"/>
      <c r="Y170" s="159"/>
      <c r="Z170" s="159"/>
      <c r="AA170" s="4" t="s">
        <v>65</v>
      </c>
      <c r="AB170" s="116">
        <v>1</v>
      </c>
      <c r="AC170" s="116" t="s">
        <v>231</v>
      </c>
      <c r="AD170" s="116" t="s">
        <v>641</v>
      </c>
      <c r="AE170" s="116"/>
      <c r="AF170" s="116"/>
      <c r="AG170" s="123">
        <f>IF(Tabel5[[#This Row],[Respons Vendor]]=AC170,AB170,0)</f>
        <v>0</v>
      </c>
      <c r="AH170" s="98"/>
      <c r="AI170" s="116"/>
      <c r="AJ170" s="98"/>
      <c r="AK170" s="118">
        <f t="shared" si="51"/>
        <v>0</v>
      </c>
      <c r="AL170" s="118">
        <f t="shared" si="52"/>
        <v>0</v>
      </c>
      <c r="AM170" s="118">
        <f t="shared" si="53"/>
        <v>0</v>
      </c>
      <c r="AN170" s="118">
        <f t="shared" si="54"/>
        <v>0</v>
      </c>
      <c r="AO170" s="118">
        <f t="shared" si="55"/>
        <v>0</v>
      </c>
      <c r="AP170" s="118">
        <f t="shared" si="56"/>
        <v>0</v>
      </c>
      <c r="AQ170" s="118">
        <f t="shared" si="57"/>
        <v>0</v>
      </c>
      <c r="AR170" s="118">
        <f t="shared" si="58"/>
        <v>0</v>
      </c>
      <c r="AS170" s="118">
        <f t="shared" si="59"/>
        <v>0</v>
      </c>
      <c r="AT170" s="118">
        <f t="shared" si="60"/>
        <v>0</v>
      </c>
      <c r="AU170" s="118">
        <f t="shared" si="61"/>
        <v>0</v>
      </c>
      <c r="AV170" s="118">
        <f t="shared" si="62"/>
        <v>0</v>
      </c>
      <c r="AW170" s="118">
        <f t="shared" si="63"/>
        <v>0</v>
      </c>
      <c r="AX170" s="118">
        <f t="shared" si="64"/>
        <v>0</v>
      </c>
      <c r="AY170" s="118">
        <f t="shared" si="65"/>
        <v>0</v>
      </c>
      <c r="AZ170" s="118">
        <f t="shared" si="66"/>
        <v>0</v>
      </c>
      <c r="BA170" s="118">
        <f t="shared" si="67"/>
        <v>1</v>
      </c>
      <c r="BB170" s="118">
        <f t="shared" si="68"/>
        <v>0</v>
      </c>
      <c r="BC170" s="118">
        <f t="shared" si="69"/>
        <v>0</v>
      </c>
      <c r="BD170" s="118">
        <f t="shared" si="70"/>
        <v>0</v>
      </c>
      <c r="BE170" s="72"/>
      <c r="BG170" s="11"/>
      <c r="BH170" s="11"/>
      <c r="BI170" s="11"/>
      <c r="BJ170" s="11"/>
      <c r="BK170" s="11"/>
      <c r="BL170" s="11"/>
      <c r="BM170" s="11"/>
      <c r="BN170" s="11"/>
      <c r="BO170" s="11"/>
      <c r="BP170" s="165"/>
      <c r="BQ170" s="165"/>
      <c r="BR170" s="165"/>
      <c r="BS170" s="165"/>
      <c r="BT170" s="165"/>
      <c r="BU170" s="165"/>
      <c r="BV170" s="165"/>
      <c r="BW170" s="165"/>
      <c r="BX170" s="165"/>
      <c r="BY170" s="165"/>
      <c r="BZ170" s="165"/>
      <c r="CA170" s="165"/>
      <c r="CB170" s="165"/>
    </row>
    <row r="171" spans="1:80" ht="27.6" x14ac:dyDescent="0.3">
      <c r="A171" s="11" t="s">
        <v>892</v>
      </c>
      <c r="B171" s="89" t="s">
        <v>893</v>
      </c>
      <c r="C171" s="94"/>
      <c r="D171" s="94"/>
      <c r="E171" s="159"/>
      <c r="F171" s="159"/>
      <c r="G171" s="159"/>
      <c r="H171" s="159"/>
      <c r="I171" s="159"/>
      <c r="J171" s="159"/>
      <c r="K171" s="159"/>
      <c r="L171" s="159"/>
      <c r="M171" s="159"/>
      <c r="N171" s="159"/>
      <c r="O171" s="159"/>
      <c r="P171" s="159"/>
      <c r="Q171" s="159"/>
      <c r="R171" s="159"/>
      <c r="S171" s="159"/>
      <c r="T171" s="159"/>
      <c r="U171" s="159"/>
      <c r="V171" s="159"/>
      <c r="W171" s="159"/>
      <c r="X171" s="159"/>
      <c r="Y171" s="159"/>
      <c r="Z171" s="159"/>
      <c r="AA171" s="4" t="s">
        <v>65</v>
      </c>
      <c r="AB171" s="116">
        <v>1</v>
      </c>
      <c r="AC171" s="116" t="s">
        <v>231</v>
      </c>
      <c r="AD171" s="116" t="s">
        <v>641</v>
      </c>
      <c r="AE171" s="116"/>
      <c r="AF171" s="116"/>
      <c r="AG171" s="123">
        <f>IF(Tabel5[[#This Row],[Respons Vendor]]=AC171,AB171,0)</f>
        <v>0</v>
      </c>
      <c r="AH171" s="98"/>
      <c r="AI171" s="116"/>
      <c r="AJ171" s="98"/>
      <c r="AK171" s="118">
        <f t="shared" si="51"/>
        <v>0</v>
      </c>
      <c r="AL171" s="118">
        <f t="shared" si="52"/>
        <v>0</v>
      </c>
      <c r="AM171" s="118">
        <f t="shared" si="53"/>
        <v>0</v>
      </c>
      <c r="AN171" s="118">
        <f t="shared" si="54"/>
        <v>0</v>
      </c>
      <c r="AO171" s="118">
        <f t="shared" si="55"/>
        <v>0</v>
      </c>
      <c r="AP171" s="118">
        <f t="shared" si="56"/>
        <v>0</v>
      </c>
      <c r="AQ171" s="118">
        <f t="shared" si="57"/>
        <v>0</v>
      </c>
      <c r="AR171" s="118">
        <f t="shared" si="58"/>
        <v>0</v>
      </c>
      <c r="AS171" s="118">
        <f t="shared" si="59"/>
        <v>0</v>
      </c>
      <c r="AT171" s="118">
        <f t="shared" si="60"/>
        <v>0</v>
      </c>
      <c r="AU171" s="118">
        <f t="shared" si="61"/>
        <v>0</v>
      </c>
      <c r="AV171" s="118">
        <f t="shared" si="62"/>
        <v>0</v>
      </c>
      <c r="AW171" s="118">
        <f t="shared" si="63"/>
        <v>0</v>
      </c>
      <c r="AX171" s="118">
        <f t="shared" si="64"/>
        <v>0</v>
      </c>
      <c r="AY171" s="118">
        <f t="shared" si="65"/>
        <v>0</v>
      </c>
      <c r="AZ171" s="118">
        <f t="shared" si="66"/>
        <v>0</v>
      </c>
      <c r="BA171" s="118">
        <f t="shared" si="67"/>
        <v>1</v>
      </c>
      <c r="BB171" s="118">
        <f t="shared" si="68"/>
        <v>0</v>
      </c>
      <c r="BC171" s="118">
        <f t="shared" si="69"/>
        <v>0</v>
      </c>
      <c r="BD171" s="118">
        <f t="shared" si="70"/>
        <v>0</v>
      </c>
      <c r="BE171" s="72"/>
      <c r="BG171" s="11"/>
      <c r="BH171" s="11"/>
      <c r="BI171" s="11"/>
      <c r="BJ171" s="11"/>
      <c r="BK171" s="11"/>
      <c r="BL171" s="11"/>
      <c r="BM171" s="11"/>
      <c r="BN171" s="11"/>
      <c r="BO171" s="11"/>
      <c r="BP171" s="165"/>
      <c r="BQ171" s="165"/>
      <c r="BR171" s="165"/>
      <c r="BS171" s="165"/>
      <c r="BT171" s="165"/>
      <c r="BU171" s="165"/>
      <c r="BV171" s="165"/>
      <c r="BW171" s="165"/>
      <c r="BX171" s="165"/>
      <c r="BY171" s="165"/>
      <c r="BZ171" s="165"/>
      <c r="CA171" s="165"/>
      <c r="CB171" s="165"/>
    </row>
    <row r="172" spans="1:80" ht="30.6" customHeight="1" x14ac:dyDescent="0.3">
      <c r="A172" s="11" t="s">
        <v>894</v>
      </c>
      <c r="B172" s="89" t="s">
        <v>895</v>
      </c>
      <c r="C172" s="94"/>
      <c r="D172" s="94"/>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c r="AA172" s="4" t="s">
        <v>65</v>
      </c>
      <c r="AB172" s="116">
        <v>1</v>
      </c>
      <c r="AC172" s="116" t="s">
        <v>231</v>
      </c>
      <c r="AD172" s="116" t="s">
        <v>641</v>
      </c>
      <c r="AE172" s="116"/>
      <c r="AF172" s="116"/>
      <c r="AG172" s="123">
        <f>IF(Tabel5[[#This Row],[Respons Vendor]]=AC172,AB172,0)</f>
        <v>0</v>
      </c>
      <c r="AH172" s="98"/>
      <c r="AI172" s="116"/>
      <c r="AJ172" s="98"/>
      <c r="AK172" s="118">
        <f t="shared" si="51"/>
        <v>0</v>
      </c>
      <c r="AL172" s="118">
        <f t="shared" si="52"/>
        <v>0</v>
      </c>
      <c r="AM172" s="118">
        <f t="shared" si="53"/>
        <v>0</v>
      </c>
      <c r="AN172" s="118">
        <f t="shared" si="54"/>
        <v>0</v>
      </c>
      <c r="AO172" s="118">
        <f t="shared" si="55"/>
        <v>0</v>
      </c>
      <c r="AP172" s="118">
        <f t="shared" si="56"/>
        <v>0</v>
      </c>
      <c r="AQ172" s="118">
        <f t="shared" si="57"/>
        <v>0</v>
      </c>
      <c r="AR172" s="118">
        <f t="shared" si="58"/>
        <v>0</v>
      </c>
      <c r="AS172" s="118">
        <f t="shared" si="59"/>
        <v>0</v>
      </c>
      <c r="AT172" s="118">
        <f t="shared" si="60"/>
        <v>0</v>
      </c>
      <c r="AU172" s="118">
        <f t="shared" si="61"/>
        <v>0</v>
      </c>
      <c r="AV172" s="118">
        <f t="shared" si="62"/>
        <v>0</v>
      </c>
      <c r="AW172" s="118">
        <f t="shared" si="63"/>
        <v>0</v>
      </c>
      <c r="AX172" s="118">
        <f t="shared" si="64"/>
        <v>0</v>
      </c>
      <c r="AY172" s="118">
        <f t="shared" si="65"/>
        <v>0</v>
      </c>
      <c r="AZ172" s="118">
        <f t="shared" si="66"/>
        <v>0</v>
      </c>
      <c r="BA172" s="118">
        <f t="shared" si="67"/>
        <v>1</v>
      </c>
      <c r="BB172" s="118">
        <f t="shared" si="68"/>
        <v>0</v>
      </c>
      <c r="BC172" s="118">
        <f t="shared" si="69"/>
        <v>0</v>
      </c>
      <c r="BD172" s="118">
        <f t="shared" si="70"/>
        <v>0</v>
      </c>
      <c r="BE172" s="72"/>
      <c r="BG172" s="11"/>
      <c r="BH172" s="11"/>
      <c r="BI172" s="11"/>
      <c r="BJ172" s="11"/>
      <c r="BK172" s="11"/>
      <c r="BL172" s="11"/>
      <c r="BM172" s="11"/>
      <c r="BN172" s="11"/>
      <c r="BO172" s="11"/>
      <c r="BP172" s="165"/>
      <c r="BQ172" s="165"/>
      <c r="BR172" s="165"/>
      <c r="BS172" s="165"/>
      <c r="BT172" s="165"/>
      <c r="BU172" s="165"/>
      <c r="BV172" s="165"/>
      <c r="BW172" s="165"/>
      <c r="BX172" s="165"/>
      <c r="BY172" s="165"/>
      <c r="BZ172" s="165"/>
      <c r="CA172" s="165"/>
      <c r="CB172" s="165"/>
    </row>
    <row r="173" spans="1:80" x14ac:dyDescent="0.3">
      <c r="A173" s="11" t="s">
        <v>896</v>
      </c>
      <c r="B173" s="89" t="s">
        <v>897</v>
      </c>
      <c r="C173" s="94"/>
      <c r="D173" s="94"/>
      <c r="E173" s="159"/>
      <c r="F173" s="159"/>
      <c r="G173" s="159"/>
      <c r="H173" s="159"/>
      <c r="I173" s="159"/>
      <c r="J173" s="159"/>
      <c r="K173" s="159"/>
      <c r="L173" s="159"/>
      <c r="M173" s="159"/>
      <c r="N173" s="159"/>
      <c r="O173" s="159"/>
      <c r="P173" s="159"/>
      <c r="Q173" s="159"/>
      <c r="R173" s="159"/>
      <c r="S173" s="159"/>
      <c r="T173" s="159"/>
      <c r="U173" s="159"/>
      <c r="V173" s="159"/>
      <c r="W173" s="159"/>
      <c r="X173" s="159"/>
      <c r="Y173" s="159"/>
      <c r="Z173" s="159"/>
      <c r="AA173" s="4" t="s">
        <v>65</v>
      </c>
      <c r="AB173" s="116">
        <v>1</v>
      </c>
      <c r="AC173" s="116" t="s">
        <v>231</v>
      </c>
      <c r="AD173" s="116" t="s">
        <v>641</v>
      </c>
      <c r="AE173" s="116"/>
      <c r="AF173" s="116"/>
      <c r="AG173" s="123">
        <f>IF(Tabel5[[#This Row],[Respons Vendor]]=AC173,AB173,0)</f>
        <v>0</v>
      </c>
      <c r="AH173" s="98"/>
      <c r="AI173" s="116"/>
      <c r="AJ173" s="98"/>
      <c r="AK173" s="118">
        <f t="shared" si="51"/>
        <v>0</v>
      </c>
      <c r="AL173" s="118">
        <f t="shared" si="52"/>
        <v>0</v>
      </c>
      <c r="AM173" s="118">
        <f t="shared" si="53"/>
        <v>0</v>
      </c>
      <c r="AN173" s="118">
        <f t="shared" si="54"/>
        <v>0</v>
      </c>
      <c r="AO173" s="118">
        <f t="shared" si="55"/>
        <v>0</v>
      </c>
      <c r="AP173" s="118">
        <f t="shared" si="56"/>
        <v>0</v>
      </c>
      <c r="AQ173" s="118">
        <f t="shared" si="57"/>
        <v>0</v>
      </c>
      <c r="AR173" s="118">
        <f t="shared" si="58"/>
        <v>0</v>
      </c>
      <c r="AS173" s="118">
        <f t="shared" si="59"/>
        <v>0</v>
      </c>
      <c r="AT173" s="118">
        <f t="shared" si="60"/>
        <v>0</v>
      </c>
      <c r="AU173" s="118">
        <f t="shared" si="61"/>
        <v>0</v>
      </c>
      <c r="AV173" s="118">
        <f t="shared" si="62"/>
        <v>0</v>
      </c>
      <c r="AW173" s="118">
        <f t="shared" si="63"/>
        <v>0</v>
      </c>
      <c r="AX173" s="118">
        <f t="shared" si="64"/>
        <v>0</v>
      </c>
      <c r="AY173" s="118">
        <f t="shared" si="65"/>
        <v>0</v>
      </c>
      <c r="AZ173" s="118">
        <f t="shared" si="66"/>
        <v>0</v>
      </c>
      <c r="BA173" s="118">
        <f t="shared" si="67"/>
        <v>1</v>
      </c>
      <c r="BB173" s="118">
        <f t="shared" si="68"/>
        <v>0</v>
      </c>
      <c r="BC173" s="118">
        <f t="shared" si="69"/>
        <v>0</v>
      </c>
      <c r="BD173" s="118">
        <f t="shared" si="70"/>
        <v>0</v>
      </c>
      <c r="BE173" s="72"/>
      <c r="BG173" s="11"/>
      <c r="BH173" s="11"/>
      <c r="BI173" s="11"/>
      <c r="BJ173" s="11"/>
      <c r="BK173" s="11"/>
      <c r="BL173" s="11"/>
      <c r="BM173" s="11"/>
      <c r="BN173" s="11"/>
      <c r="BO173" s="11"/>
      <c r="BP173" s="165"/>
      <c r="BQ173" s="165"/>
      <c r="BR173" s="165"/>
      <c r="BS173" s="165"/>
      <c r="BT173" s="165"/>
      <c r="BU173" s="165"/>
      <c r="BV173" s="165"/>
      <c r="BW173" s="165"/>
      <c r="BX173" s="165"/>
      <c r="BY173" s="165"/>
      <c r="BZ173" s="165"/>
      <c r="CA173" s="165"/>
      <c r="CB173" s="165"/>
    </row>
    <row r="174" spans="1:80" x14ac:dyDescent="0.3">
      <c r="A174" s="11" t="s">
        <v>898</v>
      </c>
      <c r="B174" s="89" t="s">
        <v>899</v>
      </c>
      <c r="C174" s="94"/>
      <c r="D174" s="94"/>
      <c r="E174" s="159"/>
      <c r="F174" s="159"/>
      <c r="G174" s="159"/>
      <c r="H174" s="159"/>
      <c r="I174" s="159"/>
      <c r="J174" s="159"/>
      <c r="K174" s="159"/>
      <c r="L174" s="159"/>
      <c r="M174" s="159"/>
      <c r="N174" s="159"/>
      <c r="O174" s="159"/>
      <c r="P174" s="159"/>
      <c r="Q174" s="159"/>
      <c r="R174" s="159"/>
      <c r="S174" s="159"/>
      <c r="T174" s="159"/>
      <c r="U174" s="159"/>
      <c r="V174" s="159"/>
      <c r="W174" s="159"/>
      <c r="X174" s="159"/>
      <c r="Y174" s="159"/>
      <c r="Z174" s="159"/>
      <c r="AA174" s="4" t="s">
        <v>65</v>
      </c>
      <c r="AB174" s="116">
        <v>1</v>
      </c>
      <c r="AC174" s="116" t="s">
        <v>641</v>
      </c>
      <c r="AD174" s="116" t="s">
        <v>231</v>
      </c>
      <c r="AE174" s="116"/>
      <c r="AF174" s="116"/>
      <c r="AG174" s="123">
        <f>IF(Tabel5[[#This Row],[Respons Vendor]]=AC174,AB174,0)</f>
        <v>0</v>
      </c>
      <c r="AH174" s="98"/>
      <c r="AI174" s="116"/>
      <c r="AJ174" s="98"/>
      <c r="AK174" s="118">
        <f t="shared" si="51"/>
        <v>0</v>
      </c>
      <c r="AL174" s="118">
        <f t="shared" si="52"/>
        <v>0</v>
      </c>
      <c r="AM174" s="118">
        <f t="shared" si="53"/>
        <v>0</v>
      </c>
      <c r="AN174" s="118">
        <f t="shared" si="54"/>
        <v>0</v>
      </c>
      <c r="AO174" s="118">
        <f t="shared" si="55"/>
        <v>0</v>
      </c>
      <c r="AP174" s="118">
        <f t="shared" si="56"/>
        <v>0</v>
      </c>
      <c r="AQ174" s="118">
        <f t="shared" si="57"/>
        <v>0</v>
      </c>
      <c r="AR174" s="118">
        <f t="shared" si="58"/>
        <v>0</v>
      </c>
      <c r="AS174" s="118">
        <f t="shared" si="59"/>
        <v>0</v>
      </c>
      <c r="AT174" s="118">
        <f t="shared" si="60"/>
        <v>0</v>
      </c>
      <c r="AU174" s="118">
        <f t="shared" si="61"/>
        <v>0</v>
      </c>
      <c r="AV174" s="118">
        <f t="shared" si="62"/>
        <v>0</v>
      </c>
      <c r="AW174" s="118">
        <f t="shared" si="63"/>
        <v>0</v>
      </c>
      <c r="AX174" s="118">
        <f t="shared" si="64"/>
        <v>0</v>
      </c>
      <c r="AY174" s="118">
        <f t="shared" si="65"/>
        <v>0</v>
      </c>
      <c r="AZ174" s="118">
        <f t="shared" si="66"/>
        <v>0</v>
      </c>
      <c r="BA174" s="118">
        <f t="shared" si="67"/>
        <v>1</v>
      </c>
      <c r="BB174" s="118">
        <f t="shared" si="68"/>
        <v>0</v>
      </c>
      <c r="BC174" s="118">
        <f t="shared" si="69"/>
        <v>0</v>
      </c>
      <c r="BD174" s="118">
        <f t="shared" si="70"/>
        <v>0</v>
      </c>
      <c r="BE174" s="72"/>
      <c r="BG174" s="11"/>
      <c r="BH174" s="11"/>
      <c r="BI174" s="11"/>
      <c r="BJ174" s="11"/>
      <c r="BK174" s="11"/>
      <c r="BL174" s="11"/>
      <c r="BM174" s="11"/>
      <c r="BN174" s="11"/>
      <c r="BO174" s="11"/>
      <c r="BP174" s="165"/>
      <c r="BQ174" s="165"/>
      <c r="BR174" s="165"/>
      <c r="BS174" s="165"/>
      <c r="BT174" s="165"/>
      <c r="BU174" s="165"/>
      <c r="BV174" s="165"/>
      <c r="BW174" s="165"/>
      <c r="BX174" s="165"/>
      <c r="BY174" s="165"/>
      <c r="BZ174" s="165"/>
      <c r="CA174" s="165"/>
      <c r="CB174" s="165"/>
    </row>
    <row r="175" spans="1:80" x14ac:dyDescent="0.3">
      <c r="A175" s="11" t="s">
        <v>900</v>
      </c>
      <c r="B175" s="89" t="s">
        <v>901</v>
      </c>
      <c r="C175" s="94"/>
      <c r="D175" s="94"/>
      <c r="E175" s="159"/>
      <c r="F175" s="159"/>
      <c r="G175" s="159"/>
      <c r="H175" s="159"/>
      <c r="I175" s="159"/>
      <c r="J175" s="159"/>
      <c r="K175" s="159"/>
      <c r="L175" s="159"/>
      <c r="M175" s="159"/>
      <c r="N175" s="159"/>
      <c r="O175" s="159"/>
      <c r="P175" s="159"/>
      <c r="Q175" s="159"/>
      <c r="R175" s="159"/>
      <c r="S175" s="159"/>
      <c r="T175" s="159"/>
      <c r="U175" s="159"/>
      <c r="V175" s="159"/>
      <c r="W175" s="159"/>
      <c r="X175" s="159"/>
      <c r="Y175" s="159"/>
      <c r="Z175" s="159"/>
      <c r="AA175" s="4" t="s">
        <v>58</v>
      </c>
      <c r="AB175" s="116">
        <v>1</v>
      </c>
      <c r="AC175" s="116" t="s">
        <v>231</v>
      </c>
      <c r="AD175" s="116" t="s">
        <v>641</v>
      </c>
      <c r="AE175" s="116"/>
      <c r="AF175" s="116"/>
      <c r="AG175" s="123">
        <f>IF(Tabel5[[#This Row],[Respons Vendor]]=AC175,AB175,0)</f>
        <v>0</v>
      </c>
      <c r="AH175" s="98"/>
      <c r="AI175" s="116"/>
      <c r="AJ175" s="98"/>
      <c r="AK175" s="118">
        <f t="shared" si="51"/>
        <v>0</v>
      </c>
      <c r="AL175" s="118">
        <f t="shared" si="52"/>
        <v>0</v>
      </c>
      <c r="AM175" s="118">
        <f t="shared" si="53"/>
        <v>1</v>
      </c>
      <c r="AN175" s="118">
        <f t="shared" si="54"/>
        <v>0</v>
      </c>
      <c r="AO175" s="118">
        <f t="shared" si="55"/>
        <v>0</v>
      </c>
      <c r="AP175" s="118">
        <f t="shared" si="56"/>
        <v>0</v>
      </c>
      <c r="AQ175" s="118">
        <f t="shared" si="57"/>
        <v>0</v>
      </c>
      <c r="AR175" s="118">
        <f t="shared" si="58"/>
        <v>0</v>
      </c>
      <c r="AS175" s="118">
        <f t="shared" si="59"/>
        <v>0</v>
      </c>
      <c r="AT175" s="118">
        <f t="shared" si="60"/>
        <v>0</v>
      </c>
      <c r="AU175" s="118">
        <f t="shared" si="61"/>
        <v>0</v>
      </c>
      <c r="AV175" s="118">
        <f t="shared" si="62"/>
        <v>0</v>
      </c>
      <c r="AW175" s="118">
        <f t="shared" si="63"/>
        <v>0</v>
      </c>
      <c r="AX175" s="118">
        <f t="shared" si="64"/>
        <v>0</v>
      </c>
      <c r="AY175" s="118">
        <f t="shared" si="65"/>
        <v>0</v>
      </c>
      <c r="AZ175" s="118">
        <f t="shared" si="66"/>
        <v>0</v>
      </c>
      <c r="BA175" s="118">
        <f t="shared" si="67"/>
        <v>0</v>
      </c>
      <c r="BB175" s="118">
        <f t="shared" si="68"/>
        <v>0</v>
      </c>
      <c r="BC175" s="118">
        <f t="shared" si="69"/>
        <v>0</v>
      </c>
      <c r="BD175" s="118">
        <f t="shared" si="70"/>
        <v>0</v>
      </c>
      <c r="BE175" s="72"/>
      <c r="BG175" s="11"/>
      <c r="BH175" s="11"/>
      <c r="BI175" s="11"/>
      <c r="BJ175" s="11"/>
      <c r="BK175" s="11"/>
      <c r="BL175" s="11"/>
      <c r="BM175" s="11"/>
      <c r="BN175" s="11"/>
      <c r="BO175" s="11"/>
      <c r="BP175" s="165"/>
      <c r="BQ175" s="165"/>
      <c r="BR175" s="165"/>
      <c r="BS175" s="165"/>
      <c r="BT175" s="165"/>
      <c r="BU175" s="165"/>
      <c r="BV175" s="165"/>
      <c r="BW175" s="165"/>
      <c r="BX175" s="165"/>
      <c r="BY175" s="165"/>
      <c r="BZ175" s="165"/>
      <c r="CA175" s="165"/>
      <c r="CB175" s="165"/>
    </row>
    <row r="176" spans="1:80" x14ac:dyDescent="0.3">
      <c r="A176" s="11" t="s">
        <v>902</v>
      </c>
      <c r="B176" s="89" t="s">
        <v>903</v>
      </c>
      <c r="C176" s="94"/>
      <c r="D176" s="94"/>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4" t="s">
        <v>65</v>
      </c>
      <c r="AB176" s="116">
        <v>1</v>
      </c>
      <c r="AC176" s="116" t="s">
        <v>641</v>
      </c>
      <c r="AD176" s="116" t="s">
        <v>231</v>
      </c>
      <c r="AE176" s="116"/>
      <c r="AF176" s="116"/>
      <c r="AG176" s="123">
        <f>IF(Tabel5[[#This Row],[Respons Vendor]]=AC176,AB176,0)</f>
        <v>0</v>
      </c>
      <c r="AH176" s="98"/>
      <c r="AI176" s="116"/>
      <c r="AJ176" s="98"/>
      <c r="AK176" s="118">
        <f t="shared" si="51"/>
        <v>0</v>
      </c>
      <c r="AL176" s="118">
        <f t="shared" si="52"/>
        <v>0</v>
      </c>
      <c r="AM176" s="118">
        <f t="shared" si="53"/>
        <v>0</v>
      </c>
      <c r="AN176" s="118">
        <f t="shared" si="54"/>
        <v>0</v>
      </c>
      <c r="AO176" s="118">
        <f t="shared" si="55"/>
        <v>0</v>
      </c>
      <c r="AP176" s="118">
        <f t="shared" si="56"/>
        <v>0</v>
      </c>
      <c r="AQ176" s="118">
        <f t="shared" si="57"/>
        <v>0</v>
      </c>
      <c r="AR176" s="118">
        <f t="shared" si="58"/>
        <v>0</v>
      </c>
      <c r="AS176" s="118">
        <f t="shared" si="59"/>
        <v>0</v>
      </c>
      <c r="AT176" s="118">
        <f t="shared" si="60"/>
        <v>0</v>
      </c>
      <c r="AU176" s="118">
        <f t="shared" si="61"/>
        <v>0</v>
      </c>
      <c r="AV176" s="118">
        <f t="shared" si="62"/>
        <v>0</v>
      </c>
      <c r="AW176" s="118">
        <f t="shared" si="63"/>
        <v>0</v>
      </c>
      <c r="AX176" s="118">
        <f t="shared" si="64"/>
        <v>0</v>
      </c>
      <c r="AY176" s="118">
        <f t="shared" si="65"/>
        <v>0</v>
      </c>
      <c r="AZ176" s="118">
        <f t="shared" si="66"/>
        <v>0</v>
      </c>
      <c r="BA176" s="118">
        <f t="shared" si="67"/>
        <v>1</v>
      </c>
      <c r="BB176" s="118">
        <f t="shared" si="68"/>
        <v>0</v>
      </c>
      <c r="BC176" s="118">
        <f t="shared" si="69"/>
        <v>0</v>
      </c>
      <c r="BD176" s="118">
        <f t="shared" si="70"/>
        <v>0</v>
      </c>
      <c r="BE176" s="72"/>
      <c r="BG176" s="11"/>
      <c r="BH176" s="11"/>
      <c r="BI176" s="11"/>
      <c r="BJ176" s="11"/>
      <c r="BK176" s="11"/>
      <c r="BL176" s="11"/>
      <c r="BM176" s="11"/>
      <c r="BN176" s="11"/>
      <c r="BO176" s="11"/>
      <c r="BP176" s="165"/>
      <c r="BQ176" s="165"/>
      <c r="BR176" s="165"/>
      <c r="BS176" s="165"/>
      <c r="BT176" s="165"/>
      <c r="BU176" s="165"/>
      <c r="BV176" s="165"/>
      <c r="BW176" s="165"/>
      <c r="BX176" s="165"/>
      <c r="BY176" s="165"/>
      <c r="BZ176" s="165"/>
      <c r="CA176" s="165"/>
      <c r="CB176" s="165"/>
    </row>
    <row r="177" spans="1:80" ht="27.6" x14ac:dyDescent="0.3">
      <c r="A177" s="93" t="s">
        <v>904</v>
      </c>
      <c r="B177" s="89" t="s">
        <v>905</v>
      </c>
      <c r="C177" s="94"/>
      <c r="D177" s="94"/>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4" t="s">
        <v>65</v>
      </c>
      <c r="AB177" s="146">
        <v>5</v>
      </c>
      <c r="AC177" s="116" t="s">
        <v>231</v>
      </c>
      <c r="AD177" s="116" t="s">
        <v>641</v>
      </c>
      <c r="AE177" s="116"/>
      <c r="AF177" s="116"/>
      <c r="AG177" s="123">
        <f>IF(Tabel5[[#This Row],[Respons Vendor]]=AC177,AB177,0)</f>
        <v>0</v>
      </c>
      <c r="AH177" s="98"/>
      <c r="AI177" s="116"/>
      <c r="AJ177" s="98"/>
      <c r="AK177" s="118">
        <f t="shared" si="51"/>
        <v>0</v>
      </c>
      <c r="AL177" s="118">
        <f t="shared" si="52"/>
        <v>0</v>
      </c>
      <c r="AM177" s="118">
        <f t="shared" si="53"/>
        <v>0</v>
      </c>
      <c r="AN177" s="118">
        <f t="shared" si="54"/>
        <v>0</v>
      </c>
      <c r="AO177" s="118">
        <f t="shared" si="55"/>
        <v>0</v>
      </c>
      <c r="AP177" s="118">
        <f t="shared" si="56"/>
        <v>0</v>
      </c>
      <c r="AQ177" s="118">
        <f t="shared" si="57"/>
        <v>0</v>
      </c>
      <c r="AR177" s="118">
        <f t="shared" si="58"/>
        <v>0</v>
      </c>
      <c r="AS177" s="118">
        <f t="shared" si="59"/>
        <v>0</v>
      </c>
      <c r="AT177" s="118">
        <f t="shared" si="60"/>
        <v>0</v>
      </c>
      <c r="AU177" s="118">
        <f t="shared" si="61"/>
        <v>0</v>
      </c>
      <c r="AV177" s="118">
        <f t="shared" si="62"/>
        <v>0</v>
      </c>
      <c r="AW177" s="118">
        <f t="shared" si="63"/>
        <v>0</v>
      </c>
      <c r="AX177" s="118">
        <f t="shared" si="64"/>
        <v>0</v>
      </c>
      <c r="AY177" s="118">
        <f t="shared" si="65"/>
        <v>0</v>
      </c>
      <c r="AZ177" s="118">
        <f t="shared" si="66"/>
        <v>0</v>
      </c>
      <c r="BA177" s="118">
        <f t="shared" si="67"/>
        <v>5</v>
      </c>
      <c r="BB177" s="118">
        <f t="shared" si="68"/>
        <v>0</v>
      </c>
      <c r="BC177" s="118">
        <f t="shared" si="69"/>
        <v>0</v>
      </c>
      <c r="BD177" s="118">
        <f t="shared" si="70"/>
        <v>0</v>
      </c>
      <c r="BE177" s="72"/>
      <c r="BG177" s="11"/>
      <c r="BH177" s="11"/>
      <c r="BI177" s="11"/>
      <c r="BJ177" s="11"/>
      <c r="BK177" s="11"/>
      <c r="BL177" s="11"/>
      <c r="BM177" s="11"/>
      <c r="BN177" s="11"/>
      <c r="BO177" s="11"/>
      <c r="BP177" s="165"/>
      <c r="BQ177" s="165"/>
      <c r="BR177" s="165"/>
      <c r="BS177" s="165"/>
      <c r="BT177" s="165"/>
      <c r="BU177" s="165"/>
      <c r="BV177" s="165"/>
      <c r="BW177" s="165"/>
      <c r="BX177" s="165"/>
      <c r="BY177" s="165"/>
      <c r="BZ177" s="165"/>
      <c r="CA177" s="165"/>
      <c r="CB177" s="165"/>
    </row>
    <row r="178" spans="1:80" ht="27.6" x14ac:dyDescent="0.3">
      <c r="A178" s="93" t="s">
        <v>906</v>
      </c>
      <c r="B178" s="89" t="s">
        <v>907</v>
      </c>
      <c r="C178" s="94"/>
      <c r="D178" s="94"/>
      <c r="E178" s="159"/>
      <c r="F178" s="159"/>
      <c r="G178" s="159"/>
      <c r="H178" s="159"/>
      <c r="I178" s="159"/>
      <c r="J178" s="159"/>
      <c r="K178" s="159"/>
      <c r="L178" s="159"/>
      <c r="M178" s="159"/>
      <c r="N178" s="159"/>
      <c r="O178" s="159"/>
      <c r="P178" s="159"/>
      <c r="Q178" s="159"/>
      <c r="R178" s="159"/>
      <c r="S178" s="159"/>
      <c r="T178" s="159"/>
      <c r="U178" s="159"/>
      <c r="V178" s="159"/>
      <c r="W178" s="159"/>
      <c r="X178" s="159"/>
      <c r="Y178" s="159"/>
      <c r="Z178" s="159"/>
      <c r="AA178" s="4" t="s">
        <v>65</v>
      </c>
      <c r="AB178" s="116">
        <v>1</v>
      </c>
      <c r="AC178" s="116" t="s">
        <v>231</v>
      </c>
      <c r="AD178" s="116" t="s">
        <v>641</v>
      </c>
      <c r="AE178" s="116"/>
      <c r="AF178" s="116"/>
      <c r="AG178" s="123">
        <f>IF(Tabel5[[#This Row],[Respons Vendor]]=AC178,AB178,0)</f>
        <v>0</v>
      </c>
      <c r="AH178" s="98"/>
      <c r="AI178" s="116"/>
      <c r="AJ178" s="98"/>
      <c r="AK178" s="118">
        <f t="shared" si="51"/>
        <v>0</v>
      </c>
      <c r="AL178" s="118">
        <f t="shared" si="52"/>
        <v>0</v>
      </c>
      <c r="AM178" s="118">
        <f t="shared" si="53"/>
        <v>0</v>
      </c>
      <c r="AN178" s="118">
        <f t="shared" si="54"/>
        <v>0</v>
      </c>
      <c r="AO178" s="118">
        <f t="shared" si="55"/>
        <v>0</v>
      </c>
      <c r="AP178" s="118">
        <f t="shared" si="56"/>
        <v>0</v>
      </c>
      <c r="AQ178" s="118">
        <f t="shared" si="57"/>
        <v>0</v>
      </c>
      <c r="AR178" s="118">
        <f t="shared" si="58"/>
        <v>0</v>
      </c>
      <c r="AS178" s="118">
        <f t="shared" si="59"/>
        <v>0</v>
      </c>
      <c r="AT178" s="118">
        <f t="shared" si="60"/>
        <v>0</v>
      </c>
      <c r="AU178" s="118">
        <f t="shared" si="61"/>
        <v>0</v>
      </c>
      <c r="AV178" s="118">
        <f t="shared" si="62"/>
        <v>0</v>
      </c>
      <c r="AW178" s="118">
        <f t="shared" si="63"/>
        <v>0</v>
      </c>
      <c r="AX178" s="118">
        <f t="shared" si="64"/>
        <v>0</v>
      </c>
      <c r="AY178" s="118">
        <f t="shared" si="65"/>
        <v>0</v>
      </c>
      <c r="AZ178" s="118">
        <f t="shared" si="66"/>
        <v>0</v>
      </c>
      <c r="BA178" s="118">
        <f t="shared" si="67"/>
        <v>1</v>
      </c>
      <c r="BB178" s="118">
        <f t="shared" si="68"/>
        <v>0</v>
      </c>
      <c r="BC178" s="118">
        <f t="shared" si="69"/>
        <v>0</v>
      </c>
      <c r="BD178" s="118">
        <f t="shared" si="70"/>
        <v>0</v>
      </c>
      <c r="BE178" s="72"/>
      <c r="BG178" s="11"/>
      <c r="BH178" s="11"/>
      <c r="BI178" s="11"/>
      <c r="BJ178" s="11"/>
      <c r="BK178" s="11"/>
      <c r="BL178" s="11"/>
      <c r="BM178" s="11"/>
      <c r="BN178" s="11"/>
      <c r="BO178" s="11"/>
      <c r="BP178" s="165"/>
      <c r="BQ178" s="165"/>
      <c r="BR178" s="165"/>
      <c r="BS178" s="165"/>
      <c r="BT178" s="165"/>
      <c r="BU178" s="165"/>
      <c r="BV178" s="165"/>
      <c r="BW178" s="165"/>
      <c r="BX178" s="165"/>
      <c r="BY178" s="165"/>
      <c r="BZ178" s="165"/>
      <c r="CA178" s="165"/>
      <c r="CB178" s="165"/>
    </row>
    <row r="179" spans="1:80" x14ac:dyDescent="0.3">
      <c r="A179" s="93" t="s">
        <v>908</v>
      </c>
      <c r="B179" s="89" t="s">
        <v>909</v>
      </c>
      <c r="C179" s="94"/>
      <c r="D179" s="94"/>
      <c r="E179" s="159"/>
      <c r="F179" s="159"/>
      <c r="G179" s="159"/>
      <c r="H179" s="159"/>
      <c r="I179" s="159"/>
      <c r="J179" s="159"/>
      <c r="K179" s="159"/>
      <c r="L179" s="159"/>
      <c r="M179" s="159"/>
      <c r="N179" s="159"/>
      <c r="O179" s="159"/>
      <c r="P179" s="159"/>
      <c r="Q179" s="159"/>
      <c r="R179" s="159"/>
      <c r="S179" s="159"/>
      <c r="T179" s="159"/>
      <c r="U179" s="159"/>
      <c r="V179" s="159"/>
      <c r="W179" s="159"/>
      <c r="X179" s="159"/>
      <c r="Y179" s="159"/>
      <c r="Z179" s="159"/>
      <c r="AA179" s="4" t="s">
        <v>62</v>
      </c>
      <c r="AB179" s="116">
        <v>1</v>
      </c>
      <c r="AC179" s="116" t="s">
        <v>231</v>
      </c>
      <c r="AD179" s="116" t="s">
        <v>641</v>
      </c>
      <c r="AE179" s="116"/>
      <c r="AF179" s="116"/>
      <c r="AG179" s="123">
        <f>IF(Tabel5[[#This Row],[Respons Vendor]]=AC179,AB179,0)</f>
        <v>0</v>
      </c>
      <c r="AH179" s="98"/>
      <c r="AI179" s="116"/>
      <c r="AJ179" s="98"/>
      <c r="AK179" s="118">
        <f t="shared" si="51"/>
        <v>0</v>
      </c>
      <c r="AL179" s="118">
        <f t="shared" si="52"/>
        <v>0</v>
      </c>
      <c r="AM179" s="118">
        <f t="shared" si="53"/>
        <v>0</v>
      </c>
      <c r="AN179" s="118">
        <f t="shared" si="54"/>
        <v>0</v>
      </c>
      <c r="AO179" s="118">
        <f t="shared" si="55"/>
        <v>0</v>
      </c>
      <c r="AP179" s="118">
        <f t="shared" si="56"/>
        <v>0</v>
      </c>
      <c r="AQ179" s="118">
        <f t="shared" si="57"/>
        <v>0</v>
      </c>
      <c r="AR179" s="118">
        <f t="shared" si="58"/>
        <v>0</v>
      </c>
      <c r="AS179" s="118">
        <f t="shared" si="59"/>
        <v>0</v>
      </c>
      <c r="AT179" s="118">
        <f t="shared" si="60"/>
        <v>0</v>
      </c>
      <c r="AU179" s="118">
        <f t="shared" si="61"/>
        <v>1</v>
      </c>
      <c r="AV179" s="118">
        <f t="shared" si="62"/>
        <v>0</v>
      </c>
      <c r="AW179" s="118">
        <f t="shared" si="63"/>
        <v>0</v>
      </c>
      <c r="AX179" s="118">
        <f t="shared" si="64"/>
        <v>0</v>
      </c>
      <c r="AY179" s="118">
        <f t="shared" si="65"/>
        <v>0</v>
      </c>
      <c r="AZ179" s="118">
        <f t="shared" si="66"/>
        <v>0</v>
      </c>
      <c r="BA179" s="118">
        <f t="shared" si="67"/>
        <v>0</v>
      </c>
      <c r="BB179" s="118">
        <f t="shared" si="68"/>
        <v>0</v>
      </c>
      <c r="BC179" s="118">
        <f t="shared" si="69"/>
        <v>0</v>
      </c>
      <c r="BD179" s="118">
        <f t="shared" si="70"/>
        <v>0</v>
      </c>
      <c r="BE179" s="72"/>
      <c r="BG179" s="11"/>
      <c r="BH179" s="11"/>
      <c r="BI179" s="11"/>
      <c r="BJ179" s="11"/>
      <c r="BK179" s="11"/>
      <c r="BL179" s="11"/>
      <c r="BM179" s="11"/>
      <c r="BN179" s="11"/>
      <c r="BO179" s="11"/>
      <c r="BP179" s="165"/>
      <c r="BQ179" s="165"/>
      <c r="BR179" s="165"/>
      <c r="BS179" s="165"/>
      <c r="BT179" s="165"/>
      <c r="BU179" s="165"/>
      <c r="BV179" s="165"/>
      <c r="BW179" s="165"/>
      <c r="BX179" s="165"/>
      <c r="BY179" s="165"/>
      <c r="BZ179" s="165"/>
      <c r="CA179" s="165"/>
      <c r="CB179" s="165"/>
    </row>
    <row r="180" spans="1:80" x14ac:dyDescent="0.3">
      <c r="A180" s="93" t="s">
        <v>910</v>
      </c>
      <c r="B180" s="89" t="s">
        <v>911</v>
      </c>
      <c r="C180" s="94"/>
      <c r="D180" s="94"/>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4" t="s">
        <v>62</v>
      </c>
      <c r="AB180" s="116">
        <v>1</v>
      </c>
      <c r="AC180" s="116" t="s">
        <v>231</v>
      </c>
      <c r="AD180" s="116" t="s">
        <v>641</v>
      </c>
      <c r="AE180" s="116"/>
      <c r="AF180" s="116"/>
      <c r="AG180" s="123">
        <f>IF(Tabel5[[#This Row],[Respons Vendor]]=AC180,AB180,0)</f>
        <v>0</v>
      </c>
      <c r="AH180" s="98"/>
      <c r="AI180" s="116"/>
      <c r="AJ180" s="98"/>
      <c r="AK180" s="118">
        <f t="shared" si="51"/>
        <v>0</v>
      </c>
      <c r="AL180" s="118">
        <f t="shared" si="52"/>
        <v>0</v>
      </c>
      <c r="AM180" s="118">
        <f t="shared" si="53"/>
        <v>0</v>
      </c>
      <c r="AN180" s="118">
        <f t="shared" si="54"/>
        <v>0</v>
      </c>
      <c r="AO180" s="118">
        <f t="shared" si="55"/>
        <v>0</v>
      </c>
      <c r="AP180" s="118">
        <f t="shared" si="56"/>
        <v>0</v>
      </c>
      <c r="AQ180" s="118">
        <f t="shared" si="57"/>
        <v>0</v>
      </c>
      <c r="AR180" s="118">
        <f t="shared" si="58"/>
        <v>0</v>
      </c>
      <c r="AS180" s="118">
        <f t="shared" si="59"/>
        <v>0</v>
      </c>
      <c r="AT180" s="118">
        <f t="shared" si="60"/>
        <v>0</v>
      </c>
      <c r="AU180" s="118">
        <f t="shared" si="61"/>
        <v>1</v>
      </c>
      <c r="AV180" s="118">
        <f t="shared" si="62"/>
        <v>0</v>
      </c>
      <c r="AW180" s="118">
        <f t="shared" si="63"/>
        <v>0</v>
      </c>
      <c r="AX180" s="118">
        <f t="shared" si="64"/>
        <v>0</v>
      </c>
      <c r="AY180" s="118">
        <f t="shared" si="65"/>
        <v>0</v>
      </c>
      <c r="AZ180" s="118">
        <f t="shared" si="66"/>
        <v>0</v>
      </c>
      <c r="BA180" s="118">
        <f t="shared" si="67"/>
        <v>0</v>
      </c>
      <c r="BB180" s="118">
        <f t="shared" si="68"/>
        <v>0</v>
      </c>
      <c r="BC180" s="118">
        <f t="shared" si="69"/>
        <v>0</v>
      </c>
      <c r="BD180" s="118">
        <f t="shared" si="70"/>
        <v>0</v>
      </c>
      <c r="BE180" s="72"/>
      <c r="BG180" s="11"/>
      <c r="BH180" s="11"/>
      <c r="BI180" s="11"/>
      <c r="BJ180" s="11"/>
      <c r="BK180" s="11"/>
      <c r="BL180" s="11"/>
      <c r="BM180" s="11"/>
      <c r="BN180" s="11"/>
      <c r="BO180" s="11"/>
      <c r="BP180" s="165"/>
      <c r="BQ180" s="165"/>
      <c r="BR180" s="165"/>
      <c r="BS180" s="165"/>
      <c r="BT180" s="165"/>
      <c r="BU180" s="165"/>
      <c r="BV180" s="165"/>
      <c r="BW180" s="165"/>
      <c r="BX180" s="165"/>
      <c r="BY180" s="165"/>
      <c r="BZ180" s="165"/>
      <c r="CA180" s="165"/>
      <c r="CB180" s="165"/>
    </row>
    <row r="181" spans="1:80" x14ac:dyDescent="0.3">
      <c r="A181" s="93" t="s">
        <v>912</v>
      </c>
      <c r="B181" s="89" t="s">
        <v>913</v>
      </c>
      <c r="C181" s="94"/>
      <c r="D181" s="94"/>
      <c r="E181" s="159"/>
      <c r="F181" s="159"/>
      <c r="G181" s="159"/>
      <c r="H181" s="159"/>
      <c r="I181" s="159"/>
      <c r="J181" s="159"/>
      <c r="K181" s="159"/>
      <c r="L181" s="159"/>
      <c r="M181" s="159"/>
      <c r="N181" s="159"/>
      <c r="O181" s="159"/>
      <c r="P181" s="159"/>
      <c r="Q181" s="159"/>
      <c r="R181" s="159"/>
      <c r="S181" s="159"/>
      <c r="T181" s="159"/>
      <c r="U181" s="159"/>
      <c r="V181" s="159"/>
      <c r="W181" s="159"/>
      <c r="X181" s="159"/>
      <c r="Y181" s="159"/>
      <c r="Z181" s="159"/>
      <c r="AA181" s="4" t="s">
        <v>62</v>
      </c>
      <c r="AB181" s="116">
        <v>1</v>
      </c>
      <c r="AC181" s="116" t="s">
        <v>231</v>
      </c>
      <c r="AD181" s="116" t="s">
        <v>641</v>
      </c>
      <c r="AE181" s="116"/>
      <c r="AF181" s="116"/>
      <c r="AG181" s="123">
        <f>IF(Tabel5[[#This Row],[Respons Vendor]]=AC181,AB181,0)</f>
        <v>0</v>
      </c>
      <c r="AH181" s="98"/>
      <c r="AI181" s="116"/>
      <c r="AJ181" s="98"/>
      <c r="AK181" s="118">
        <f t="shared" si="51"/>
        <v>0</v>
      </c>
      <c r="AL181" s="118">
        <f t="shared" si="52"/>
        <v>0</v>
      </c>
      <c r="AM181" s="118">
        <f t="shared" si="53"/>
        <v>0</v>
      </c>
      <c r="AN181" s="118">
        <f t="shared" si="54"/>
        <v>0</v>
      </c>
      <c r="AO181" s="118">
        <f t="shared" si="55"/>
        <v>0</v>
      </c>
      <c r="AP181" s="118">
        <f t="shared" si="56"/>
        <v>0</v>
      </c>
      <c r="AQ181" s="118">
        <f t="shared" si="57"/>
        <v>0</v>
      </c>
      <c r="AR181" s="118">
        <f t="shared" si="58"/>
        <v>0</v>
      </c>
      <c r="AS181" s="118">
        <f t="shared" si="59"/>
        <v>0</v>
      </c>
      <c r="AT181" s="118">
        <f t="shared" si="60"/>
        <v>0</v>
      </c>
      <c r="AU181" s="118">
        <f t="shared" si="61"/>
        <v>1</v>
      </c>
      <c r="AV181" s="118">
        <f t="shared" si="62"/>
        <v>0</v>
      </c>
      <c r="AW181" s="118">
        <f t="shared" si="63"/>
        <v>0</v>
      </c>
      <c r="AX181" s="118">
        <f t="shared" si="64"/>
        <v>0</v>
      </c>
      <c r="AY181" s="118">
        <f t="shared" si="65"/>
        <v>0</v>
      </c>
      <c r="AZ181" s="118">
        <f t="shared" si="66"/>
        <v>0</v>
      </c>
      <c r="BA181" s="118">
        <f t="shared" si="67"/>
        <v>0</v>
      </c>
      <c r="BB181" s="118">
        <f t="shared" si="68"/>
        <v>0</v>
      </c>
      <c r="BC181" s="118">
        <f t="shared" si="69"/>
        <v>0</v>
      </c>
      <c r="BD181" s="118">
        <f t="shared" si="70"/>
        <v>0</v>
      </c>
      <c r="BE181" s="72"/>
      <c r="BG181" s="11"/>
      <c r="BH181" s="11"/>
      <c r="BI181" s="11"/>
      <c r="BJ181" s="11"/>
      <c r="BK181" s="11"/>
      <c r="BL181" s="11"/>
      <c r="BM181" s="11"/>
      <c r="BN181" s="11"/>
      <c r="BO181" s="11"/>
      <c r="BP181" s="165"/>
      <c r="BQ181" s="165"/>
      <c r="BR181" s="165"/>
      <c r="BS181" s="165"/>
      <c r="BT181" s="165"/>
      <c r="BU181" s="165"/>
      <c r="BV181" s="165"/>
      <c r="BW181" s="165"/>
      <c r="BX181" s="165"/>
      <c r="BY181" s="165"/>
      <c r="BZ181" s="165"/>
      <c r="CA181" s="165"/>
      <c r="CB181" s="165"/>
    </row>
    <row r="182" spans="1:80" x14ac:dyDescent="0.3">
      <c r="A182" s="89"/>
      <c r="C182" s="94"/>
      <c r="D182" s="94"/>
      <c r="E182" s="159"/>
      <c r="F182" s="159"/>
      <c r="G182" s="159"/>
      <c r="H182" s="159"/>
      <c r="I182" s="159"/>
      <c r="J182" s="159"/>
      <c r="K182" s="159"/>
      <c r="L182" s="159"/>
      <c r="M182" s="159"/>
      <c r="N182" s="159"/>
      <c r="O182" s="159"/>
      <c r="P182" s="159"/>
      <c r="Q182" s="159"/>
      <c r="R182" s="159"/>
      <c r="S182" s="159"/>
      <c r="T182" s="159"/>
      <c r="U182" s="159"/>
      <c r="V182" s="159"/>
      <c r="W182" s="159"/>
      <c r="X182" s="159"/>
      <c r="Y182" s="159"/>
      <c r="Z182" s="159"/>
      <c r="AA182" s="4"/>
      <c r="AB182" s="116"/>
      <c r="AC182" s="116" t="s">
        <v>231</v>
      </c>
      <c r="AD182" s="116" t="s">
        <v>641</v>
      </c>
      <c r="AE182" s="116"/>
      <c r="AF182" s="116"/>
      <c r="AG182" s="123">
        <f>IF(Tabel5[[#This Row],[Respons Vendor]]=AC182,AB182,0)</f>
        <v>0</v>
      </c>
      <c r="AH182" s="98"/>
      <c r="AI182" s="116"/>
      <c r="AJ182" s="98"/>
      <c r="AK182" s="118">
        <f t="shared" si="51"/>
        <v>0</v>
      </c>
      <c r="AL182" s="118">
        <f t="shared" si="52"/>
        <v>0</v>
      </c>
      <c r="AM182" s="118">
        <f t="shared" si="53"/>
        <v>0</v>
      </c>
      <c r="AN182" s="118">
        <f t="shared" si="54"/>
        <v>0</v>
      </c>
      <c r="AO182" s="118">
        <f t="shared" si="55"/>
        <v>0</v>
      </c>
      <c r="AP182" s="118">
        <f t="shared" si="56"/>
        <v>0</v>
      </c>
      <c r="AQ182" s="118">
        <f t="shared" si="57"/>
        <v>0</v>
      </c>
      <c r="AR182" s="118">
        <f t="shared" si="58"/>
        <v>0</v>
      </c>
      <c r="AS182" s="118">
        <f t="shared" si="59"/>
        <v>0</v>
      </c>
      <c r="AT182" s="118">
        <f t="shared" si="60"/>
        <v>0</v>
      </c>
      <c r="AU182" s="118">
        <f t="shared" si="61"/>
        <v>0</v>
      </c>
      <c r="AV182" s="118">
        <f t="shared" si="62"/>
        <v>0</v>
      </c>
      <c r="AW182" s="118">
        <f t="shared" si="63"/>
        <v>0</v>
      </c>
      <c r="AX182" s="118">
        <f t="shared" si="64"/>
        <v>0</v>
      </c>
      <c r="AY182" s="118">
        <f t="shared" si="65"/>
        <v>0</v>
      </c>
      <c r="AZ182" s="118">
        <f t="shared" si="66"/>
        <v>0</v>
      </c>
      <c r="BA182" s="118">
        <f t="shared" si="67"/>
        <v>0</v>
      </c>
      <c r="BB182" s="118">
        <f t="shared" si="68"/>
        <v>0</v>
      </c>
      <c r="BC182" s="118">
        <f t="shared" si="69"/>
        <v>0</v>
      </c>
      <c r="BD182" s="118">
        <f t="shared" si="70"/>
        <v>0</v>
      </c>
      <c r="BE182" s="72"/>
      <c r="BG182" s="11"/>
      <c r="BH182" s="11"/>
      <c r="BI182" s="11"/>
      <c r="BJ182" s="11"/>
      <c r="BK182" s="11"/>
      <c r="BL182" s="11"/>
      <c r="BM182" s="11"/>
      <c r="BN182" s="11"/>
      <c r="BO182" s="11"/>
      <c r="BP182" s="165"/>
      <c r="BQ182" s="165"/>
      <c r="BR182" s="165"/>
      <c r="BS182" s="165"/>
      <c r="BT182" s="165"/>
      <c r="BU182" s="165"/>
      <c r="BV182" s="165"/>
      <c r="BW182" s="165"/>
      <c r="BX182" s="165"/>
      <c r="BY182" s="165"/>
      <c r="BZ182" s="165"/>
      <c r="CA182" s="165"/>
      <c r="CB182" s="165"/>
    </row>
    <row r="183" spans="1:80" x14ac:dyDescent="0.3">
      <c r="A183" s="89"/>
      <c r="C183" s="94"/>
      <c r="D183" s="94"/>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4"/>
      <c r="AB183" s="116"/>
      <c r="AC183" s="116" t="s">
        <v>231</v>
      </c>
      <c r="AD183" s="116" t="s">
        <v>641</v>
      </c>
      <c r="AE183" s="116"/>
      <c r="AF183" s="116"/>
      <c r="AG183" s="123">
        <f>IF(Tabel5[[#This Row],[Respons Vendor]]=AC183,AB183,0)</f>
        <v>0</v>
      </c>
      <c r="AH183" s="98"/>
      <c r="AI183" s="116"/>
      <c r="AJ183" s="98"/>
      <c r="AK183" s="118">
        <f t="shared" si="51"/>
        <v>0</v>
      </c>
      <c r="AL183" s="118">
        <f t="shared" si="52"/>
        <v>0</v>
      </c>
      <c r="AM183" s="118">
        <f t="shared" si="53"/>
        <v>0</v>
      </c>
      <c r="AN183" s="118">
        <f t="shared" si="54"/>
        <v>0</v>
      </c>
      <c r="AO183" s="118">
        <f t="shared" si="55"/>
        <v>0</v>
      </c>
      <c r="AP183" s="118">
        <f t="shared" si="56"/>
        <v>0</v>
      </c>
      <c r="AQ183" s="118">
        <f t="shared" si="57"/>
        <v>0</v>
      </c>
      <c r="AR183" s="118">
        <f t="shared" si="58"/>
        <v>0</v>
      </c>
      <c r="AS183" s="118">
        <f t="shared" si="59"/>
        <v>0</v>
      </c>
      <c r="AT183" s="118">
        <f t="shared" si="60"/>
        <v>0</v>
      </c>
      <c r="AU183" s="118">
        <f t="shared" si="61"/>
        <v>0</v>
      </c>
      <c r="AV183" s="118">
        <f t="shared" si="62"/>
        <v>0</v>
      </c>
      <c r="AW183" s="118">
        <f t="shared" si="63"/>
        <v>0</v>
      </c>
      <c r="AX183" s="118">
        <f t="shared" si="64"/>
        <v>0</v>
      </c>
      <c r="AY183" s="118">
        <f t="shared" si="65"/>
        <v>0</v>
      </c>
      <c r="AZ183" s="118">
        <f t="shared" si="66"/>
        <v>0</v>
      </c>
      <c r="BA183" s="118">
        <f t="shared" si="67"/>
        <v>0</v>
      </c>
      <c r="BB183" s="118">
        <f t="shared" si="68"/>
        <v>0</v>
      </c>
      <c r="BC183" s="118">
        <f t="shared" si="69"/>
        <v>0</v>
      </c>
      <c r="BD183" s="118">
        <f t="shared" si="70"/>
        <v>0</v>
      </c>
      <c r="BE183" s="72"/>
      <c r="BG183" s="11"/>
      <c r="BH183" s="11"/>
      <c r="BI183" s="11"/>
      <c r="BJ183" s="11"/>
      <c r="BK183" s="11"/>
      <c r="BL183" s="11"/>
      <c r="BM183" s="11"/>
      <c r="BN183" s="11"/>
      <c r="BO183" s="11"/>
      <c r="BP183" s="165"/>
      <c r="BQ183" s="165"/>
      <c r="BR183" s="165"/>
      <c r="BS183" s="165"/>
      <c r="BT183" s="165"/>
      <c r="BU183" s="165"/>
      <c r="BV183" s="165"/>
      <c r="BW183" s="165"/>
      <c r="BX183" s="165"/>
      <c r="BY183" s="165"/>
      <c r="BZ183" s="165"/>
      <c r="CA183" s="165"/>
      <c r="CB183" s="165"/>
    </row>
    <row r="184" spans="1:80" x14ac:dyDescent="0.3">
      <c r="B184" s="91" t="s">
        <v>914</v>
      </c>
      <c r="C184" s="94"/>
      <c r="D184" s="94"/>
      <c r="E184" s="159"/>
      <c r="F184" s="159"/>
      <c r="G184" s="159"/>
      <c r="H184" s="159"/>
      <c r="I184" s="159"/>
      <c r="J184" s="159"/>
      <c r="K184" s="159"/>
      <c r="L184" s="159"/>
      <c r="M184" s="159"/>
      <c r="N184" s="159"/>
      <c r="O184" s="159"/>
      <c r="P184" s="159"/>
      <c r="Q184" s="159"/>
      <c r="R184" s="159"/>
      <c r="S184" s="159"/>
      <c r="T184" s="159"/>
      <c r="U184" s="159"/>
      <c r="V184" s="159"/>
      <c r="W184" s="159"/>
      <c r="X184" s="159"/>
      <c r="Y184" s="159"/>
      <c r="Z184" s="159"/>
      <c r="AA184" s="4"/>
      <c r="AB184" s="116"/>
      <c r="AC184" s="116" t="s">
        <v>231</v>
      </c>
      <c r="AD184" s="116" t="s">
        <v>641</v>
      </c>
      <c r="AE184" s="116"/>
      <c r="AF184" s="116"/>
      <c r="AG184" s="123">
        <f>IF(Tabel5[[#This Row],[Respons Vendor]]=AC184,AB184,0)</f>
        <v>0</v>
      </c>
      <c r="AH184" s="98"/>
      <c r="AI184" s="116"/>
      <c r="AJ184" s="98"/>
      <c r="AK184" s="118">
        <f t="shared" si="51"/>
        <v>0</v>
      </c>
      <c r="AL184" s="118">
        <f t="shared" si="52"/>
        <v>0</v>
      </c>
      <c r="AM184" s="118">
        <f t="shared" si="53"/>
        <v>0</v>
      </c>
      <c r="AN184" s="118">
        <f t="shared" si="54"/>
        <v>0</v>
      </c>
      <c r="AO184" s="118">
        <f t="shared" si="55"/>
        <v>0</v>
      </c>
      <c r="AP184" s="118">
        <f t="shared" si="56"/>
        <v>0</v>
      </c>
      <c r="AQ184" s="118">
        <f t="shared" si="57"/>
        <v>0</v>
      </c>
      <c r="AR184" s="118">
        <f t="shared" si="58"/>
        <v>0</v>
      </c>
      <c r="AS184" s="118">
        <f t="shared" si="59"/>
        <v>0</v>
      </c>
      <c r="AT184" s="118">
        <f t="shared" si="60"/>
        <v>0</v>
      </c>
      <c r="AU184" s="118">
        <f t="shared" si="61"/>
        <v>0</v>
      </c>
      <c r="AV184" s="118">
        <f t="shared" si="62"/>
        <v>0</v>
      </c>
      <c r="AW184" s="118">
        <f t="shared" si="63"/>
        <v>0</v>
      </c>
      <c r="AX184" s="118">
        <f t="shared" si="64"/>
        <v>0</v>
      </c>
      <c r="AY184" s="118">
        <f t="shared" si="65"/>
        <v>0</v>
      </c>
      <c r="AZ184" s="118">
        <f t="shared" si="66"/>
        <v>0</v>
      </c>
      <c r="BA184" s="118">
        <f t="shared" si="67"/>
        <v>0</v>
      </c>
      <c r="BB184" s="118">
        <f t="shared" si="68"/>
        <v>0</v>
      </c>
      <c r="BC184" s="118">
        <f t="shared" si="69"/>
        <v>0</v>
      </c>
      <c r="BD184" s="118">
        <f t="shared" si="70"/>
        <v>0</v>
      </c>
      <c r="BE184" s="72"/>
      <c r="BG184" s="11"/>
      <c r="BH184" s="11"/>
      <c r="BI184" s="11"/>
      <c r="BJ184" s="11"/>
      <c r="BK184" s="11"/>
      <c r="BL184" s="11"/>
      <c r="BM184" s="11"/>
      <c r="BN184" s="11"/>
      <c r="BO184" s="11"/>
      <c r="BP184" s="165"/>
      <c r="BQ184" s="165"/>
      <c r="BR184" s="165"/>
      <c r="BS184" s="165"/>
      <c r="BT184" s="165"/>
      <c r="BU184" s="165"/>
      <c r="BV184" s="165"/>
      <c r="BW184" s="165"/>
      <c r="BX184" s="165"/>
      <c r="BY184" s="165"/>
      <c r="BZ184" s="165"/>
      <c r="CA184" s="165"/>
      <c r="CB184" s="165"/>
    </row>
    <row r="185" spans="1:80" x14ac:dyDescent="0.3">
      <c r="B185" s="92" t="s">
        <v>915</v>
      </c>
      <c r="C185" s="94"/>
      <c r="D185" s="94"/>
      <c r="E185" s="159"/>
      <c r="F185" s="159"/>
      <c r="G185" s="159"/>
      <c r="H185" s="159"/>
      <c r="I185" s="159"/>
      <c r="J185" s="159"/>
      <c r="K185" s="159"/>
      <c r="L185" s="159"/>
      <c r="M185" s="159"/>
      <c r="N185" s="159"/>
      <c r="O185" s="159"/>
      <c r="P185" s="159"/>
      <c r="Q185" s="159"/>
      <c r="R185" s="159"/>
      <c r="S185" s="159"/>
      <c r="T185" s="159"/>
      <c r="U185" s="159"/>
      <c r="V185" s="159"/>
      <c r="W185" s="159"/>
      <c r="X185" s="159"/>
      <c r="Y185" s="159"/>
      <c r="Z185" s="159"/>
      <c r="AA185" s="4"/>
      <c r="AB185" s="116"/>
      <c r="AC185" s="116" t="s">
        <v>231</v>
      </c>
      <c r="AD185" s="116" t="s">
        <v>641</v>
      </c>
      <c r="AE185" s="116"/>
      <c r="AF185" s="116"/>
      <c r="AG185" s="123">
        <f>IF(Tabel5[[#This Row],[Respons Vendor]]=AC185,AB185,0)</f>
        <v>0</v>
      </c>
      <c r="AH185" s="98"/>
      <c r="AI185" s="116"/>
      <c r="AJ185" s="98"/>
      <c r="AK185" s="118">
        <f t="shared" si="51"/>
        <v>0</v>
      </c>
      <c r="AL185" s="118">
        <f t="shared" si="52"/>
        <v>0</v>
      </c>
      <c r="AM185" s="118">
        <f t="shared" si="53"/>
        <v>0</v>
      </c>
      <c r="AN185" s="118">
        <f t="shared" si="54"/>
        <v>0</v>
      </c>
      <c r="AO185" s="118">
        <f t="shared" si="55"/>
        <v>0</v>
      </c>
      <c r="AP185" s="118">
        <f t="shared" si="56"/>
        <v>0</v>
      </c>
      <c r="AQ185" s="118">
        <f t="shared" si="57"/>
        <v>0</v>
      </c>
      <c r="AR185" s="118">
        <f t="shared" si="58"/>
        <v>0</v>
      </c>
      <c r="AS185" s="118">
        <f t="shared" si="59"/>
        <v>0</v>
      </c>
      <c r="AT185" s="118">
        <f t="shared" si="60"/>
        <v>0</v>
      </c>
      <c r="AU185" s="118">
        <f t="shared" si="61"/>
        <v>0</v>
      </c>
      <c r="AV185" s="118">
        <f t="shared" si="62"/>
        <v>0</v>
      </c>
      <c r="AW185" s="118">
        <f t="shared" si="63"/>
        <v>0</v>
      </c>
      <c r="AX185" s="118">
        <f t="shared" si="64"/>
        <v>0</v>
      </c>
      <c r="AY185" s="118">
        <f t="shared" si="65"/>
        <v>0</v>
      </c>
      <c r="AZ185" s="118">
        <f t="shared" si="66"/>
        <v>0</v>
      </c>
      <c r="BA185" s="118">
        <f t="shared" si="67"/>
        <v>0</v>
      </c>
      <c r="BB185" s="118">
        <f t="shared" si="68"/>
        <v>0</v>
      </c>
      <c r="BC185" s="118">
        <f t="shared" si="69"/>
        <v>0</v>
      </c>
      <c r="BD185" s="118">
        <f t="shared" si="70"/>
        <v>0</v>
      </c>
      <c r="BE185" s="72"/>
      <c r="BG185" s="11"/>
      <c r="BH185" s="11"/>
      <c r="BI185" s="11"/>
      <c r="BJ185" s="11"/>
      <c r="BK185" s="11"/>
      <c r="BL185" s="11"/>
      <c r="BM185" s="11"/>
      <c r="BN185" s="11"/>
      <c r="BO185" s="11"/>
      <c r="BP185" s="165"/>
      <c r="BQ185" s="165"/>
      <c r="BR185" s="165"/>
      <c r="BS185" s="165"/>
      <c r="BT185" s="165"/>
      <c r="BU185" s="165"/>
      <c r="BV185" s="165"/>
      <c r="BW185" s="165"/>
      <c r="BX185" s="165"/>
      <c r="BY185" s="165"/>
      <c r="BZ185" s="165"/>
      <c r="CA185" s="165"/>
      <c r="CB185" s="165"/>
    </row>
    <row r="186" spans="1:80" ht="41.4" x14ac:dyDescent="0.3">
      <c r="A186" s="93" t="s">
        <v>916</v>
      </c>
      <c r="B186" s="89" t="s">
        <v>917</v>
      </c>
      <c r="C186" s="94"/>
      <c r="D186" s="94"/>
      <c r="E186" s="159"/>
      <c r="F186" s="159"/>
      <c r="G186" s="159"/>
      <c r="H186" s="159"/>
      <c r="I186" s="159"/>
      <c r="J186" s="159"/>
      <c r="K186" s="159"/>
      <c r="L186" s="159"/>
      <c r="M186" s="159"/>
      <c r="N186" s="159"/>
      <c r="O186" s="159"/>
      <c r="P186" s="159"/>
      <c r="Q186" s="159"/>
      <c r="R186" s="159"/>
      <c r="S186" s="159"/>
      <c r="T186" s="159"/>
      <c r="U186" s="159"/>
      <c r="V186" s="159"/>
      <c r="W186" s="159"/>
      <c r="X186" s="159"/>
      <c r="Y186" s="159"/>
      <c r="Z186" s="159"/>
      <c r="AA186" s="4" t="s">
        <v>66</v>
      </c>
      <c r="AB186" s="146">
        <v>5</v>
      </c>
      <c r="AC186" s="116" t="s">
        <v>231</v>
      </c>
      <c r="AD186" s="116" t="s">
        <v>641</v>
      </c>
      <c r="AE186" s="116"/>
      <c r="AF186" s="116"/>
      <c r="AG186" s="123">
        <f>IF(Tabel5[[#This Row],[Respons Vendor]]=AC186,AB186,0)</f>
        <v>0</v>
      </c>
      <c r="AH186" s="98"/>
      <c r="AI186" s="116"/>
      <c r="AJ186" s="98"/>
      <c r="AK186" s="118">
        <f t="shared" si="51"/>
        <v>0</v>
      </c>
      <c r="AL186" s="118">
        <f t="shared" si="52"/>
        <v>0</v>
      </c>
      <c r="AM186" s="118">
        <f t="shared" si="53"/>
        <v>0</v>
      </c>
      <c r="AN186" s="118">
        <f t="shared" si="54"/>
        <v>0</v>
      </c>
      <c r="AO186" s="118">
        <f t="shared" si="55"/>
        <v>0</v>
      </c>
      <c r="AP186" s="118">
        <f t="shared" si="56"/>
        <v>0</v>
      </c>
      <c r="AQ186" s="118">
        <f t="shared" si="57"/>
        <v>0</v>
      </c>
      <c r="AR186" s="118">
        <f t="shared" si="58"/>
        <v>0</v>
      </c>
      <c r="AS186" s="118">
        <f t="shared" si="59"/>
        <v>0</v>
      </c>
      <c r="AT186" s="118">
        <f t="shared" si="60"/>
        <v>0</v>
      </c>
      <c r="AU186" s="118">
        <f t="shared" si="61"/>
        <v>0</v>
      </c>
      <c r="AV186" s="118">
        <f t="shared" si="62"/>
        <v>0</v>
      </c>
      <c r="AW186" s="118">
        <f t="shared" si="63"/>
        <v>0</v>
      </c>
      <c r="AX186" s="118">
        <f t="shared" si="64"/>
        <v>0</v>
      </c>
      <c r="AY186" s="118">
        <f t="shared" si="65"/>
        <v>0</v>
      </c>
      <c r="AZ186" s="118">
        <f t="shared" si="66"/>
        <v>0</v>
      </c>
      <c r="BA186" s="118">
        <f t="shared" si="67"/>
        <v>0</v>
      </c>
      <c r="BB186" s="118">
        <f t="shared" si="68"/>
        <v>0</v>
      </c>
      <c r="BC186" s="118">
        <f t="shared" si="69"/>
        <v>5</v>
      </c>
      <c r="BD186" s="118">
        <f t="shared" si="70"/>
        <v>0</v>
      </c>
      <c r="BE186" s="72"/>
      <c r="BG186" s="11"/>
      <c r="BH186" s="11"/>
      <c r="BI186" s="11"/>
      <c r="BJ186" s="11"/>
      <c r="BK186" s="11"/>
      <c r="BL186" s="11"/>
      <c r="BM186" s="11"/>
      <c r="BN186" s="11"/>
      <c r="BO186" s="11"/>
      <c r="BP186" s="165"/>
      <c r="BQ186" s="165"/>
      <c r="BR186" s="165"/>
      <c r="BS186" s="165"/>
      <c r="BT186" s="165"/>
      <c r="BU186" s="165"/>
      <c r="BV186" s="165"/>
      <c r="BW186" s="165"/>
      <c r="BX186" s="165"/>
      <c r="BY186" s="165"/>
      <c r="BZ186" s="165"/>
      <c r="CA186" s="165"/>
      <c r="CB186" s="165"/>
    </row>
    <row r="187" spans="1:80" ht="27.6" x14ac:dyDescent="0.3">
      <c r="A187" s="93" t="s">
        <v>918</v>
      </c>
      <c r="B187" s="89" t="s">
        <v>919</v>
      </c>
      <c r="C187" s="94"/>
      <c r="D187" s="94"/>
      <c r="E187" s="159"/>
      <c r="F187" s="159"/>
      <c r="G187" s="159"/>
      <c r="H187" s="159"/>
      <c r="I187" s="159"/>
      <c r="J187" s="159"/>
      <c r="K187" s="159"/>
      <c r="L187" s="159"/>
      <c r="M187" s="159"/>
      <c r="N187" s="159"/>
      <c r="O187" s="159"/>
      <c r="P187" s="159"/>
      <c r="Q187" s="159"/>
      <c r="R187" s="159"/>
      <c r="S187" s="159"/>
      <c r="T187" s="159"/>
      <c r="U187" s="159"/>
      <c r="V187" s="159"/>
      <c r="W187" s="159"/>
      <c r="X187" s="159"/>
      <c r="Y187" s="159"/>
      <c r="Z187" s="159"/>
      <c r="AA187" s="4" t="s">
        <v>62</v>
      </c>
      <c r="AB187" s="146">
        <v>5</v>
      </c>
      <c r="AC187" s="116" t="s">
        <v>231</v>
      </c>
      <c r="AD187" s="116" t="s">
        <v>641</v>
      </c>
      <c r="AE187" s="116"/>
      <c r="AF187" s="116"/>
      <c r="AG187" s="123">
        <f>IF(Tabel5[[#This Row],[Respons Vendor]]=AC187,AB187,0)</f>
        <v>0</v>
      </c>
      <c r="AH187" s="98"/>
      <c r="AI187" s="116"/>
      <c r="AJ187" s="98"/>
      <c r="AK187" s="118">
        <f t="shared" si="51"/>
        <v>0</v>
      </c>
      <c r="AL187" s="118">
        <f t="shared" si="52"/>
        <v>0</v>
      </c>
      <c r="AM187" s="118">
        <f t="shared" si="53"/>
        <v>0</v>
      </c>
      <c r="AN187" s="118">
        <f t="shared" si="54"/>
        <v>0</v>
      </c>
      <c r="AO187" s="118">
        <f t="shared" si="55"/>
        <v>0</v>
      </c>
      <c r="AP187" s="118">
        <f t="shared" si="56"/>
        <v>0</v>
      </c>
      <c r="AQ187" s="118">
        <f t="shared" si="57"/>
        <v>0</v>
      </c>
      <c r="AR187" s="118">
        <f t="shared" si="58"/>
        <v>0</v>
      </c>
      <c r="AS187" s="118">
        <f t="shared" si="59"/>
        <v>0</v>
      </c>
      <c r="AT187" s="118">
        <f t="shared" si="60"/>
        <v>0</v>
      </c>
      <c r="AU187" s="118">
        <f t="shared" si="61"/>
        <v>5</v>
      </c>
      <c r="AV187" s="118">
        <f t="shared" si="62"/>
        <v>0</v>
      </c>
      <c r="AW187" s="118">
        <f t="shared" si="63"/>
        <v>0</v>
      </c>
      <c r="AX187" s="118">
        <f t="shared" si="64"/>
        <v>0</v>
      </c>
      <c r="AY187" s="118">
        <f t="shared" si="65"/>
        <v>0</v>
      </c>
      <c r="AZ187" s="118">
        <f t="shared" si="66"/>
        <v>0</v>
      </c>
      <c r="BA187" s="118">
        <f t="shared" si="67"/>
        <v>0</v>
      </c>
      <c r="BB187" s="118">
        <f t="shared" si="68"/>
        <v>0</v>
      </c>
      <c r="BC187" s="118">
        <f t="shared" si="69"/>
        <v>0</v>
      </c>
      <c r="BD187" s="118">
        <f t="shared" si="70"/>
        <v>0</v>
      </c>
      <c r="BE187" s="72"/>
      <c r="BG187" s="11"/>
      <c r="BH187" s="11"/>
      <c r="BI187" s="11"/>
      <c r="BJ187" s="11"/>
      <c r="BK187" s="11"/>
      <c r="BL187" s="11"/>
      <c r="BM187" s="11"/>
      <c r="BN187" s="11"/>
      <c r="BO187" s="11"/>
      <c r="BP187" s="165"/>
      <c r="BQ187" s="165"/>
      <c r="BR187" s="165"/>
      <c r="BS187" s="165"/>
      <c r="BT187" s="165"/>
      <c r="BU187" s="165"/>
      <c r="BV187" s="165"/>
      <c r="BW187" s="165"/>
      <c r="BX187" s="165"/>
      <c r="BY187" s="165"/>
      <c r="BZ187" s="165"/>
      <c r="CA187" s="165"/>
      <c r="CB187" s="165"/>
    </row>
    <row r="188" spans="1:80" x14ac:dyDescent="0.3">
      <c r="A188" s="93" t="s">
        <v>920</v>
      </c>
      <c r="B188" s="89" t="s">
        <v>921</v>
      </c>
      <c r="C188" s="94"/>
      <c r="D188" s="94"/>
      <c r="E188" s="159"/>
      <c r="F188" s="159"/>
      <c r="G188" s="159"/>
      <c r="H188" s="159"/>
      <c r="I188" s="159"/>
      <c r="J188" s="159"/>
      <c r="K188" s="159"/>
      <c r="L188" s="159"/>
      <c r="M188" s="159"/>
      <c r="N188" s="159"/>
      <c r="O188" s="159"/>
      <c r="P188" s="159"/>
      <c r="Q188" s="159"/>
      <c r="R188" s="159"/>
      <c r="S188" s="159"/>
      <c r="T188" s="159"/>
      <c r="U188" s="159"/>
      <c r="V188" s="159"/>
      <c r="W188" s="159"/>
      <c r="X188" s="159"/>
      <c r="Y188" s="159"/>
      <c r="Z188" s="159"/>
      <c r="AA188" s="4" t="s">
        <v>62</v>
      </c>
      <c r="AB188" s="116">
        <v>1</v>
      </c>
      <c r="AC188" s="116" t="s">
        <v>231</v>
      </c>
      <c r="AD188" s="116" t="s">
        <v>641</v>
      </c>
      <c r="AE188" s="116"/>
      <c r="AF188" s="116"/>
      <c r="AG188" s="123">
        <f>IF(Tabel5[[#This Row],[Respons Vendor]]=AC188,AB188,0)</f>
        <v>0</v>
      </c>
      <c r="AH188" s="98"/>
      <c r="AI188" s="116"/>
      <c r="AJ188" s="98"/>
      <c r="AK188" s="118">
        <f t="shared" si="51"/>
        <v>0</v>
      </c>
      <c r="AL188" s="118">
        <f t="shared" si="52"/>
        <v>0</v>
      </c>
      <c r="AM188" s="118">
        <f t="shared" si="53"/>
        <v>0</v>
      </c>
      <c r="AN188" s="118">
        <f t="shared" si="54"/>
        <v>0</v>
      </c>
      <c r="AO188" s="118">
        <f t="shared" si="55"/>
        <v>0</v>
      </c>
      <c r="AP188" s="118">
        <f t="shared" si="56"/>
        <v>0</v>
      </c>
      <c r="AQ188" s="118">
        <f t="shared" si="57"/>
        <v>0</v>
      </c>
      <c r="AR188" s="118">
        <f t="shared" si="58"/>
        <v>0</v>
      </c>
      <c r="AS188" s="118">
        <f t="shared" si="59"/>
        <v>0</v>
      </c>
      <c r="AT188" s="118">
        <f t="shared" si="60"/>
        <v>0</v>
      </c>
      <c r="AU188" s="118">
        <f t="shared" si="61"/>
        <v>1</v>
      </c>
      <c r="AV188" s="118">
        <f t="shared" si="62"/>
        <v>0</v>
      </c>
      <c r="AW188" s="118">
        <f t="shared" si="63"/>
        <v>0</v>
      </c>
      <c r="AX188" s="118">
        <f t="shared" si="64"/>
        <v>0</v>
      </c>
      <c r="AY188" s="118">
        <f t="shared" si="65"/>
        <v>0</v>
      </c>
      <c r="AZ188" s="118">
        <f t="shared" si="66"/>
        <v>0</v>
      </c>
      <c r="BA188" s="118">
        <f t="shared" si="67"/>
        <v>0</v>
      </c>
      <c r="BB188" s="118">
        <f t="shared" si="68"/>
        <v>0</v>
      </c>
      <c r="BC188" s="118">
        <f t="shared" si="69"/>
        <v>0</v>
      </c>
      <c r="BD188" s="118">
        <f t="shared" si="70"/>
        <v>0</v>
      </c>
      <c r="BE188" s="72"/>
      <c r="BG188" s="11"/>
      <c r="BH188" s="11"/>
      <c r="BI188" s="11"/>
      <c r="BJ188" s="11"/>
      <c r="BK188" s="11"/>
      <c r="BL188" s="11"/>
      <c r="BM188" s="11"/>
      <c r="BN188" s="11"/>
      <c r="BO188" s="11"/>
      <c r="BP188" s="165"/>
      <c r="BQ188" s="165"/>
      <c r="BR188" s="165"/>
      <c r="BS188" s="165"/>
      <c r="BT188" s="165"/>
      <c r="BU188" s="165"/>
      <c r="BV188" s="165"/>
      <c r="BW188" s="165"/>
      <c r="BX188" s="165"/>
      <c r="BY188" s="165"/>
      <c r="BZ188" s="165"/>
      <c r="CA188" s="165"/>
      <c r="CB188" s="165"/>
    </row>
    <row r="189" spans="1:80" x14ac:dyDescent="0.3">
      <c r="A189" s="93" t="s">
        <v>922</v>
      </c>
      <c r="B189" s="89" t="s">
        <v>923</v>
      </c>
      <c r="C189" s="94"/>
      <c r="D189" s="94"/>
      <c r="E189" s="159"/>
      <c r="F189" s="159"/>
      <c r="G189" s="159"/>
      <c r="H189" s="159"/>
      <c r="I189" s="159"/>
      <c r="J189" s="159"/>
      <c r="K189" s="159"/>
      <c r="L189" s="159"/>
      <c r="M189" s="159"/>
      <c r="N189" s="159"/>
      <c r="O189" s="159"/>
      <c r="P189" s="159"/>
      <c r="Q189" s="159"/>
      <c r="R189" s="159"/>
      <c r="S189" s="159"/>
      <c r="T189" s="159"/>
      <c r="U189" s="159"/>
      <c r="V189" s="159"/>
      <c r="W189" s="159"/>
      <c r="X189" s="159"/>
      <c r="Y189" s="159"/>
      <c r="Z189" s="159"/>
      <c r="AA189" s="4" t="s">
        <v>62</v>
      </c>
      <c r="AB189" s="116">
        <v>1</v>
      </c>
      <c r="AC189" s="116" t="s">
        <v>231</v>
      </c>
      <c r="AD189" s="116" t="s">
        <v>641</v>
      </c>
      <c r="AE189" s="116"/>
      <c r="AF189" s="116"/>
      <c r="AG189" s="123">
        <f>IF(Tabel5[[#This Row],[Respons Vendor]]=AC189,AB189,0)</f>
        <v>0</v>
      </c>
      <c r="AH189" s="98"/>
      <c r="AI189" s="116"/>
      <c r="AJ189" s="98"/>
      <c r="AK189" s="118">
        <f t="shared" si="51"/>
        <v>0</v>
      </c>
      <c r="AL189" s="118">
        <f t="shared" si="52"/>
        <v>0</v>
      </c>
      <c r="AM189" s="118">
        <f t="shared" si="53"/>
        <v>0</v>
      </c>
      <c r="AN189" s="118">
        <f t="shared" si="54"/>
        <v>0</v>
      </c>
      <c r="AO189" s="118">
        <f t="shared" si="55"/>
        <v>0</v>
      </c>
      <c r="AP189" s="118">
        <f t="shared" si="56"/>
        <v>0</v>
      </c>
      <c r="AQ189" s="118">
        <f t="shared" si="57"/>
        <v>0</v>
      </c>
      <c r="AR189" s="118">
        <f t="shared" si="58"/>
        <v>0</v>
      </c>
      <c r="AS189" s="118">
        <f t="shared" si="59"/>
        <v>0</v>
      </c>
      <c r="AT189" s="118">
        <f t="shared" si="60"/>
        <v>0</v>
      </c>
      <c r="AU189" s="118">
        <f t="shared" si="61"/>
        <v>1</v>
      </c>
      <c r="AV189" s="118">
        <f t="shared" si="62"/>
        <v>0</v>
      </c>
      <c r="AW189" s="118">
        <f t="shared" si="63"/>
        <v>0</v>
      </c>
      <c r="AX189" s="118">
        <f t="shared" si="64"/>
        <v>0</v>
      </c>
      <c r="AY189" s="118">
        <f t="shared" si="65"/>
        <v>0</v>
      </c>
      <c r="AZ189" s="118">
        <f t="shared" si="66"/>
        <v>0</v>
      </c>
      <c r="BA189" s="118">
        <f t="shared" si="67"/>
        <v>0</v>
      </c>
      <c r="BB189" s="118">
        <f t="shared" si="68"/>
        <v>0</v>
      </c>
      <c r="BC189" s="118">
        <f t="shared" si="69"/>
        <v>0</v>
      </c>
      <c r="BD189" s="118">
        <f t="shared" si="70"/>
        <v>0</v>
      </c>
      <c r="BE189" s="72"/>
      <c r="BG189" s="11"/>
      <c r="BH189" s="11"/>
      <c r="BI189" s="11"/>
      <c r="BJ189" s="11"/>
      <c r="BK189" s="11"/>
      <c r="BL189" s="11"/>
      <c r="BM189" s="11"/>
      <c r="BN189" s="11"/>
      <c r="BO189" s="11"/>
      <c r="BP189" s="165"/>
      <c r="BQ189" s="165"/>
      <c r="BR189" s="165"/>
      <c r="BS189" s="165"/>
      <c r="BT189" s="165"/>
      <c r="BU189" s="165"/>
      <c r="BV189" s="165"/>
      <c r="BW189" s="165"/>
      <c r="BX189" s="165"/>
      <c r="BY189" s="165"/>
      <c r="BZ189" s="165"/>
      <c r="CA189" s="165"/>
      <c r="CB189" s="165"/>
    </row>
    <row r="190" spans="1:80" x14ac:dyDescent="0.3">
      <c r="A190" s="89"/>
      <c r="C190" s="94"/>
      <c r="D190" s="94"/>
      <c r="E190" s="159"/>
      <c r="F190" s="159"/>
      <c r="G190" s="159"/>
      <c r="H190" s="159"/>
      <c r="I190" s="159"/>
      <c r="J190" s="159"/>
      <c r="K190" s="159"/>
      <c r="L190" s="159"/>
      <c r="M190" s="159"/>
      <c r="N190" s="159"/>
      <c r="O190" s="159"/>
      <c r="P190" s="159"/>
      <c r="Q190" s="159"/>
      <c r="R190" s="159"/>
      <c r="S190" s="159"/>
      <c r="T190" s="159"/>
      <c r="U190" s="159"/>
      <c r="V190" s="159"/>
      <c r="W190" s="159"/>
      <c r="X190" s="159"/>
      <c r="Y190" s="159"/>
      <c r="Z190" s="159"/>
      <c r="AA190" s="4"/>
      <c r="AB190" s="116"/>
      <c r="AC190" s="116" t="s">
        <v>231</v>
      </c>
      <c r="AD190" s="116" t="s">
        <v>641</v>
      </c>
      <c r="AE190" s="116"/>
      <c r="AF190" s="116"/>
      <c r="AG190" s="123">
        <f>IF(Tabel5[[#This Row],[Respons Vendor]]=AC190,AB190,0)</f>
        <v>0</v>
      </c>
      <c r="AH190" s="98"/>
      <c r="AI190" s="116"/>
      <c r="AJ190" s="98"/>
      <c r="AK190" s="118">
        <f t="shared" si="51"/>
        <v>0</v>
      </c>
      <c r="AL190" s="118">
        <f t="shared" si="52"/>
        <v>0</v>
      </c>
      <c r="AM190" s="118">
        <f t="shared" si="53"/>
        <v>0</v>
      </c>
      <c r="AN190" s="118">
        <f t="shared" si="54"/>
        <v>0</v>
      </c>
      <c r="AO190" s="118">
        <f t="shared" si="55"/>
        <v>0</v>
      </c>
      <c r="AP190" s="118">
        <f t="shared" si="56"/>
        <v>0</v>
      </c>
      <c r="AQ190" s="118">
        <f t="shared" si="57"/>
        <v>0</v>
      </c>
      <c r="AR190" s="118">
        <f t="shared" si="58"/>
        <v>0</v>
      </c>
      <c r="AS190" s="118">
        <f t="shared" si="59"/>
        <v>0</v>
      </c>
      <c r="AT190" s="118">
        <f t="shared" si="60"/>
        <v>0</v>
      </c>
      <c r="AU190" s="118">
        <f t="shared" si="61"/>
        <v>0</v>
      </c>
      <c r="AV190" s="118">
        <f t="shared" si="62"/>
        <v>0</v>
      </c>
      <c r="AW190" s="118">
        <f t="shared" si="63"/>
        <v>0</v>
      </c>
      <c r="AX190" s="118">
        <f t="shared" si="64"/>
        <v>0</v>
      </c>
      <c r="AY190" s="118">
        <f t="shared" si="65"/>
        <v>0</v>
      </c>
      <c r="AZ190" s="118">
        <f t="shared" si="66"/>
        <v>0</v>
      </c>
      <c r="BA190" s="118">
        <f t="shared" si="67"/>
        <v>0</v>
      </c>
      <c r="BB190" s="118">
        <f t="shared" si="68"/>
        <v>0</v>
      </c>
      <c r="BC190" s="118">
        <f t="shared" si="69"/>
        <v>0</v>
      </c>
      <c r="BD190" s="118">
        <f t="shared" si="70"/>
        <v>0</v>
      </c>
      <c r="BE190" s="72"/>
      <c r="BG190" s="11"/>
      <c r="BH190" s="11"/>
      <c r="BI190" s="11"/>
      <c r="BJ190" s="11"/>
      <c r="BK190" s="11"/>
      <c r="BL190" s="11"/>
      <c r="BM190" s="11"/>
      <c r="BN190" s="11"/>
      <c r="BO190" s="11"/>
      <c r="BP190" s="165"/>
      <c r="BQ190" s="165"/>
      <c r="BR190" s="165"/>
      <c r="BS190" s="165"/>
      <c r="BT190" s="165"/>
      <c r="BU190" s="165"/>
      <c r="BV190" s="165"/>
      <c r="BW190" s="165"/>
      <c r="BX190" s="165"/>
      <c r="BY190" s="165"/>
      <c r="BZ190" s="165"/>
      <c r="CA190" s="165"/>
      <c r="CB190" s="165"/>
    </row>
    <row r="191" spans="1:80" x14ac:dyDescent="0.3">
      <c r="A191" s="89"/>
      <c r="C191" s="94"/>
      <c r="D191" s="94"/>
      <c r="E191" s="159"/>
      <c r="F191" s="159"/>
      <c r="G191" s="159"/>
      <c r="H191" s="159"/>
      <c r="I191" s="159"/>
      <c r="J191" s="159"/>
      <c r="K191" s="159"/>
      <c r="L191" s="159"/>
      <c r="M191" s="159"/>
      <c r="N191" s="159"/>
      <c r="O191" s="159"/>
      <c r="P191" s="159"/>
      <c r="Q191" s="159"/>
      <c r="R191" s="159"/>
      <c r="S191" s="159"/>
      <c r="T191" s="159"/>
      <c r="U191" s="159"/>
      <c r="V191" s="159"/>
      <c r="W191" s="159"/>
      <c r="X191" s="159"/>
      <c r="Y191" s="159"/>
      <c r="Z191" s="159"/>
      <c r="AA191" s="4"/>
      <c r="AB191" s="116"/>
      <c r="AC191" s="116" t="s">
        <v>231</v>
      </c>
      <c r="AD191" s="116" t="s">
        <v>641</v>
      </c>
      <c r="AE191" s="116"/>
      <c r="AF191" s="116"/>
      <c r="AG191" s="123">
        <f>IF(Tabel5[[#This Row],[Respons Vendor]]=AC191,AB191,0)</f>
        <v>0</v>
      </c>
      <c r="AH191" s="98"/>
      <c r="AI191" s="116"/>
      <c r="AJ191" s="98"/>
      <c r="AK191" s="118">
        <f t="shared" si="51"/>
        <v>0</v>
      </c>
      <c r="AL191" s="118">
        <f t="shared" si="52"/>
        <v>0</v>
      </c>
      <c r="AM191" s="118">
        <f t="shared" si="53"/>
        <v>0</v>
      </c>
      <c r="AN191" s="118">
        <f t="shared" si="54"/>
        <v>0</v>
      </c>
      <c r="AO191" s="118">
        <f t="shared" si="55"/>
        <v>0</v>
      </c>
      <c r="AP191" s="118">
        <f t="shared" si="56"/>
        <v>0</v>
      </c>
      <c r="AQ191" s="118">
        <f t="shared" si="57"/>
        <v>0</v>
      </c>
      <c r="AR191" s="118">
        <f t="shared" si="58"/>
        <v>0</v>
      </c>
      <c r="AS191" s="118">
        <f t="shared" si="59"/>
        <v>0</v>
      </c>
      <c r="AT191" s="118">
        <f t="shared" si="60"/>
        <v>0</v>
      </c>
      <c r="AU191" s="118">
        <f t="shared" si="61"/>
        <v>0</v>
      </c>
      <c r="AV191" s="118">
        <f t="shared" si="62"/>
        <v>0</v>
      </c>
      <c r="AW191" s="118">
        <f t="shared" si="63"/>
        <v>0</v>
      </c>
      <c r="AX191" s="118">
        <f t="shared" si="64"/>
        <v>0</v>
      </c>
      <c r="AY191" s="118">
        <f t="shared" si="65"/>
        <v>0</v>
      </c>
      <c r="AZ191" s="118">
        <f t="shared" si="66"/>
        <v>0</v>
      </c>
      <c r="BA191" s="118">
        <f t="shared" si="67"/>
        <v>0</v>
      </c>
      <c r="BB191" s="118">
        <f t="shared" si="68"/>
        <v>0</v>
      </c>
      <c r="BC191" s="118">
        <f t="shared" si="69"/>
        <v>0</v>
      </c>
      <c r="BD191" s="118">
        <f t="shared" si="70"/>
        <v>0</v>
      </c>
      <c r="BE191" s="72"/>
      <c r="BG191" s="11"/>
      <c r="BH191" s="11"/>
      <c r="BI191" s="11"/>
      <c r="BJ191" s="11"/>
      <c r="BK191" s="11"/>
      <c r="BL191" s="11"/>
      <c r="BM191" s="11"/>
      <c r="BN191" s="11"/>
      <c r="BO191" s="11"/>
      <c r="BP191" s="165"/>
      <c r="BQ191" s="165"/>
      <c r="BR191" s="165"/>
      <c r="BS191" s="165"/>
      <c r="BT191" s="165"/>
      <c r="BU191" s="165"/>
      <c r="BV191" s="165"/>
      <c r="BW191" s="165"/>
      <c r="BX191" s="165"/>
      <c r="BY191" s="165"/>
      <c r="BZ191" s="165"/>
      <c r="CA191" s="165"/>
      <c r="CB191" s="165"/>
    </row>
    <row r="192" spans="1:80" x14ac:dyDescent="0.3">
      <c r="B192" s="91" t="s">
        <v>924</v>
      </c>
      <c r="C192" s="94"/>
      <c r="D192" s="94"/>
      <c r="E192" s="159"/>
      <c r="F192" s="159"/>
      <c r="G192" s="159"/>
      <c r="H192" s="159"/>
      <c r="I192" s="159"/>
      <c r="J192" s="159"/>
      <c r="K192" s="159"/>
      <c r="L192" s="159"/>
      <c r="M192" s="159"/>
      <c r="N192" s="159"/>
      <c r="O192" s="159"/>
      <c r="P192" s="159"/>
      <c r="Q192" s="159"/>
      <c r="R192" s="159"/>
      <c r="S192" s="159"/>
      <c r="T192" s="159"/>
      <c r="U192" s="159"/>
      <c r="V192" s="159"/>
      <c r="W192" s="159"/>
      <c r="X192" s="159"/>
      <c r="Y192" s="159"/>
      <c r="Z192" s="159"/>
      <c r="AA192" s="4"/>
      <c r="AB192" s="116"/>
      <c r="AC192" s="116" t="s">
        <v>231</v>
      </c>
      <c r="AD192" s="116" t="s">
        <v>641</v>
      </c>
      <c r="AE192" s="116"/>
      <c r="AF192" s="116"/>
      <c r="AG192" s="123">
        <f>IF(Tabel5[[#This Row],[Respons Vendor]]=AC192,AB192,0)</f>
        <v>0</v>
      </c>
      <c r="AH192" s="98"/>
      <c r="AI192" s="116"/>
      <c r="AJ192" s="98"/>
      <c r="AK192" s="118">
        <f t="shared" si="51"/>
        <v>0</v>
      </c>
      <c r="AL192" s="118">
        <f t="shared" si="52"/>
        <v>0</v>
      </c>
      <c r="AM192" s="118">
        <f t="shared" si="53"/>
        <v>0</v>
      </c>
      <c r="AN192" s="118">
        <f t="shared" si="54"/>
        <v>0</v>
      </c>
      <c r="AO192" s="118">
        <f t="shared" si="55"/>
        <v>0</v>
      </c>
      <c r="AP192" s="118">
        <f t="shared" si="56"/>
        <v>0</v>
      </c>
      <c r="AQ192" s="118">
        <f t="shared" si="57"/>
        <v>0</v>
      </c>
      <c r="AR192" s="118">
        <f t="shared" si="58"/>
        <v>0</v>
      </c>
      <c r="AS192" s="118">
        <f t="shared" si="59"/>
        <v>0</v>
      </c>
      <c r="AT192" s="118">
        <f t="shared" si="60"/>
        <v>0</v>
      </c>
      <c r="AU192" s="118">
        <f t="shared" si="61"/>
        <v>0</v>
      </c>
      <c r="AV192" s="118">
        <f t="shared" si="62"/>
        <v>0</v>
      </c>
      <c r="AW192" s="118">
        <f t="shared" si="63"/>
        <v>0</v>
      </c>
      <c r="AX192" s="118">
        <f t="shared" si="64"/>
        <v>0</v>
      </c>
      <c r="AY192" s="118">
        <f t="shared" si="65"/>
        <v>0</v>
      </c>
      <c r="AZ192" s="118">
        <f t="shared" si="66"/>
        <v>0</v>
      </c>
      <c r="BA192" s="118">
        <f t="shared" si="67"/>
        <v>0</v>
      </c>
      <c r="BB192" s="118">
        <f t="shared" si="68"/>
        <v>0</v>
      </c>
      <c r="BC192" s="118">
        <f t="shared" si="69"/>
        <v>0</v>
      </c>
      <c r="BD192" s="118">
        <f t="shared" si="70"/>
        <v>0</v>
      </c>
      <c r="BE192" s="72"/>
      <c r="BG192" s="11"/>
      <c r="BH192" s="11"/>
      <c r="BI192" s="11"/>
      <c r="BJ192" s="11"/>
      <c r="BK192" s="11"/>
      <c r="BL192" s="11"/>
      <c r="BM192" s="11"/>
      <c r="BN192" s="11"/>
      <c r="BO192" s="11"/>
      <c r="BP192" s="165"/>
      <c r="BQ192" s="165"/>
      <c r="BR192" s="165"/>
      <c r="BS192" s="165"/>
      <c r="BT192" s="165"/>
      <c r="BU192" s="165"/>
      <c r="BV192" s="165"/>
      <c r="BW192" s="165"/>
      <c r="BX192" s="165"/>
      <c r="BY192" s="165"/>
      <c r="BZ192" s="165"/>
      <c r="CA192" s="165"/>
      <c r="CB192" s="165"/>
    </row>
    <row r="193" spans="1:80" ht="27.6" x14ac:dyDescent="0.3">
      <c r="B193" s="92" t="s">
        <v>925</v>
      </c>
      <c r="C193" s="94"/>
      <c r="D193" s="94"/>
      <c r="E193" s="159"/>
      <c r="F193" s="159"/>
      <c r="G193" s="159"/>
      <c r="H193" s="159"/>
      <c r="I193" s="159"/>
      <c r="J193" s="159"/>
      <c r="K193" s="159"/>
      <c r="L193" s="159"/>
      <c r="M193" s="159"/>
      <c r="N193" s="159"/>
      <c r="O193" s="159"/>
      <c r="P193" s="159"/>
      <c r="Q193" s="159"/>
      <c r="R193" s="159"/>
      <c r="S193" s="159"/>
      <c r="T193" s="159"/>
      <c r="U193" s="159"/>
      <c r="V193" s="159"/>
      <c r="W193" s="159"/>
      <c r="X193" s="159"/>
      <c r="Y193" s="159"/>
      <c r="Z193" s="159"/>
      <c r="AA193" s="4"/>
      <c r="AB193" s="116"/>
      <c r="AC193" s="116" t="s">
        <v>231</v>
      </c>
      <c r="AD193" s="116" t="s">
        <v>641</v>
      </c>
      <c r="AE193" s="116"/>
      <c r="AF193" s="116"/>
      <c r="AG193" s="123">
        <f>IF(Tabel5[[#This Row],[Respons Vendor]]=AC193,AB193,0)</f>
        <v>0</v>
      </c>
      <c r="AH193" s="98"/>
      <c r="AI193" s="116"/>
      <c r="AJ193" s="98"/>
      <c r="AK193" s="118">
        <f t="shared" si="51"/>
        <v>0</v>
      </c>
      <c r="AL193" s="118">
        <f t="shared" si="52"/>
        <v>0</v>
      </c>
      <c r="AM193" s="118">
        <f t="shared" si="53"/>
        <v>0</v>
      </c>
      <c r="AN193" s="118">
        <f t="shared" si="54"/>
        <v>0</v>
      </c>
      <c r="AO193" s="118">
        <f t="shared" si="55"/>
        <v>0</v>
      </c>
      <c r="AP193" s="118">
        <f t="shared" si="56"/>
        <v>0</v>
      </c>
      <c r="AQ193" s="118">
        <f t="shared" si="57"/>
        <v>0</v>
      </c>
      <c r="AR193" s="118">
        <f t="shared" si="58"/>
        <v>0</v>
      </c>
      <c r="AS193" s="118">
        <f t="shared" si="59"/>
        <v>0</v>
      </c>
      <c r="AT193" s="118">
        <f t="shared" si="60"/>
        <v>0</v>
      </c>
      <c r="AU193" s="118">
        <f t="shared" si="61"/>
        <v>0</v>
      </c>
      <c r="AV193" s="118">
        <f t="shared" si="62"/>
        <v>0</v>
      </c>
      <c r="AW193" s="118">
        <f t="shared" si="63"/>
        <v>0</v>
      </c>
      <c r="AX193" s="118">
        <f t="shared" si="64"/>
        <v>0</v>
      </c>
      <c r="AY193" s="118">
        <f t="shared" si="65"/>
        <v>0</v>
      </c>
      <c r="AZ193" s="118">
        <f t="shared" si="66"/>
        <v>0</v>
      </c>
      <c r="BA193" s="118">
        <f t="shared" si="67"/>
        <v>0</v>
      </c>
      <c r="BB193" s="118">
        <f t="shared" si="68"/>
        <v>0</v>
      </c>
      <c r="BC193" s="118">
        <f t="shared" si="69"/>
        <v>0</v>
      </c>
      <c r="BD193" s="118">
        <f t="shared" si="70"/>
        <v>0</v>
      </c>
      <c r="BE193" s="72"/>
      <c r="BG193" s="11"/>
      <c r="BH193" s="11"/>
      <c r="BI193" s="11"/>
      <c r="BJ193" s="11"/>
      <c r="BK193" s="11"/>
      <c r="BL193" s="11"/>
      <c r="BM193" s="11"/>
      <c r="BN193" s="11"/>
      <c r="BO193" s="11"/>
      <c r="BP193" s="165"/>
      <c r="BQ193" s="165"/>
      <c r="BR193" s="165"/>
      <c r="BS193" s="165"/>
      <c r="BT193" s="165"/>
      <c r="BU193" s="165"/>
      <c r="BV193" s="165"/>
      <c r="BW193" s="165"/>
      <c r="BX193" s="165"/>
      <c r="BY193" s="165"/>
      <c r="BZ193" s="165"/>
      <c r="CA193" s="165"/>
      <c r="CB193" s="165"/>
    </row>
    <row r="194" spans="1:80" x14ac:dyDescent="0.3">
      <c r="A194" s="93" t="s">
        <v>926</v>
      </c>
      <c r="B194" s="89" t="s">
        <v>927</v>
      </c>
      <c r="C194" s="94"/>
      <c r="D194" s="94"/>
      <c r="E194" s="159"/>
      <c r="F194" s="159"/>
      <c r="G194" s="159"/>
      <c r="H194" s="159"/>
      <c r="I194" s="159"/>
      <c r="J194" s="159"/>
      <c r="K194" s="159"/>
      <c r="L194" s="159"/>
      <c r="M194" s="159"/>
      <c r="N194" s="159"/>
      <c r="O194" s="159"/>
      <c r="P194" s="159"/>
      <c r="Q194" s="159"/>
      <c r="R194" s="159"/>
      <c r="S194" s="159"/>
      <c r="T194" s="159"/>
      <c r="U194" s="159"/>
      <c r="V194" s="159"/>
      <c r="W194" s="159"/>
      <c r="X194" s="159"/>
      <c r="Y194" s="159"/>
      <c r="Z194" s="159"/>
      <c r="AA194" s="4" t="s">
        <v>62</v>
      </c>
      <c r="AB194" s="116">
        <v>1</v>
      </c>
      <c r="AC194" s="116" t="s">
        <v>641</v>
      </c>
      <c r="AD194" s="116" t="s">
        <v>231</v>
      </c>
      <c r="AE194" s="116"/>
      <c r="AF194" s="116"/>
      <c r="AG194" s="123">
        <f>IF(Tabel5[[#This Row],[Respons Vendor]]=AC194,AB194,0)</f>
        <v>0</v>
      </c>
      <c r="AH194" s="98"/>
      <c r="AI194" s="116"/>
      <c r="AJ194" s="98"/>
      <c r="AK194" s="118">
        <f t="shared" si="51"/>
        <v>0</v>
      </c>
      <c r="AL194" s="118">
        <f t="shared" si="52"/>
        <v>0</v>
      </c>
      <c r="AM194" s="118">
        <f t="shared" si="53"/>
        <v>0</v>
      </c>
      <c r="AN194" s="118">
        <f t="shared" si="54"/>
        <v>0</v>
      </c>
      <c r="AO194" s="118">
        <f t="shared" si="55"/>
        <v>0</v>
      </c>
      <c r="AP194" s="118">
        <f t="shared" si="56"/>
        <v>0</v>
      </c>
      <c r="AQ194" s="118">
        <f t="shared" si="57"/>
        <v>0</v>
      </c>
      <c r="AR194" s="118">
        <f t="shared" si="58"/>
        <v>0</v>
      </c>
      <c r="AS194" s="118">
        <f t="shared" si="59"/>
        <v>0</v>
      </c>
      <c r="AT194" s="118">
        <f t="shared" si="60"/>
        <v>0</v>
      </c>
      <c r="AU194" s="118">
        <f t="shared" si="61"/>
        <v>1</v>
      </c>
      <c r="AV194" s="118">
        <f t="shared" si="62"/>
        <v>0</v>
      </c>
      <c r="AW194" s="118">
        <f t="shared" si="63"/>
        <v>0</v>
      </c>
      <c r="AX194" s="118">
        <f t="shared" si="64"/>
        <v>0</v>
      </c>
      <c r="AY194" s="118">
        <f t="shared" si="65"/>
        <v>0</v>
      </c>
      <c r="AZ194" s="118">
        <f t="shared" si="66"/>
        <v>0</v>
      </c>
      <c r="BA194" s="118">
        <f t="shared" si="67"/>
        <v>0</v>
      </c>
      <c r="BB194" s="118">
        <f t="shared" si="68"/>
        <v>0</v>
      </c>
      <c r="BC194" s="118">
        <f t="shared" si="69"/>
        <v>0</v>
      </c>
      <c r="BD194" s="118">
        <f t="shared" si="70"/>
        <v>0</v>
      </c>
      <c r="BE194" s="72"/>
      <c r="BG194" s="11"/>
      <c r="BH194" s="11"/>
      <c r="BI194" s="11"/>
      <c r="BJ194" s="11"/>
      <c r="BK194" s="11"/>
      <c r="BL194" s="11"/>
      <c r="BM194" s="11"/>
      <c r="BN194" s="11"/>
      <c r="BO194" s="11"/>
      <c r="BP194" s="165"/>
      <c r="BQ194" s="165"/>
      <c r="BR194" s="165"/>
      <c r="BS194" s="165"/>
      <c r="BT194" s="165"/>
      <c r="BU194" s="165"/>
      <c r="BV194" s="165"/>
      <c r="BW194" s="165"/>
      <c r="BX194" s="165"/>
      <c r="BY194" s="165"/>
      <c r="BZ194" s="165"/>
      <c r="CA194" s="165"/>
      <c r="CB194" s="165"/>
    </row>
    <row r="195" spans="1:80" x14ac:dyDescent="0.3">
      <c r="A195" s="93" t="s">
        <v>928</v>
      </c>
      <c r="B195" s="89" t="s">
        <v>929</v>
      </c>
      <c r="C195" s="94"/>
      <c r="D195" s="94"/>
      <c r="E195" s="159"/>
      <c r="F195" s="159"/>
      <c r="G195" s="159"/>
      <c r="H195" s="159"/>
      <c r="I195" s="159"/>
      <c r="J195" s="159"/>
      <c r="K195" s="159"/>
      <c r="L195" s="159"/>
      <c r="M195" s="159"/>
      <c r="N195" s="159"/>
      <c r="O195" s="159"/>
      <c r="P195" s="159"/>
      <c r="Q195" s="159"/>
      <c r="R195" s="159"/>
      <c r="S195" s="159"/>
      <c r="T195" s="159"/>
      <c r="U195" s="159"/>
      <c r="V195" s="159"/>
      <c r="W195" s="159"/>
      <c r="X195" s="159"/>
      <c r="Y195" s="159"/>
      <c r="Z195" s="159"/>
      <c r="AA195" s="4" t="s">
        <v>62</v>
      </c>
      <c r="AB195" s="116">
        <v>1</v>
      </c>
      <c r="AC195" s="116"/>
      <c r="AD195" s="116" t="s">
        <v>231</v>
      </c>
      <c r="AE195" s="116"/>
      <c r="AF195" s="116"/>
      <c r="AG195" s="123">
        <f>IF(AND(Tabel5[[#This Row],[Respons Vendor]]&lt;&gt;0,Tabel5[[#This Row],[Respons Vendor]]&lt;&gt;AD195),AB195,0)</f>
        <v>0</v>
      </c>
      <c r="AH195" s="98" t="s">
        <v>930</v>
      </c>
      <c r="AI195" s="116"/>
      <c r="AJ195" s="98"/>
      <c r="AK195" s="118">
        <f t="shared" si="51"/>
        <v>0</v>
      </c>
      <c r="AL195" s="118">
        <f t="shared" si="52"/>
        <v>0</v>
      </c>
      <c r="AM195" s="118">
        <f t="shared" si="53"/>
        <v>0</v>
      </c>
      <c r="AN195" s="118">
        <f t="shared" si="54"/>
        <v>0</v>
      </c>
      <c r="AO195" s="118">
        <f t="shared" si="55"/>
        <v>0</v>
      </c>
      <c r="AP195" s="118">
        <f t="shared" si="56"/>
        <v>0</v>
      </c>
      <c r="AQ195" s="118">
        <f t="shared" si="57"/>
        <v>0</v>
      </c>
      <c r="AR195" s="118">
        <f t="shared" si="58"/>
        <v>0</v>
      </c>
      <c r="AS195" s="118">
        <f t="shared" si="59"/>
        <v>0</v>
      </c>
      <c r="AT195" s="118">
        <f t="shared" si="60"/>
        <v>0</v>
      </c>
      <c r="AU195" s="118">
        <f t="shared" si="61"/>
        <v>1</v>
      </c>
      <c r="AV195" s="118">
        <f t="shared" si="62"/>
        <v>0</v>
      </c>
      <c r="AW195" s="118">
        <f t="shared" si="63"/>
        <v>0</v>
      </c>
      <c r="AX195" s="118">
        <f t="shared" si="64"/>
        <v>0</v>
      </c>
      <c r="AY195" s="118">
        <f t="shared" si="65"/>
        <v>0</v>
      </c>
      <c r="AZ195" s="118">
        <f t="shared" si="66"/>
        <v>0</v>
      </c>
      <c r="BA195" s="118">
        <f t="shared" si="67"/>
        <v>0</v>
      </c>
      <c r="BB195" s="118">
        <f t="shared" si="68"/>
        <v>0</v>
      </c>
      <c r="BC195" s="118">
        <f t="shared" si="69"/>
        <v>0</v>
      </c>
      <c r="BD195" s="118">
        <f t="shared" si="70"/>
        <v>0</v>
      </c>
      <c r="BE195" s="72"/>
      <c r="BG195" s="11"/>
      <c r="BH195" s="11"/>
      <c r="BI195" s="11"/>
      <c r="BJ195" s="11"/>
      <c r="BK195" s="11"/>
      <c r="BL195" s="11"/>
      <c r="BM195" s="11"/>
      <c r="BN195" s="11"/>
      <c r="BO195" s="11"/>
      <c r="BP195" s="165"/>
      <c r="BQ195" s="165"/>
      <c r="BR195" s="165"/>
      <c r="BS195" s="165"/>
      <c r="BT195" s="165"/>
      <c r="BU195" s="165"/>
      <c r="BV195" s="165"/>
      <c r="BW195" s="165"/>
      <c r="BX195" s="165"/>
      <c r="BY195" s="165"/>
      <c r="BZ195" s="165"/>
      <c r="CA195" s="165"/>
      <c r="CB195" s="165"/>
    </row>
    <row r="196" spans="1:80" x14ac:dyDescent="0.3">
      <c r="A196" s="93" t="s">
        <v>931</v>
      </c>
      <c r="B196" s="89" t="s">
        <v>932</v>
      </c>
      <c r="C196" s="94"/>
      <c r="D196" s="94"/>
      <c r="E196" s="159"/>
      <c r="F196" s="159"/>
      <c r="G196" s="159"/>
      <c r="H196" s="159"/>
      <c r="I196" s="159"/>
      <c r="J196" s="159"/>
      <c r="K196" s="159"/>
      <c r="L196" s="159"/>
      <c r="M196" s="159"/>
      <c r="N196" s="159"/>
      <c r="O196" s="159"/>
      <c r="P196" s="159"/>
      <c r="Q196" s="159"/>
      <c r="R196" s="159"/>
      <c r="S196" s="159"/>
      <c r="T196" s="159"/>
      <c r="U196" s="159"/>
      <c r="V196" s="159"/>
      <c r="W196" s="159"/>
      <c r="X196" s="159"/>
      <c r="Y196" s="159"/>
      <c r="Z196" s="159"/>
      <c r="AA196" s="4" t="s">
        <v>62</v>
      </c>
      <c r="AB196" s="116">
        <v>1</v>
      </c>
      <c r="AC196" s="116" t="s">
        <v>231</v>
      </c>
      <c r="AD196" s="116" t="s">
        <v>641</v>
      </c>
      <c r="AE196" s="116"/>
      <c r="AF196" s="116"/>
      <c r="AG196" s="123">
        <f>IF(Tabel5[[#This Row],[Respons Vendor]]=AC196,AB196,0)</f>
        <v>0</v>
      </c>
      <c r="AH196" s="98"/>
      <c r="AI196" s="116"/>
      <c r="AJ196" s="98"/>
      <c r="AK196" s="118">
        <f t="shared" si="51"/>
        <v>0</v>
      </c>
      <c r="AL196" s="118">
        <f t="shared" si="52"/>
        <v>0</v>
      </c>
      <c r="AM196" s="118">
        <f t="shared" si="53"/>
        <v>0</v>
      </c>
      <c r="AN196" s="118">
        <f t="shared" si="54"/>
        <v>0</v>
      </c>
      <c r="AO196" s="118">
        <f t="shared" si="55"/>
        <v>0</v>
      </c>
      <c r="AP196" s="118">
        <f t="shared" si="56"/>
        <v>0</v>
      </c>
      <c r="AQ196" s="118">
        <f t="shared" si="57"/>
        <v>0</v>
      </c>
      <c r="AR196" s="118">
        <f t="shared" si="58"/>
        <v>0</v>
      </c>
      <c r="AS196" s="118">
        <f t="shared" si="59"/>
        <v>0</v>
      </c>
      <c r="AT196" s="118">
        <f t="shared" si="60"/>
        <v>0</v>
      </c>
      <c r="AU196" s="118">
        <f t="shared" si="61"/>
        <v>1</v>
      </c>
      <c r="AV196" s="118">
        <f t="shared" si="62"/>
        <v>0</v>
      </c>
      <c r="AW196" s="118">
        <f t="shared" si="63"/>
        <v>0</v>
      </c>
      <c r="AX196" s="118">
        <f t="shared" si="64"/>
        <v>0</v>
      </c>
      <c r="AY196" s="118">
        <f t="shared" si="65"/>
        <v>0</v>
      </c>
      <c r="AZ196" s="118">
        <f t="shared" si="66"/>
        <v>0</v>
      </c>
      <c r="BA196" s="118">
        <f t="shared" si="67"/>
        <v>0</v>
      </c>
      <c r="BB196" s="118">
        <f t="shared" si="68"/>
        <v>0</v>
      </c>
      <c r="BC196" s="118">
        <f t="shared" si="69"/>
        <v>0</v>
      </c>
      <c r="BD196" s="118">
        <f t="shared" si="70"/>
        <v>0</v>
      </c>
      <c r="BE196" s="72"/>
      <c r="BG196" s="11"/>
      <c r="BH196" s="11"/>
      <c r="BI196" s="11"/>
      <c r="BJ196" s="11"/>
      <c r="BK196" s="11"/>
      <c r="BL196" s="11"/>
      <c r="BM196" s="11"/>
      <c r="BN196" s="11"/>
      <c r="BO196" s="11"/>
      <c r="BP196" s="165"/>
      <c r="BQ196" s="165"/>
      <c r="BR196" s="165"/>
      <c r="BS196" s="165"/>
      <c r="BT196" s="165"/>
      <c r="BU196" s="165"/>
      <c r="BV196" s="165"/>
      <c r="BW196" s="165"/>
      <c r="BX196" s="165"/>
      <c r="BY196" s="165"/>
      <c r="BZ196" s="165"/>
      <c r="CA196" s="165"/>
      <c r="CB196" s="165"/>
    </row>
    <row r="197" spans="1:80" x14ac:dyDescent="0.3">
      <c r="A197" s="93" t="s">
        <v>933</v>
      </c>
      <c r="B197" s="89" t="s">
        <v>934</v>
      </c>
      <c r="C197" s="94"/>
      <c r="D197" s="94"/>
      <c r="E197" s="159"/>
      <c r="F197" s="159"/>
      <c r="G197" s="159"/>
      <c r="H197" s="159"/>
      <c r="I197" s="159"/>
      <c r="J197" s="159"/>
      <c r="K197" s="159"/>
      <c r="L197" s="159"/>
      <c r="M197" s="159"/>
      <c r="N197" s="159"/>
      <c r="O197" s="159"/>
      <c r="P197" s="159"/>
      <c r="Q197" s="159"/>
      <c r="R197" s="159"/>
      <c r="S197" s="159"/>
      <c r="T197" s="159"/>
      <c r="U197" s="159"/>
      <c r="V197" s="159"/>
      <c r="W197" s="159"/>
      <c r="X197" s="159"/>
      <c r="Y197" s="159"/>
      <c r="Z197" s="159"/>
      <c r="AA197" s="4" t="s">
        <v>62</v>
      </c>
      <c r="AB197" s="116">
        <v>1</v>
      </c>
      <c r="AC197" s="116" t="s">
        <v>231</v>
      </c>
      <c r="AD197" s="116" t="s">
        <v>641</v>
      </c>
      <c r="AE197" s="116"/>
      <c r="AF197" s="116"/>
      <c r="AG197" s="123">
        <f>IF(Tabel5[[#This Row],[Respons Vendor]]=AC197,AB197,0)</f>
        <v>0</v>
      </c>
      <c r="AH197" s="98"/>
      <c r="AI197" s="116"/>
      <c r="AJ197" s="98"/>
      <c r="AK197" s="118">
        <f t="shared" si="51"/>
        <v>0</v>
      </c>
      <c r="AL197" s="118">
        <f t="shared" si="52"/>
        <v>0</v>
      </c>
      <c r="AM197" s="118">
        <f t="shared" si="53"/>
        <v>0</v>
      </c>
      <c r="AN197" s="118">
        <f t="shared" si="54"/>
        <v>0</v>
      </c>
      <c r="AO197" s="118">
        <f t="shared" si="55"/>
        <v>0</v>
      </c>
      <c r="AP197" s="118">
        <f t="shared" si="56"/>
        <v>0</v>
      </c>
      <c r="AQ197" s="118">
        <f t="shared" si="57"/>
        <v>0</v>
      </c>
      <c r="AR197" s="118">
        <f t="shared" si="58"/>
        <v>0</v>
      </c>
      <c r="AS197" s="118">
        <f t="shared" si="59"/>
        <v>0</v>
      </c>
      <c r="AT197" s="118">
        <f t="shared" si="60"/>
        <v>0</v>
      </c>
      <c r="AU197" s="118">
        <f t="shared" si="61"/>
        <v>1</v>
      </c>
      <c r="AV197" s="118">
        <f t="shared" si="62"/>
        <v>0</v>
      </c>
      <c r="AW197" s="118">
        <f t="shared" si="63"/>
        <v>0</v>
      </c>
      <c r="AX197" s="118">
        <f t="shared" si="64"/>
        <v>0</v>
      </c>
      <c r="AY197" s="118">
        <f t="shared" si="65"/>
        <v>0</v>
      </c>
      <c r="AZ197" s="118">
        <f t="shared" si="66"/>
        <v>0</v>
      </c>
      <c r="BA197" s="118">
        <f t="shared" si="67"/>
        <v>0</v>
      </c>
      <c r="BB197" s="118">
        <f t="shared" si="68"/>
        <v>0</v>
      </c>
      <c r="BC197" s="118">
        <f t="shared" si="69"/>
        <v>0</v>
      </c>
      <c r="BD197" s="118">
        <f t="shared" si="70"/>
        <v>0</v>
      </c>
      <c r="BE197" s="72"/>
      <c r="BG197" s="11"/>
      <c r="BH197" s="11"/>
      <c r="BI197" s="11"/>
      <c r="BJ197" s="11"/>
      <c r="BK197" s="11"/>
      <c r="BL197" s="11"/>
      <c r="BM197" s="11"/>
      <c r="BN197" s="11"/>
      <c r="BO197" s="11"/>
      <c r="BP197" s="165"/>
      <c r="BQ197" s="165"/>
      <c r="BR197" s="165"/>
      <c r="BS197" s="165"/>
      <c r="BT197" s="165"/>
      <c r="BU197" s="165"/>
      <c r="BV197" s="165"/>
      <c r="BW197" s="165"/>
      <c r="BX197" s="165"/>
      <c r="BY197" s="165"/>
      <c r="BZ197" s="165"/>
      <c r="CA197" s="165"/>
      <c r="CB197" s="165"/>
    </row>
    <row r="198" spans="1:80" x14ac:dyDescent="0.3">
      <c r="A198" s="93" t="s">
        <v>935</v>
      </c>
      <c r="B198" s="89" t="s">
        <v>936</v>
      </c>
      <c r="C198" s="94"/>
      <c r="D198" s="94"/>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159"/>
      <c r="AA198" s="4" t="s">
        <v>62</v>
      </c>
      <c r="AB198" s="116">
        <v>1</v>
      </c>
      <c r="AC198" s="116" t="s">
        <v>231</v>
      </c>
      <c r="AD198" s="116" t="s">
        <v>641</v>
      </c>
      <c r="AE198" s="116"/>
      <c r="AF198" s="116"/>
      <c r="AG198" s="123">
        <f>IF(Tabel5[[#This Row],[Respons Vendor]]=AC198,AB198,0)</f>
        <v>0</v>
      </c>
      <c r="AH198" s="98"/>
      <c r="AI198" s="116"/>
      <c r="AJ198" s="98"/>
      <c r="AK198" s="118">
        <f t="shared" si="51"/>
        <v>0</v>
      </c>
      <c r="AL198" s="118">
        <f t="shared" si="52"/>
        <v>0</v>
      </c>
      <c r="AM198" s="118">
        <f t="shared" si="53"/>
        <v>0</v>
      </c>
      <c r="AN198" s="118">
        <f t="shared" si="54"/>
        <v>0</v>
      </c>
      <c r="AO198" s="118">
        <f t="shared" si="55"/>
        <v>0</v>
      </c>
      <c r="AP198" s="118">
        <f t="shared" si="56"/>
        <v>0</v>
      </c>
      <c r="AQ198" s="118">
        <f t="shared" si="57"/>
        <v>0</v>
      </c>
      <c r="AR198" s="118">
        <f t="shared" si="58"/>
        <v>0</v>
      </c>
      <c r="AS198" s="118">
        <f t="shared" si="59"/>
        <v>0</v>
      </c>
      <c r="AT198" s="118">
        <f t="shared" si="60"/>
        <v>0</v>
      </c>
      <c r="AU198" s="118">
        <f t="shared" si="61"/>
        <v>1</v>
      </c>
      <c r="AV198" s="118">
        <f t="shared" si="62"/>
        <v>0</v>
      </c>
      <c r="AW198" s="118">
        <f t="shared" si="63"/>
        <v>0</v>
      </c>
      <c r="AX198" s="118">
        <f t="shared" si="64"/>
        <v>0</v>
      </c>
      <c r="AY198" s="118">
        <f t="shared" si="65"/>
        <v>0</v>
      </c>
      <c r="AZ198" s="118">
        <f t="shared" si="66"/>
        <v>0</v>
      </c>
      <c r="BA198" s="118">
        <f t="shared" si="67"/>
        <v>0</v>
      </c>
      <c r="BB198" s="118">
        <f t="shared" si="68"/>
        <v>0</v>
      </c>
      <c r="BC198" s="118">
        <f t="shared" si="69"/>
        <v>0</v>
      </c>
      <c r="BD198" s="118">
        <f t="shared" si="70"/>
        <v>0</v>
      </c>
      <c r="BE198" s="72"/>
      <c r="BG198" s="11"/>
      <c r="BH198" s="11"/>
      <c r="BI198" s="11"/>
      <c r="BJ198" s="11"/>
      <c r="BK198" s="11"/>
      <c r="BL198" s="11"/>
      <c r="BM198" s="11"/>
      <c r="BN198" s="11"/>
      <c r="BO198" s="11"/>
      <c r="BP198" s="165"/>
      <c r="BQ198" s="165"/>
      <c r="BR198" s="165"/>
      <c r="BS198" s="165"/>
      <c r="BT198" s="165"/>
      <c r="BU198" s="165"/>
      <c r="BV198" s="165"/>
      <c r="BW198" s="165"/>
      <c r="BX198" s="165"/>
      <c r="BY198" s="165"/>
      <c r="BZ198" s="165"/>
      <c r="CA198" s="165"/>
      <c r="CB198" s="165"/>
    </row>
    <row r="199" spans="1:80" x14ac:dyDescent="0.3">
      <c r="A199" s="93" t="s">
        <v>937</v>
      </c>
      <c r="B199" s="89" t="s">
        <v>938</v>
      </c>
      <c r="C199" s="94"/>
      <c r="D199" s="94"/>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159"/>
      <c r="AA199" s="4" t="s">
        <v>62</v>
      </c>
      <c r="AB199" s="116">
        <v>1</v>
      </c>
      <c r="AC199" s="116" t="s">
        <v>231</v>
      </c>
      <c r="AD199" s="116" t="s">
        <v>641</v>
      </c>
      <c r="AE199" s="116"/>
      <c r="AF199" s="116"/>
      <c r="AG199" s="123">
        <f>IF(Tabel5[[#This Row],[Respons Vendor]]=AC199,AB199,0)</f>
        <v>0</v>
      </c>
      <c r="AH199" s="98"/>
      <c r="AI199" s="116"/>
      <c r="AJ199" s="98"/>
      <c r="AK199" s="118">
        <f t="shared" ref="AK199:AK262" si="71">IF($AA199=AK$1,$AB199,0)</f>
        <v>0</v>
      </c>
      <c r="AL199" s="118">
        <f t="shared" ref="AL199:AL262" si="72">IF($AA199=AK$1,$AG199,0)</f>
        <v>0</v>
      </c>
      <c r="AM199" s="118">
        <f t="shared" ref="AM199:AM262" si="73">IF($AA199=AM$1,$AB199,0)</f>
        <v>0</v>
      </c>
      <c r="AN199" s="118">
        <f t="shared" ref="AN199:AN262" si="74">IF($AA199=AM$1,$AG199,0)</f>
        <v>0</v>
      </c>
      <c r="AO199" s="118">
        <f t="shared" ref="AO199:AO262" si="75">IF($AA199=AO$1,$AB199,0)</f>
        <v>0</v>
      </c>
      <c r="AP199" s="118">
        <f t="shared" ref="AP199:AP262" si="76">IF($AA199=AO$1,$AG199,0)</f>
        <v>0</v>
      </c>
      <c r="AQ199" s="118">
        <f t="shared" ref="AQ199:AQ262" si="77">IF($AA199=AQ$1,$AB199,0)</f>
        <v>0</v>
      </c>
      <c r="AR199" s="118">
        <f t="shared" ref="AR199:AR262" si="78">IF($AA199=AQ$1,$AG199,0)</f>
        <v>0</v>
      </c>
      <c r="AS199" s="118">
        <f t="shared" ref="AS199:AS262" si="79">IF($AA199=AS$1,$AB199,0)</f>
        <v>0</v>
      </c>
      <c r="AT199" s="118">
        <f t="shared" ref="AT199:AT262" si="80">IF($AA199=AS$1,$AG199,0)</f>
        <v>0</v>
      </c>
      <c r="AU199" s="118">
        <f t="shared" ref="AU199:AU262" si="81">IF($AA199=AU$1,$AB199,0)</f>
        <v>1</v>
      </c>
      <c r="AV199" s="118">
        <f t="shared" ref="AV199:AV262" si="82">IF($AA199=AU$1,$AG199,0)</f>
        <v>0</v>
      </c>
      <c r="AW199" s="118">
        <f t="shared" ref="AW199:AW262" si="83">IF($AA199=AW$1,$AB199,0)</f>
        <v>0</v>
      </c>
      <c r="AX199" s="118">
        <f t="shared" ref="AX199:AX262" si="84">IF($AA199=AW$1,$AG199,0)</f>
        <v>0</v>
      </c>
      <c r="AY199" s="118">
        <f t="shared" ref="AY199:AY262" si="85">IF($AA199=AY$1,$AB199,0)</f>
        <v>0</v>
      </c>
      <c r="AZ199" s="118">
        <f t="shared" ref="AZ199:AZ262" si="86">IF($AA199=AY$1,$AG199,0)</f>
        <v>0</v>
      </c>
      <c r="BA199" s="118">
        <f t="shared" ref="BA199:BA262" si="87">IF($AA199=BA$1,$AB199,0)</f>
        <v>0</v>
      </c>
      <c r="BB199" s="118">
        <f t="shared" ref="BB199:BB262" si="88">IF($AA199=BA$1,$AG199,0)</f>
        <v>0</v>
      </c>
      <c r="BC199" s="118">
        <f t="shared" ref="BC199:BC262" si="89">IF($AA199=BC$1,$AB199,0)</f>
        <v>0</v>
      </c>
      <c r="BD199" s="118">
        <f t="shared" ref="BD199:BD262" si="90">IF($AA199=BC$1,$AG199,0)</f>
        <v>0</v>
      </c>
      <c r="BE199" s="72"/>
      <c r="BG199" s="11"/>
      <c r="BH199" s="11"/>
      <c r="BI199" s="11"/>
      <c r="BJ199" s="11"/>
      <c r="BK199" s="11"/>
      <c r="BL199" s="11"/>
      <c r="BM199" s="11"/>
      <c r="BN199" s="11"/>
      <c r="BO199" s="11"/>
      <c r="BP199" s="165"/>
      <c r="BQ199" s="165"/>
      <c r="BR199" s="165"/>
      <c r="BS199" s="165"/>
      <c r="BT199" s="165"/>
      <c r="BU199" s="165"/>
      <c r="BV199" s="165"/>
      <c r="BW199" s="165"/>
      <c r="BX199" s="165"/>
      <c r="BY199" s="165"/>
      <c r="BZ199" s="165"/>
      <c r="CA199" s="165"/>
      <c r="CB199" s="165"/>
    </row>
    <row r="200" spans="1:80" x14ac:dyDescent="0.3">
      <c r="A200" s="93" t="s">
        <v>939</v>
      </c>
      <c r="B200" s="89" t="s">
        <v>940</v>
      </c>
      <c r="C200" s="94"/>
      <c r="D200" s="94"/>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159"/>
      <c r="AA200" s="4" t="s">
        <v>62</v>
      </c>
      <c r="AB200" s="116">
        <v>1</v>
      </c>
      <c r="AC200" s="116" t="s">
        <v>641</v>
      </c>
      <c r="AD200" s="116" t="s">
        <v>231</v>
      </c>
      <c r="AE200" s="116"/>
      <c r="AF200" s="116"/>
      <c r="AG200" s="123">
        <f>IF(Tabel5[[#This Row],[Respons Vendor]]=AC200,AB200,0)</f>
        <v>0</v>
      </c>
      <c r="AH200" s="98"/>
      <c r="AI200" s="116"/>
      <c r="AJ200" s="98"/>
      <c r="AK200" s="118">
        <f t="shared" si="71"/>
        <v>0</v>
      </c>
      <c r="AL200" s="118">
        <f t="shared" si="72"/>
        <v>0</v>
      </c>
      <c r="AM200" s="118">
        <f t="shared" si="73"/>
        <v>0</v>
      </c>
      <c r="AN200" s="118">
        <f t="shared" si="74"/>
        <v>0</v>
      </c>
      <c r="AO200" s="118">
        <f t="shared" si="75"/>
        <v>0</v>
      </c>
      <c r="AP200" s="118">
        <f t="shared" si="76"/>
        <v>0</v>
      </c>
      <c r="AQ200" s="118">
        <f t="shared" si="77"/>
        <v>0</v>
      </c>
      <c r="AR200" s="118">
        <f t="shared" si="78"/>
        <v>0</v>
      </c>
      <c r="AS200" s="118">
        <f t="shared" si="79"/>
        <v>0</v>
      </c>
      <c r="AT200" s="118">
        <f t="shared" si="80"/>
        <v>0</v>
      </c>
      <c r="AU200" s="118">
        <f t="shared" si="81"/>
        <v>1</v>
      </c>
      <c r="AV200" s="118">
        <f t="shared" si="82"/>
        <v>0</v>
      </c>
      <c r="AW200" s="118">
        <f t="shared" si="83"/>
        <v>0</v>
      </c>
      <c r="AX200" s="118">
        <f t="shared" si="84"/>
        <v>0</v>
      </c>
      <c r="AY200" s="118">
        <f t="shared" si="85"/>
        <v>0</v>
      </c>
      <c r="AZ200" s="118">
        <f t="shared" si="86"/>
        <v>0</v>
      </c>
      <c r="BA200" s="118">
        <f t="shared" si="87"/>
        <v>0</v>
      </c>
      <c r="BB200" s="118">
        <f t="shared" si="88"/>
        <v>0</v>
      </c>
      <c r="BC200" s="118">
        <f t="shared" si="89"/>
        <v>0</v>
      </c>
      <c r="BD200" s="118">
        <f t="shared" si="90"/>
        <v>0</v>
      </c>
      <c r="BE200" s="72"/>
      <c r="BG200" s="11"/>
      <c r="BH200" s="11"/>
      <c r="BI200" s="11"/>
      <c r="BJ200" s="11"/>
      <c r="BK200" s="11"/>
      <c r="BL200" s="11"/>
      <c r="BM200" s="11"/>
      <c r="BN200" s="11"/>
      <c r="BO200" s="11"/>
      <c r="BP200" s="165"/>
      <c r="BQ200" s="165"/>
      <c r="BR200" s="165"/>
      <c r="BS200" s="165"/>
      <c r="BT200" s="165"/>
      <c r="BU200" s="165"/>
      <c r="BV200" s="165"/>
      <c r="BW200" s="165"/>
      <c r="BX200" s="165"/>
      <c r="BY200" s="165"/>
      <c r="BZ200" s="165"/>
      <c r="CA200" s="165"/>
      <c r="CB200" s="165"/>
    </row>
    <row r="201" spans="1:80" x14ac:dyDescent="0.3">
      <c r="A201" s="93" t="s">
        <v>941</v>
      </c>
      <c r="B201" s="89" t="s">
        <v>942</v>
      </c>
      <c r="C201" s="94"/>
      <c r="D201" s="94"/>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159"/>
      <c r="AA201" s="4" t="s">
        <v>62</v>
      </c>
      <c r="AB201" s="116">
        <v>1</v>
      </c>
      <c r="AC201" s="116" t="s">
        <v>641</v>
      </c>
      <c r="AD201" s="116" t="s">
        <v>231</v>
      </c>
      <c r="AE201" s="116"/>
      <c r="AF201" s="116"/>
      <c r="AG201" s="123">
        <f>IF(Tabel5[[#This Row],[Respons Vendor]]=AC201,AB201,0)</f>
        <v>0</v>
      </c>
      <c r="AH201" s="98"/>
      <c r="AI201" s="116"/>
      <c r="AJ201" s="98"/>
      <c r="AK201" s="118">
        <f t="shared" si="71"/>
        <v>0</v>
      </c>
      <c r="AL201" s="118">
        <f t="shared" si="72"/>
        <v>0</v>
      </c>
      <c r="AM201" s="118">
        <f t="shared" si="73"/>
        <v>0</v>
      </c>
      <c r="AN201" s="118">
        <f t="shared" si="74"/>
        <v>0</v>
      </c>
      <c r="AO201" s="118">
        <f t="shared" si="75"/>
        <v>0</v>
      </c>
      <c r="AP201" s="118">
        <f t="shared" si="76"/>
        <v>0</v>
      </c>
      <c r="AQ201" s="118">
        <f t="shared" si="77"/>
        <v>0</v>
      </c>
      <c r="AR201" s="118">
        <f t="shared" si="78"/>
        <v>0</v>
      </c>
      <c r="AS201" s="118">
        <f t="shared" si="79"/>
        <v>0</v>
      </c>
      <c r="AT201" s="118">
        <f t="shared" si="80"/>
        <v>0</v>
      </c>
      <c r="AU201" s="118">
        <f t="shared" si="81"/>
        <v>1</v>
      </c>
      <c r="AV201" s="118">
        <f t="shared" si="82"/>
        <v>0</v>
      </c>
      <c r="AW201" s="118">
        <f t="shared" si="83"/>
        <v>0</v>
      </c>
      <c r="AX201" s="118">
        <f t="shared" si="84"/>
        <v>0</v>
      </c>
      <c r="AY201" s="118">
        <f t="shared" si="85"/>
        <v>0</v>
      </c>
      <c r="AZ201" s="118">
        <f t="shared" si="86"/>
        <v>0</v>
      </c>
      <c r="BA201" s="118">
        <f t="shared" si="87"/>
        <v>0</v>
      </c>
      <c r="BB201" s="118">
        <f t="shared" si="88"/>
        <v>0</v>
      </c>
      <c r="BC201" s="118">
        <f t="shared" si="89"/>
        <v>0</v>
      </c>
      <c r="BD201" s="118">
        <f t="shared" si="90"/>
        <v>0</v>
      </c>
      <c r="BE201" s="72"/>
      <c r="BG201" s="11"/>
      <c r="BH201" s="11"/>
      <c r="BI201" s="11"/>
      <c r="BJ201" s="11"/>
      <c r="BK201" s="11"/>
      <c r="BL201" s="11"/>
      <c r="BM201" s="11"/>
      <c r="BN201" s="11"/>
      <c r="BO201" s="11"/>
      <c r="BP201" s="165"/>
      <c r="BQ201" s="165"/>
      <c r="BR201" s="165"/>
      <c r="BS201" s="165"/>
      <c r="BT201" s="165"/>
      <c r="BU201" s="165"/>
      <c r="BV201" s="165"/>
      <c r="BW201" s="165"/>
      <c r="BX201" s="165"/>
      <c r="BY201" s="165"/>
      <c r="BZ201" s="165"/>
      <c r="CA201" s="165"/>
      <c r="CB201" s="165"/>
    </row>
    <row r="202" spans="1:80" x14ac:dyDescent="0.3">
      <c r="A202" s="93" t="s">
        <v>943</v>
      </c>
      <c r="B202" s="89" t="s">
        <v>944</v>
      </c>
      <c r="C202" s="94"/>
      <c r="D202" s="94"/>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159"/>
      <c r="AA202" s="4" t="s">
        <v>62</v>
      </c>
      <c r="AB202" s="116">
        <v>1</v>
      </c>
      <c r="AC202" s="116" t="s">
        <v>641</v>
      </c>
      <c r="AD202" s="116" t="s">
        <v>231</v>
      </c>
      <c r="AE202" s="116"/>
      <c r="AF202" s="116"/>
      <c r="AG202" s="123">
        <f>IF(Tabel5[[#This Row],[Respons Vendor]]=AC202,AB202,0)</f>
        <v>0</v>
      </c>
      <c r="AH202" s="98"/>
      <c r="AI202" s="116"/>
      <c r="AJ202" s="98"/>
      <c r="AK202" s="118">
        <f t="shared" si="71"/>
        <v>0</v>
      </c>
      <c r="AL202" s="118">
        <f t="shared" si="72"/>
        <v>0</v>
      </c>
      <c r="AM202" s="118">
        <f t="shared" si="73"/>
        <v>0</v>
      </c>
      <c r="AN202" s="118">
        <f t="shared" si="74"/>
        <v>0</v>
      </c>
      <c r="AO202" s="118">
        <f t="shared" si="75"/>
        <v>0</v>
      </c>
      <c r="AP202" s="118">
        <f t="shared" si="76"/>
        <v>0</v>
      </c>
      <c r="AQ202" s="118">
        <f t="shared" si="77"/>
        <v>0</v>
      </c>
      <c r="AR202" s="118">
        <f t="shared" si="78"/>
        <v>0</v>
      </c>
      <c r="AS202" s="118">
        <f t="shared" si="79"/>
        <v>0</v>
      </c>
      <c r="AT202" s="118">
        <f t="shared" si="80"/>
        <v>0</v>
      </c>
      <c r="AU202" s="118">
        <f t="shared" si="81"/>
        <v>1</v>
      </c>
      <c r="AV202" s="118">
        <f t="shared" si="82"/>
        <v>0</v>
      </c>
      <c r="AW202" s="118">
        <f t="shared" si="83"/>
        <v>0</v>
      </c>
      <c r="AX202" s="118">
        <f t="shared" si="84"/>
        <v>0</v>
      </c>
      <c r="AY202" s="118">
        <f t="shared" si="85"/>
        <v>0</v>
      </c>
      <c r="AZ202" s="118">
        <f t="shared" si="86"/>
        <v>0</v>
      </c>
      <c r="BA202" s="118">
        <f t="shared" si="87"/>
        <v>0</v>
      </c>
      <c r="BB202" s="118">
        <f t="shared" si="88"/>
        <v>0</v>
      </c>
      <c r="BC202" s="118">
        <f t="shared" si="89"/>
        <v>0</v>
      </c>
      <c r="BD202" s="118">
        <f t="shared" si="90"/>
        <v>0</v>
      </c>
      <c r="BE202" s="72"/>
      <c r="BG202" s="11"/>
      <c r="BH202" s="11"/>
      <c r="BI202" s="11"/>
      <c r="BJ202" s="11"/>
      <c r="BK202" s="11"/>
      <c r="BL202" s="11"/>
      <c r="BM202" s="11"/>
      <c r="BN202" s="11"/>
      <c r="BO202" s="11"/>
      <c r="BP202" s="165"/>
      <c r="BQ202" s="165"/>
      <c r="BR202" s="165"/>
      <c r="BS202" s="165"/>
      <c r="BT202" s="165"/>
      <c r="BU202" s="165"/>
      <c r="BV202" s="165"/>
      <c r="BW202" s="165"/>
      <c r="BX202" s="165"/>
      <c r="BY202" s="165"/>
      <c r="BZ202" s="165"/>
      <c r="CA202" s="165"/>
      <c r="CB202" s="165"/>
    </row>
    <row r="203" spans="1:80" x14ac:dyDescent="0.3">
      <c r="A203" s="93" t="s">
        <v>945</v>
      </c>
      <c r="B203" s="89" t="s">
        <v>946</v>
      </c>
      <c r="C203" s="94"/>
      <c r="D203" s="94"/>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159"/>
      <c r="AA203" s="4" t="s">
        <v>62</v>
      </c>
      <c r="AB203" s="116">
        <v>1</v>
      </c>
      <c r="AC203" s="116" t="s">
        <v>641</v>
      </c>
      <c r="AD203" s="116" t="s">
        <v>231</v>
      </c>
      <c r="AE203" s="116"/>
      <c r="AF203" s="116"/>
      <c r="AG203" s="123">
        <f>IF(Tabel5[[#This Row],[Respons Vendor]]=AC203,AB203,0)</f>
        <v>0</v>
      </c>
      <c r="AH203" s="98"/>
      <c r="AI203" s="116"/>
      <c r="AJ203" s="98"/>
      <c r="AK203" s="118">
        <f t="shared" si="71"/>
        <v>0</v>
      </c>
      <c r="AL203" s="118">
        <f t="shared" si="72"/>
        <v>0</v>
      </c>
      <c r="AM203" s="118">
        <f t="shared" si="73"/>
        <v>0</v>
      </c>
      <c r="AN203" s="118">
        <f t="shared" si="74"/>
        <v>0</v>
      </c>
      <c r="AO203" s="118">
        <f t="shared" si="75"/>
        <v>0</v>
      </c>
      <c r="AP203" s="118">
        <f t="shared" si="76"/>
        <v>0</v>
      </c>
      <c r="AQ203" s="118">
        <f t="shared" si="77"/>
        <v>0</v>
      </c>
      <c r="AR203" s="118">
        <f t="shared" si="78"/>
        <v>0</v>
      </c>
      <c r="AS203" s="118">
        <f t="shared" si="79"/>
        <v>0</v>
      </c>
      <c r="AT203" s="118">
        <f t="shared" si="80"/>
        <v>0</v>
      </c>
      <c r="AU203" s="118">
        <f t="shared" si="81"/>
        <v>1</v>
      </c>
      <c r="AV203" s="118">
        <f t="shared" si="82"/>
        <v>0</v>
      </c>
      <c r="AW203" s="118">
        <f t="shared" si="83"/>
        <v>0</v>
      </c>
      <c r="AX203" s="118">
        <f t="shared" si="84"/>
        <v>0</v>
      </c>
      <c r="AY203" s="118">
        <f t="shared" si="85"/>
        <v>0</v>
      </c>
      <c r="AZ203" s="118">
        <f t="shared" si="86"/>
        <v>0</v>
      </c>
      <c r="BA203" s="118">
        <f t="shared" si="87"/>
        <v>0</v>
      </c>
      <c r="BB203" s="118">
        <f t="shared" si="88"/>
        <v>0</v>
      </c>
      <c r="BC203" s="118">
        <f t="shared" si="89"/>
        <v>0</v>
      </c>
      <c r="BD203" s="118">
        <f t="shared" si="90"/>
        <v>0</v>
      </c>
      <c r="BE203" s="72"/>
      <c r="BG203" s="11"/>
      <c r="BH203" s="11"/>
      <c r="BI203" s="11"/>
      <c r="BJ203" s="11"/>
      <c r="BK203" s="11"/>
      <c r="BL203" s="11"/>
      <c r="BM203" s="11"/>
      <c r="BN203" s="11"/>
      <c r="BO203" s="11"/>
      <c r="BP203" s="165"/>
      <c r="BQ203" s="165"/>
      <c r="BR203" s="165"/>
      <c r="BS203" s="165"/>
      <c r="BT203" s="165"/>
      <c r="BU203" s="165"/>
      <c r="BV203" s="165"/>
      <c r="BW203" s="165"/>
      <c r="BX203" s="165"/>
      <c r="BY203" s="165"/>
      <c r="BZ203" s="165"/>
      <c r="CA203" s="165"/>
      <c r="CB203" s="165"/>
    </row>
    <row r="204" spans="1:80" x14ac:dyDescent="0.3">
      <c r="A204" s="93" t="s">
        <v>947</v>
      </c>
      <c r="B204" s="89" t="s">
        <v>948</v>
      </c>
      <c r="C204" s="94"/>
      <c r="D204" s="94"/>
      <c r="E204" s="159"/>
      <c r="F204" s="159"/>
      <c r="G204" s="159"/>
      <c r="H204" s="159"/>
      <c r="I204" s="159"/>
      <c r="J204" s="159"/>
      <c r="K204" s="159"/>
      <c r="L204" s="159"/>
      <c r="M204" s="159"/>
      <c r="N204" s="159"/>
      <c r="O204" s="159"/>
      <c r="P204" s="159"/>
      <c r="Q204" s="159"/>
      <c r="R204" s="159"/>
      <c r="S204" s="159"/>
      <c r="T204" s="159"/>
      <c r="U204" s="159"/>
      <c r="V204" s="159"/>
      <c r="W204" s="159"/>
      <c r="X204" s="159"/>
      <c r="Y204" s="159"/>
      <c r="Z204" s="159"/>
      <c r="AA204" s="4" t="s">
        <v>62</v>
      </c>
      <c r="AB204" s="116">
        <v>1</v>
      </c>
      <c r="AC204" s="116" t="s">
        <v>641</v>
      </c>
      <c r="AD204" s="116" t="s">
        <v>231</v>
      </c>
      <c r="AE204" s="116"/>
      <c r="AF204" s="116"/>
      <c r="AG204" s="123">
        <f>IF(Tabel5[[#This Row],[Respons Vendor]]=AC204,AB204,0)</f>
        <v>0</v>
      </c>
      <c r="AH204" s="98"/>
      <c r="AI204" s="116"/>
      <c r="AJ204" s="98"/>
      <c r="AK204" s="118">
        <f t="shared" si="71"/>
        <v>0</v>
      </c>
      <c r="AL204" s="118">
        <f t="shared" si="72"/>
        <v>0</v>
      </c>
      <c r="AM204" s="118">
        <f t="shared" si="73"/>
        <v>0</v>
      </c>
      <c r="AN204" s="118">
        <f t="shared" si="74"/>
        <v>0</v>
      </c>
      <c r="AO204" s="118">
        <f t="shared" si="75"/>
        <v>0</v>
      </c>
      <c r="AP204" s="118">
        <f t="shared" si="76"/>
        <v>0</v>
      </c>
      <c r="AQ204" s="118">
        <f t="shared" si="77"/>
        <v>0</v>
      </c>
      <c r="AR204" s="118">
        <f t="shared" si="78"/>
        <v>0</v>
      </c>
      <c r="AS204" s="118">
        <f t="shared" si="79"/>
        <v>0</v>
      </c>
      <c r="AT204" s="118">
        <f t="shared" si="80"/>
        <v>0</v>
      </c>
      <c r="AU204" s="118">
        <f t="shared" si="81"/>
        <v>1</v>
      </c>
      <c r="AV204" s="118">
        <f t="shared" si="82"/>
        <v>0</v>
      </c>
      <c r="AW204" s="118">
        <f t="shared" si="83"/>
        <v>0</v>
      </c>
      <c r="AX204" s="118">
        <f t="shared" si="84"/>
        <v>0</v>
      </c>
      <c r="AY204" s="118">
        <f t="shared" si="85"/>
        <v>0</v>
      </c>
      <c r="AZ204" s="118">
        <f t="shared" si="86"/>
        <v>0</v>
      </c>
      <c r="BA204" s="118">
        <f t="shared" si="87"/>
        <v>0</v>
      </c>
      <c r="BB204" s="118">
        <f t="shared" si="88"/>
        <v>0</v>
      </c>
      <c r="BC204" s="118">
        <f t="shared" si="89"/>
        <v>0</v>
      </c>
      <c r="BD204" s="118">
        <f t="shared" si="90"/>
        <v>0</v>
      </c>
      <c r="BE204" s="72"/>
      <c r="BG204" s="11"/>
      <c r="BH204" s="11"/>
      <c r="BI204" s="11"/>
      <c r="BJ204" s="11"/>
      <c r="BK204" s="11"/>
      <c r="BL204" s="11"/>
      <c r="BM204" s="11"/>
      <c r="BN204" s="11"/>
      <c r="BO204" s="11"/>
      <c r="BP204" s="165"/>
      <c r="BQ204" s="165"/>
      <c r="BR204" s="165"/>
      <c r="BS204" s="165"/>
      <c r="BT204" s="165"/>
      <c r="BU204" s="165"/>
      <c r="BV204" s="165"/>
      <c r="BW204" s="165"/>
      <c r="BX204" s="165"/>
      <c r="BY204" s="165"/>
      <c r="BZ204" s="165"/>
      <c r="CA204" s="165"/>
      <c r="CB204" s="165"/>
    </row>
    <row r="205" spans="1:80" ht="27.6" x14ac:dyDescent="0.3">
      <c r="A205" s="93" t="s">
        <v>949</v>
      </c>
      <c r="B205" s="89" t="s">
        <v>950</v>
      </c>
      <c r="C205" s="94"/>
      <c r="D205" s="94"/>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159"/>
      <c r="AA205" s="4" t="s">
        <v>62</v>
      </c>
      <c r="AB205" s="116">
        <v>1</v>
      </c>
      <c r="AC205" s="116" t="s">
        <v>231</v>
      </c>
      <c r="AD205" s="116" t="s">
        <v>641</v>
      </c>
      <c r="AE205" s="116"/>
      <c r="AF205" s="116"/>
      <c r="AG205" s="123">
        <f>IF(Tabel5[[#This Row],[Respons Vendor]]=AC205,AB205,0)</f>
        <v>0</v>
      </c>
      <c r="AH205" s="98"/>
      <c r="AI205" s="116"/>
      <c r="AJ205" s="98"/>
      <c r="AK205" s="118">
        <f t="shared" si="71"/>
        <v>0</v>
      </c>
      <c r="AL205" s="118">
        <f t="shared" si="72"/>
        <v>0</v>
      </c>
      <c r="AM205" s="118">
        <f t="shared" si="73"/>
        <v>0</v>
      </c>
      <c r="AN205" s="118">
        <f t="shared" si="74"/>
        <v>0</v>
      </c>
      <c r="AO205" s="118">
        <f t="shared" si="75"/>
        <v>0</v>
      </c>
      <c r="AP205" s="118">
        <f t="shared" si="76"/>
        <v>0</v>
      </c>
      <c r="AQ205" s="118">
        <f t="shared" si="77"/>
        <v>0</v>
      </c>
      <c r="AR205" s="118">
        <f t="shared" si="78"/>
        <v>0</v>
      </c>
      <c r="AS205" s="118">
        <f t="shared" si="79"/>
        <v>0</v>
      </c>
      <c r="AT205" s="118">
        <f t="shared" si="80"/>
        <v>0</v>
      </c>
      <c r="AU205" s="118">
        <f t="shared" si="81"/>
        <v>1</v>
      </c>
      <c r="AV205" s="118">
        <f t="shared" si="82"/>
        <v>0</v>
      </c>
      <c r="AW205" s="118">
        <f t="shared" si="83"/>
        <v>0</v>
      </c>
      <c r="AX205" s="118">
        <f t="shared" si="84"/>
        <v>0</v>
      </c>
      <c r="AY205" s="118">
        <f t="shared" si="85"/>
        <v>0</v>
      </c>
      <c r="AZ205" s="118">
        <f t="shared" si="86"/>
        <v>0</v>
      </c>
      <c r="BA205" s="118">
        <f t="shared" si="87"/>
        <v>0</v>
      </c>
      <c r="BB205" s="118">
        <f t="shared" si="88"/>
        <v>0</v>
      </c>
      <c r="BC205" s="118">
        <f t="shared" si="89"/>
        <v>0</v>
      </c>
      <c r="BD205" s="118">
        <f t="shared" si="90"/>
        <v>0</v>
      </c>
      <c r="BE205" s="72"/>
      <c r="BG205" s="11"/>
      <c r="BH205" s="11"/>
      <c r="BI205" s="11"/>
      <c r="BJ205" s="11"/>
      <c r="BK205" s="11"/>
      <c r="BL205" s="11"/>
      <c r="BM205" s="11"/>
      <c r="BN205" s="11"/>
      <c r="BO205" s="11"/>
      <c r="BP205" s="165"/>
      <c r="BQ205" s="165"/>
      <c r="BR205" s="165"/>
      <c r="BS205" s="165"/>
      <c r="BT205" s="165"/>
      <c r="BU205" s="165"/>
      <c r="BV205" s="165"/>
      <c r="BW205" s="165"/>
      <c r="BX205" s="165"/>
      <c r="BY205" s="165"/>
      <c r="BZ205" s="165"/>
      <c r="CA205" s="165"/>
      <c r="CB205" s="165"/>
    </row>
    <row r="206" spans="1:80" x14ac:dyDescent="0.3">
      <c r="A206" s="93" t="s">
        <v>951</v>
      </c>
      <c r="B206" s="89" t="s">
        <v>952</v>
      </c>
      <c r="C206" s="94"/>
      <c r="D206" s="94"/>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159"/>
      <c r="AA206" s="4" t="s">
        <v>62</v>
      </c>
      <c r="AB206" s="116">
        <v>1</v>
      </c>
      <c r="AC206" s="116" t="s">
        <v>641</v>
      </c>
      <c r="AD206" s="116" t="s">
        <v>231</v>
      </c>
      <c r="AE206" s="116"/>
      <c r="AF206" s="116"/>
      <c r="AG206" s="123">
        <f>IF(Tabel5[[#This Row],[Respons Vendor]]=AC206,AB206,0)</f>
        <v>0</v>
      </c>
      <c r="AH206" s="98"/>
      <c r="AI206" s="116"/>
      <c r="AJ206" s="98"/>
      <c r="AK206" s="118">
        <f t="shared" si="71"/>
        <v>0</v>
      </c>
      <c r="AL206" s="118">
        <f t="shared" si="72"/>
        <v>0</v>
      </c>
      <c r="AM206" s="118">
        <f t="shared" si="73"/>
        <v>0</v>
      </c>
      <c r="AN206" s="118">
        <f t="shared" si="74"/>
        <v>0</v>
      </c>
      <c r="AO206" s="118">
        <f t="shared" si="75"/>
        <v>0</v>
      </c>
      <c r="AP206" s="118">
        <f t="shared" si="76"/>
        <v>0</v>
      </c>
      <c r="AQ206" s="118">
        <f t="shared" si="77"/>
        <v>0</v>
      </c>
      <c r="AR206" s="118">
        <f t="shared" si="78"/>
        <v>0</v>
      </c>
      <c r="AS206" s="118">
        <f t="shared" si="79"/>
        <v>0</v>
      </c>
      <c r="AT206" s="118">
        <f t="shared" si="80"/>
        <v>0</v>
      </c>
      <c r="AU206" s="118">
        <f t="shared" si="81"/>
        <v>1</v>
      </c>
      <c r="AV206" s="118">
        <f t="shared" si="82"/>
        <v>0</v>
      </c>
      <c r="AW206" s="118">
        <f t="shared" si="83"/>
        <v>0</v>
      </c>
      <c r="AX206" s="118">
        <f t="shared" si="84"/>
        <v>0</v>
      </c>
      <c r="AY206" s="118">
        <f t="shared" si="85"/>
        <v>0</v>
      </c>
      <c r="AZ206" s="118">
        <f t="shared" si="86"/>
        <v>0</v>
      </c>
      <c r="BA206" s="118">
        <f t="shared" si="87"/>
        <v>0</v>
      </c>
      <c r="BB206" s="118">
        <f t="shared" si="88"/>
        <v>0</v>
      </c>
      <c r="BC206" s="118">
        <f t="shared" si="89"/>
        <v>0</v>
      </c>
      <c r="BD206" s="118">
        <f t="shared" si="90"/>
        <v>0</v>
      </c>
      <c r="BE206" s="72"/>
      <c r="BG206" s="11"/>
      <c r="BH206" s="11"/>
      <c r="BI206" s="11"/>
      <c r="BJ206" s="11"/>
      <c r="BK206" s="11"/>
      <c r="BL206" s="11"/>
      <c r="BM206" s="11"/>
      <c r="BN206" s="11"/>
      <c r="BO206" s="11"/>
      <c r="BP206" s="165"/>
      <c r="BQ206" s="165"/>
      <c r="BR206" s="165"/>
      <c r="BS206" s="165"/>
      <c r="BT206" s="165"/>
      <c r="BU206" s="165"/>
      <c r="BV206" s="165"/>
      <c r="BW206" s="165"/>
      <c r="BX206" s="165"/>
      <c r="BY206" s="165"/>
      <c r="BZ206" s="165"/>
      <c r="CA206" s="165"/>
      <c r="CB206" s="165"/>
    </row>
    <row r="207" spans="1:80" ht="27.6" x14ac:dyDescent="0.3">
      <c r="A207" s="93" t="s">
        <v>953</v>
      </c>
      <c r="B207" s="89" t="s">
        <v>954</v>
      </c>
      <c r="C207" s="94"/>
      <c r="D207" s="94"/>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159"/>
      <c r="AA207" s="4" t="s">
        <v>62</v>
      </c>
      <c r="AB207" s="146">
        <v>5</v>
      </c>
      <c r="AC207" s="116" t="s">
        <v>641</v>
      </c>
      <c r="AD207" s="116" t="s">
        <v>231</v>
      </c>
      <c r="AE207" s="116"/>
      <c r="AF207" s="116"/>
      <c r="AG207" s="123">
        <f>IF(Tabel5[[#This Row],[Respons Vendor]]=AC207,AB207,0)</f>
        <v>0</v>
      </c>
      <c r="AH207" s="98"/>
      <c r="AI207" s="116"/>
      <c r="AJ207" s="98"/>
      <c r="AK207" s="118">
        <f t="shared" si="71"/>
        <v>0</v>
      </c>
      <c r="AL207" s="118">
        <f t="shared" si="72"/>
        <v>0</v>
      </c>
      <c r="AM207" s="118">
        <f t="shared" si="73"/>
        <v>0</v>
      </c>
      <c r="AN207" s="118">
        <f t="shared" si="74"/>
        <v>0</v>
      </c>
      <c r="AO207" s="118">
        <f t="shared" si="75"/>
        <v>0</v>
      </c>
      <c r="AP207" s="118">
        <f t="shared" si="76"/>
        <v>0</v>
      </c>
      <c r="AQ207" s="118">
        <f t="shared" si="77"/>
        <v>0</v>
      </c>
      <c r="AR207" s="118">
        <f t="shared" si="78"/>
        <v>0</v>
      </c>
      <c r="AS207" s="118">
        <f t="shared" si="79"/>
        <v>0</v>
      </c>
      <c r="AT207" s="118">
        <f t="shared" si="80"/>
        <v>0</v>
      </c>
      <c r="AU207" s="118">
        <f t="shared" si="81"/>
        <v>5</v>
      </c>
      <c r="AV207" s="118">
        <f t="shared" si="82"/>
        <v>0</v>
      </c>
      <c r="AW207" s="118">
        <f t="shared" si="83"/>
        <v>0</v>
      </c>
      <c r="AX207" s="118">
        <f t="shared" si="84"/>
        <v>0</v>
      </c>
      <c r="AY207" s="118">
        <f t="shared" si="85"/>
        <v>0</v>
      </c>
      <c r="AZ207" s="118">
        <f t="shared" si="86"/>
        <v>0</v>
      </c>
      <c r="BA207" s="118">
        <f t="shared" si="87"/>
        <v>0</v>
      </c>
      <c r="BB207" s="118">
        <f t="shared" si="88"/>
        <v>0</v>
      </c>
      <c r="BC207" s="118">
        <f t="shared" si="89"/>
        <v>0</v>
      </c>
      <c r="BD207" s="118">
        <f t="shared" si="90"/>
        <v>0</v>
      </c>
      <c r="BE207" s="72"/>
      <c r="BG207" s="11"/>
      <c r="BH207" s="11"/>
      <c r="BI207" s="11"/>
      <c r="BJ207" s="11"/>
      <c r="BK207" s="11"/>
      <c r="BL207" s="11"/>
      <c r="BM207" s="11"/>
      <c r="BN207" s="11"/>
      <c r="BO207" s="11"/>
      <c r="BP207" s="165"/>
      <c r="BQ207" s="165"/>
      <c r="BR207" s="165"/>
      <c r="BS207" s="165"/>
      <c r="BT207" s="165"/>
      <c r="BU207" s="165"/>
      <c r="BV207" s="165"/>
      <c r="BW207" s="165"/>
      <c r="BX207" s="165"/>
      <c r="BY207" s="165"/>
      <c r="BZ207" s="165"/>
      <c r="CA207" s="165"/>
      <c r="CB207" s="165"/>
    </row>
    <row r="208" spans="1:80" x14ac:dyDescent="0.3">
      <c r="A208" s="93" t="s">
        <v>955</v>
      </c>
      <c r="B208" s="89" t="s">
        <v>956</v>
      </c>
      <c r="C208" s="94"/>
      <c r="D208" s="94"/>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159"/>
      <c r="AA208" s="4" t="s">
        <v>62</v>
      </c>
      <c r="AB208" s="116">
        <v>1</v>
      </c>
      <c r="AC208" s="116" t="s">
        <v>641</v>
      </c>
      <c r="AD208" s="116" t="s">
        <v>231</v>
      </c>
      <c r="AE208" s="116"/>
      <c r="AF208" s="116"/>
      <c r="AG208" s="123">
        <f>IF(Tabel5[[#This Row],[Respons Vendor]]=AC208,AB208,0)</f>
        <v>0</v>
      </c>
      <c r="AH208" s="98"/>
      <c r="AI208" s="116"/>
      <c r="AJ208" s="98"/>
      <c r="AK208" s="118">
        <f t="shared" si="71"/>
        <v>0</v>
      </c>
      <c r="AL208" s="118">
        <f t="shared" si="72"/>
        <v>0</v>
      </c>
      <c r="AM208" s="118">
        <f t="shared" si="73"/>
        <v>0</v>
      </c>
      <c r="AN208" s="118">
        <f t="shared" si="74"/>
        <v>0</v>
      </c>
      <c r="AO208" s="118">
        <f t="shared" si="75"/>
        <v>0</v>
      </c>
      <c r="AP208" s="118">
        <f t="shared" si="76"/>
        <v>0</v>
      </c>
      <c r="AQ208" s="118">
        <f t="shared" si="77"/>
        <v>0</v>
      </c>
      <c r="AR208" s="118">
        <f t="shared" si="78"/>
        <v>0</v>
      </c>
      <c r="AS208" s="118">
        <f t="shared" si="79"/>
        <v>0</v>
      </c>
      <c r="AT208" s="118">
        <f t="shared" si="80"/>
        <v>0</v>
      </c>
      <c r="AU208" s="118">
        <f t="shared" si="81"/>
        <v>1</v>
      </c>
      <c r="AV208" s="118">
        <f t="shared" si="82"/>
        <v>0</v>
      </c>
      <c r="AW208" s="118">
        <f t="shared" si="83"/>
        <v>0</v>
      </c>
      <c r="AX208" s="118">
        <f t="shared" si="84"/>
        <v>0</v>
      </c>
      <c r="AY208" s="118">
        <f t="shared" si="85"/>
        <v>0</v>
      </c>
      <c r="AZ208" s="118">
        <f t="shared" si="86"/>
        <v>0</v>
      </c>
      <c r="BA208" s="118">
        <f t="shared" si="87"/>
        <v>0</v>
      </c>
      <c r="BB208" s="118">
        <f t="shared" si="88"/>
        <v>0</v>
      </c>
      <c r="BC208" s="118">
        <f t="shared" si="89"/>
        <v>0</v>
      </c>
      <c r="BD208" s="118">
        <f t="shared" si="90"/>
        <v>0</v>
      </c>
      <c r="BE208" s="72"/>
      <c r="BG208" s="11"/>
      <c r="BH208" s="11"/>
      <c r="BI208" s="11"/>
      <c r="BJ208" s="11"/>
      <c r="BK208" s="11"/>
      <c r="BL208" s="11"/>
      <c r="BM208" s="11"/>
      <c r="BN208" s="11"/>
      <c r="BO208" s="11"/>
      <c r="BP208" s="165"/>
      <c r="BQ208" s="165"/>
      <c r="BR208" s="165"/>
      <c r="BS208" s="165"/>
      <c r="BT208" s="165"/>
      <c r="BU208" s="165"/>
      <c r="BV208" s="165"/>
      <c r="BW208" s="165"/>
      <c r="BX208" s="165"/>
      <c r="BY208" s="165"/>
      <c r="BZ208" s="165"/>
      <c r="CA208" s="165"/>
      <c r="CB208" s="165"/>
    </row>
    <row r="209" spans="1:80" x14ac:dyDescent="0.3">
      <c r="A209" s="93" t="s">
        <v>957</v>
      </c>
      <c r="B209" s="89" t="s">
        <v>958</v>
      </c>
      <c r="C209" s="94"/>
      <c r="D209" s="94"/>
      <c r="E209" s="159"/>
      <c r="F209" s="159"/>
      <c r="G209" s="159"/>
      <c r="H209" s="159"/>
      <c r="I209" s="159"/>
      <c r="J209" s="159"/>
      <c r="K209" s="159"/>
      <c r="L209" s="159"/>
      <c r="M209" s="159"/>
      <c r="N209" s="159"/>
      <c r="O209" s="159"/>
      <c r="P209" s="159"/>
      <c r="Q209" s="159"/>
      <c r="R209" s="159"/>
      <c r="S209" s="159"/>
      <c r="T209" s="159"/>
      <c r="U209" s="159"/>
      <c r="V209" s="159"/>
      <c r="W209" s="159"/>
      <c r="X209" s="159"/>
      <c r="Y209" s="159"/>
      <c r="Z209" s="159"/>
      <c r="AA209" s="4" t="s">
        <v>62</v>
      </c>
      <c r="AB209" s="146">
        <v>5</v>
      </c>
      <c r="AC209" s="116" t="s">
        <v>641</v>
      </c>
      <c r="AD209" s="116" t="s">
        <v>231</v>
      </c>
      <c r="AE209" s="116"/>
      <c r="AF209" s="116"/>
      <c r="AG209" s="123">
        <f>IF(Tabel5[[#This Row],[Respons Vendor]]=AC209,AB209,0)</f>
        <v>0</v>
      </c>
      <c r="AH209" s="98"/>
      <c r="AI209" s="116"/>
      <c r="AJ209" s="98"/>
      <c r="AK209" s="118">
        <f t="shared" si="71"/>
        <v>0</v>
      </c>
      <c r="AL209" s="118">
        <f t="shared" si="72"/>
        <v>0</v>
      </c>
      <c r="AM209" s="118">
        <f t="shared" si="73"/>
        <v>0</v>
      </c>
      <c r="AN209" s="118">
        <f t="shared" si="74"/>
        <v>0</v>
      </c>
      <c r="AO209" s="118">
        <f t="shared" si="75"/>
        <v>0</v>
      </c>
      <c r="AP209" s="118">
        <f t="shared" si="76"/>
        <v>0</v>
      </c>
      <c r="AQ209" s="118">
        <f t="shared" si="77"/>
        <v>0</v>
      </c>
      <c r="AR209" s="118">
        <f t="shared" si="78"/>
        <v>0</v>
      </c>
      <c r="AS209" s="118">
        <f t="shared" si="79"/>
        <v>0</v>
      </c>
      <c r="AT209" s="118">
        <f t="shared" si="80"/>
        <v>0</v>
      </c>
      <c r="AU209" s="118">
        <f t="shared" si="81"/>
        <v>5</v>
      </c>
      <c r="AV209" s="118">
        <f t="shared" si="82"/>
        <v>0</v>
      </c>
      <c r="AW209" s="118">
        <f t="shared" si="83"/>
        <v>0</v>
      </c>
      <c r="AX209" s="118">
        <f t="shared" si="84"/>
        <v>0</v>
      </c>
      <c r="AY209" s="118">
        <f t="shared" si="85"/>
        <v>0</v>
      </c>
      <c r="AZ209" s="118">
        <f t="shared" si="86"/>
        <v>0</v>
      </c>
      <c r="BA209" s="118">
        <f t="shared" si="87"/>
        <v>0</v>
      </c>
      <c r="BB209" s="118">
        <f t="shared" si="88"/>
        <v>0</v>
      </c>
      <c r="BC209" s="118">
        <f t="shared" si="89"/>
        <v>0</v>
      </c>
      <c r="BD209" s="118">
        <f t="shared" si="90"/>
        <v>0</v>
      </c>
      <c r="BE209" s="72"/>
      <c r="BG209" s="11"/>
      <c r="BH209" s="11"/>
      <c r="BI209" s="11"/>
      <c r="BJ209" s="11"/>
      <c r="BK209" s="11"/>
      <c r="BL209" s="11"/>
      <c r="BM209" s="11"/>
      <c r="BN209" s="11"/>
      <c r="BO209" s="11"/>
      <c r="BP209" s="165"/>
      <c r="BQ209" s="165"/>
      <c r="BR209" s="165"/>
      <c r="BS209" s="165"/>
      <c r="BT209" s="165"/>
      <c r="BU209" s="165"/>
      <c r="BV209" s="165"/>
      <c r="BW209" s="165"/>
      <c r="BX209" s="165"/>
      <c r="BY209" s="165"/>
      <c r="BZ209" s="165"/>
      <c r="CA209" s="165"/>
      <c r="CB209" s="165"/>
    </row>
    <row r="210" spans="1:80" x14ac:dyDescent="0.3">
      <c r="A210" s="93" t="s">
        <v>959</v>
      </c>
      <c r="B210" s="89" t="s">
        <v>960</v>
      </c>
      <c r="C210" s="94"/>
      <c r="D210" s="94"/>
      <c r="E210" s="159"/>
      <c r="F210" s="159"/>
      <c r="G210" s="159"/>
      <c r="H210" s="159"/>
      <c r="I210" s="159"/>
      <c r="J210" s="159"/>
      <c r="K210" s="159"/>
      <c r="L210" s="159"/>
      <c r="M210" s="159"/>
      <c r="N210" s="159"/>
      <c r="O210" s="159"/>
      <c r="P210" s="159"/>
      <c r="Q210" s="159"/>
      <c r="R210" s="159"/>
      <c r="S210" s="159"/>
      <c r="T210" s="159"/>
      <c r="U210" s="159"/>
      <c r="V210" s="159"/>
      <c r="W210" s="159"/>
      <c r="X210" s="159"/>
      <c r="Y210" s="159"/>
      <c r="Z210" s="159"/>
      <c r="AA210" s="4" t="s">
        <v>62</v>
      </c>
      <c r="AB210" s="116">
        <v>1</v>
      </c>
      <c r="AC210" s="116" t="s">
        <v>231</v>
      </c>
      <c r="AD210" s="116" t="s">
        <v>641</v>
      </c>
      <c r="AE210" s="116"/>
      <c r="AF210" s="116"/>
      <c r="AG210" s="123">
        <f>IF(Tabel5[[#This Row],[Respons Vendor]]=AC210,AB210,0)</f>
        <v>0</v>
      </c>
      <c r="AH210" s="98"/>
      <c r="AI210" s="116"/>
      <c r="AJ210" s="98"/>
      <c r="AK210" s="118">
        <f t="shared" si="71"/>
        <v>0</v>
      </c>
      <c r="AL210" s="118">
        <f t="shared" si="72"/>
        <v>0</v>
      </c>
      <c r="AM210" s="118">
        <f t="shared" si="73"/>
        <v>0</v>
      </c>
      <c r="AN210" s="118">
        <f t="shared" si="74"/>
        <v>0</v>
      </c>
      <c r="AO210" s="118">
        <f t="shared" si="75"/>
        <v>0</v>
      </c>
      <c r="AP210" s="118">
        <f t="shared" si="76"/>
        <v>0</v>
      </c>
      <c r="AQ210" s="118">
        <f t="shared" si="77"/>
        <v>0</v>
      </c>
      <c r="AR210" s="118">
        <f t="shared" si="78"/>
        <v>0</v>
      </c>
      <c r="AS210" s="118">
        <f t="shared" si="79"/>
        <v>0</v>
      </c>
      <c r="AT210" s="118">
        <f t="shared" si="80"/>
        <v>0</v>
      </c>
      <c r="AU210" s="118">
        <f t="shared" si="81"/>
        <v>1</v>
      </c>
      <c r="AV210" s="118">
        <f t="shared" si="82"/>
        <v>0</v>
      </c>
      <c r="AW210" s="118">
        <f t="shared" si="83"/>
        <v>0</v>
      </c>
      <c r="AX210" s="118">
        <f t="shared" si="84"/>
        <v>0</v>
      </c>
      <c r="AY210" s="118">
        <f t="shared" si="85"/>
        <v>0</v>
      </c>
      <c r="AZ210" s="118">
        <f t="shared" si="86"/>
        <v>0</v>
      </c>
      <c r="BA210" s="118">
        <f t="shared" si="87"/>
        <v>0</v>
      </c>
      <c r="BB210" s="118">
        <f t="shared" si="88"/>
        <v>0</v>
      </c>
      <c r="BC210" s="118">
        <f t="shared" si="89"/>
        <v>0</v>
      </c>
      <c r="BD210" s="118">
        <f t="shared" si="90"/>
        <v>0</v>
      </c>
      <c r="BE210" s="72"/>
      <c r="BG210" s="11"/>
      <c r="BH210" s="11"/>
      <c r="BI210" s="11"/>
      <c r="BJ210" s="11"/>
      <c r="BK210" s="11"/>
      <c r="BL210" s="11"/>
      <c r="BM210" s="11"/>
      <c r="BN210" s="11"/>
      <c r="BO210" s="11"/>
      <c r="BP210" s="165"/>
      <c r="BQ210" s="165"/>
      <c r="BR210" s="165"/>
      <c r="BS210" s="165"/>
      <c r="BT210" s="165"/>
      <c r="BU210" s="165"/>
      <c r="BV210" s="165"/>
      <c r="BW210" s="165"/>
      <c r="BX210" s="165"/>
      <c r="BY210" s="165"/>
      <c r="BZ210" s="165"/>
      <c r="CA210" s="165"/>
      <c r="CB210" s="165"/>
    </row>
    <row r="211" spans="1:80" x14ac:dyDescent="0.3">
      <c r="A211" s="93" t="s">
        <v>961</v>
      </c>
      <c r="B211" s="89" t="s">
        <v>962</v>
      </c>
      <c r="C211" s="94"/>
      <c r="D211" s="94"/>
      <c r="E211" s="159"/>
      <c r="F211" s="159"/>
      <c r="G211" s="159"/>
      <c r="H211" s="159"/>
      <c r="I211" s="159"/>
      <c r="J211" s="159"/>
      <c r="K211" s="159"/>
      <c r="L211" s="159"/>
      <c r="M211" s="159"/>
      <c r="N211" s="159"/>
      <c r="O211" s="159"/>
      <c r="P211" s="159"/>
      <c r="Q211" s="159"/>
      <c r="R211" s="159"/>
      <c r="S211" s="159"/>
      <c r="T211" s="159"/>
      <c r="U211" s="159"/>
      <c r="V211" s="159"/>
      <c r="W211" s="159"/>
      <c r="X211" s="159"/>
      <c r="Y211" s="159"/>
      <c r="Z211" s="159"/>
      <c r="AA211" s="4" t="s">
        <v>62</v>
      </c>
      <c r="AB211" s="116">
        <v>1</v>
      </c>
      <c r="AC211" s="116" t="s">
        <v>231</v>
      </c>
      <c r="AD211" s="116" t="s">
        <v>641</v>
      </c>
      <c r="AE211" s="116"/>
      <c r="AF211" s="116"/>
      <c r="AG211" s="123">
        <f>IF(Tabel5[[#This Row],[Respons Vendor]]=AC211,AB211,0)</f>
        <v>0</v>
      </c>
      <c r="AH211" s="98"/>
      <c r="AI211" s="116"/>
      <c r="AJ211" s="98"/>
      <c r="AK211" s="118">
        <f t="shared" si="71"/>
        <v>0</v>
      </c>
      <c r="AL211" s="118">
        <f t="shared" si="72"/>
        <v>0</v>
      </c>
      <c r="AM211" s="118">
        <f t="shared" si="73"/>
        <v>0</v>
      </c>
      <c r="AN211" s="118">
        <f t="shared" si="74"/>
        <v>0</v>
      </c>
      <c r="AO211" s="118">
        <f t="shared" si="75"/>
        <v>0</v>
      </c>
      <c r="AP211" s="118">
        <f t="shared" si="76"/>
        <v>0</v>
      </c>
      <c r="AQ211" s="118">
        <f t="shared" si="77"/>
        <v>0</v>
      </c>
      <c r="AR211" s="118">
        <f t="shared" si="78"/>
        <v>0</v>
      </c>
      <c r="AS211" s="118">
        <f t="shared" si="79"/>
        <v>0</v>
      </c>
      <c r="AT211" s="118">
        <f t="shared" si="80"/>
        <v>0</v>
      </c>
      <c r="AU211" s="118">
        <f t="shared" si="81"/>
        <v>1</v>
      </c>
      <c r="AV211" s="118">
        <f t="shared" si="82"/>
        <v>0</v>
      </c>
      <c r="AW211" s="118">
        <f t="shared" si="83"/>
        <v>0</v>
      </c>
      <c r="AX211" s="118">
        <f t="shared" si="84"/>
        <v>0</v>
      </c>
      <c r="AY211" s="118">
        <f t="shared" si="85"/>
        <v>0</v>
      </c>
      <c r="AZ211" s="118">
        <f t="shared" si="86"/>
        <v>0</v>
      </c>
      <c r="BA211" s="118">
        <f t="shared" si="87"/>
        <v>0</v>
      </c>
      <c r="BB211" s="118">
        <f t="shared" si="88"/>
        <v>0</v>
      </c>
      <c r="BC211" s="118">
        <f t="shared" si="89"/>
        <v>0</v>
      </c>
      <c r="BD211" s="118">
        <f t="shared" si="90"/>
        <v>0</v>
      </c>
      <c r="BE211" s="72"/>
      <c r="BG211" s="11"/>
      <c r="BH211" s="11"/>
      <c r="BI211" s="11"/>
      <c r="BJ211" s="11"/>
      <c r="BK211" s="11"/>
      <c r="BL211" s="11"/>
      <c r="BM211" s="11"/>
      <c r="BN211" s="11"/>
      <c r="BO211" s="11"/>
      <c r="BP211" s="165"/>
      <c r="BQ211" s="165"/>
      <c r="BR211" s="165"/>
      <c r="BS211" s="165"/>
      <c r="BT211" s="165"/>
      <c r="BU211" s="165"/>
      <c r="BV211" s="165"/>
      <c r="BW211" s="165"/>
      <c r="BX211" s="165"/>
      <c r="BY211" s="165"/>
      <c r="BZ211" s="165"/>
      <c r="CA211" s="165"/>
      <c r="CB211" s="165"/>
    </row>
    <row r="212" spans="1:80" x14ac:dyDescent="0.3">
      <c r="A212" s="93" t="s">
        <v>963</v>
      </c>
      <c r="B212" s="89" t="s">
        <v>964</v>
      </c>
      <c r="C212" s="94"/>
      <c r="D212" s="94"/>
      <c r="E212" s="159"/>
      <c r="F212" s="159"/>
      <c r="G212" s="159"/>
      <c r="H212" s="159"/>
      <c r="I212" s="159"/>
      <c r="J212" s="159"/>
      <c r="K212" s="159"/>
      <c r="L212" s="159"/>
      <c r="M212" s="159"/>
      <c r="N212" s="159"/>
      <c r="O212" s="159"/>
      <c r="P212" s="159"/>
      <c r="Q212" s="159"/>
      <c r="R212" s="159"/>
      <c r="S212" s="159"/>
      <c r="T212" s="159"/>
      <c r="U212" s="159"/>
      <c r="V212" s="159"/>
      <c r="W212" s="159"/>
      <c r="X212" s="159"/>
      <c r="Y212" s="159"/>
      <c r="Z212" s="159"/>
      <c r="AA212" s="4" t="s">
        <v>62</v>
      </c>
      <c r="AB212" s="116">
        <v>1</v>
      </c>
      <c r="AC212" s="116" t="s">
        <v>641</v>
      </c>
      <c r="AD212" s="116" t="s">
        <v>231</v>
      </c>
      <c r="AE212" s="116"/>
      <c r="AF212" s="116"/>
      <c r="AG212" s="123">
        <f>IF(Tabel5[[#This Row],[Respons Vendor]]=AC212,AB212,0)</f>
        <v>0</v>
      </c>
      <c r="AH212" s="98"/>
      <c r="AI212" s="116"/>
      <c r="AJ212" s="98"/>
      <c r="AK212" s="118">
        <f t="shared" si="71"/>
        <v>0</v>
      </c>
      <c r="AL212" s="118">
        <f t="shared" si="72"/>
        <v>0</v>
      </c>
      <c r="AM212" s="118">
        <f t="shared" si="73"/>
        <v>0</v>
      </c>
      <c r="AN212" s="118">
        <f t="shared" si="74"/>
        <v>0</v>
      </c>
      <c r="AO212" s="118">
        <f t="shared" si="75"/>
        <v>0</v>
      </c>
      <c r="AP212" s="118">
        <f t="shared" si="76"/>
        <v>0</v>
      </c>
      <c r="AQ212" s="118">
        <f t="shared" si="77"/>
        <v>0</v>
      </c>
      <c r="AR212" s="118">
        <f t="shared" si="78"/>
        <v>0</v>
      </c>
      <c r="AS212" s="118">
        <f t="shared" si="79"/>
        <v>0</v>
      </c>
      <c r="AT212" s="118">
        <f t="shared" si="80"/>
        <v>0</v>
      </c>
      <c r="AU212" s="118">
        <f t="shared" si="81"/>
        <v>1</v>
      </c>
      <c r="AV212" s="118">
        <f t="shared" si="82"/>
        <v>0</v>
      </c>
      <c r="AW212" s="118">
        <f t="shared" si="83"/>
        <v>0</v>
      </c>
      <c r="AX212" s="118">
        <f t="shared" si="84"/>
        <v>0</v>
      </c>
      <c r="AY212" s="118">
        <f t="shared" si="85"/>
        <v>0</v>
      </c>
      <c r="AZ212" s="118">
        <f t="shared" si="86"/>
        <v>0</v>
      </c>
      <c r="BA212" s="118">
        <f t="shared" si="87"/>
        <v>0</v>
      </c>
      <c r="BB212" s="118">
        <f t="shared" si="88"/>
        <v>0</v>
      </c>
      <c r="BC212" s="118">
        <f t="shared" si="89"/>
        <v>0</v>
      </c>
      <c r="BD212" s="118">
        <f t="shared" si="90"/>
        <v>0</v>
      </c>
      <c r="BE212" s="72"/>
      <c r="BG212" s="11"/>
      <c r="BH212" s="11"/>
      <c r="BI212" s="11"/>
      <c r="BJ212" s="11"/>
      <c r="BK212" s="11"/>
      <c r="BL212" s="11"/>
      <c r="BM212" s="11"/>
      <c r="BN212" s="11"/>
      <c r="BO212" s="11"/>
      <c r="BP212" s="165"/>
      <c r="BQ212" s="165"/>
      <c r="BR212" s="165"/>
      <c r="BS212" s="165"/>
      <c r="BT212" s="165"/>
      <c r="BU212" s="165"/>
      <c r="BV212" s="165"/>
      <c r="BW212" s="165"/>
      <c r="BX212" s="165"/>
      <c r="BY212" s="165"/>
      <c r="BZ212" s="165"/>
      <c r="CA212" s="165"/>
      <c r="CB212" s="165"/>
    </row>
    <row r="213" spans="1:80" x14ac:dyDescent="0.3">
      <c r="A213" s="93"/>
      <c r="C213" s="94"/>
      <c r="D213" s="94"/>
      <c r="E213" s="159"/>
      <c r="F213" s="159"/>
      <c r="G213" s="159"/>
      <c r="H213" s="159"/>
      <c r="I213" s="159"/>
      <c r="J213" s="159"/>
      <c r="K213" s="159"/>
      <c r="L213" s="159"/>
      <c r="M213" s="159"/>
      <c r="N213" s="159"/>
      <c r="O213" s="159"/>
      <c r="P213" s="159"/>
      <c r="Q213" s="159"/>
      <c r="R213" s="159"/>
      <c r="S213" s="159"/>
      <c r="T213" s="159"/>
      <c r="U213" s="159"/>
      <c r="V213" s="159"/>
      <c r="W213" s="159"/>
      <c r="X213" s="159"/>
      <c r="Y213" s="159"/>
      <c r="Z213" s="159"/>
      <c r="AA213" s="4"/>
      <c r="AB213" s="116"/>
      <c r="AC213" s="116" t="s">
        <v>231</v>
      </c>
      <c r="AD213" s="116" t="s">
        <v>641</v>
      </c>
      <c r="AE213" s="116"/>
      <c r="AF213" s="116"/>
      <c r="AG213" s="123">
        <f>IF(Tabel5[[#This Row],[Respons Vendor]]=AC213,AB213,0)</f>
        <v>0</v>
      </c>
      <c r="AH213" s="98"/>
      <c r="AI213" s="116"/>
      <c r="AJ213" s="98"/>
      <c r="AK213" s="118">
        <f t="shared" si="71"/>
        <v>0</v>
      </c>
      <c r="AL213" s="118">
        <f t="shared" si="72"/>
        <v>0</v>
      </c>
      <c r="AM213" s="118">
        <f t="shared" si="73"/>
        <v>0</v>
      </c>
      <c r="AN213" s="118">
        <f t="shared" si="74"/>
        <v>0</v>
      </c>
      <c r="AO213" s="118">
        <f t="shared" si="75"/>
        <v>0</v>
      </c>
      <c r="AP213" s="118">
        <f t="shared" si="76"/>
        <v>0</v>
      </c>
      <c r="AQ213" s="118">
        <f t="shared" si="77"/>
        <v>0</v>
      </c>
      <c r="AR213" s="118">
        <f t="shared" si="78"/>
        <v>0</v>
      </c>
      <c r="AS213" s="118">
        <f t="shared" si="79"/>
        <v>0</v>
      </c>
      <c r="AT213" s="118">
        <f t="shared" si="80"/>
        <v>0</v>
      </c>
      <c r="AU213" s="118">
        <f t="shared" si="81"/>
        <v>0</v>
      </c>
      <c r="AV213" s="118">
        <f t="shared" si="82"/>
        <v>0</v>
      </c>
      <c r="AW213" s="118">
        <f t="shared" si="83"/>
        <v>0</v>
      </c>
      <c r="AX213" s="118">
        <f t="shared" si="84"/>
        <v>0</v>
      </c>
      <c r="AY213" s="118">
        <f t="shared" si="85"/>
        <v>0</v>
      </c>
      <c r="AZ213" s="118">
        <f t="shared" si="86"/>
        <v>0</v>
      </c>
      <c r="BA213" s="118">
        <f t="shared" si="87"/>
        <v>0</v>
      </c>
      <c r="BB213" s="118">
        <f t="shared" si="88"/>
        <v>0</v>
      </c>
      <c r="BC213" s="118">
        <f t="shared" si="89"/>
        <v>0</v>
      </c>
      <c r="BD213" s="118">
        <f t="shared" si="90"/>
        <v>0</v>
      </c>
      <c r="BE213" s="72"/>
      <c r="BG213" s="11"/>
      <c r="BH213" s="11"/>
      <c r="BI213" s="11"/>
      <c r="BJ213" s="11"/>
      <c r="BK213" s="11"/>
      <c r="BL213" s="11"/>
      <c r="BM213" s="11"/>
      <c r="BN213" s="11"/>
      <c r="BO213" s="11"/>
      <c r="BP213" s="165"/>
      <c r="BQ213" s="165"/>
      <c r="BR213" s="165"/>
      <c r="BS213" s="165"/>
      <c r="BT213" s="165"/>
      <c r="BU213" s="165"/>
      <c r="BV213" s="165"/>
      <c r="BW213" s="165"/>
      <c r="BX213" s="165"/>
      <c r="BY213" s="165"/>
      <c r="BZ213" s="165"/>
      <c r="CA213" s="165"/>
      <c r="CB213" s="165"/>
    </row>
    <row r="214" spans="1:80" x14ac:dyDescent="0.3">
      <c r="A214" s="93"/>
      <c r="C214" s="94"/>
      <c r="D214" s="94"/>
      <c r="E214" s="159"/>
      <c r="F214" s="159"/>
      <c r="G214" s="159"/>
      <c r="H214" s="159"/>
      <c r="I214" s="159"/>
      <c r="J214" s="159"/>
      <c r="K214" s="159"/>
      <c r="L214" s="159"/>
      <c r="M214" s="159"/>
      <c r="N214" s="159"/>
      <c r="O214" s="159"/>
      <c r="P214" s="159"/>
      <c r="Q214" s="159"/>
      <c r="R214" s="159"/>
      <c r="S214" s="159"/>
      <c r="T214" s="159"/>
      <c r="U214" s="159"/>
      <c r="V214" s="159"/>
      <c r="W214" s="159"/>
      <c r="X214" s="159"/>
      <c r="Y214" s="159"/>
      <c r="Z214" s="159"/>
      <c r="AA214" s="4"/>
      <c r="AB214" s="116"/>
      <c r="AC214" s="116" t="s">
        <v>231</v>
      </c>
      <c r="AD214" s="116" t="s">
        <v>641</v>
      </c>
      <c r="AE214" s="116"/>
      <c r="AF214" s="116"/>
      <c r="AG214" s="123">
        <f>IF(Tabel5[[#This Row],[Respons Vendor]]=AC214,AB214,0)</f>
        <v>0</v>
      </c>
      <c r="AH214" s="98"/>
      <c r="AI214" s="116"/>
      <c r="AJ214" s="98"/>
      <c r="AK214" s="118">
        <f t="shared" si="71"/>
        <v>0</v>
      </c>
      <c r="AL214" s="118">
        <f t="shared" si="72"/>
        <v>0</v>
      </c>
      <c r="AM214" s="118">
        <f t="shared" si="73"/>
        <v>0</v>
      </c>
      <c r="AN214" s="118">
        <f t="shared" si="74"/>
        <v>0</v>
      </c>
      <c r="AO214" s="118">
        <f t="shared" si="75"/>
        <v>0</v>
      </c>
      <c r="AP214" s="118">
        <f t="shared" si="76"/>
        <v>0</v>
      </c>
      <c r="AQ214" s="118">
        <f t="shared" si="77"/>
        <v>0</v>
      </c>
      <c r="AR214" s="118">
        <f t="shared" si="78"/>
        <v>0</v>
      </c>
      <c r="AS214" s="118">
        <f t="shared" si="79"/>
        <v>0</v>
      </c>
      <c r="AT214" s="118">
        <f t="shared" si="80"/>
        <v>0</v>
      </c>
      <c r="AU214" s="118">
        <f t="shared" si="81"/>
        <v>0</v>
      </c>
      <c r="AV214" s="118">
        <f t="shared" si="82"/>
        <v>0</v>
      </c>
      <c r="AW214" s="118">
        <f t="shared" si="83"/>
        <v>0</v>
      </c>
      <c r="AX214" s="118">
        <f t="shared" si="84"/>
        <v>0</v>
      </c>
      <c r="AY214" s="118">
        <f t="shared" si="85"/>
        <v>0</v>
      </c>
      <c r="AZ214" s="118">
        <f t="shared" si="86"/>
        <v>0</v>
      </c>
      <c r="BA214" s="118">
        <f t="shared" si="87"/>
        <v>0</v>
      </c>
      <c r="BB214" s="118">
        <f t="shared" si="88"/>
        <v>0</v>
      </c>
      <c r="BC214" s="118">
        <f t="shared" si="89"/>
        <v>0</v>
      </c>
      <c r="BD214" s="118">
        <f t="shared" si="90"/>
        <v>0</v>
      </c>
      <c r="BE214" s="72"/>
      <c r="BG214" s="11"/>
      <c r="BH214" s="11"/>
      <c r="BI214" s="11"/>
      <c r="BJ214" s="11"/>
      <c r="BK214" s="11"/>
      <c r="BL214" s="11"/>
      <c r="BM214" s="11"/>
      <c r="BN214" s="11"/>
      <c r="BO214" s="11"/>
      <c r="BP214" s="165"/>
      <c r="BQ214" s="165"/>
      <c r="BR214" s="165"/>
      <c r="BS214" s="165"/>
      <c r="BT214" s="165"/>
      <c r="BU214" s="165"/>
      <c r="BV214" s="165"/>
      <c r="BW214" s="165"/>
      <c r="BX214" s="165"/>
      <c r="BY214" s="165"/>
      <c r="BZ214" s="165"/>
      <c r="CA214" s="165"/>
      <c r="CB214" s="165"/>
    </row>
    <row r="215" spans="1:80" x14ac:dyDescent="0.3">
      <c r="B215" s="91" t="s">
        <v>965</v>
      </c>
      <c r="C215" s="94"/>
      <c r="D215" s="94"/>
      <c r="E215" s="159"/>
      <c r="F215" s="159"/>
      <c r="G215" s="159"/>
      <c r="H215" s="159"/>
      <c r="I215" s="159"/>
      <c r="J215" s="159"/>
      <c r="K215" s="159"/>
      <c r="L215" s="159"/>
      <c r="M215" s="159"/>
      <c r="N215" s="159"/>
      <c r="O215" s="159"/>
      <c r="P215" s="159"/>
      <c r="Q215" s="159"/>
      <c r="R215" s="159"/>
      <c r="S215" s="159"/>
      <c r="T215" s="159"/>
      <c r="U215" s="159"/>
      <c r="V215" s="159"/>
      <c r="W215" s="159"/>
      <c r="X215" s="159"/>
      <c r="Y215" s="159"/>
      <c r="Z215" s="159"/>
      <c r="AA215" s="4"/>
      <c r="AB215" s="116"/>
      <c r="AC215" s="116" t="s">
        <v>231</v>
      </c>
      <c r="AD215" s="116" t="s">
        <v>641</v>
      </c>
      <c r="AE215" s="116"/>
      <c r="AF215" s="116"/>
      <c r="AG215" s="123">
        <f>IF(Tabel5[[#This Row],[Respons Vendor]]=AC215,AB215,0)</f>
        <v>0</v>
      </c>
      <c r="AH215" s="98"/>
      <c r="AI215" s="116"/>
      <c r="AJ215" s="98"/>
      <c r="AK215" s="118">
        <f t="shared" si="71"/>
        <v>0</v>
      </c>
      <c r="AL215" s="118">
        <f t="shared" si="72"/>
        <v>0</v>
      </c>
      <c r="AM215" s="118">
        <f t="shared" si="73"/>
        <v>0</v>
      </c>
      <c r="AN215" s="118">
        <f t="shared" si="74"/>
        <v>0</v>
      </c>
      <c r="AO215" s="118">
        <f t="shared" si="75"/>
        <v>0</v>
      </c>
      <c r="AP215" s="118">
        <f t="shared" si="76"/>
        <v>0</v>
      </c>
      <c r="AQ215" s="118">
        <f t="shared" si="77"/>
        <v>0</v>
      </c>
      <c r="AR215" s="118">
        <f t="shared" si="78"/>
        <v>0</v>
      </c>
      <c r="AS215" s="118">
        <f t="shared" si="79"/>
        <v>0</v>
      </c>
      <c r="AT215" s="118">
        <f t="shared" si="80"/>
        <v>0</v>
      </c>
      <c r="AU215" s="118">
        <f t="shared" si="81"/>
        <v>0</v>
      </c>
      <c r="AV215" s="118">
        <f t="shared" si="82"/>
        <v>0</v>
      </c>
      <c r="AW215" s="118">
        <f t="shared" si="83"/>
        <v>0</v>
      </c>
      <c r="AX215" s="118">
        <f t="shared" si="84"/>
        <v>0</v>
      </c>
      <c r="AY215" s="118">
        <f t="shared" si="85"/>
        <v>0</v>
      </c>
      <c r="AZ215" s="118">
        <f t="shared" si="86"/>
        <v>0</v>
      </c>
      <c r="BA215" s="118">
        <f t="shared" si="87"/>
        <v>0</v>
      </c>
      <c r="BB215" s="118">
        <f t="shared" si="88"/>
        <v>0</v>
      </c>
      <c r="BC215" s="118">
        <f t="shared" si="89"/>
        <v>0</v>
      </c>
      <c r="BD215" s="118">
        <f t="shared" si="90"/>
        <v>0</v>
      </c>
      <c r="BE215" s="72"/>
      <c r="BG215" s="11"/>
      <c r="BH215" s="11"/>
      <c r="BI215" s="11"/>
      <c r="BJ215" s="11"/>
      <c r="BK215" s="11"/>
      <c r="BL215" s="11"/>
      <c r="BM215" s="11"/>
      <c r="BN215" s="11"/>
      <c r="BO215" s="11"/>
      <c r="BP215" s="165"/>
      <c r="BQ215" s="165"/>
      <c r="BR215" s="165"/>
      <c r="BS215" s="165"/>
      <c r="BT215" s="165"/>
      <c r="BU215" s="165"/>
      <c r="BV215" s="165"/>
      <c r="BW215" s="165"/>
      <c r="BX215" s="165"/>
      <c r="BY215" s="165"/>
      <c r="BZ215" s="165"/>
      <c r="CA215" s="165"/>
      <c r="CB215" s="165"/>
    </row>
    <row r="216" spans="1:80" x14ac:dyDescent="0.3">
      <c r="B216" s="92" t="s">
        <v>966</v>
      </c>
      <c r="C216" s="94"/>
      <c r="D216" s="94"/>
      <c r="E216" s="159"/>
      <c r="F216" s="159"/>
      <c r="G216" s="159"/>
      <c r="H216" s="159"/>
      <c r="I216" s="159"/>
      <c r="J216" s="159"/>
      <c r="K216" s="159"/>
      <c r="L216" s="159"/>
      <c r="M216" s="159"/>
      <c r="N216" s="159"/>
      <c r="O216" s="159"/>
      <c r="P216" s="159"/>
      <c r="Q216" s="159"/>
      <c r="R216" s="159"/>
      <c r="S216" s="159"/>
      <c r="T216" s="159"/>
      <c r="U216" s="159"/>
      <c r="V216" s="159"/>
      <c r="W216" s="159"/>
      <c r="X216" s="159"/>
      <c r="Y216" s="159"/>
      <c r="Z216" s="159"/>
      <c r="AA216" s="4"/>
      <c r="AB216" s="116"/>
      <c r="AC216" s="116" t="s">
        <v>231</v>
      </c>
      <c r="AD216" s="116" t="s">
        <v>641</v>
      </c>
      <c r="AE216" s="116"/>
      <c r="AF216" s="116"/>
      <c r="AG216" s="123">
        <f>IF(Tabel5[[#This Row],[Respons Vendor]]=AC216,AB216,0)</f>
        <v>0</v>
      </c>
      <c r="AH216" s="98"/>
      <c r="AI216" s="116"/>
      <c r="AJ216" s="98"/>
      <c r="AK216" s="118">
        <f t="shared" si="71"/>
        <v>0</v>
      </c>
      <c r="AL216" s="118">
        <f t="shared" si="72"/>
        <v>0</v>
      </c>
      <c r="AM216" s="118">
        <f t="shared" si="73"/>
        <v>0</v>
      </c>
      <c r="AN216" s="118">
        <f t="shared" si="74"/>
        <v>0</v>
      </c>
      <c r="AO216" s="118">
        <f t="shared" si="75"/>
        <v>0</v>
      </c>
      <c r="AP216" s="118">
        <f t="shared" si="76"/>
        <v>0</v>
      </c>
      <c r="AQ216" s="118">
        <f t="shared" si="77"/>
        <v>0</v>
      </c>
      <c r="AR216" s="118">
        <f t="shared" si="78"/>
        <v>0</v>
      </c>
      <c r="AS216" s="118">
        <f t="shared" si="79"/>
        <v>0</v>
      </c>
      <c r="AT216" s="118">
        <f t="shared" si="80"/>
        <v>0</v>
      </c>
      <c r="AU216" s="118">
        <f t="shared" si="81"/>
        <v>0</v>
      </c>
      <c r="AV216" s="118">
        <f t="shared" si="82"/>
        <v>0</v>
      </c>
      <c r="AW216" s="118">
        <f t="shared" si="83"/>
        <v>0</v>
      </c>
      <c r="AX216" s="118">
        <f t="shared" si="84"/>
        <v>0</v>
      </c>
      <c r="AY216" s="118">
        <f t="shared" si="85"/>
        <v>0</v>
      </c>
      <c r="AZ216" s="118">
        <f t="shared" si="86"/>
        <v>0</v>
      </c>
      <c r="BA216" s="118">
        <f t="shared" si="87"/>
        <v>0</v>
      </c>
      <c r="BB216" s="118">
        <f t="shared" si="88"/>
        <v>0</v>
      </c>
      <c r="BC216" s="118">
        <f t="shared" si="89"/>
        <v>0</v>
      </c>
      <c r="BD216" s="118">
        <f t="shared" si="90"/>
        <v>0</v>
      </c>
      <c r="BE216" s="72"/>
      <c r="BG216" s="11"/>
      <c r="BH216" s="11"/>
      <c r="BI216" s="11"/>
      <c r="BJ216" s="11"/>
      <c r="BK216" s="11"/>
      <c r="BL216" s="11"/>
      <c r="BM216" s="11"/>
      <c r="BN216" s="11"/>
      <c r="BO216" s="11"/>
      <c r="BP216" s="165"/>
      <c r="BQ216" s="165"/>
      <c r="BR216" s="165"/>
      <c r="BS216" s="165"/>
      <c r="BT216" s="165"/>
      <c r="BU216" s="165"/>
      <c r="BV216" s="165"/>
      <c r="BW216" s="165"/>
      <c r="BX216" s="165"/>
      <c r="BY216" s="165"/>
      <c r="BZ216" s="165"/>
      <c r="CA216" s="165"/>
      <c r="CB216" s="165"/>
    </row>
    <row r="217" spans="1:80" ht="27.6" x14ac:dyDescent="0.3">
      <c r="A217" s="93" t="s">
        <v>967</v>
      </c>
      <c r="B217" s="89" t="s">
        <v>968</v>
      </c>
      <c r="C217" s="94"/>
      <c r="D217" s="94"/>
      <c r="E217" s="159"/>
      <c r="F217" s="159"/>
      <c r="G217" s="159"/>
      <c r="H217" s="159"/>
      <c r="I217" s="159"/>
      <c r="J217" s="159"/>
      <c r="K217" s="159"/>
      <c r="L217" s="159"/>
      <c r="M217" s="159"/>
      <c r="N217" s="159"/>
      <c r="O217" s="159"/>
      <c r="P217" s="159"/>
      <c r="Q217" s="159"/>
      <c r="R217" s="159"/>
      <c r="S217" s="159"/>
      <c r="T217" s="159"/>
      <c r="U217" s="159"/>
      <c r="V217" s="159"/>
      <c r="W217" s="159"/>
      <c r="X217" s="159"/>
      <c r="Y217" s="159"/>
      <c r="Z217" s="159"/>
      <c r="AA217" s="4" t="s">
        <v>66</v>
      </c>
      <c r="AB217" s="116">
        <v>1</v>
      </c>
      <c r="AC217" s="116" t="s">
        <v>231</v>
      </c>
      <c r="AD217" s="116" t="s">
        <v>641</v>
      </c>
      <c r="AE217" s="116"/>
      <c r="AF217" s="116"/>
      <c r="AG217" s="123">
        <f>IF(Tabel5[[#This Row],[Respons Vendor]]=AC217,AB217,0)</f>
        <v>0</v>
      </c>
      <c r="AH217" s="98"/>
      <c r="AI217" s="116"/>
      <c r="AJ217" s="98"/>
      <c r="AK217" s="118">
        <f t="shared" si="71"/>
        <v>0</v>
      </c>
      <c r="AL217" s="118">
        <f t="shared" si="72"/>
        <v>0</v>
      </c>
      <c r="AM217" s="118">
        <f t="shared" si="73"/>
        <v>0</v>
      </c>
      <c r="AN217" s="118">
        <f t="shared" si="74"/>
        <v>0</v>
      </c>
      <c r="AO217" s="118">
        <f t="shared" si="75"/>
        <v>0</v>
      </c>
      <c r="AP217" s="118">
        <f t="shared" si="76"/>
        <v>0</v>
      </c>
      <c r="AQ217" s="118">
        <f t="shared" si="77"/>
        <v>0</v>
      </c>
      <c r="AR217" s="118">
        <f t="shared" si="78"/>
        <v>0</v>
      </c>
      <c r="AS217" s="118">
        <f t="shared" si="79"/>
        <v>0</v>
      </c>
      <c r="AT217" s="118">
        <f t="shared" si="80"/>
        <v>0</v>
      </c>
      <c r="AU217" s="118">
        <f t="shared" si="81"/>
        <v>0</v>
      </c>
      <c r="AV217" s="118">
        <f t="shared" si="82"/>
        <v>0</v>
      </c>
      <c r="AW217" s="118">
        <f t="shared" si="83"/>
        <v>0</v>
      </c>
      <c r="AX217" s="118">
        <f t="shared" si="84"/>
        <v>0</v>
      </c>
      <c r="AY217" s="118">
        <f t="shared" si="85"/>
        <v>0</v>
      </c>
      <c r="AZ217" s="118">
        <f t="shared" si="86"/>
        <v>0</v>
      </c>
      <c r="BA217" s="118">
        <f t="shared" si="87"/>
        <v>0</v>
      </c>
      <c r="BB217" s="118">
        <f t="shared" si="88"/>
        <v>0</v>
      </c>
      <c r="BC217" s="118">
        <f t="shared" si="89"/>
        <v>1</v>
      </c>
      <c r="BD217" s="118">
        <f t="shared" si="90"/>
        <v>0</v>
      </c>
      <c r="BE217" s="72"/>
      <c r="BG217" s="11"/>
      <c r="BH217" s="11"/>
      <c r="BI217" s="11"/>
      <c r="BJ217" s="11"/>
      <c r="BK217" s="11"/>
      <c r="BL217" s="11"/>
      <c r="BM217" s="11"/>
      <c r="BN217" s="11"/>
      <c r="BO217" s="11"/>
      <c r="BP217" s="165"/>
      <c r="BQ217" s="165"/>
      <c r="BR217" s="165"/>
      <c r="BS217" s="165"/>
      <c r="BT217" s="165"/>
      <c r="BU217" s="165"/>
      <c r="BV217" s="165"/>
      <c r="BW217" s="165"/>
      <c r="BX217" s="165"/>
      <c r="BY217" s="165"/>
      <c r="BZ217" s="165"/>
      <c r="CA217" s="165"/>
      <c r="CB217" s="165"/>
    </row>
    <row r="218" spans="1:80" ht="27.6" x14ac:dyDescent="0.3">
      <c r="A218" s="11" t="s">
        <v>969</v>
      </c>
      <c r="B218" s="89" t="s">
        <v>970</v>
      </c>
      <c r="C218" s="94"/>
      <c r="D218" s="94"/>
      <c r="E218" s="159"/>
      <c r="F218" s="159"/>
      <c r="G218" s="159"/>
      <c r="H218" s="159"/>
      <c r="I218" s="159"/>
      <c r="J218" s="159"/>
      <c r="K218" s="159"/>
      <c r="L218" s="159"/>
      <c r="M218" s="159"/>
      <c r="N218" s="159"/>
      <c r="O218" s="159"/>
      <c r="P218" s="159"/>
      <c r="Q218" s="159"/>
      <c r="R218" s="159"/>
      <c r="S218" s="159"/>
      <c r="T218" s="159"/>
      <c r="U218" s="159"/>
      <c r="V218" s="159"/>
      <c r="W218" s="159"/>
      <c r="X218" s="159"/>
      <c r="Y218" s="159"/>
      <c r="Z218" s="159"/>
      <c r="AA218" s="4" t="s">
        <v>66</v>
      </c>
      <c r="AB218" s="116">
        <v>1</v>
      </c>
      <c r="AC218" s="116" t="s">
        <v>231</v>
      </c>
      <c r="AD218" s="116" t="s">
        <v>641</v>
      </c>
      <c r="AE218" s="116"/>
      <c r="AF218" s="116"/>
      <c r="AG218" s="123">
        <f>IF(Tabel5[[#This Row],[Respons Vendor]]=AC218,AB218,0)</f>
        <v>0</v>
      </c>
      <c r="AH218" s="98"/>
      <c r="AI218" s="116"/>
      <c r="AJ218" s="98"/>
      <c r="AK218" s="118">
        <f t="shared" si="71"/>
        <v>0</v>
      </c>
      <c r="AL218" s="118">
        <f t="shared" si="72"/>
        <v>0</v>
      </c>
      <c r="AM218" s="118">
        <f t="shared" si="73"/>
        <v>0</v>
      </c>
      <c r="AN218" s="118">
        <f t="shared" si="74"/>
        <v>0</v>
      </c>
      <c r="AO218" s="118">
        <f t="shared" si="75"/>
        <v>0</v>
      </c>
      <c r="AP218" s="118">
        <f t="shared" si="76"/>
        <v>0</v>
      </c>
      <c r="AQ218" s="118">
        <f t="shared" si="77"/>
        <v>0</v>
      </c>
      <c r="AR218" s="118">
        <f t="shared" si="78"/>
        <v>0</v>
      </c>
      <c r="AS218" s="118">
        <f t="shared" si="79"/>
        <v>0</v>
      </c>
      <c r="AT218" s="118">
        <f t="shared" si="80"/>
        <v>0</v>
      </c>
      <c r="AU218" s="118">
        <f t="shared" si="81"/>
        <v>0</v>
      </c>
      <c r="AV218" s="118">
        <f t="shared" si="82"/>
        <v>0</v>
      </c>
      <c r="AW218" s="118">
        <f t="shared" si="83"/>
        <v>0</v>
      </c>
      <c r="AX218" s="118">
        <f t="shared" si="84"/>
        <v>0</v>
      </c>
      <c r="AY218" s="118">
        <f t="shared" si="85"/>
        <v>0</v>
      </c>
      <c r="AZ218" s="118">
        <f t="shared" si="86"/>
        <v>0</v>
      </c>
      <c r="BA218" s="118">
        <f t="shared" si="87"/>
        <v>0</v>
      </c>
      <c r="BB218" s="118">
        <f t="shared" si="88"/>
        <v>0</v>
      </c>
      <c r="BC218" s="118">
        <f t="shared" si="89"/>
        <v>1</v>
      </c>
      <c r="BD218" s="118">
        <f t="shared" si="90"/>
        <v>0</v>
      </c>
      <c r="BE218" s="72"/>
      <c r="BG218" s="11"/>
      <c r="BH218" s="11"/>
      <c r="BI218" s="11"/>
      <c r="BJ218" s="11"/>
      <c r="BK218" s="11"/>
      <c r="BL218" s="11"/>
      <c r="BM218" s="11"/>
      <c r="BN218" s="11"/>
      <c r="BO218" s="11"/>
      <c r="BP218" s="165"/>
      <c r="BQ218" s="165"/>
      <c r="BR218" s="165"/>
      <c r="BS218" s="165"/>
      <c r="BT218" s="165"/>
      <c r="BU218" s="165"/>
      <c r="BV218" s="165"/>
      <c r="BW218" s="165"/>
      <c r="BX218" s="165"/>
      <c r="BY218" s="165"/>
      <c r="BZ218" s="165"/>
      <c r="CA218" s="165"/>
      <c r="CB218" s="165"/>
    </row>
    <row r="219" spans="1:80" ht="27.6" x14ac:dyDescent="0.3">
      <c r="A219" s="93" t="s">
        <v>971</v>
      </c>
      <c r="B219" s="89" t="s">
        <v>972</v>
      </c>
      <c r="C219" s="94"/>
      <c r="D219" s="94"/>
      <c r="E219" s="159"/>
      <c r="F219" s="159"/>
      <c r="G219" s="159"/>
      <c r="H219" s="159"/>
      <c r="I219" s="159"/>
      <c r="J219" s="159"/>
      <c r="K219" s="159"/>
      <c r="L219" s="159"/>
      <c r="M219" s="159"/>
      <c r="N219" s="159"/>
      <c r="O219" s="159"/>
      <c r="P219" s="159"/>
      <c r="Q219" s="159"/>
      <c r="R219" s="159"/>
      <c r="S219" s="159"/>
      <c r="T219" s="159"/>
      <c r="U219" s="159"/>
      <c r="V219" s="159"/>
      <c r="W219" s="159"/>
      <c r="X219" s="159"/>
      <c r="Y219" s="159"/>
      <c r="Z219" s="159"/>
      <c r="AA219" s="4" t="s">
        <v>66</v>
      </c>
      <c r="AB219" s="146">
        <v>5</v>
      </c>
      <c r="AC219" s="116" t="s">
        <v>231</v>
      </c>
      <c r="AD219" s="116" t="s">
        <v>641</v>
      </c>
      <c r="AE219" s="116"/>
      <c r="AF219" s="116"/>
      <c r="AG219" s="123">
        <f>IF(Tabel5[[#This Row],[Respons Vendor]]=AC219,AB219,0)</f>
        <v>0</v>
      </c>
      <c r="AH219" s="98"/>
      <c r="AI219" s="116"/>
      <c r="AJ219" s="98"/>
      <c r="AK219" s="118">
        <f t="shared" si="71"/>
        <v>0</v>
      </c>
      <c r="AL219" s="118">
        <f t="shared" si="72"/>
        <v>0</v>
      </c>
      <c r="AM219" s="118">
        <f t="shared" si="73"/>
        <v>0</v>
      </c>
      <c r="AN219" s="118">
        <f t="shared" si="74"/>
        <v>0</v>
      </c>
      <c r="AO219" s="118">
        <f t="shared" si="75"/>
        <v>0</v>
      </c>
      <c r="AP219" s="118">
        <f t="shared" si="76"/>
        <v>0</v>
      </c>
      <c r="AQ219" s="118">
        <f t="shared" si="77"/>
        <v>0</v>
      </c>
      <c r="AR219" s="118">
        <f t="shared" si="78"/>
        <v>0</v>
      </c>
      <c r="AS219" s="118">
        <f t="shared" si="79"/>
        <v>0</v>
      </c>
      <c r="AT219" s="118">
        <f t="shared" si="80"/>
        <v>0</v>
      </c>
      <c r="AU219" s="118">
        <f t="shared" si="81"/>
        <v>0</v>
      </c>
      <c r="AV219" s="118">
        <f t="shared" si="82"/>
        <v>0</v>
      </c>
      <c r="AW219" s="118">
        <f t="shared" si="83"/>
        <v>0</v>
      </c>
      <c r="AX219" s="118">
        <f t="shared" si="84"/>
        <v>0</v>
      </c>
      <c r="AY219" s="118">
        <f t="shared" si="85"/>
        <v>0</v>
      </c>
      <c r="AZ219" s="118">
        <f t="shared" si="86"/>
        <v>0</v>
      </c>
      <c r="BA219" s="118">
        <f t="shared" si="87"/>
        <v>0</v>
      </c>
      <c r="BB219" s="118">
        <f t="shared" si="88"/>
        <v>0</v>
      </c>
      <c r="BC219" s="118">
        <f t="shared" si="89"/>
        <v>5</v>
      </c>
      <c r="BD219" s="118">
        <f t="shared" si="90"/>
        <v>0</v>
      </c>
      <c r="BE219" s="72"/>
      <c r="BG219" s="11"/>
      <c r="BH219" s="11"/>
      <c r="BI219" s="11"/>
      <c r="BJ219" s="11"/>
      <c r="BK219" s="11"/>
      <c r="BL219" s="11"/>
      <c r="BM219" s="11"/>
      <c r="BN219" s="11"/>
      <c r="BO219" s="11"/>
      <c r="BP219" s="165"/>
      <c r="BQ219" s="165"/>
      <c r="BR219" s="165"/>
      <c r="BS219" s="165"/>
      <c r="BT219" s="165"/>
      <c r="BU219" s="165"/>
      <c r="BV219" s="165"/>
      <c r="BW219" s="165"/>
      <c r="BX219" s="165"/>
      <c r="BY219" s="165"/>
      <c r="BZ219" s="165"/>
      <c r="CA219" s="165"/>
      <c r="CB219" s="165"/>
    </row>
    <row r="220" spans="1:80" x14ac:dyDescent="0.3">
      <c r="A220" s="93" t="s">
        <v>973</v>
      </c>
      <c r="B220" s="89" t="s">
        <v>974</v>
      </c>
      <c r="C220" s="94"/>
      <c r="D220" s="94"/>
      <c r="E220" s="159"/>
      <c r="F220" s="159"/>
      <c r="G220" s="159"/>
      <c r="H220" s="159"/>
      <c r="I220" s="159"/>
      <c r="J220" s="159"/>
      <c r="K220" s="159"/>
      <c r="L220" s="159"/>
      <c r="M220" s="159"/>
      <c r="N220" s="159"/>
      <c r="O220" s="159"/>
      <c r="P220" s="159"/>
      <c r="Q220" s="159"/>
      <c r="R220" s="159"/>
      <c r="S220" s="159"/>
      <c r="T220" s="159"/>
      <c r="U220" s="159"/>
      <c r="V220" s="159"/>
      <c r="W220" s="159"/>
      <c r="X220" s="159"/>
      <c r="Y220" s="159"/>
      <c r="Z220" s="159"/>
      <c r="AA220" s="4" t="s">
        <v>66</v>
      </c>
      <c r="AB220" s="116">
        <v>1</v>
      </c>
      <c r="AC220" s="116" t="s">
        <v>231</v>
      </c>
      <c r="AD220" s="116" t="s">
        <v>641</v>
      </c>
      <c r="AE220" s="116"/>
      <c r="AF220" s="116"/>
      <c r="AG220" s="123">
        <f>IF(Tabel5[[#This Row],[Respons Vendor]]=AC220,AB220,0)</f>
        <v>0</v>
      </c>
      <c r="AH220" s="98"/>
      <c r="AI220" s="116"/>
      <c r="AJ220" s="98"/>
      <c r="AK220" s="118">
        <f t="shared" si="71"/>
        <v>0</v>
      </c>
      <c r="AL220" s="118">
        <f t="shared" si="72"/>
        <v>0</v>
      </c>
      <c r="AM220" s="118">
        <f t="shared" si="73"/>
        <v>0</v>
      </c>
      <c r="AN220" s="118">
        <f t="shared" si="74"/>
        <v>0</v>
      </c>
      <c r="AO220" s="118">
        <f t="shared" si="75"/>
        <v>0</v>
      </c>
      <c r="AP220" s="118">
        <f t="shared" si="76"/>
        <v>0</v>
      </c>
      <c r="AQ220" s="118">
        <f t="shared" si="77"/>
        <v>0</v>
      </c>
      <c r="AR220" s="118">
        <f t="shared" si="78"/>
        <v>0</v>
      </c>
      <c r="AS220" s="118">
        <f t="shared" si="79"/>
        <v>0</v>
      </c>
      <c r="AT220" s="118">
        <f t="shared" si="80"/>
        <v>0</v>
      </c>
      <c r="AU220" s="118">
        <f t="shared" si="81"/>
        <v>0</v>
      </c>
      <c r="AV220" s="118">
        <f t="shared" si="82"/>
        <v>0</v>
      </c>
      <c r="AW220" s="118">
        <f t="shared" si="83"/>
        <v>0</v>
      </c>
      <c r="AX220" s="118">
        <f t="shared" si="84"/>
        <v>0</v>
      </c>
      <c r="AY220" s="118">
        <f t="shared" si="85"/>
        <v>0</v>
      </c>
      <c r="AZ220" s="118">
        <f t="shared" si="86"/>
        <v>0</v>
      </c>
      <c r="BA220" s="118">
        <f t="shared" si="87"/>
        <v>0</v>
      </c>
      <c r="BB220" s="118">
        <f t="shared" si="88"/>
        <v>0</v>
      </c>
      <c r="BC220" s="118">
        <f t="shared" si="89"/>
        <v>1</v>
      </c>
      <c r="BD220" s="118">
        <f t="shared" si="90"/>
        <v>0</v>
      </c>
      <c r="BE220" s="72"/>
      <c r="BG220" s="11"/>
      <c r="BH220" s="11"/>
      <c r="BI220" s="11"/>
      <c r="BJ220" s="11"/>
      <c r="BK220" s="11"/>
      <c r="BL220" s="11"/>
      <c r="BM220" s="11"/>
      <c r="BN220" s="11"/>
      <c r="BO220" s="11"/>
      <c r="BP220" s="165"/>
      <c r="BQ220" s="165"/>
      <c r="BR220" s="165"/>
      <c r="BS220" s="165"/>
      <c r="BT220" s="165"/>
      <c r="BU220" s="165"/>
      <c r="BV220" s="165"/>
      <c r="BW220" s="165"/>
      <c r="BX220" s="165"/>
      <c r="BY220" s="165"/>
      <c r="BZ220" s="165"/>
      <c r="CA220" s="165"/>
      <c r="CB220" s="165"/>
    </row>
    <row r="221" spans="1:80" ht="27.6" x14ac:dyDescent="0.3">
      <c r="A221" s="93" t="s">
        <v>975</v>
      </c>
      <c r="B221" s="89" t="s">
        <v>976</v>
      </c>
      <c r="C221" s="94"/>
      <c r="D221" s="94"/>
      <c r="E221" s="159"/>
      <c r="F221" s="159"/>
      <c r="G221" s="159"/>
      <c r="H221" s="159"/>
      <c r="I221" s="159"/>
      <c r="J221" s="159"/>
      <c r="K221" s="159"/>
      <c r="L221" s="159"/>
      <c r="M221" s="159"/>
      <c r="N221" s="159"/>
      <c r="O221" s="159"/>
      <c r="P221" s="159"/>
      <c r="Q221" s="159"/>
      <c r="R221" s="159"/>
      <c r="S221" s="159"/>
      <c r="T221" s="159"/>
      <c r="U221" s="159"/>
      <c r="V221" s="159"/>
      <c r="W221" s="159"/>
      <c r="X221" s="159"/>
      <c r="Y221" s="159"/>
      <c r="Z221" s="159"/>
      <c r="AA221" s="4" t="s">
        <v>66</v>
      </c>
      <c r="AB221" s="146">
        <v>5</v>
      </c>
      <c r="AC221" s="116" t="s">
        <v>231</v>
      </c>
      <c r="AD221" s="116" t="s">
        <v>641</v>
      </c>
      <c r="AE221" s="116"/>
      <c r="AF221" s="116"/>
      <c r="AG221" s="123">
        <f>IF(Tabel5[[#This Row],[Respons Vendor]]=AC221,AB221,0)</f>
        <v>0</v>
      </c>
      <c r="AH221" s="98"/>
      <c r="AI221" s="116"/>
      <c r="AJ221" s="98"/>
      <c r="AK221" s="118">
        <f t="shared" si="71"/>
        <v>0</v>
      </c>
      <c r="AL221" s="118">
        <f t="shared" si="72"/>
        <v>0</v>
      </c>
      <c r="AM221" s="118">
        <f t="shared" si="73"/>
        <v>0</v>
      </c>
      <c r="AN221" s="118">
        <f t="shared" si="74"/>
        <v>0</v>
      </c>
      <c r="AO221" s="118">
        <f t="shared" si="75"/>
        <v>0</v>
      </c>
      <c r="AP221" s="118">
        <f t="shared" si="76"/>
        <v>0</v>
      </c>
      <c r="AQ221" s="118">
        <f t="shared" si="77"/>
        <v>0</v>
      </c>
      <c r="AR221" s="118">
        <f t="shared" si="78"/>
        <v>0</v>
      </c>
      <c r="AS221" s="118">
        <f t="shared" si="79"/>
        <v>0</v>
      </c>
      <c r="AT221" s="118">
        <f t="shared" si="80"/>
        <v>0</v>
      </c>
      <c r="AU221" s="118">
        <f t="shared" si="81"/>
        <v>0</v>
      </c>
      <c r="AV221" s="118">
        <f t="shared" si="82"/>
        <v>0</v>
      </c>
      <c r="AW221" s="118">
        <f t="shared" si="83"/>
        <v>0</v>
      </c>
      <c r="AX221" s="118">
        <f t="shared" si="84"/>
        <v>0</v>
      </c>
      <c r="AY221" s="118">
        <f t="shared" si="85"/>
        <v>0</v>
      </c>
      <c r="AZ221" s="118">
        <f t="shared" si="86"/>
        <v>0</v>
      </c>
      <c r="BA221" s="118">
        <f t="shared" si="87"/>
        <v>0</v>
      </c>
      <c r="BB221" s="118">
        <f t="shared" si="88"/>
        <v>0</v>
      </c>
      <c r="BC221" s="118">
        <f t="shared" si="89"/>
        <v>5</v>
      </c>
      <c r="BD221" s="118">
        <f t="shared" si="90"/>
        <v>0</v>
      </c>
      <c r="BE221" s="72"/>
      <c r="BG221" s="11"/>
      <c r="BH221" s="11"/>
      <c r="BI221" s="11"/>
      <c r="BJ221" s="11"/>
      <c r="BK221" s="11"/>
      <c r="BL221" s="11"/>
      <c r="BM221" s="11"/>
      <c r="BN221" s="11"/>
      <c r="BO221" s="11"/>
      <c r="BP221" s="165"/>
      <c r="BQ221" s="165"/>
      <c r="BR221" s="165"/>
      <c r="BS221" s="165"/>
      <c r="BT221" s="165"/>
      <c r="BU221" s="165"/>
      <c r="BV221" s="165"/>
      <c r="BW221" s="165"/>
      <c r="BX221" s="165"/>
      <c r="BY221" s="165"/>
      <c r="BZ221" s="165"/>
      <c r="CA221" s="165"/>
      <c r="CB221" s="165"/>
    </row>
    <row r="222" spans="1:80" x14ac:dyDescent="0.3">
      <c r="A222" s="93" t="s">
        <v>977</v>
      </c>
      <c r="B222" s="89" t="s">
        <v>978</v>
      </c>
      <c r="C222" s="94"/>
      <c r="D222" s="94"/>
      <c r="E222" s="159"/>
      <c r="F222" s="159"/>
      <c r="G222" s="159"/>
      <c r="H222" s="159"/>
      <c r="I222" s="159"/>
      <c r="J222" s="159"/>
      <c r="K222" s="159"/>
      <c r="L222" s="159"/>
      <c r="M222" s="159"/>
      <c r="N222" s="159"/>
      <c r="O222" s="159"/>
      <c r="P222" s="159"/>
      <c r="Q222" s="159"/>
      <c r="R222" s="159"/>
      <c r="S222" s="159"/>
      <c r="T222" s="159"/>
      <c r="U222" s="159"/>
      <c r="V222" s="159"/>
      <c r="W222" s="159"/>
      <c r="X222" s="159"/>
      <c r="Y222" s="159"/>
      <c r="Z222" s="159"/>
      <c r="AA222" s="4" t="s">
        <v>66</v>
      </c>
      <c r="AB222" s="146">
        <v>5</v>
      </c>
      <c r="AC222" s="116" t="s">
        <v>231</v>
      </c>
      <c r="AD222" s="116" t="s">
        <v>641</v>
      </c>
      <c r="AE222" s="116"/>
      <c r="AF222" s="116"/>
      <c r="AG222" s="123">
        <f>IF(Tabel5[[#This Row],[Respons Vendor]]=AC222,AB222,0)</f>
        <v>0</v>
      </c>
      <c r="AH222" s="98"/>
      <c r="AI222" s="116"/>
      <c r="AJ222" s="98"/>
      <c r="AK222" s="118">
        <f t="shared" si="71"/>
        <v>0</v>
      </c>
      <c r="AL222" s="118">
        <f t="shared" si="72"/>
        <v>0</v>
      </c>
      <c r="AM222" s="118">
        <f t="shared" si="73"/>
        <v>0</v>
      </c>
      <c r="AN222" s="118">
        <f t="shared" si="74"/>
        <v>0</v>
      </c>
      <c r="AO222" s="118">
        <f t="shared" si="75"/>
        <v>0</v>
      </c>
      <c r="AP222" s="118">
        <f t="shared" si="76"/>
        <v>0</v>
      </c>
      <c r="AQ222" s="118">
        <f t="shared" si="77"/>
        <v>0</v>
      </c>
      <c r="AR222" s="118">
        <f t="shared" si="78"/>
        <v>0</v>
      </c>
      <c r="AS222" s="118">
        <f t="shared" si="79"/>
        <v>0</v>
      </c>
      <c r="AT222" s="118">
        <f t="shared" si="80"/>
        <v>0</v>
      </c>
      <c r="AU222" s="118">
        <f t="shared" si="81"/>
        <v>0</v>
      </c>
      <c r="AV222" s="118">
        <f t="shared" si="82"/>
        <v>0</v>
      </c>
      <c r="AW222" s="118">
        <f t="shared" si="83"/>
        <v>0</v>
      </c>
      <c r="AX222" s="118">
        <f t="shared" si="84"/>
        <v>0</v>
      </c>
      <c r="AY222" s="118">
        <f t="shared" si="85"/>
        <v>0</v>
      </c>
      <c r="AZ222" s="118">
        <f t="shared" si="86"/>
        <v>0</v>
      </c>
      <c r="BA222" s="118">
        <f t="shared" si="87"/>
        <v>0</v>
      </c>
      <c r="BB222" s="118">
        <f t="shared" si="88"/>
        <v>0</v>
      </c>
      <c r="BC222" s="118">
        <f t="shared" si="89"/>
        <v>5</v>
      </c>
      <c r="BD222" s="118">
        <f t="shared" si="90"/>
        <v>0</v>
      </c>
      <c r="BE222" s="72"/>
      <c r="BG222" s="11"/>
      <c r="BH222" s="11"/>
      <c r="BI222" s="11"/>
      <c r="BJ222" s="11"/>
      <c r="BK222" s="11"/>
      <c r="BL222" s="11"/>
      <c r="BM222" s="11"/>
      <c r="BN222" s="11"/>
      <c r="BO222" s="11"/>
      <c r="BP222" s="165"/>
      <c r="BQ222" s="165"/>
      <c r="BR222" s="165"/>
      <c r="BS222" s="165"/>
      <c r="BT222" s="165"/>
      <c r="BU222" s="165"/>
      <c r="BV222" s="165"/>
      <c r="BW222" s="165"/>
      <c r="BX222" s="165"/>
      <c r="BY222" s="165"/>
      <c r="BZ222" s="165"/>
      <c r="CA222" s="165"/>
      <c r="CB222" s="165"/>
    </row>
    <row r="223" spans="1:80" ht="27.6" x14ac:dyDescent="0.3">
      <c r="A223" s="93" t="s">
        <v>979</v>
      </c>
      <c r="B223" s="89" t="s">
        <v>980</v>
      </c>
      <c r="C223" s="94"/>
      <c r="D223" s="94"/>
      <c r="E223" s="159"/>
      <c r="F223" s="159"/>
      <c r="G223" s="159"/>
      <c r="H223" s="159"/>
      <c r="I223" s="159"/>
      <c r="J223" s="159"/>
      <c r="K223" s="159"/>
      <c r="L223" s="159"/>
      <c r="M223" s="159"/>
      <c r="N223" s="159"/>
      <c r="O223" s="159"/>
      <c r="P223" s="159"/>
      <c r="Q223" s="159"/>
      <c r="R223" s="159"/>
      <c r="S223" s="159"/>
      <c r="T223" s="159"/>
      <c r="U223" s="159"/>
      <c r="V223" s="159"/>
      <c r="W223" s="159"/>
      <c r="X223" s="159"/>
      <c r="Y223" s="159"/>
      <c r="Z223" s="159"/>
      <c r="AA223" s="4" t="s">
        <v>66</v>
      </c>
      <c r="AB223" s="146">
        <v>3</v>
      </c>
      <c r="AC223" s="116" t="s">
        <v>231</v>
      </c>
      <c r="AD223" s="116" t="s">
        <v>641</v>
      </c>
      <c r="AE223" s="116"/>
      <c r="AF223" s="116"/>
      <c r="AG223" s="123">
        <f>IF(Tabel5[[#This Row],[Respons Vendor]]=AC223,AB223,0)</f>
        <v>0</v>
      </c>
      <c r="AH223" s="98"/>
      <c r="AI223" s="116"/>
      <c r="AJ223" s="98"/>
      <c r="AK223" s="118">
        <f t="shared" si="71"/>
        <v>0</v>
      </c>
      <c r="AL223" s="118">
        <f t="shared" si="72"/>
        <v>0</v>
      </c>
      <c r="AM223" s="118">
        <f t="shared" si="73"/>
        <v>0</v>
      </c>
      <c r="AN223" s="118">
        <f t="shared" si="74"/>
        <v>0</v>
      </c>
      <c r="AO223" s="118">
        <f t="shared" si="75"/>
        <v>0</v>
      </c>
      <c r="AP223" s="118">
        <f t="shared" si="76"/>
        <v>0</v>
      </c>
      <c r="AQ223" s="118">
        <f t="shared" si="77"/>
        <v>0</v>
      </c>
      <c r="AR223" s="118">
        <f t="shared" si="78"/>
        <v>0</v>
      </c>
      <c r="AS223" s="118">
        <f t="shared" si="79"/>
        <v>0</v>
      </c>
      <c r="AT223" s="118">
        <f t="shared" si="80"/>
        <v>0</v>
      </c>
      <c r="AU223" s="118">
        <f t="shared" si="81"/>
        <v>0</v>
      </c>
      <c r="AV223" s="118">
        <f t="shared" si="82"/>
        <v>0</v>
      </c>
      <c r="AW223" s="118">
        <f t="shared" si="83"/>
        <v>0</v>
      </c>
      <c r="AX223" s="118">
        <f t="shared" si="84"/>
        <v>0</v>
      </c>
      <c r="AY223" s="118">
        <f t="shared" si="85"/>
        <v>0</v>
      </c>
      <c r="AZ223" s="118">
        <f t="shared" si="86"/>
        <v>0</v>
      </c>
      <c r="BA223" s="118">
        <f t="shared" si="87"/>
        <v>0</v>
      </c>
      <c r="BB223" s="118">
        <f t="shared" si="88"/>
        <v>0</v>
      </c>
      <c r="BC223" s="118">
        <f t="shared" si="89"/>
        <v>3</v>
      </c>
      <c r="BD223" s="118">
        <f t="shared" si="90"/>
        <v>0</v>
      </c>
      <c r="BE223" s="72"/>
      <c r="BG223" s="11"/>
      <c r="BH223" s="11"/>
      <c r="BI223" s="11"/>
      <c r="BJ223" s="11"/>
      <c r="BK223" s="11"/>
      <c r="BL223" s="11"/>
      <c r="BM223" s="11"/>
      <c r="BN223" s="11"/>
      <c r="BO223" s="11"/>
      <c r="BP223" s="165"/>
      <c r="BQ223" s="165"/>
      <c r="BR223" s="165"/>
      <c r="BS223" s="165"/>
      <c r="BT223" s="165"/>
      <c r="BU223" s="165"/>
      <c r="BV223" s="165"/>
      <c r="BW223" s="165"/>
      <c r="BX223" s="165"/>
      <c r="BY223" s="165"/>
      <c r="BZ223" s="165"/>
      <c r="CA223" s="165"/>
      <c r="CB223" s="165"/>
    </row>
    <row r="224" spans="1:80" x14ac:dyDescent="0.3">
      <c r="A224" s="93" t="s">
        <v>981</v>
      </c>
      <c r="B224" s="89" t="s">
        <v>982</v>
      </c>
      <c r="C224" s="94"/>
      <c r="D224" s="94"/>
      <c r="E224" s="159"/>
      <c r="F224" s="159"/>
      <c r="G224" s="159"/>
      <c r="H224" s="159"/>
      <c r="I224" s="159"/>
      <c r="J224" s="159"/>
      <c r="K224" s="159"/>
      <c r="L224" s="159"/>
      <c r="M224" s="159"/>
      <c r="N224" s="159"/>
      <c r="O224" s="159"/>
      <c r="P224" s="159"/>
      <c r="Q224" s="159"/>
      <c r="R224" s="159"/>
      <c r="S224" s="159"/>
      <c r="T224" s="159"/>
      <c r="U224" s="159"/>
      <c r="V224" s="159"/>
      <c r="W224" s="159"/>
      <c r="X224" s="159"/>
      <c r="Y224" s="159"/>
      <c r="Z224" s="159"/>
      <c r="AA224" s="4" t="s">
        <v>66</v>
      </c>
      <c r="AB224" s="116">
        <v>1</v>
      </c>
      <c r="AC224" s="116" t="s">
        <v>231</v>
      </c>
      <c r="AD224" s="116" t="s">
        <v>641</v>
      </c>
      <c r="AE224" s="116"/>
      <c r="AF224" s="116"/>
      <c r="AG224" s="123">
        <f>IF(Tabel5[[#This Row],[Respons Vendor]]=AC224,AB224,0)</f>
        <v>0</v>
      </c>
      <c r="AH224" s="98"/>
      <c r="AI224" s="116"/>
      <c r="AJ224" s="98"/>
      <c r="AK224" s="118">
        <f t="shared" si="71"/>
        <v>0</v>
      </c>
      <c r="AL224" s="118">
        <f t="shared" si="72"/>
        <v>0</v>
      </c>
      <c r="AM224" s="118">
        <f t="shared" si="73"/>
        <v>0</v>
      </c>
      <c r="AN224" s="118">
        <f t="shared" si="74"/>
        <v>0</v>
      </c>
      <c r="AO224" s="118">
        <f t="shared" si="75"/>
        <v>0</v>
      </c>
      <c r="AP224" s="118">
        <f t="shared" si="76"/>
        <v>0</v>
      </c>
      <c r="AQ224" s="118">
        <f t="shared" si="77"/>
        <v>0</v>
      </c>
      <c r="AR224" s="118">
        <f t="shared" si="78"/>
        <v>0</v>
      </c>
      <c r="AS224" s="118">
        <f t="shared" si="79"/>
        <v>0</v>
      </c>
      <c r="AT224" s="118">
        <f t="shared" si="80"/>
        <v>0</v>
      </c>
      <c r="AU224" s="118">
        <f t="shared" si="81"/>
        <v>0</v>
      </c>
      <c r="AV224" s="118">
        <f t="shared" si="82"/>
        <v>0</v>
      </c>
      <c r="AW224" s="118">
        <f t="shared" si="83"/>
        <v>0</v>
      </c>
      <c r="AX224" s="118">
        <f t="shared" si="84"/>
        <v>0</v>
      </c>
      <c r="AY224" s="118">
        <f t="shared" si="85"/>
        <v>0</v>
      </c>
      <c r="AZ224" s="118">
        <f t="shared" si="86"/>
        <v>0</v>
      </c>
      <c r="BA224" s="118">
        <f t="shared" si="87"/>
        <v>0</v>
      </c>
      <c r="BB224" s="118">
        <f t="shared" si="88"/>
        <v>0</v>
      </c>
      <c r="BC224" s="118">
        <f t="shared" si="89"/>
        <v>1</v>
      </c>
      <c r="BD224" s="118">
        <f t="shared" si="90"/>
        <v>0</v>
      </c>
      <c r="BE224" s="72"/>
      <c r="BG224" s="11"/>
      <c r="BH224" s="11"/>
      <c r="BI224" s="11"/>
      <c r="BJ224" s="11"/>
      <c r="BK224" s="11"/>
      <c r="BL224" s="11"/>
      <c r="BM224" s="11"/>
      <c r="BN224" s="11"/>
      <c r="BO224" s="11"/>
      <c r="BP224" s="165"/>
      <c r="BQ224" s="165"/>
      <c r="BR224" s="165"/>
      <c r="BS224" s="165"/>
      <c r="BT224" s="165"/>
      <c r="BU224" s="165"/>
      <c r="BV224" s="165"/>
      <c r="BW224" s="165"/>
      <c r="BX224" s="165"/>
      <c r="BY224" s="165"/>
      <c r="BZ224" s="165"/>
      <c r="CA224" s="165"/>
      <c r="CB224" s="165"/>
    </row>
    <row r="225" spans="1:80" x14ac:dyDescent="0.3">
      <c r="A225" s="93" t="s">
        <v>983</v>
      </c>
      <c r="B225" s="89" t="s">
        <v>984</v>
      </c>
      <c r="C225" s="94"/>
      <c r="D225" s="94"/>
      <c r="E225" s="159"/>
      <c r="F225" s="159"/>
      <c r="G225" s="159"/>
      <c r="H225" s="159"/>
      <c r="I225" s="159"/>
      <c r="J225" s="159"/>
      <c r="K225" s="159"/>
      <c r="L225" s="159"/>
      <c r="M225" s="159"/>
      <c r="N225" s="159"/>
      <c r="O225" s="159"/>
      <c r="P225" s="159"/>
      <c r="Q225" s="159"/>
      <c r="R225" s="159"/>
      <c r="S225" s="159"/>
      <c r="T225" s="159"/>
      <c r="U225" s="159"/>
      <c r="V225" s="159"/>
      <c r="W225" s="159"/>
      <c r="X225" s="159"/>
      <c r="Y225" s="159"/>
      <c r="Z225" s="159"/>
      <c r="AA225" s="4" t="s">
        <v>66</v>
      </c>
      <c r="AB225" s="146">
        <v>5</v>
      </c>
      <c r="AC225" s="116" t="s">
        <v>231</v>
      </c>
      <c r="AD225" s="116" t="s">
        <v>641</v>
      </c>
      <c r="AE225" s="116"/>
      <c r="AF225" s="116"/>
      <c r="AG225" s="123">
        <f>IF(Tabel5[[#This Row],[Respons Vendor]]=AC225,AB225,0)</f>
        <v>0</v>
      </c>
      <c r="AH225" s="98"/>
      <c r="AI225" s="116"/>
      <c r="AJ225" s="98"/>
      <c r="AK225" s="118">
        <f t="shared" si="71"/>
        <v>0</v>
      </c>
      <c r="AL225" s="118">
        <f t="shared" si="72"/>
        <v>0</v>
      </c>
      <c r="AM225" s="118">
        <f t="shared" si="73"/>
        <v>0</v>
      </c>
      <c r="AN225" s="118">
        <f t="shared" si="74"/>
        <v>0</v>
      </c>
      <c r="AO225" s="118">
        <f t="shared" si="75"/>
        <v>0</v>
      </c>
      <c r="AP225" s="118">
        <f t="shared" si="76"/>
        <v>0</v>
      </c>
      <c r="AQ225" s="118">
        <f t="shared" si="77"/>
        <v>0</v>
      </c>
      <c r="AR225" s="118">
        <f t="shared" si="78"/>
        <v>0</v>
      </c>
      <c r="AS225" s="118">
        <f t="shared" si="79"/>
        <v>0</v>
      </c>
      <c r="AT225" s="118">
        <f t="shared" si="80"/>
        <v>0</v>
      </c>
      <c r="AU225" s="118">
        <f t="shared" si="81"/>
        <v>0</v>
      </c>
      <c r="AV225" s="118">
        <f t="shared" si="82"/>
        <v>0</v>
      </c>
      <c r="AW225" s="118">
        <f t="shared" si="83"/>
        <v>0</v>
      </c>
      <c r="AX225" s="118">
        <f t="shared" si="84"/>
        <v>0</v>
      </c>
      <c r="AY225" s="118">
        <f t="shared" si="85"/>
        <v>0</v>
      </c>
      <c r="AZ225" s="118">
        <f t="shared" si="86"/>
        <v>0</v>
      </c>
      <c r="BA225" s="118">
        <f t="shared" si="87"/>
        <v>0</v>
      </c>
      <c r="BB225" s="118">
        <f t="shared" si="88"/>
        <v>0</v>
      </c>
      <c r="BC225" s="118">
        <f t="shared" si="89"/>
        <v>5</v>
      </c>
      <c r="BD225" s="118">
        <f t="shared" si="90"/>
        <v>0</v>
      </c>
      <c r="BE225" s="72"/>
      <c r="BG225" s="11"/>
      <c r="BH225" s="11"/>
      <c r="BI225" s="11"/>
      <c r="BJ225" s="11"/>
      <c r="BK225" s="11"/>
      <c r="BL225" s="11"/>
      <c r="BM225" s="11"/>
      <c r="BN225" s="11"/>
      <c r="BO225" s="11"/>
      <c r="BP225" s="165"/>
      <c r="BQ225" s="165"/>
      <c r="BR225" s="165"/>
      <c r="BS225" s="165"/>
      <c r="BT225" s="165"/>
      <c r="BU225" s="165"/>
      <c r="BV225" s="165"/>
      <c r="BW225" s="165"/>
      <c r="BX225" s="165"/>
      <c r="BY225" s="165"/>
      <c r="BZ225" s="165"/>
      <c r="CA225" s="165"/>
      <c r="CB225" s="165"/>
    </row>
    <row r="226" spans="1:80" x14ac:dyDescent="0.3">
      <c r="A226" s="93" t="s">
        <v>985</v>
      </c>
      <c r="B226" s="89" t="s">
        <v>986</v>
      </c>
      <c r="C226" s="94"/>
      <c r="D226" s="94"/>
      <c r="E226" s="159"/>
      <c r="F226" s="159"/>
      <c r="G226" s="159"/>
      <c r="H226" s="159"/>
      <c r="I226" s="159"/>
      <c r="J226" s="159"/>
      <c r="K226" s="159"/>
      <c r="L226" s="159"/>
      <c r="M226" s="159"/>
      <c r="N226" s="159"/>
      <c r="O226" s="159"/>
      <c r="P226" s="159"/>
      <c r="Q226" s="159"/>
      <c r="R226" s="159"/>
      <c r="S226" s="159"/>
      <c r="T226" s="159"/>
      <c r="U226" s="159"/>
      <c r="V226" s="159"/>
      <c r="W226" s="159"/>
      <c r="X226" s="159"/>
      <c r="Y226" s="159"/>
      <c r="Z226" s="159"/>
      <c r="AA226" s="4" t="s">
        <v>66</v>
      </c>
      <c r="AB226" s="116">
        <v>1</v>
      </c>
      <c r="AC226" s="116" t="s">
        <v>231</v>
      </c>
      <c r="AD226" s="116" t="s">
        <v>641</v>
      </c>
      <c r="AE226" s="116"/>
      <c r="AF226" s="116"/>
      <c r="AG226" s="123">
        <f>IF(Tabel5[[#This Row],[Respons Vendor]]=AC226,AB226,0)</f>
        <v>0</v>
      </c>
      <c r="AH226" s="98"/>
      <c r="AI226" s="116"/>
      <c r="AJ226" s="98"/>
      <c r="AK226" s="118">
        <f t="shared" si="71"/>
        <v>0</v>
      </c>
      <c r="AL226" s="118">
        <f t="shared" si="72"/>
        <v>0</v>
      </c>
      <c r="AM226" s="118">
        <f t="shared" si="73"/>
        <v>0</v>
      </c>
      <c r="AN226" s="118">
        <f t="shared" si="74"/>
        <v>0</v>
      </c>
      <c r="AO226" s="118">
        <f t="shared" si="75"/>
        <v>0</v>
      </c>
      <c r="AP226" s="118">
        <f t="shared" si="76"/>
        <v>0</v>
      </c>
      <c r="AQ226" s="118">
        <f t="shared" si="77"/>
        <v>0</v>
      </c>
      <c r="AR226" s="118">
        <f t="shared" si="78"/>
        <v>0</v>
      </c>
      <c r="AS226" s="118">
        <f t="shared" si="79"/>
        <v>0</v>
      </c>
      <c r="AT226" s="118">
        <f t="shared" si="80"/>
        <v>0</v>
      </c>
      <c r="AU226" s="118">
        <f t="shared" si="81"/>
        <v>0</v>
      </c>
      <c r="AV226" s="118">
        <f t="shared" si="82"/>
        <v>0</v>
      </c>
      <c r="AW226" s="118">
        <f t="shared" si="83"/>
        <v>0</v>
      </c>
      <c r="AX226" s="118">
        <f t="shared" si="84"/>
        <v>0</v>
      </c>
      <c r="AY226" s="118">
        <f t="shared" si="85"/>
        <v>0</v>
      </c>
      <c r="AZ226" s="118">
        <f t="shared" si="86"/>
        <v>0</v>
      </c>
      <c r="BA226" s="118">
        <f t="shared" si="87"/>
        <v>0</v>
      </c>
      <c r="BB226" s="118">
        <f t="shared" si="88"/>
        <v>0</v>
      </c>
      <c r="BC226" s="118">
        <f t="shared" si="89"/>
        <v>1</v>
      </c>
      <c r="BD226" s="118">
        <f t="shared" si="90"/>
        <v>0</v>
      </c>
      <c r="BE226" s="72"/>
      <c r="BG226" s="11"/>
      <c r="BH226" s="11"/>
      <c r="BI226" s="11"/>
      <c r="BJ226" s="11"/>
      <c r="BK226" s="11"/>
      <c r="BL226" s="11"/>
      <c r="BM226" s="11"/>
      <c r="BN226" s="11"/>
      <c r="BO226" s="11"/>
      <c r="BP226" s="165"/>
      <c r="BQ226" s="165"/>
      <c r="BR226" s="165"/>
      <c r="BS226" s="165"/>
      <c r="BT226" s="165"/>
      <c r="BU226" s="165"/>
      <c r="BV226" s="165"/>
      <c r="BW226" s="165"/>
      <c r="BX226" s="165"/>
      <c r="BY226" s="165"/>
      <c r="BZ226" s="165"/>
      <c r="CA226" s="165"/>
      <c r="CB226" s="165"/>
    </row>
    <row r="227" spans="1:80" x14ac:dyDescent="0.3">
      <c r="A227" s="93" t="s">
        <v>987</v>
      </c>
      <c r="B227" s="89" t="s">
        <v>988</v>
      </c>
      <c r="C227" s="94"/>
      <c r="D227" s="94"/>
      <c r="E227" s="159"/>
      <c r="F227" s="159"/>
      <c r="G227" s="159"/>
      <c r="H227" s="159"/>
      <c r="I227" s="159"/>
      <c r="J227" s="159"/>
      <c r="K227" s="159"/>
      <c r="L227" s="159"/>
      <c r="M227" s="159"/>
      <c r="N227" s="159"/>
      <c r="O227" s="159"/>
      <c r="P227" s="159"/>
      <c r="Q227" s="159"/>
      <c r="R227" s="159"/>
      <c r="S227" s="159"/>
      <c r="T227" s="159"/>
      <c r="U227" s="159"/>
      <c r="V227" s="159"/>
      <c r="W227" s="159"/>
      <c r="X227" s="159"/>
      <c r="Y227" s="159"/>
      <c r="Z227" s="159"/>
      <c r="AA227" s="4" t="s">
        <v>66</v>
      </c>
      <c r="AB227" s="116">
        <v>1</v>
      </c>
      <c r="AC227" s="116" t="s">
        <v>231</v>
      </c>
      <c r="AD227" s="116" t="s">
        <v>641</v>
      </c>
      <c r="AE227" s="116"/>
      <c r="AF227" s="116"/>
      <c r="AG227" s="123">
        <f>IF(Tabel5[[#This Row],[Respons Vendor]]=AC227,AB227,0)</f>
        <v>0</v>
      </c>
      <c r="AH227" s="98"/>
      <c r="AI227" s="116"/>
      <c r="AJ227" s="98"/>
      <c r="AK227" s="118">
        <f t="shared" si="71"/>
        <v>0</v>
      </c>
      <c r="AL227" s="118">
        <f t="shared" si="72"/>
        <v>0</v>
      </c>
      <c r="AM227" s="118">
        <f t="shared" si="73"/>
        <v>0</v>
      </c>
      <c r="AN227" s="118">
        <f t="shared" si="74"/>
        <v>0</v>
      </c>
      <c r="AO227" s="118">
        <f t="shared" si="75"/>
        <v>0</v>
      </c>
      <c r="AP227" s="118">
        <f t="shared" si="76"/>
        <v>0</v>
      </c>
      <c r="AQ227" s="118">
        <f t="shared" si="77"/>
        <v>0</v>
      </c>
      <c r="AR227" s="118">
        <f t="shared" si="78"/>
        <v>0</v>
      </c>
      <c r="AS227" s="118">
        <f t="shared" si="79"/>
        <v>0</v>
      </c>
      <c r="AT227" s="118">
        <f t="shared" si="80"/>
        <v>0</v>
      </c>
      <c r="AU227" s="118">
        <f t="shared" si="81"/>
        <v>0</v>
      </c>
      <c r="AV227" s="118">
        <f t="shared" si="82"/>
        <v>0</v>
      </c>
      <c r="AW227" s="118">
        <f t="shared" si="83"/>
        <v>0</v>
      </c>
      <c r="AX227" s="118">
        <f t="shared" si="84"/>
        <v>0</v>
      </c>
      <c r="AY227" s="118">
        <f t="shared" si="85"/>
        <v>0</v>
      </c>
      <c r="AZ227" s="118">
        <f t="shared" si="86"/>
        <v>0</v>
      </c>
      <c r="BA227" s="118">
        <f t="shared" si="87"/>
        <v>0</v>
      </c>
      <c r="BB227" s="118">
        <f t="shared" si="88"/>
        <v>0</v>
      </c>
      <c r="BC227" s="118">
        <f t="shared" si="89"/>
        <v>1</v>
      </c>
      <c r="BD227" s="118">
        <f t="shared" si="90"/>
        <v>0</v>
      </c>
      <c r="BE227" s="72"/>
      <c r="BG227" s="11"/>
      <c r="BH227" s="11"/>
      <c r="BI227" s="11"/>
      <c r="BJ227" s="11"/>
      <c r="BK227" s="11"/>
      <c r="BL227" s="11"/>
      <c r="BM227" s="11"/>
      <c r="BN227" s="11"/>
      <c r="BO227" s="11"/>
      <c r="BP227" s="165"/>
      <c r="BQ227" s="165"/>
      <c r="BR227" s="165"/>
      <c r="BS227" s="165"/>
      <c r="BT227" s="165"/>
      <c r="BU227" s="165"/>
      <c r="BV227" s="165"/>
      <c r="BW227" s="165"/>
      <c r="BX227" s="165"/>
      <c r="BY227" s="165"/>
      <c r="BZ227" s="165"/>
      <c r="CA227" s="165"/>
      <c r="CB227" s="165"/>
    </row>
    <row r="228" spans="1:80" x14ac:dyDescent="0.3">
      <c r="A228" s="93" t="s">
        <v>989</v>
      </c>
      <c r="B228" s="89" t="s">
        <v>990</v>
      </c>
      <c r="C228" s="94"/>
      <c r="D228" s="94"/>
      <c r="E228" s="159"/>
      <c r="F228" s="159"/>
      <c r="G228" s="159"/>
      <c r="H228" s="159"/>
      <c r="I228" s="159"/>
      <c r="J228" s="159"/>
      <c r="K228" s="159"/>
      <c r="L228" s="159"/>
      <c r="M228" s="159"/>
      <c r="N228" s="159"/>
      <c r="O228" s="159"/>
      <c r="P228" s="159"/>
      <c r="Q228" s="159"/>
      <c r="R228" s="159"/>
      <c r="S228" s="159"/>
      <c r="T228" s="159"/>
      <c r="U228" s="159"/>
      <c r="V228" s="159"/>
      <c r="W228" s="159"/>
      <c r="X228" s="159"/>
      <c r="Y228" s="159"/>
      <c r="Z228" s="159"/>
      <c r="AA228" s="4" t="s">
        <v>66</v>
      </c>
      <c r="AB228" s="116">
        <v>1</v>
      </c>
      <c r="AC228" s="116" t="s">
        <v>231</v>
      </c>
      <c r="AD228" s="116" t="s">
        <v>641</v>
      </c>
      <c r="AE228" s="116"/>
      <c r="AF228" s="116"/>
      <c r="AG228" s="123">
        <f>IF(Tabel5[[#This Row],[Respons Vendor]]=AC228,AB228,0)</f>
        <v>0</v>
      </c>
      <c r="AH228" s="98"/>
      <c r="AI228" s="116"/>
      <c r="AJ228" s="98"/>
      <c r="AK228" s="118">
        <f t="shared" si="71"/>
        <v>0</v>
      </c>
      <c r="AL228" s="118">
        <f t="shared" si="72"/>
        <v>0</v>
      </c>
      <c r="AM228" s="118">
        <f t="shared" si="73"/>
        <v>0</v>
      </c>
      <c r="AN228" s="118">
        <f t="shared" si="74"/>
        <v>0</v>
      </c>
      <c r="AO228" s="118">
        <f t="shared" si="75"/>
        <v>0</v>
      </c>
      <c r="AP228" s="118">
        <f t="shared" si="76"/>
        <v>0</v>
      </c>
      <c r="AQ228" s="118">
        <f t="shared" si="77"/>
        <v>0</v>
      </c>
      <c r="AR228" s="118">
        <f t="shared" si="78"/>
        <v>0</v>
      </c>
      <c r="AS228" s="118">
        <f t="shared" si="79"/>
        <v>0</v>
      </c>
      <c r="AT228" s="118">
        <f t="shared" si="80"/>
        <v>0</v>
      </c>
      <c r="AU228" s="118">
        <f t="shared" si="81"/>
        <v>0</v>
      </c>
      <c r="AV228" s="118">
        <f t="shared" si="82"/>
        <v>0</v>
      </c>
      <c r="AW228" s="118">
        <f t="shared" si="83"/>
        <v>0</v>
      </c>
      <c r="AX228" s="118">
        <f t="shared" si="84"/>
        <v>0</v>
      </c>
      <c r="AY228" s="118">
        <f t="shared" si="85"/>
        <v>0</v>
      </c>
      <c r="AZ228" s="118">
        <f t="shared" si="86"/>
        <v>0</v>
      </c>
      <c r="BA228" s="118">
        <f t="shared" si="87"/>
        <v>0</v>
      </c>
      <c r="BB228" s="118">
        <f t="shared" si="88"/>
        <v>0</v>
      </c>
      <c r="BC228" s="118">
        <f t="shared" si="89"/>
        <v>1</v>
      </c>
      <c r="BD228" s="118">
        <f t="shared" si="90"/>
        <v>0</v>
      </c>
      <c r="BE228" s="72"/>
      <c r="BG228" s="11"/>
      <c r="BH228" s="11"/>
      <c r="BI228" s="11"/>
      <c r="BJ228" s="11"/>
      <c r="BK228" s="11"/>
      <c r="BL228" s="11"/>
      <c r="BM228" s="11"/>
      <c r="BN228" s="11"/>
      <c r="BO228" s="11"/>
      <c r="BP228" s="165"/>
      <c r="BQ228" s="165"/>
      <c r="BR228" s="165"/>
      <c r="BS228" s="165"/>
      <c r="BT228" s="165"/>
      <c r="BU228" s="165"/>
      <c r="BV228" s="165"/>
      <c r="BW228" s="165"/>
      <c r="BX228" s="165"/>
      <c r="BY228" s="165"/>
      <c r="BZ228" s="165"/>
      <c r="CA228" s="165"/>
      <c r="CB228" s="165"/>
    </row>
    <row r="229" spans="1:80" x14ac:dyDescent="0.3">
      <c r="A229" s="93" t="s">
        <v>991</v>
      </c>
      <c r="B229" s="89" t="s">
        <v>992</v>
      </c>
      <c r="C229" s="94"/>
      <c r="D229" s="94"/>
      <c r="E229" s="159"/>
      <c r="F229" s="159"/>
      <c r="G229" s="159"/>
      <c r="H229" s="159"/>
      <c r="I229" s="159"/>
      <c r="J229" s="159"/>
      <c r="K229" s="159"/>
      <c r="L229" s="159"/>
      <c r="M229" s="159"/>
      <c r="N229" s="159"/>
      <c r="O229" s="159"/>
      <c r="P229" s="159"/>
      <c r="Q229" s="159"/>
      <c r="R229" s="159"/>
      <c r="S229" s="159"/>
      <c r="T229" s="159"/>
      <c r="U229" s="159"/>
      <c r="V229" s="159"/>
      <c r="W229" s="159"/>
      <c r="X229" s="159"/>
      <c r="Y229" s="159"/>
      <c r="Z229" s="159"/>
      <c r="AA229" s="4" t="s">
        <v>66</v>
      </c>
      <c r="AB229" s="116">
        <v>1</v>
      </c>
      <c r="AC229" s="116" t="s">
        <v>231</v>
      </c>
      <c r="AD229" s="116" t="s">
        <v>641</v>
      </c>
      <c r="AE229" s="116"/>
      <c r="AF229" s="116"/>
      <c r="AG229" s="123">
        <f>IF(Tabel5[[#This Row],[Respons Vendor]]=AC229,AB229,0)</f>
        <v>0</v>
      </c>
      <c r="AH229" s="98"/>
      <c r="AI229" s="116"/>
      <c r="AJ229" s="98"/>
      <c r="AK229" s="118">
        <f t="shared" si="71"/>
        <v>0</v>
      </c>
      <c r="AL229" s="118">
        <f t="shared" si="72"/>
        <v>0</v>
      </c>
      <c r="AM229" s="118">
        <f t="shared" si="73"/>
        <v>0</v>
      </c>
      <c r="AN229" s="118">
        <f t="shared" si="74"/>
        <v>0</v>
      </c>
      <c r="AO229" s="118">
        <f t="shared" si="75"/>
        <v>0</v>
      </c>
      <c r="AP229" s="118">
        <f t="shared" si="76"/>
        <v>0</v>
      </c>
      <c r="AQ229" s="118">
        <f t="shared" si="77"/>
        <v>0</v>
      </c>
      <c r="AR229" s="118">
        <f t="shared" si="78"/>
        <v>0</v>
      </c>
      <c r="AS229" s="118">
        <f t="shared" si="79"/>
        <v>0</v>
      </c>
      <c r="AT229" s="118">
        <f t="shared" si="80"/>
        <v>0</v>
      </c>
      <c r="AU229" s="118">
        <f t="shared" si="81"/>
        <v>0</v>
      </c>
      <c r="AV229" s="118">
        <f t="shared" si="82"/>
        <v>0</v>
      </c>
      <c r="AW229" s="118">
        <f t="shared" si="83"/>
        <v>0</v>
      </c>
      <c r="AX229" s="118">
        <f t="shared" si="84"/>
        <v>0</v>
      </c>
      <c r="AY229" s="118">
        <f t="shared" si="85"/>
        <v>0</v>
      </c>
      <c r="AZ229" s="118">
        <f t="shared" si="86"/>
        <v>0</v>
      </c>
      <c r="BA229" s="118">
        <f t="shared" si="87"/>
        <v>0</v>
      </c>
      <c r="BB229" s="118">
        <f t="shared" si="88"/>
        <v>0</v>
      </c>
      <c r="BC229" s="118">
        <f t="shared" si="89"/>
        <v>1</v>
      </c>
      <c r="BD229" s="118">
        <f t="shared" si="90"/>
        <v>0</v>
      </c>
      <c r="BE229" s="72"/>
      <c r="BG229" s="11"/>
      <c r="BH229" s="11"/>
      <c r="BI229" s="11"/>
      <c r="BJ229" s="11"/>
      <c r="BK229" s="11"/>
      <c r="BL229" s="11"/>
      <c r="BM229" s="11"/>
      <c r="BN229" s="11"/>
      <c r="BO229" s="11"/>
      <c r="BP229" s="165"/>
      <c r="BQ229" s="165"/>
      <c r="BR229" s="165"/>
      <c r="BS229" s="165"/>
      <c r="BT229" s="165"/>
      <c r="BU229" s="165"/>
      <c r="BV229" s="165"/>
      <c r="BW229" s="165"/>
      <c r="BX229" s="165"/>
      <c r="BY229" s="165"/>
      <c r="BZ229" s="165"/>
      <c r="CA229" s="165"/>
      <c r="CB229" s="165"/>
    </row>
    <row r="230" spans="1:80" x14ac:dyDescent="0.3">
      <c r="A230" s="93" t="s">
        <v>993</v>
      </c>
      <c r="B230" s="89" t="s">
        <v>994</v>
      </c>
      <c r="C230" s="94"/>
      <c r="D230" s="94"/>
      <c r="E230" s="159"/>
      <c r="F230" s="159"/>
      <c r="G230" s="159"/>
      <c r="H230" s="159"/>
      <c r="I230" s="159"/>
      <c r="J230" s="159"/>
      <c r="K230" s="159"/>
      <c r="L230" s="159"/>
      <c r="M230" s="159"/>
      <c r="N230" s="159"/>
      <c r="O230" s="159"/>
      <c r="P230" s="159"/>
      <c r="Q230" s="159"/>
      <c r="R230" s="159"/>
      <c r="S230" s="159"/>
      <c r="T230" s="159"/>
      <c r="U230" s="159"/>
      <c r="V230" s="159"/>
      <c r="W230" s="159"/>
      <c r="X230" s="159"/>
      <c r="Y230" s="159"/>
      <c r="Z230" s="159"/>
      <c r="AA230" s="4" t="s">
        <v>66</v>
      </c>
      <c r="AB230" s="116">
        <v>1</v>
      </c>
      <c r="AC230" s="116" t="s">
        <v>641</v>
      </c>
      <c r="AD230" s="116" t="s">
        <v>231</v>
      </c>
      <c r="AE230" s="116"/>
      <c r="AF230" s="116"/>
      <c r="AG230" s="123">
        <f>IF(Tabel5[[#This Row],[Respons Vendor]]=AC230,AB230,0)</f>
        <v>0</v>
      </c>
      <c r="AH230" s="98"/>
      <c r="AI230" s="116"/>
      <c r="AJ230" s="98"/>
      <c r="AK230" s="118">
        <f t="shared" si="71"/>
        <v>0</v>
      </c>
      <c r="AL230" s="118">
        <f t="shared" si="72"/>
        <v>0</v>
      </c>
      <c r="AM230" s="118">
        <f t="shared" si="73"/>
        <v>0</v>
      </c>
      <c r="AN230" s="118">
        <f t="shared" si="74"/>
        <v>0</v>
      </c>
      <c r="AO230" s="118">
        <f t="shared" si="75"/>
        <v>0</v>
      </c>
      <c r="AP230" s="118">
        <f t="shared" si="76"/>
        <v>0</v>
      </c>
      <c r="AQ230" s="118">
        <f t="shared" si="77"/>
        <v>0</v>
      </c>
      <c r="AR230" s="118">
        <f t="shared" si="78"/>
        <v>0</v>
      </c>
      <c r="AS230" s="118">
        <f t="shared" si="79"/>
        <v>0</v>
      </c>
      <c r="AT230" s="118">
        <f t="shared" si="80"/>
        <v>0</v>
      </c>
      <c r="AU230" s="118">
        <f t="shared" si="81"/>
        <v>0</v>
      </c>
      <c r="AV230" s="118">
        <f t="shared" si="82"/>
        <v>0</v>
      </c>
      <c r="AW230" s="118">
        <f t="shared" si="83"/>
        <v>0</v>
      </c>
      <c r="AX230" s="118">
        <f t="shared" si="84"/>
        <v>0</v>
      </c>
      <c r="AY230" s="118">
        <f t="shared" si="85"/>
        <v>0</v>
      </c>
      <c r="AZ230" s="118">
        <f t="shared" si="86"/>
        <v>0</v>
      </c>
      <c r="BA230" s="118">
        <f t="shared" si="87"/>
        <v>0</v>
      </c>
      <c r="BB230" s="118">
        <f t="shared" si="88"/>
        <v>0</v>
      </c>
      <c r="BC230" s="118">
        <f t="shared" si="89"/>
        <v>1</v>
      </c>
      <c r="BD230" s="118">
        <f t="shared" si="90"/>
        <v>0</v>
      </c>
      <c r="BE230" s="72"/>
      <c r="BG230" s="11"/>
      <c r="BH230" s="11"/>
      <c r="BI230" s="11"/>
      <c r="BJ230" s="11"/>
      <c r="BK230" s="11"/>
      <c r="BL230" s="11"/>
      <c r="BM230" s="11"/>
      <c r="BN230" s="11"/>
      <c r="BO230" s="11"/>
      <c r="BP230" s="165"/>
      <c r="BQ230" s="165"/>
      <c r="BR230" s="165"/>
      <c r="BS230" s="165"/>
      <c r="BT230" s="165"/>
      <c r="BU230" s="165"/>
      <c r="BV230" s="165"/>
      <c r="BW230" s="165"/>
      <c r="BX230" s="165"/>
      <c r="BY230" s="165"/>
      <c r="BZ230" s="165"/>
      <c r="CA230" s="165"/>
      <c r="CB230" s="165"/>
    </row>
    <row r="231" spans="1:80" x14ac:dyDescent="0.3">
      <c r="A231" s="93" t="s">
        <v>995</v>
      </c>
      <c r="B231" s="89" t="s">
        <v>996</v>
      </c>
      <c r="C231" s="94"/>
      <c r="D231" s="94"/>
      <c r="E231" s="159"/>
      <c r="F231" s="159"/>
      <c r="G231" s="159"/>
      <c r="H231" s="159"/>
      <c r="I231" s="159"/>
      <c r="J231" s="159"/>
      <c r="K231" s="159"/>
      <c r="L231" s="159"/>
      <c r="M231" s="159"/>
      <c r="N231" s="159"/>
      <c r="O231" s="159"/>
      <c r="P231" s="159"/>
      <c r="Q231" s="159"/>
      <c r="R231" s="159"/>
      <c r="S231" s="159"/>
      <c r="T231" s="159"/>
      <c r="U231" s="159"/>
      <c r="V231" s="159"/>
      <c r="W231" s="159"/>
      <c r="X231" s="159"/>
      <c r="Y231" s="159"/>
      <c r="Z231" s="159"/>
      <c r="AA231" s="4" t="s">
        <v>66</v>
      </c>
      <c r="AB231" s="116">
        <v>1</v>
      </c>
      <c r="AC231" s="116" t="s">
        <v>641</v>
      </c>
      <c r="AD231" s="116" t="s">
        <v>231</v>
      </c>
      <c r="AE231" s="116"/>
      <c r="AF231" s="116"/>
      <c r="AG231" s="123">
        <f>IF(Tabel5[[#This Row],[Respons Vendor]]=AC231,AB231,0)</f>
        <v>0</v>
      </c>
      <c r="AH231" s="98"/>
      <c r="AI231" s="116"/>
      <c r="AJ231" s="98"/>
      <c r="AK231" s="118">
        <f t="shared" si="71"/>
        <v>0</v>
      </c>
      <c r="AL231" s="118">
        <f t="shared" si="72"/>
        <v>0</v>
      </c>
      <c r="AM231" s="118">
        <f t="shared" si="73"/>
        <v>0</v>
      </c>
      <c r="AN231" s="118">
        <f t="shared" si="74"/>
        <v>0</v>
      </c>
      <c r="AO231" s="118">
        <f t="shared" si="75"/>
        <v>0</v>
      </c>
      <c r="AP231" s="118">
        <f t="shared" si="76"/>
        <v>0</v>
      </c>
      <c r="AQ231" s="118">
        <f t="shared" si="77"/>
        <v>0</v>
      </c>
      <c r="AR231" s="118">
        <f t="shared" si="78"/>
        <v>0</v>
      </c>
      <c r="AS231" s="118">
        <f t="shared" si="79"/>
        <v>0</v>
      </c>
      <c r="AT231" s="118">
        <f t="shared" si="80"/>
        <v>0</v>
      </c>
      <c r="AU231" s="118">
        <f t="shared" si="81"/>
        <v>0</v>
      </c>
      <c r="AV231" s="118">
        <f t="shared" si="82"/>
        <v>0</v>
      </c>
      <c r="AW231" s="118">
        <f t="shared" si="83"/>
        <v>0</v>
      </c>
      <c r="AX231" s="118">
        <f t="shared" si="84"/>
        <v>0</v>
      </c>
      <c r="AY231" s="118">
        <f t="shared" si="85"/>
        <v>0</v>
      </c>
      <c r="AZ231" s="118">
        <f t="shared" si="86"/>
        <v>0</v>
      </c>
      <c r="BA231" s="118">
        <f t="shared" si="87"/>
        <v>0</v>
      </c>
      <c r="BB231" s="118">
        <f t="shared" si="88"/>
        <v>0</v>
      </c>
      <c r="BC231" s="118">
        <f t="shared" si="89"/>
        <v>1</v>
      </c>
      <c r="BD231" s="118">
        <f t="shared" si="90"/>
        <v>0</v>
      </c>
      <c r="BE231" s="72"/>
      <c r="BG231" s="11"/>
      <c r="BH231" s="11"/>
      <c r="BI231" s="11"/>
      <c r="BJ231" s="11"/>
      <c r="BK231" s="11"/>
      <c r="BL231" s="11"/>
      <c r="BM231" s="11"/>
      <c r="BN231" s="11"/>
      <c r="BO231" s="11"/>
      <c r="BP231" s="165"/>
      <c r="BQ231" s="165"/>
      <c r="BR231" s="165"/>
      <c r="BS231" s="165"/>
      <c r="BT231" s="165"/>
      <c r="BU231" s="165"/>
      <c r="BV231" s="165"/>
      <c r="BW231" s="165"/>
      <c r="BX231" s="165"/>
      <c r="BY231" s="165"/>
      <c r="BZ231" s="165"/>
      <c r="CA231" s="165"/>
      <c r="CB231" s="165"/>
    </row>
    <row r="232" spans="1:80" x14ac:dyDescent="0.3">
      <c r="A232" s="93" t="s">
        <v>997</v>
      </c>
      <c r="B232" s="89" t="s">
        <v>998</v>
      </c>
      <c r="C232" s="94"/>
      <c r="D232" s="94"/>
      <c r="E232" s="159"/>
      <c r="F232" s="159"/>
      <c r="G232" s="159"/>
      <c r="H232" s="159"/>
      <c r="I232" s="159"/>
      <c r="J232" s="159"/>
      <c r="K232" s="159"/>
      <c r="L232" s="159"/>
      <c r="M232" s="159"/>
      <c r="N232" s="159"/>
      <c r="O232" s="159"/>
      <c r="P232" s="159"/>
      <c r="Q232" s="159"/>
      <c r="R232" s="159"/>
      <c r="S232" s="159"/>
      <c r="T232" s="159"/>
      <c r="U232" s="159"/>
      <c r="V232" s="159"/>
      <c r="W232" s="159"/>
      <c r="X232" s="159"/>
      <c r="Y232" s="159"/>
      <c r="Z232" s="159"/>
      <c r="AA232" s="4" t="s">
        <v>66</v>
      </c>
      <c r="AB232" s="116">
        <v>1</v>
      </c>
      <c r="AC232" s="116" t="s">
        <v>231</v>
      </c>
      <c r="AD232" s="116" t="s">
        <v>641</v>
      </c>
      <c r="AE232" s="116"/>
      <c r="AF232" s="116"/>
      <c r="AG232" s="123">
        <f>IF(Tabel5[[#This Row],[Respons Vendor]]=AC232,AB232,0)</f>
        <v>0</v>
      </c>
      <c r="AH232" s="98"/>
      <c r="AI232" s="116"/>
      <c r="AJ232" s="98"/>
      <c r="AK232" s="118">
        <f t="shared" si="71"/>
        <v>0</v>
      </c>
      <c r="AL232" s="118">
        <f t="shared" si="72"/>
        <v>0</v>
      </c>
      <c r="AM232" s="118">
        <f t="shared" si="73"/>
        <v>0</v>
      </c>
      <c r="AN232" s="118">
        <f t="shared" si="74"/>
        <v>0</v>
      </c>
      <c r="AO232" s="118">
        <f t="shared" si="75"/>
        <v>0</v>
      </c>
      <c r="AP232" s="118">
        <f t="shared" si="76"/>
        <v>0</v>
      </c>
      <c r="AQ232" s="118">
        <f t="shared" si="77"/>
        <v>0</v>
      </c>
      <c r="AR232" s="118">
        <f t="shared" si="78"/>
        <v>0</v>
      </c>
      <c r="AS232" s="118">
        <f t="shared" si="79"/>
        <v>0</v>
      </c>
      <c r="AT232" s="118">
        <f t="shared" si="80"/>
        <v>0</v>
      </c>
      <c r="AU232" s="118">
        <f t="shared" si="81"/>
        <v>0</v>
      </c>
      <c r="AV232" s="118">
        <f t="shared" si="82"/>
        <v>0</v>
      </c>
      <c r="AW232" s="118">
        <f t="shared" si="83"/>
        <v>0</v>
      </c>
      <c r="AX232" s="118">
        <f t="shared" si="84"/>
        <v>0</v>
      </c>
      <c r="AY232" s="118">
        <f t="shared" si="85"/>
        <v>0</v>
      </c>
      <c r="AZ232" s="118">
        <f t="shared" si="86"/>
        <v>0</v>
      </c>
      <c r="BA232" s="118">
        <f t="shared" si="87"/>
        <v>0</v>
      </c>
      <c r="BB232" s="118">
        <f t="shared" si="88"/>
        <v>0</v>
      </c>
      <c r="BC232" s="118">
        <f t="shared" si="89"/>
        <v>1</v>
      </c>
      <c r="BD232" s="118">
        <f t="shared" si="90"/>
        <v>0</v>
      </c>
      <c r="BE232" s="72"/>
      <c r="BG232" s="11"/>
      <c r="BH232" s="11"/>
      <c r="BI232" s="11"/>
      <c r="BJ232" s="11"/>
      <c r="BK232" s="11"/>
      <c r="BL232" s="11"/>
      <c r="BM232" s="11"/>
      <c r="BN232" s="11"/>
      <c r="BO232" s="11"/>
      <c r="BP232" s="165"/>
      <c r="BQ232" s="165"/>
      <c r="BR232" s="165"/>
      <c r="BS232" s="165"/>
      <c r="BT232" s="165"/>
      <c r="BU232" s="165"/>
      <c r="BV232" s="165"/>
      <c r="BW232" s="165"/>
      <c r="BX232" s="165"/>
      <c r="BY232" s="165"/>
      <c r="BZ232" s="165"/>
      <c r="CA232" s="165"/>
      <c r="CB232" s="165"/>
    </row>
    <row r="233" spans="1:80" x14ac:dyDescent="0.3">
      <c r="A233" s="89"/>
      <c r="C233" s="94"/>
      <c r="D233" s="94"/>
      <c r="E233" s="159"/>
      <c r="F233" s="159"/>
      <c r="G233" s="159"/>
      <c r="H233" s="159"/>
      <c r="I233" s="159"/>
      <c r="J233" s="159"/>
      <c r="K233" s="159"/>
      <c r="L233" s="159"/>
      <c r="M233" s="159"/>
      <c r="N233" s="159"/>
      <c r="O233" s="159"/>
      <c r="P233" s="159"/>
      <c r="Q233" s="159"/>
      <c r="R233" s="159"/>
      <c r="S233" s="159"/>
      <c r="T233" s="159"/>
      <c r="U233" s="159"/>
      <c r="V233" s="159"/>
      <c r="W233" s="159"/>
      <c r="X233" s="159"/>
      <c r="Y233" s="159"/>
      <c r="Z233" s="159"/>
      <c r="AA233" s="4"/>
      <c r="AB233" s="116"/>
      <c r="AC233" s="116" t="s">
        <v>231</v>
      </c>
      <c r="AD233" s="116" t="s">
        <v>641</v>
      </c>
      <c r="AE233" s="116"/>
      <c r="AF233" s="116"/>
      <c r="AG233" s="123">
        <f>IF(Tabel5[[#This Row],[Respons Vendor]]=AC233,AB233,0)</f>
        <v>0</v>
      </c>
      <c r="AH233" s="98"/>
      <c r="AI233" s="116"/>
      <c r="AJ233" s="98"/>
      <c r="AK233" s="118">
        <f t="shared" si="71"/>
        <v>0</v>
      </c>
      <c r="AL233" s="118">
        <f t="shared" si="72"/>
        <v>0</v>
      </c>
      <c r="AM233" s="118">
        <f t="shared" si="73"/>
        <v>0</v>
      </c>
      <c r="AN233" s="118">
        <f t="shared" si="74"/>
        <v>0</v>
      </c>
      <c r="AO233" s="118">
        <f t="shared" si="75"/>
        <v>0</v>
      </c>
      <c r="AP233" s="118">
        <f t="shared" si="76"/>
        <v>0</v>
      </c>
      <c r="AQ233" s="118">
        <f t="shared" si="77"/>
        <v>0</v>
      </c>
      <c r="AR233" s="118">
        <f t="shared" si="78"/>
        <v>0</v>
      </c>
      <c r="AS233" s="118">
        <f t="shared" si="79"/>
        <v>0</v>
      </c>
      <c r="AT233" s="118">
        <f t="shared" si="80"/>
        <v>0</v>
      </c>
      <c r="AU233" s="118">
        <f t="shared" si="81"/>
        <v>0</v>
      </c>
      <c r="AV233" s="118">
        <f t="shared" si="82"/>
        <v>0</v>
      </c>
      <c r="AW233" s="118">
        <f t="shared" si="83"/>
        <v>0</v>
      </c>
      <c r="AX233" s="118">
        <f t="shared" si="84"/>
        <v>0</v>
      </c>
      <c r="AY233" s="118">
        <f t="shared" si="85"/>
        <v>0</v>
      </c>
      <c r="AZ233" s="118">
        <f t="shared" si="86"/>
        <v>0</v>
      </c>
      <c r="BA233" s="118">
        <f t="shared" si="87"/>
        <v>0</v>
      </c>
      <c r="BB233" s="118">
        <f t="shared" si="88"/>
        <v>0</v>
      </c>
      <c r="BC233" s="118">
        <f t="shared" si="89"/>
        <v>0</v>
      </c>
      <c r="BD233" s="118">
        <f t="shared" si="90"/>
        <v>0</v>
      </c>
      <c r="BE233" s="72"/>
      <c r="BG233" s="11"/>
      <c r="BH233" s="11"/>
      <c r="BI233" s="11"/>
      <c r="BJ233" s="11"/>
      <c r="BK233" s="11"/>
      <c r="BL233" s="11"/>
      <c r="BM233" s="11"/>
      <c r="BN233" s="11"/>
      <c r="BO233" s="11"/>
      <c r="BP233" s="165"/>
      <c r="BQ233" s="165"/>
      <c r="BR233" s="165"/>
      <c r="BS233" s="165"/>
      <c r="BT233" s="165"/>
      <c r="BU233" s="165"/>
      <c r="BV233" s="165"/>
      <c r="BW233" s="165"/>
      <c r="BX233" s="165"/>
      <c r="BY233" s="165"/>
      <c r="BZ233" s="165"/>
      <c r="CA233" s="165"/>
      <c r="CB233" s="165"/>
    </row>
    <row r="234" spans="1:80" x14ac:dyDescent="0.3">
      <c r="A234" s="89"/>
      <c r="C234" s="94"/>
      <c r="D234" s="94"/>
      <c r="E234" s="159"/>
      <c r="F234" s="159"/>
      <c r="G234" s="159"/>
      <c r="H234" s="159"/>
      <c r="I234" s="159"/>
      <c r="J234" s="159"/>
      <c r="K234" s="159"/>
      <c r="L234" s="159"/>
      <c r="M234" s="159"/>
      <c r="N234" s="159"/>
      <c r="O234" s="159"/>
      <c r="P234" s="159"/>
      <c r="Q234" s="159"/>
      <c r="R234" s="159"/>
      <c r="S234" s="159"/>
      <c r="T234" s="159"/>
      <c r="U234" s="159"/>
      <c r="V234" s="159"/>
      <c r="W234" s="159"/>
      <c r="X234" s="159"/>
      <c r="Y234" s="159"/>
      <c r="Z234" s="159"/>
      <c r="AA234" s="4"/>
      <c r="AB234" s="116"/>
      <c r="AC234" s="116" t="s">
        <v>231</v>
      </c>
      <c r="AD234" s="116" t="s">
        <v>641</v>
      </c>
      <c r="AE234" s="116"/>
      <c r="AF234" s="116"/>
      <c r="AG234" s="123">
        <f>IF(Tabel5[[#This Row],[Respons Vendor]]=AC234,AB234,0)</f>
        <v>0</v>
      </c>
      <c r="AH234" s="98"/>
      <c r="AI234" s="116"/>
      <c r="AJ234" s="98"/>
      <c r="AK234" s="118">
        <f t="shared" si="71"/>
        <v>0</v>
      </c>
      <c r="AL234" s="118">
        <f t="shared" si="72"/>
        <v>0</v>
      </c>
      <c r="AM234" s="118">
        <f t="shared" si="73"/>
        <v>0</v>
      </c>
      <c r="AN234" s="118">
        <f t="shared" si="74"/>
        <v>0</v>
      </c>
      <c r="AO234" s="118">
        <f t="shared" si="75"/>
        <v>0</v>
      </c>
      <c r="AP234" s="118">
        <f t="shared" si="76"/>
        <v>0</v>
      </c>
      <c r="AQ234" s="118">
        <f t="shared" si="77"/>
        <v>0</v>
      </c>
      <c r="AR234" s="118">
        <f t="shared" si="78"/>
        <v>0</v>
      </c>
      <c r="AS234" s="118">
        <f t="shared" si="79"/>
        <v>0</v>
      </c>
      <c r="AT234" s="118">
        <f t="shared" si="80"/>
        <v>0</v>
      </c>
      <c r="AU234" s="118">
        <f t="shared" si="81"/>
        <v>0</v>
      </c>
      <c r="AV234" s="118">
        <f t="shared" si="82"/>
        <v>0</v>
      </c>
      <c r="AW234" s="118">
        <f t="shared" si="83"/>
        <v>0</v>
      </c>
      <c r="AX234" s="118">
        <f t="shared" si="84"/>
        <v>0</v>
      </c>
      <c r="AY234" s="118">
        <f t="shared" si="85"/>
        <v>0</v>
      </c>
      <c r="AZ234" s="118">
        <f t="shared" si="86"/>
        <v>0</v>
      </c>
      <c r="BA234" s="118">
        <f t="shared" si="87"/>
        <v>0</v>
      </c>
      <c r="BB234" s="118">
        <f t="shared" si="88"/>
        <v>0</v>
      </c>
      <c r="BC234" s="118">
        <f t="shared" si="89"/>
        <v>0</v>
      </c>
      <c r="BD234" s="118">
        <f t="shared" si="90"/>
        <v>0</v>
      </c>
      <c r="BE234" s="72"/>
      <c r="BG234" s="11"/>
      <c r="BH234" s="11"/>
      <c r="BI234" s="11"/>
      <c r="BJ234" s="11"/>
      <c r="BK234" s="11"/>
      <c r="BL234" s="11"/>
      <c r="BM234" s="11"/>
      <c r="BN234" s="11"/>
      <c r="BO234" s="11"/>
      <c r="BP234" s="165"/>
      <c r="BQ234" s="165"/>
      <c r="BR234" s="165"/>
      <c r="BS234" s="165"/>
      <c r="BT234" s="165"/>
      <c r="BU234" s="165"/>
      <c r="BV234" s="165"/>
      <c r="BW234" s="165"/>
      <c r="BX234" s="165"/>
      <c r="BY234" s="165"/>
      <c r="BZ234" s="165"/>
      <c r="CA234" s="165"/>
      <c r="CB234" s="165"/>
    </row>
    <row r="235" spans="1:80" x14ac:dyDescent="0.3">
      <c r="B235" s="91" t="s">
        <v>999</v>
      </c>
      <c r="C235" s="94"/>
      <c r="D235" s="94"/>
      <c r="E235" s="159"/>
      <c r="F235" s="159"/>
      <c r="G235" s="159"/>
      <c r="H235" s="159"/>
      <c r="I235" s="159"/>
      <c r="J235" s="159"/>
      <c r="K235" s="159"/>
      <c r="L235" s="159"/>
      <c r="M235" s="159"/>
      <c r="N235" s="159"/>
      <c r="O235" s="159"/>
      <c r="P235" s="159"/>
      <c r="Q235" s="159"/>
      <c r="R235" s="159"/>
      <c r="S235" s="159"/>
      <c r="T235" s="159"/>
      <c r="U235" s="159"/>
      <c r="V235" s="159"/>
      <c r="W235" s="159"/>
      <c r="X235" s="159"/>
      <c r="Y235" s="159"/>
      <c r="Z235" s="159"/>
      <c r="AA235" s="4"/>
      <c r="AB235" s="116"/>
      <c r="AC235" s="116" t="s">
        <v>231</v>
      </c>
      <c r="AD235" s="116" t="s">
        <v>641</v>
      </c>
      <c r="AE235" s="116"/>
      <c r="AF235" s="116"/>
      <c r="AG235" s="123">
        <f>IF(Tabel5[[#This Row],[Respons Vendor]]=AC235,AB235,0)</f>
        <v>0</v>
      </c>
      <c r="AH235" s="98"/>
      <c r="AI235" s="116"/>
      <c r="AJ235" s="98"/>
      <c r="AK235" s="118">
        <f t="shared" si="71"/>
        <v>0</v>
      </c>
      <c r="AL235" s="118">
        <f t="shared" si="72"/>
        <v>0</v>
      </c>
      <c r="AM235" s="118">
        <f t="shared" si="73"/>
        <v>0</v>
      </c>
      <c r="AN235" s="118">
        <f t="shared" si="74"/>
        <v>0</v>
      </c>
      <c r="AO235" s="118">
        <f t="shared" si="75"/>
        <v>0</v>
      </c>
      <c r="AP235" s="118">
        <f t="shared" si="76"/>
        <v>0</v>
      </c>
      <c r="AQ235" s="118">
        <f t="shared" si="77"/>
        <v>0</v>
      </c>
      <c r="AR235" s="118">
        <f t="shared" si="78"/>
        <v>0</v>
      </c>
      <c r="AS235" s="118">
        <f t="shared" si="79"/>
        <v>0</v>
      </c>
      <c r="AT235" s="118">
        <f t="shared" si="80"/>
        <v>0</v>
      </c>
      <c r="AU235" s="118">
        <f t="shared" si="81"/>
        <v>0</v>
      </c>
      <c r="AV235" s="118">
        <f t="shared" si="82"/>
        <v>0</v>
      </c>
      <c r="AW235" s="118">
        <f t="shared" si="83"/>
        <v>0</v>
      </c>
      <c r="AX235" s="118">
        <f t="shared" si="84"/>
        <v>0</v>
      </c>
      <c r="AY235" s="118">
        <f t="shared" si="85"/>
        <v>0</v>
      </c>
      <c r="AZ235" s="118">
        <f t="shared" si="86"/>
        <v>0</v>
      </c>
      <c r="BA235" s="118">
        <f t="shared" si="87"/>
        <v>0</v>
      </c>
      <c r="BB235" s="118">
        <f t="shared" si="88"/>
        <v>0</v>
      </c>
      <c r="BC235" s="118">
        <f t="shared" si="89"/>
        <v>0</v>
      </c>
      <c r="BD235" s="118">
        <f t="shared" si="90"/>
        <v>0</v>
      </c>
      <c r="BE235" s="72"/>
      <c r="BG235" s="11"/>
      <c r="BH235" s="11"/>
      <c r="BI235" s="11"/>
      <c r="BJ235" s="11"/>
      <c r="BK235" s="11"/>
      <c r="BL235" s="11"/>
      <c r="BM235" s="11"/>
      <c r="BN235" s="11"/>
      <c r="BO235" s="11"/>
      <c r="BP235" s="165"/>
      <c r="BQ235" s="165"/>
      <c r="BR235" s="165"/>
      <c r="BS235" s="165"/>
      <c r="BT235" s="165"/>
      <c r="BU235" s="165"/>
      <c r="BV235" s="165"/>
      <c r="BW235" s="165"/>
      <c r="BX235" s="165"/>
      <c r="BY235" s="165"/>
      <c r="BZ235" s="165"/>
      <c r="CA235" s="165"/>
      <c r="CB235" s="165"/>
    </row>
    <row r="236" spans="1:80" ht="41.4" x14ac:dyDescent="0.3">
      <c r="B236" s="92" t="s">
        <v>1000</v>
      </c>
      <c r="C236" s="94"/>
      <c r="D236" s="94"/>
      <c r="E236" s="159"/>
      <c r="F236" s="159"/>
      <c r="G236" s="159"/>
      <c r="H236" s="159"/>
      <c r="I236" s="159"/>
      <c r="J236" s="159"/>
      <c r="K236" s="159"/>
      <c r="L236" s="159"/>
      <c r="M236" s="159"/>
      <c r="N236" s="159"/>
      <c r="O236" s="159"/>
      <c r="P236" s="159"/>
      <c r="Q236" s="159"/>
      <c r="R236" s="159"/>
      <c r="S236" s="159"/>
      <c r="T236" s="159"/>
      <c r="U236" s="159"/>
      <c r="V236" s="159"/>
      <c r="W236" s="159"/>
      <c r="X236" s="159"/>
      <c r="Y236" s="159"/>
      <c r="Z236" s="159"/>
      <c r="AA236" s="4"/>
      <c r="AB236" s="116"/>
      <c r="AC236" s="116" t="s">
        <v>231</v>
      </c>
      <c r="AD236" s="116" t="s">
        <v>641</v>
      </c>
      <c r="AE236" s="116"/>
      <c r="AF236" s="116"/>
      <c r="AG236" s="123">
        <f>IF(Tabel5[[#This Row],[Respons Vendor]]=AC236,AB236,0)</f>
        <v>0</v>
      </c>
      <c r="AH236" s="98"/>
      <c r="AI236" s="116"/>
      <c r="AJ236" s="98"/>
      <c r="AK236" s="118">
        <f t="shared" si="71"/>
        <v>0</v>
      </c>
      <c r="AL236" s="118">
        <f t="shared" si="72"/>
        <v>0</v>
      </c>
      <c r="AM236" s="118">
        <f t="shared" si="73"/>
        <v>0</v>
      </c>
      <c r="AN236" s="118">
        <f t="shared" si="74"/>
        <v>0</v>
      </c>
      <c r="AO236" s="118">
        <f t="shared" si="75"/>
        <v>0</v>
      </c>
      <c r="AP236" s="118">
        <f t="shared" si="76"/>
        <v>0</v>
      </c>
      <c r="AQ236" s="118">
        <f t="shared" si="77"/>
        <v>0</v>
      </c>
      <c r="AR236" s="118">
        <f t="shared" si="78"/>
        <v>0</v>
      </c>
      <c r="AS236" s="118">
        <f t="shared" si="79"/>
        <v>0</v>
      </c>
      <c r="AT236" s="118">
        <f t="shared" si="80"/>
        <v>0</v>
      </c>
      <c r="AU236" s="118">
        <f t="shared" si="81"/>
        <v>0</v>
      </c>
      <c r="AV236" s="118">
        <f t="shared" si="82"/>
        <v>0</v>
      </c>
      <c r="AW236" s="118">
        <f t="shared" si="83"/>
        <v>0</v>
      </c>
      <c r="AX236" s="118">
        <f t="shared" si="84"/>
        <v>0</v>
      </c>
      <c r="AY236" s="118">
        <f t="shared" si="85"/>
        <v>0</v>
      </c>
      <c r="AZ236" s="118">
        <f t="shared" si="86"/>
        <v>0</v>
      </c>
      <c r="BA236" s="118">
        <f t="shared" si="87"/>
        <v>0</v>
      </c>
      <c r="BB236" s="118">
        <f t="shared" si="88"/>
        <v>0</v>
      </c>
      <c r="BC236" s="118">
        <f t="shared" si="89"/>
        <v>0</v>
      </c>
      <c r="BD236" s="118">
        <f t="shared" si="90"/>
        <v>0</v>
      </c>
      <c r="BE236" s="72"/>
      <c r="BG236" s="11"/>
      <c r="BH236" s="11"/>
      <c r="BI236" s="11"/>
      <c r="BJ236" s="11"/>
      <c r="BK236" s="11"/>
      <c r="BL236" s="11"/>
      <c r="BM236" s="11"/>
      <c r="BN236" s="11"/>
      <c r="BO236" s="11"/>
      <c r="BP236" s="165"/>
      <c r="BQ236" s="165"/>
      <c r="BR236" s="165"/>
      <c r="BS236" s="165"/>
      <c r="BT236" s="165"/>
      <c r="BU236" s="165"/>
      <c r="BV236" s="165"/>
      <c r="BW236" s="165"/>
      <c r="BX236" s="165"/>
      <c r="BY236" s="165"/>
      <c r="BZ236" s="165"/>
      <c r="CA236" s="165"/>
      <c r="CB236" s="165"/>
    </row>
    <row r="237" spans="1:80" x14ac:dyDescent="0.3">
      <c r="A237" s="11" t="s">
        <v>1001</v>
      </c>
      <c r="B237" s="89" t="s">
        <v>1002</v>
      </c>
      <c r="C237" s="94"/>
      <c r="D237" s="94"/>
      <c r="E237" s="159"/>
      <c r="F237" s="159"/>
      <c r="G237" s="159"/>
      <c r="H237" s="159"/>
      <c r="I237" s="159"/>
      <c r="J237" s="159"/>
      <c r="K237" s="159"/>
      <c r="L237" s="159"/>
      <c r="M237" s="159"/>
      <c r="N237" s="159"/>
      <c r="O237" s="159"/>
      <c r="P237" s="159"/>
      <c r="Q237" s="159"/>
      <c r="R237" s="159"/>
      <c r="S237" s="159"/>
      <c r="T237" s="159"/>
      <c r="U237" s="159"/>
      <c r="V237" s="159"/>
      <c r="W237" s="159"/>
      <c r="X237" s="159"/>
      <c r="Y237" s="159"/>
      <c r="Z237" s="159"/>
      <c r="AA237" s="4" t="s">
        <v>66</v>
      </c>
      <c r="AB237" s="116">
        <v>1</v>
      </c>
      <c r="AC237" s="116" t="s">
        <v>641</v>
      </c>
      <c r="AD237" s="116" t="s">
        <v>231</v>
      </c>
      <c r="AE237" s="116"/>
      <c r="AF237" s="116"/>
      <c r="AG237" s="123">
        <f>IF(Tabel5[[#This Row],[Respons Vendor]]=AC237,AB237,0)</f>
        <v>0</v>
      </c>
      <c r="AH237" s="98"/>
      <c r="AI237" s="116"/>
      <c r="AJ237" s="98"/>
      <c r="AK237" s="118">
        <f t="shared" si="71"/>
        <v>0</v>
      </c>
      <c r="AL237" s="118">
        <f t="shared" si="72"/>
        <v>0</v>
      </c>
      <c r="AM237" s="118">
        <f t="shared" si="73"/>
        <v>0</v>
      </c>
      <c r="AN237" s="118">
        <f t="shared" si="74"/>
        <v>0</v>
      </c>
      <c r="AO237" s="118">
        <f t="shared" si="75"/>
        <v>0</v>
      </c>
      <c r="AP237" s="118">
        <f t="shared" si="76"/>
        <v>0</v>
      </c>
      <c r="AQ237" s="118">
        <f t="shared" si="77"/>
        <v>0</v>
      </c>
      <c r="AR237" s="118">
        <f t="shared" si="78"/>
        <v>0</v>
      </c>
      <c r="AS237" s="118">
        <f t="shared" si="79"/>
        <v>0</v>
      </c>
      <c r="AT237" s="118">
        <f t="shared" si="80"/>
        <v>0</v>
      </c>
      <c r="AU237" s="118">
        <f t="shared" si="81"/>
        <v>0</v>
      </c>
      <c r="AV237" s="118">
        <f t="shared" si="82"/>
        <v>0</v>
      </c>
      <c r="AW237" s="118">
        <f t="shared" si="83"/>
        <v>0</v>
      </c>
      <c r="AX237" s="118">
        <f t="shared" si="84"/>
        <v>0</v>
      </c>
      <c r="AY237" s="118">
        <f t="shared" si="85"/>
        <v>0</v>
      </c>
      <c r="AZ237" s="118">
        <f t="shared" si="86"/>
        <v>0</v>
      </c>
      <c r="BA237" s="118">
        <f t="shared" si="87"/>
        <v>0</v>
      </c>
      <c r="BB237" s="118">
        <f t="shared" si="88"/>
        <v>0</v>
      </c>
      <c r="BC237" s="118">
        <f t="shared" si="89"/>
        <v>1</v>
      </c>
      <c r="BD237" s="118">
        <f t="shared" si="90"/>
        <v>0</v>
      </c>
      <c r="BE237" s="72"/>
      <c r="BG237" s="11"/>
      <c r="BH237" s="11"/>
      <c r="BI237" s="11"/>
      <c r="BJ237" s="11"/>
      <c r="BK237" s="11"/>
      <c r="BL237" s="11"/>
      <c r="BM237" s="11"/>
      <c r="BN237" s="11"/>
      <c r="BO237" s="11"/>
      <c r="BP237" s="165"/>
      <c r="BQ237" s="165"/>
      <c r="BR237" s="165"/>
      <c r="BS237" s="165"/>
      <c r="BT237" s="165"/>
      <c r="BU237" s="165"/>
      <c r="BV237" s="165"/>
      <c r="BW237" s="165"/>
      <c r="BX237" s="165"/>
      <c r="BY237" s="165"/>
      <c r="BZ237" s="165"/>
      <c r="CA237" s="165"/>
      <c r="CB237" s="165"/>
    </row>
    <row r="238" spans="1:80" ht="27.6" x14ac:dyDescent="0.3">
      <c r="A238" s="11" t="s">
        <v>1003</v>
      </c>
      <c r="B238" s="89" t="s">
        <v>1004</v>
      </c>
      <c r="C238" s="94"/>
      <c r="D238" s="94"/>
      <c r="E238" s="159"/>
      <c r="F238" s="159"/>
      <c r="G238" s="159"/>
      <c r="H238" s="159"/>
      <c r="I238" s="159"/>
      <c r="J238" s="159"/>
      <c r="K238" s="159"/>
      <c r="L238" s="159"/>
      <c r="M238" s="159"/>
      <c r="N238" s="159"/>
      <c r="O238" s="159"/>
      <c r="P238" s="159"/>
      <c r="Q238" s="159"/>
      <c r="R238" s="159"/>
      <c r="S238" s="159"/>
      <c r="T238" s="159"/>
      <c r="U238" s="159"/>
      <c r="V238" s="159"/>
      <c r="W238" s="159"/>
      <c r="X238" s="159"/>
      <c r="Y238" s="159"/>
      <c r="Z238" s="159"/>
      <c r="AA238" s="4" t="s">
        <v>66</v>
      </c>
      <c r="AB238" s="116">
        <v>1</v>
      </c>
      <c r="AC238" s="116" t="s">
        <v>231</v>
      </c>
      <c r="AD238" s="116" t="s">
        <v>641</v>
      </c>
      <c r="AE238" s="116"/>
      <c r="AF238" s="116"/>
      <c r="AG238" s="123">
        <f>IF(Tabel5[[#This Row],[Respons Vendor]]=AC238,AB238,0)</f>
        <v>0</v>
      </c>
      <c r="AH238" s="98"/>
      <c r="AI238" s="116"/>
      <c r="AJ238" s="98"/>
      <c r="AK238" s="118">
        <f t="shared" si="71"/>
        <v>0</v>
      </c>
      <c r="AL238" s="118">
        <f t="shared" si="72"/>
        <v>0</v>
      </c>
      <c r="AM238" s="118">
        <f t="shared" si="73"/>
        <v>0</v>
      </c>
      <c r="AN238" s="118">
        <f t="shared" si="74"/>
        <v>0</v>
      </c>
      <c r="AO238" s="118">
        <f t="shared" si="75"/>
        <v>0</v>
      </c>
      <c r="AP238" s="118">
        <f t="shared" si="76"/>
        <v>0</v>
      </c>
      <c r="AQ238" s="118">
        <f t="shared" si="77"/>
        <v>0</v>
      </c>
      <c r="AR238" s="118">
        <f t="shared" si="78"/>
        <v>0</v>
      </c>
      <c r="AS238" s="118">
        <f t="shared" si="79"/>
        <v>0</v>
      </c>
      <c r="AT238" s="118">
        <f t="shared" si="80"/>
        <v>0</v>
      </c>
      <c r="AU238" s="118">
        <f t="shared" si="81"/>
        <v>0</v>
      </c>
      <c r="AV238" s="118">
        <f t="shared" si="82"/>
        <v>0</v>
      </c>
      <c r="AW238" s="118">
        <f t="shared" si="83"/>
        <v>0</v>
      </c>
      <c r="AX238" s="118">
        <f t="shared" si="84"/>
        <v>0</v>
      </c>
      <c r="AY238" s="118">
        <f t="shared" si="85"/>
        <v>0</v>
      </c>
      <c r="AZ238" s="118">
        <f t="shared" si="86"/>
        <v>0</v>
      </c>
      <c r="BA238" s="118">
        <f t="shared" si="87"/>
        <v>0</v>
      </c>
      <c r="BB238" s="118">
        <f t="shared" si="88"/>
        <v>0</v>
      </c>
      <c r="BC238" s="118">
        <f t="shared" si="89"/>
        <v>1</v>
      </c>
      <c r="BD238" s="118">
        <f t="shared" si="90"/>
        <v>0</v>
      </c>
      <c r="BE238" s="72"/>
      <c r="BG238" s="11"/>
      <c r="BH238" s="11"/>
      <c r="BI238" s="11"/>
      <c r="BJ238" s="11"/>
      <c r="BK238" s="11"/>
      <c r="BL238" s="11"/>
      <c r="BM238" s="11"/>
      <c r="BN238" s="11"/>
      <c r="BO238" s="11"/>
      <c r="BP238" s="165"/>
      <c r="BQ238" s="165"/>
      <c r="BR238" s="165"/>
      <c r="BS238" s="165"/>
      <c r="BT238" s="165"/>
      <c r="BU238" s="165"/>
      <c r="BV238" s="165"/>
      <c r="BW238" s="165"/>
      <c r="BX238" s="165"/>
      <c r="BY238" s="165"/>
      <c r="BZ238" s="165"/>
      <c r="CA238" s="165"/>
      <c r="CB238" s="165"/>
    </row>
    <row r="239" spans="1:80" ht="27.6" x14ac:dyDescent="0.3">
      <c r="A239" s="11" t="s">
        <v>1005</v>
      </c>
      <c r="B239" s="89" t="s">
        <v>1006</v>
      </c>
      <c r="C239" s="94"/>
      <c r="D239" s="94"/>
      <c r="E239" s="159"/>
      <c r="F239" s="159"/>
      <c r="G239" s="159"/>
      <c r="H239" s="159"/>
      <c r="I239" s="159"/>
      <c r="J239" s="159"/>
      <c r="K239" s="159"/>
      <c r="L239" s="159"/>
      <c r="M239" s="159"/>
      <c r="N239" s="159"/>
      <c r="O239" s="159"/>
      <c r="P239" s="159"/>
      <c r="Q239" s="159"/>
      <c r="R239" s="159"/>
      <c r="S239" s="159"/>
      <c r="T239" s="159"/>
      <c r="U239" s="159"/>
      <c r="V239" s="159"/>
      <c r="W239" s="159"/>
      <c r="X239" s="159"/>
      <c r="Y239" s="159"/>
      <c r="Z239" s="159"/>
      <c r="AA239" s="4" t="s">
        <v>66</v>
      </c>
      <c r="AB239" s="116">
        <v>1</v>
      </c>
      <c r="AC239" s="116" t="s">
        <v>231</v>
      </c>
      <c r="AD239" s="116" t="s">
        <v>641</v>
      </c>
      <c r="AE239" s="116"/>
      <c r="AF239" s="116"/>
      <c r="AG239" s="123">
        <f>IF(Tabel5[[#This Row],[Respons Vendor]]=AC239,AB239,0)</f>
        <v>0</v>
      </c>
      <c r="AH239" s="98"/>
      <c r="AI239" s="116"/>
      <c r="AJ239" s="98"/>
      <c r="AK239" s="118">
        <f t="shared" si="71"/>
        <v>0</v>
      </c>
      <c r="AL239" s="118">
        <f t="shared" si="72"/>
        <v>0</v>
      </c>
      <c r="AM239" s="118">
        <f t="shared" si="73"/>
        <v>0</v>
      </c>
      <c r="AN239" s="118">
        <f t="shared" si="74"/>
        <v>0</v>
      </c>
      <c r="AO239" s="118">
        <f t="shared" si="75"/>
        <v>0</v>
      </c>
      <c r="AP239" s="118">
        <f t="shared" si="76"/>
        <v>0</v>
      </c>
      <c r="AQ239" s="118">
        <f t="shared" si="77"/>
        <v>0</v>
      </c>
      <c r="AR239" s="118">
        <f t="shared" si="78"/>
        <v>0</v>
      </c>
      <c r="AS239" s="118">
        <f t="shared" si="79"/>
        <v>0</v>
      </c>
      <c r="AT239" s="118">
        <f t="shared" si="80"/>
        <v>0</v>
      </c>
      <c r="AU239" s="118">
        <f t="shared" si="81"/>
        <v>0</v>
      </c>
      <c r="AV239" s="118">
        <f t="shared" si="82"/>
        <v>0</v>
      </c>
      <c r="AW239" s="118">
        <f t="shared" si="83"/>
        <v>0</v>
      </c>
      <c r="AX239" s="118">
        <f t="shared" si="84"/>
        <v>0</v>
      </c>
      <c r="AY239" s="118">
        <f t="shared" si="85"/>
        <v>0</v>
      </c>
      <c r="AZ239" s="118">
        <f t="shared" si="86"/>
        <v>0</v>
      </c>
      <c r="BA239" s="118">
        <f t="shared" si="87"/>
        <v>0</v>
      </c>
      <c r="BB239" s="118">
        <f t="shared" si="88"/>
        <v>0</v>
      </c>
      <c r="BC239" s="118">
        <f t="shared" si="89"/>
        <v>1</v>
      </c>
      <c r="BD239" s="118">
        <f t="shared" si="90"/>
        <v>0</v>
      </c>
      <c r="BE239" s="72"/>
      <c r="BG239" s="11"/>
      <c r="BH239" s="11"/>
      <c r="BI239" s="11"/>
      <c r="BJ239" s="11"/>
      <c r="BK239" s="11"/>
      <c r="BL239" s="11"/>
      <c r="BM239" s="11"/>
      <c r="BN239" s="11"/>
      <c r="BO239" s="11"/>
      <c r="BP239" s="165"/>
      <c r="BQ239" s="165"/>
      <c r="BR239" s="165"/>
      <c r="BS239" s="165"/>
      <c r="BT239" s="165"/>
      <c r="BU239" s="165"/>
      <c r="BV239" s="165"/>
      <c r="BW239" s="165"/>
      <c r="BX239" s="165"/>
      <c r="BY239" s="165"/>
      <c r="BZ239" s="165"/>
      <c r="CA239" s="165"/>
      <c r="CB239" s="165"/>
    </row>
    <row r="240" spans="1:80" ht="27.6" x14ac:dyDescent="0.3">
      <c r="A240" s="11" t="s">
        <v>1007</v>
      </c>
      <c r="B240" s="89" t="s">
        <v>1008</v>
      </c>
      <c r="C240" s="94"/>
      <c r="D240" s="94"/>
      <c r="E240" s="159"/>
      <c r="F240" s="159"/>
      <c r="G240" s="159"/>
      <c r="H240" s="159"/>
      <c r="I240" s="159"/>
      <c r="J240" s="159"/>
      <c r="K240" s="159"/>
      <c r="L240" s="159"/>
      <c r="M240" s="159"/>
      <c r="N240" s="159"/>
      <c r="O240" s="159"/>
      <c r="P240" s="159"/>
      <c r="Q240" s="159"/>
      <c r="R240" s="159"/>
      <c r="S240" s="159"/>
      <c r="T240" s="159"/>
      <c r="U240" s="159"/>
      <c r="V240" s="159"/>
      <c r="W240" s="159"/>
      <c r="X240" s="159"/>
      <c r="Y240" s="159"/>
      <c r="Z240" s="159"/>
      <c r="AA240" s="4" t="s">
        <v>66</v>
      </c>
      <c r="AB240" s="116">
        <v>1</v>
      </c>
      <c r="AC240" s="116" t="s">
        <v>231</v>
      </c>
      <c r="AD240" s="116" t="s">
        <v>641</v>
      </c>
      <c r="AE240" s="116"/>
      <c r="AF240" s="116"/>
      <c r="AG240" s="123">
        <f>IF(Tabel5[[#This Row],[Respons Vendor]]=AC240,AB240,0)</f>
        <v>0</v>
      </c>
      <c r="AH240" s="98"/>
      <c r="AI240" s="116"/>
      <c r="AJ240" s="98"/>
      <c r="AK240" s="118">
        <f t="shared" si="71"/>
        <v>0</v>
      </c>
      <c r="AL240" s="118">
        <f t="shared" si="72"/>
        <v>0</v>
      </c>
      <c r="AM240" s="118">
        <f t="shared" si="73"/>
        <v>0</v>
      </c>
      <c r="AN240" s="118">
        <f t="shared" si="74"/>
        <v>0</v>
      </c>
      <c r="AO240" s="118">
        <f t="shared" si="75"/>
        <v>0</v>
      </c>
      <c r="AP240" s="118">
        <f t="shared" si="76"/>
        <v>0</v>
      </c>
      <c r="AQ240" s="118">
        <f t="shared" si="77"/>
        <v>0</v>
      </c>
      <c r="AR240" s="118">
        <f t="shared" si="78"/>
        <v>0</v>
      </c>
      <c r="AS240" s="118">
        <f t="shared" si="79"/>
        <v>0</v>
      </c>
      <c r="AT240" s="118">
        <f t="shared" si="80"/>
        <v>0</v>
      </c>
      <c r="AU240" s="118">
        <f t="shared" si="81"/>
        <v>0</v>
      </c>
      <c r="AV240" s="118">
        <f t="shared" si="82"/>
        <v>0</v>
      </c>
      <c r="AW240" s="118">
        <f t="shared" si="83"/>
        <v>0</v>
      </c>
      <c r="AX240" s="118">
        <f t="shared" si="84"/>
        <v>0</v>
      </c>
      <c r="AY240" s="118">
        <f t="shared" si="85"/>
        <v>0</v>
      </c>
      <c r="AZ240" s="118">
        <f t="shared" si="86"/>
        <v>0</v>
      </c>
      <c r="BA240" s="118">
        <f t="shared" si="87"/>
        <v>0</v>
      </c>
      <c r="BB240" s="118">
        <f t="shared" si="88"/>
        <v>0</v>
      </c>
      <c r="BC240" s="118">
        <f t="shared" si="89"/>
        <v>1</v>
      </c>
      <c r="BD240" s="118">
        <f t="shared" si="90"/>
        <v>0</v>
      </c>
      <c r="BE240" s="72"/>
      <c r="BG240" s="11"/>
      <c r="BH240" s="11"/>
      <c r="BI240" s="11"/>
      <c r="BJ240" s="11"/>
      <c r="BK240" s="11"/>
      <c r="BL240" s="11"/>
      <c r="BM240" s="11"/>
      <c r="BN240" s="11"/>
      <c r="BO240" s="11"/>
      <c r="BP240" s="165"/>
      <c r="BQ240" s="165"/>
      <c r="BR240" s="165"/>
      <c r="BS240" s="165"/>
      <c r="BT240" s="165"/>
      <c r="BU240" s="165"/>
      <c r="BV240" s="165"/>
      <c r="BW240" s="165"/>
      <c r="BX240" s="165"/>
      <c r="BY240" s="165"/>
      <c r="BZ240" s="165"/>
      <c r="CA240" s="165"/>
      <c r="CB240" s="165"/>
    </row>
    <row r="241" spans="1:80" x14ac:dyDescent="0.3">
      <c r="A241" s="89"/>
      <c r="C241" s="94"/>
      <c r="D241" s="94"/>
      <c r="E241" s="159"/>
      <c r="F241" s="159"/>
      <c r="G241" s="159"/>
      <c r="H241" s="159"/>
      <c r="I241" s="159"/>
      <c r="J241" s="159"/>
      <c r="K241" s="159"/>
      <c r="L241" s="159"/>
      <c r="M241" s="159"/>
      <c r="N241" s="159"/>
      <c r="O241" s="159"/>
      <c r="P241" s="159"/>
      <c r="Q241" s="159"/>
      <c r="R241" s="159"/>
      <c r="S241" s="159"/>
      <c r="T241" s="159"/>
      <c r="U241" s="159"/>
      <c r="V241" s="159"/>
      <c r="W241" s="159"/>
      <c r="X241" s="159"/>
      <c r="Y241" s="159"/>
      <c r="Z241" s="159"/>
      <c r="AA241" s="4"/>
      <c r="AB241" s="116"/>
      <c r="AC241" s="116" t="s">
        <v>231</v>
      </c>
      <c r="AD241" s="116" t="s">
        <v>641</v>
      </c>
      <c r="AE241" s="116"/>
      <c r="AF241" s="116"/>
      <c r="AG241" s="123">
        <f>IF(Tabel5[[#This Row],[Respons Vendor]]=AC241,AB241,0)</f>
        <v>0</v>
      </c>
      <c r="AH241" s="98"/>
      <c r="AI241" s="116"/>
      <c r="AJ241" s="98"/>
      <c r="AK241" s="118">
        <f t="shared" si="71"/>
        <v>0</v>
      </c>
      <c r="AL241" s="118">
        <f t="shared" si="72"/>
        <v>0</v>
      </c>
      <c r="AM241" s="118">
        <f t="shared" si="73"/>
        <v>0</v>
      </c>
      <c r="AN241" s="118">
        <f t="shared" si="74"/>
        <v>0</v>
      </c>
      <c r="AO241" s="118">
        <f t="shared" si="75"/>
        <v>0</v>
      </c>
      <c r="AP241" s="118">
        <f t="shared" si="76"/>
        <v>0</v>
      </c>
      <c r="AQ241" s="118">
        <f t="shared" si="77"/>
        <v>0</v>
      </c>
      <c r="AR241" s="118">
        <f t="shared" si="78"/>
        <v>0</v>
      </c>
      <c r="AS241" s="118">
        <f t="shared" si="79"/>
        <v>0</v>
      </c>
      <c r="AT241" s="118">
        <f t="shared" si="80"/>
        <v>0</v>
      </c>
      <c r="AU241" s="118">
        <f t="shared" si="81"/>
        <v>0</v>
      </c>
      <c r="AV241" s="118">
        <f t="shared" si="82"/>
        <v>0</v>
      </c>
      <c r="AW241" s="118">
        <f t="shared" si="83"/>
        <v>0</v>
      </c>
      <c r="AX241" s="118">
        <f t="shared" si="84"/>
        <v>0</v>
      </c>
      <c r="AY241" s="118">
        <f t="shared" si="85"/>
        <v>0</v>
      </c>
      <c r="AZ241" s="118">
        <f t="shared" si="86"/>
        <v>0</v>
      </c>
      <c r="BA241" s="118">
        <f t="shared" si="87"/>
        <v>0</v>
      </c>
      <c r="BB241" s="118">
        <f t="shared" si="88"/>
        <v>0</v>
      </c>
      <c r="BC241" s="118">
        <f t="shared" si="89"/>
        <v>0</v>
      </c>
      <c r="BD241" s="118">
        <f t="shared" si="90"/>
        <v>0</v>
      </c>
      <c r="BE241" s="72"/>
      <c r="BG241" s="11"/>
      <c r="BH241" s="11"/>
      <c r="BI241" s="11"/>
      <c r="BJ241" s="11"/>
      <c r="BK241" s="11"/>
      <c r="BL241" s="11"/>
      <c r="BM241" s="11"/>
      <c r="BN241" s="11"/>
      <c r="BO241" s="11"/>
      <c r="BP241" s="165"/>
      <c r="BQ241" s="165"/>
      <c r="BR241" s="165"/>
      <c r="BS241" s="165"/>
      <c r="BT241" s="165"/>
      <c r="BU241" s="165"/>
      <c r="BV241" s="165"/>
      <c r="BW241" s="165"/>
      <c r="BX241" s="165"/>
      <c r="BY241" s="165"/>
      <c r="BZ241" s="165"/>
      <c r="CA241" s="165"/>
      <c r="CB241" s="165"/>
    </row>
    <row r="242" spans="1:80" x14ac:dyDescent="0.3">
      <c r="A242" s="89"/>
      <c r="C242" s="94"/>
      <c r="D242" s="94"/>
      <c r="E242" s="159"/>
      <c r="F242" s="159"/>
      <c r="G242" s="159"/>
      <c r="H242" s="159"/>
      <c r="I242" s="159"/>
      <c r="J242" s="159"/>
      <c r="K242" s="159"/>
      <c r="L242" s="159"/>
      <c r="M242" s="159"/>
      <c r="N242" s="159"/>
      <c r="O242" s="159"/>
      <c r="P242" s="159"/>
      <c r="Q242" s="159"/>
      <c r="R242" s="159"/>
      <c r="S242" s="159"/>
      <c r="T242" s="159"/>
      <c r="U242" s="159"/>
      <c r="V242" s="159"/>
      <c r="W242" s="159"/>
      <c r="X242" s="159"/>
      <c r="Y242" s="159"/>
      <c r="Z242" s="159"/>
      <c r="AA242" s="4"/>
      <c r="AB242" s="116"/>
      <c r="AC242" s="116" t="s">
        <v>231</v>
      </c>
      <c r="AD242" s="116" t="s">
        <v>641</v>
      </c>
      <c r="AE242" s="116"/>
      <c r="AF242" s="116"/>
      <c r="AG242" s="123">
        <f>IF(Tabel5[[#This Row],[Respons Vendor]]=AC242,AB242,0)</f>
        <v>0</v>
      </c>
      <c r="AH242" s="98"/>
      <c r="AI242" s="116"/>
      <c r="AJ242" s="98"/>
      <c r="AK242" s="118">
        <f t="shared" si="71"/>
        <v>0</v>
      </c>
      <c r="AL242" s="118">
        <f t="shared" si="72"/>
        <v>0</v>
      </c>
      <c r="AM242" s="118">
        <f t="shared" si="73"/>
        <v>0</v>
      </c>
      <c r="AN242" s="118">
        <f t="shared" si="74"/>
        <v>0</v>
      </c>
      <c r="AO242" s="118">
        <f t="shared" si="75"/>
        <v>0</v>
      </c>
      <c r="AP242" s="118">
        <f t="shared" si="76"/>
        <v>0</v>
      </c>
      <c r="AQ242" s="118">
        <f t="shared" si="77"/>
        <v>0</v>
      </c>
      <c r="AR242" s="118">
        <f t="shared" si="78"/>
        <v>0</v>
      </c>
      <c r="AS242" s="118">
        <f t="shared" si="79"/>
        <v>0</v>
      </c>
      <c r="AT242" s="118">
        <f t="shared" si="80"/>
        <v>0</v>
      </c>
      <c r="AU242" s="118">
        <f t="shared" si="81"/>
        <v>0</v>
      </c>
      <c r="AV242" s="118">
        <f t="shared" si="82"/>
        <v>0</v>
      </c>
      <c r="AW242" s="118">
        <f t="shared" si="83"/>
        <v>0</v>
      </c>
      <c r="AX242" s="118">
        <f t="shared" si="84"/>
        <v>0</v>
      </c>
      <c r="AY242" s="118">
        <f t="shared" si="85"/>
        <v>0</v>
      </c>
      <c r="AZ242" s="118">
        <f t="shared" si="86"/>
        <v>0</v>
      </c>
      <c r="BA242" s="118">
        <f t="shared" si="87"/>
        <v>0</v>
      </c>
      <c r="BB242" s="118">
        <f t="shared" si="88"/>
        <v>0</v>
      </c>
      <c r="BC242" s="118">
        <f t="shared" si="89"/>
        <v>0</v>
      </c>
      <c r="BD242" s="118">
        <f t="shared" si="90"/>
        <v>0</v>
      </c>
      <c r="BE242" s="72"/>
      <c r="BG242" s="11"/>
      <c r="BH242" s="11"/>
      <c r="BI242" s="11"/>
      <c r="BJ242" s="11"/>
      <c r="BK242" s="11"/>
      <c r="BL242" s="11"/>
      <c r="BM242" s="11"/>
      <c r="BN242" s="11"/>
      <c r="BO242" s="11"/>
      <c r="BP242" s="165"/>
      <c r="BQ242" s="165"/>
      <c r="BR242" s="165"/>
      <c r="BS242" s="165"/>
      <c r="BT242" s="165"/>
      <c r="BU242" s="165"/>
      <c r="BV242" s="165"/>
      <c r="BW242" s="165"/>
      <c r="BX242" s="165"/>
      <c r="BY242" s="165"/>
      <c r="BZ242" s="165"/>
      <c r="CA242" s="165"/>
      <c r="CB242" s="165"/>
    </row>
    <row r="243" spans="1:80" x14ac:dyDescent="0.3">
      <c r="B243" s="91" t="s">
        <v>1009</v>
      </c>
      <c r="C243" s="94"/>
      <c r="D243" s="94"/>
      <c r="E243" s="159"/>
      <c r="F243" s="159"/>
      <c r="G243" s="159"/>
      <c r="H243" s="159"/>
      <c r="I243" s="159"/>
      <c r="J243" s="159"/>
      <c r="K243" s="159"/>
      <c r="L243" s="159"/>
      <c r="M243" s="159"/>
      <c r="N243" s="159"/>
      <c r="O243" s="159"/>
      <c r="P243" s="159"/>
      <c r="Q243" s="159"/>
      <c r="R243" s="159"/>
      <c r="S243" s="159"/>
      <c r="T243" s="159"/>
      <c r="U243" s="159"/>
      <c r="V243" s="159"/>
      <c r="W243" s="159"/>
      <c r="X243" s="159"/>
      <c r="Y243" s="159"/>
      <c r="Z243" s="159"/>
      <c r="AA243" s="4"/>
      <c r="AB243" s="116"/>
      <c r="AC243" s="116" t="s">
        <v>231</v>
      </c>
      <c r="AD243" s="116" t="s">
        <v>641</v>
      </c>
      <c r="AE243" s="116"/>
      <c r="AF243" s="116"/>
      <c r="AG243" s="123">
        <f>IF(Tabel5[[#This Row],[Respons Vendor]]=AC243,AB243,0)</f>
        <v>0</v>
      </c>
      <c r="AH243" s="98"/>
      <c r="AI243" s="116"/>
      <c r="AJ243" s="98"/>
      <c r="AK243" s="118">
        <f t="shared" si="71"/>
        <v>0</v>
      </c>
      <c r="AL243" s="118">
        <f t="shared" si="72"/>
        <v>0</v>
      </c>
      <c r="AM243" s="118">
        <f t="shared" si="73"/>
        <v>0</v>
      </c>
      <c r="AN243" s="118">
        <f t="shared" si="74"/>
        <v>0</v>
      </c>
      <c r="AO243" s="118">
        <f t="shared" si="75"/>
        <v>0</v>
      </c>
      <c r="AP243" s="118">
        <f t="shared" si="76"/>
        <v>0</v>
      </c>
      <c r="AQ243" s="118">
        <f t="shared" si="77"/>
        <v>0</v>
      </c>
      <c r="AR243" s="118">
        <f t="shared" si="78"/>
        <v>0</v>
      </c>
      <c r="AS243" s="118">
        <f t="shared" si="79"/>
        <v>0</v>
      </c>
      <c r="AT243" s="118">
        <f t="shared" si="80"/>
        <v>0</v>
      </c>
      <c r="AU243" s="118">
        <f t="shared" si="81"/>
        <v>0</v>
      </c>
      <c r="AV243" s="118">
        <f t="shared" si="82"/>
        <v>0</v>
      </c>
      <c r="AW243" s="118">
        <f t="shared" si="83"/>
        <v>0</v>
      </c>
      <c r="AX243" s="118">
        <f t="shared" si="84"/>
        <v>0</v>
      </c>
      <c r="AY243" s="118">
        <f t="shared" si="85"/>
        <v>0</v>
      </c>
      <c r="AZ243" s="118">
        <f t="shared" si="86"/>
        <v>0</v>
      </c>
      <c r="BA243" s="118">
        <f t="shared" si="87"/>
        <v>0</v>
      </c>
      <c r="BB243" s="118">
        <f t="shared" si="88"/>
        <v>0</v>
      </c>
      <c r="BC243" s="118">
        <f t="shared" si="89"/>
        <v>0</v>
      </c>
      <c r="BD243" s="118">
        <f t="shared" si="90"/>
        <v>0</v>
      </c>
      <c r="BE243" s="72"/>
      <c r="BG243" s="11"/>
      <c r="BH243" s="11"/>
      <c r="BI243" s="11"/>
      <c r="BJ243" s="11"/>
      <c r="BK243" s="11"/>
      <c r="BL243" s="11"/>
      <c r="BM243" s="11"/>
      <c r="BN243" s="11"/>
      <c r="BO243" s="11"/>
      <c r="BP243" s="165"/>
      <c r="BQ243" s="165"/>
      <c r="BR243" s="165"/>
      <c r="BS243" s="165"/>
      <c r="BT243" s="165"/>
      <c r="BU243" s="165"/>
      <c r="BV243" s="165"/>
      <c r="BW243" s="165"/>
      <c r="BX243" s="165"/>
      <c r="BY243" s="165"/>
      <c r="BZ243" s="165"/>
      <c r="CA243" s="165"/>
      <c r="CB243" s="165"/>
    </row>
    <row r="244" spans="1:80" x14ac:dyDescent="0.3">
      <c r="B244" s="92" t="s">
        <v>1010</v>
      </c>
      <c r="C244" s="94"/>
      <c r="D244" s="94"/>
      <c r="E244" s="159"/>
      <c r="F244" s="159"/>
      <c r="G244" s="159"/>
      <c r="H244" s="159"/>
      <c r="I244" s="159"/>
      <c r="J244" s="159"/>
      <c r="K244" s="159"/>
      <c r="L244" s="159"/>
      <c r="M244" s="159"/>
      <c r="N244" s="159"/>
      <c r="O244" s="159"/>
      <c r="P244" s="159"/>
      <c r="Q244" s="159"/>
      <c r="R244" s="159"/>
      <c r="S244" s="159"/>
      <c r="T244" s="159"/>
      <c r="U244" s="159"/>
      <c r="V244" s="159"/>
      <c r="W244" s="159"/>
      <c r="X244" s="159"/>
      <c r="Y244" s="159"/>
      <c r="Z244" s="159"/>
      <c r="AA244" s="4"/>
      <c r="AB244" s="116"/>
      <c r="AC244" s="116" t="s">
        <v>231</v>
      </c>
      <c r="AD244" s="116" t="s">
        <v>641</v>
      </c>
      <c r="AE244" s="116"/>
      <c r="AF244" s="116"/>
      <c r="AG244" s="123">
        <f>IF(Tabel5[[#This Row],[Respons Vendor]]=AC244,AB244,0)</f>
        <v>0</v>
      </c>
      <c r="AH244" s="98"/>
      <c r="AI244" s="116"/>
      <c r="AJ244" s="98"/>
      <c r="AK244" s="118">
        <f t="shared" si="71"/>
        <v>0</v>
      </c>
      <c r="AL244" s="118">
        <f t="shared" si="72"/>
        <v>0</v>
      </c>
      <c r="AM244" s="118">
        <f t="shared" si="73"/>
        <v>0</v>
      </c>
      <c r="AN244" s="118">
        <f t="shared" si="74"/>
        <v>0</v>
      </c>
      <c r="AO244" s="118">
        <f t="shared" si="75"/>
        <v>0</v>
      </c>
      <c r="AP244" s="118">
        <f t="shared" si="76"/>
        <v>0</v>
      </c>
      <c r="AQ244" s="118">
        <f t="shared" si="77"/>
        <v>0</v>
      </c>
      <c r="AR244" s="118">
        <f t="shared" si="78"/>
        <v>0</v>
      </c>
      <c r="AS244" s="118">
        <f t="shared" si="79"/>
        <v>0</v>
      </c>
      <c r="AT244" s="118">
        <f t="shared" si="80"/>
        <v>0</v>
      </c>
      <c r="AU244" s="118">
        <f t="shared" si="81"/>
        <v>0</v>
      </c>
      <c r="AV244" s="118">
        <f t="shared" si="82"/>
        <v>0</v>
      </c>
      <c r="AW244" s="118">
        <f t="shared" si="83"/>
        <v>0</v>
      </c>
      <c r="AX244" s="118">
        <f t="shared" si="84"/>
        <v>0</v>
      </c>
      <c r="AY244" s="118">
        <f t="shared" si="85"/>
        <v>0</v>
      </c>
      <c r="AZ244" s="118">
        <f t="shared" si="86"/>
        <v>0</v>
      </c>
      <c r="BA244" s="118">
        <f t="shared" si="87"/>
        <v>0</v>
      </c>
      <c r="BB244" s="118">
        <f t="shared" si="88"/>
        <v>0</v>
      </c>
      <c r="BC244" s="118">
        <f t="shared" si="89"/>
        <v>0</v>
      </c>
      <c r="BD244" s="118">
        <f t="shared" si="90"/>
        <v>0</v>
      </c>
      <c r="BE244" s="72"/>
      <c r="BG244" s="11"/>
      <c r="BH244" s="11"/>
      <c r="BI244" s="11"/>
      <c r="BJ244" s="11"/>
      <c r="BK244" s="11"/>
      <c r="BL244" s="11"/>
      <c r="BM244" s="11"/>
      <c r="BN244" s="11"/>
      <c r="BO244" s="11"/>
      <c r="BP244" s="165"/>
      <c r="BQ244" s="165"/>
      <c r="BR244" s="165"/>
      <c r="BS244" s="165"/>
      <c r="BT244" s="165"/>
      <c r="BU244" s="165"/>
      <c r="BV244" s="165"/>
      <c r="BW244" s="165"/>
      <c r="BX244" s="165"/>
      <c r="BY244" s="165"/>
      <c r="BZ244" s="165"/>
      <c r="CA244" s="165"/>
      <c r="CB244" s="165"/>
    </row>
    <row r="245" spans="1:80" ht="27.6" x14ac:dyDescent="0.3">
      <c r="A245" s="11" t="s">
        <v>1011</v>
      </c>
      <c r="B245" s="89" t="s">
        <v>1012</v>
      </c>
      <c r="C245" s="94"/>
      <c r="D245" s="94"/>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4" t="s">
        <v>64</v>
      </c>
      <c r="AB245" s="116">
        <v>1</v>
      </c>
      <c r="AC245" s="116" t="s">
        <v>231</v>
      </c>
      <c r="AD245" s="116" t="s">
        <v>641</v>
      </c>
      <c r="AE245" s="116"/>
      <c r="AF245" s="116"/>
      <c r="AG245" s="123">
        <f>IF(Tabel5[[#This Row],[Respons Vendor]]=AC245,AB245,0)</f>
        <v>0</v>
      </c>
      <c r="AH245" s="98"/>
      <c r="AI245" s="116"/>
      <c r="AJ245" s="98"/>
      <c r="AK245" s="118">
        <f t="shared" si="71"/>
        <v>0</v>
      </c>
      <c r="AL245" s="118">
        <f t="shared" si="72"/>
        <v>0</v>
      </c>
      <c r="AM245" s="118">
        <f t="shared" si="73"/>
        <v>0</v>
      </c>
      <c r="AN245" s="118">
        <f t="shared" si="74"/>
        <v>0</v>
      </c>
      <c r="AO245" s="118">
        <f t="shared" si="75"/>
        <v>0</v>
      </c>
      <c r="AP245" s="118">
        <f t="shared" si="76"/>
        <v>0</v>
      </c>
      <c r="AQ245" s="118">
        <f t="shared" si="77"/>
        <v>0</v>
      </c>
      <c r="AR245" s="118">
        <f t="shared" si="78"/>
        <v>0</v>
      </c>
      <c r="AS245" s="118">
        <f t="shared" si="79"/>
        <v>0</v>
      </c>
      <c r="AT245" s="118">
        <f t="shared" si="80"/>
        <v>0</v>
      </c>
      <c r="AU245" s="118">
        <f t="shared" si="81"/>
        <v>0</v>
      </c>
      <c r="AV245" s="118">
        <f t="shared" si="82"/>
        <v>0</v>
      </c>
      <c r="AW245" s="118">
        <f t="shared" si="83"/>
        <v>0</v>
      </c>
      <c r="AX245" s="118">
        <f t="shared" si="84"/>
        <v>0</v>
      </c>
      <c r="AY245" s="118">
        <f t="shared" si="85"/>
        <v>1</v>
      </c>
      <c r="AZ245" s="118">
        <f t="shared" si="86"/>
        <v>0</v>
      </c>
      <c r="BA245" s="118">
        <f t="shared" si="87"/>
        <v>0</v>
      </c>
      <c r="BB245" s="118">
        <f t="shared" si="88"/>
        <v>0</v>
      </c>
      <c r="BC245" s="118">
        <f t="shared" si="89"/>
        <v>0</v>
      </c>
      <c r="BD245" s="118">
        <f t="shared" si="90"/>
        <v>0</v>
      </c>
      <c r="BE245" s="72"/>
      <c r="BG245" s="11"/>
      <c r="BH245" s="11"/>
      <c r="BI245" s="11"/>
      <c r="BJ245" s="11"/>
      <c r="BK245" s="11"/>
      <c r="BL245" s="11"/>
      <c r="BM245" s="11"/>
      <c r="BN245" s="11"/>
      <c r="BO245" s="11"/>
      <c r="BP245" s="165"/>
      <c r="BQ245" s="165"/>
      <c r="BR245" s="165"/>
      <c r="BS245" s="165"/>
      <c r="BT245" s="165"/>
      <c r="BU245" s="165"/>
      <c r="BV245" s="165"/>
      <c r="BW245" s="165"/>
      <c r="BX245" s="165"/>
      <c r="BY245" s="165"/>
      <c r="BZ245" s="165"/>
      <c r="CA245" s="165"/>
      <c r="CB245" s="165"/>
    </row>
    <row r="246" spans="1:80" ht="27.6" x14ac:dyDescent="0.3">
      <c r="A246" s="11" t="s">
        <v>1013</v>
      </c>
      <c r="B246" s="89" t="s">
        <v>1014</v>
      </c>
      <c r="C246" s="94"/>
      <c r="D246" s="94"/>
      <c r="E246" s="159"/>
      <c r="F246" s="159"/>
      <c r="G246" s="159"/>
      <c r="H246" s="159"/>
      <c r="I246" s="159"/>
      <c r="J246" s="159"/>
      <c r="K246" s="159"/>
      <c r="L246" s="159"/>
      <c r="M246" s="159"/>
      <c r="N246" s="159"/>
      <c r="O246" s="159"/>
      <c r="P246" s="159"/>
      <c r="Q246" s="159"/>
      <c r="R246" s="159"/>
      <c r="S246" s="159"/>
      <c r="T246" s="159"/>
      <c r="U246" s="159"/>
      <c r="V246" s="159"/>
      <c r="W246" s="159"/>
      <c r="X246" s="159"/>
      <c r="Y246" s="159"/>
      <c r="Z246" s="159"/>
      <c r="AA246" s="4" t="s">
        <v>64</v>
      </c>
      <c r="AB246" s="116">
        <v>1</v>
      </c>
      <c r="AC246" s="116" t="s">
        <v>231</v>
      </c>
      <c r="AD246" s="116" t="s">
        <v>641</v>
      </c>
      <c r="AE246" s="116"/>
      <c r="AF246" s="116"/>
      <c r="AG246" s="123">
        <f>IF(Tabel5[[#This Row],[Respons Vendor]]=AC246,AB246,0)</f>
        <v>0</v>
      </c>
      <c r="AH246" s="98"/>
      <c r="AI246" s="116"/>
      <c r="AJ246" s="98"/>
      <c r="AK246" s="118">
        <f t="shared" si="71"/>
        <v>0</v>
      </c>
      <c r="AL246" s="118">
        <f t="shared" si="72"/>
        <v>0</v>
      </c>
      <c r="AM246" s="118">
        <f t="shared" si="73"/>
        <v>0</v>
      </c>
      <c r="AN246" s="118">
        <f t="shared" si="74"/>
        <v>0</v>
      </c>
      <c r="AO246" s="118">
        <f t="shared" si="75"/>
        <v>0</v>
      </c>
      <c r="AP246" s="118">
        <f t="shared" si="76"/>
        <v>0</v>
      </c>
      <c r="AQ246" s="118">
        <f t="shared" si="77"/>
        <v>0</v>
      </c>
      <c r="AR246" s="118">
        <f t="shared" si="78"/>
        <v>0</v>
      </c>
      <c r="AS246" s="118">
        <f t="shared" si="79"/>
        <v>0</v>
      </c>
      <c r="AT246" s="118">
        <f t="shared" si="80"/>
        <v>0</v>
      </c>
      <c r="AU246" s="118">
        <f t="shared" si="81"/>
        <v>0</v>
      </c>
      <c r="AV246" s="118">
        <f t="shared" si="82"/>
        <v>0</v>
      </c>
      <c r="AW246" s="118">
        <f t="shared" si="83"/>
        <v>0</v>
      </c>
      <c r="AX246" s="118">
        <f t="shared" si="84"/>
        <v>0</v>
      </c>
      <c r="AY246" s="118">
        <f t="shared" si="85"/>
        <v>1</v>
      </c>
      <c r="AZ246" s="118">
        <f t="shared" si="86"/>
        <v>0</v>
      </c>
      <c r="BA246" s="118">
        <f t="shared" si="87"/>
        <v>0</v>
      </c>
      <c r="BB246" s="118">
        <f t="shared" si="88"/>
        <v>0</v>
      </c>
      <c r="BC246" s="118">
        <f t="shared" si="89"/>
        <v>0</v>
      </c>
      <c r="BD246" s="118">
        <f t="shared" si="90"/>
        <v>0</v>
      </c>
      <c r="BE246" s="72"/>
      <c r="BG246" s="11"/>
      <c r="BH246" s="11"/>
      <c r="BI246" s="11"/>
      <c r="BJ246" s="11"/>
      <c r="BK246" s="11"/>
      <c r="BL246" s="11"/>
      <c r="BM246" s="11"/>
      <c r="BN246" s="11"/>
      <c r="BO246" s="11"/>
      <c r="BP246" s="165"/>
      <c r="BQ246" s="165"/>
      <c r="BR246" s="165"/>
      <c r="BS246" s="165"/>
      <c r="BT246" s="165"/>
      <c r="BU246" s="165"/>
      <c r="BV246" s="165"/>
      <c r="BW246" s="165"/>
      <c r="BX246" s="165"/>
      <c r="BY246" s="165"/>
      <c r="BZ246" s="165"/>
      <c r="CA246" s="165"/>
      <c r="CB246" s="165"/>
    </row>
    <row r="247" spans="1:80" ht="27.6" x14ac:dyDescent="0.3">
      <c r="A247" s="11" t="s">
        <v>1015</v>
      </c>
      <c r="B247" s="89" t="s">
        <v>1016</v>
      </c>
      <c r="C247" s="94"/>
      <c r="D247" s="94"/>
      <c r="E247" s="159"/>
      <c r="F247" s="159"/>
      <c r="G247" s="159"/>
      <c r="H247" s="159"/>
      <c r="I247" s="159"/>
      <c r="J247" s="159"/>
      <c r="K247" s="159"/>
      <c r="L247" s="159"/>
      <c r="M247" s="159"/>
      <c r="N247" s="159"/>
      <c r="O247" s="159"/>
      <c r="P247" s="159"/>
      <c r="Q247" s="159"/>
      <c r="R247" s="159"/>
      <c r="S247" s="159"/>
      <c r="T247" s="159"/>
      <c r="U247" s="159"/>
      <c r="V247" s="159"/>
      <c r="W247" s="159"/>
      <c r="X247" s="159"/>
      <c r="Y247" s="159"/>
      <c r="Z247" s="159"/>
      <c r="AA247" s="4" t="s">
        <v>64</v>
      </c>
      <c r="AB247" s="116">
        <v>1</v>
      </c>
      <c r="AC247" s="116" t="s">
        <v>231</v>
      </c>
      <c r="AD247" s="116" t="s">
        <v>641</v>
      </c>
      <c r="AE247" s="116"/>
      <c r="AF247" s="116"/>
      <c r="AG247" s="123">
        <f>IF(Tabel5[[#This Row],[Respons Vendor]]=AC247,AB247,0)</f>
        <v>0</v>
      </c>
      <c r="AH247" s="98"/>
      <c r="AI247" s="116"/>
      <c r="AJ247" s="98"/>
      <c r="AK247" s="118">
        <f t="shared" si="71"/>
        <v>0</v>
      </c>
      <c r="AL247" s="118">
        <f t="shared" si="72"/>
        <v>0</v>
      </c>
      <c r="AM247" s="118">
        <f t="shared" si="73"/>
        <v>0</v>
      </c>
      <c r="AN247" s="118">
        <f t="shared" si="74"/>
        <v>0</v>
      </c>
      <c r="AO247" s="118">
        <f t="shared" si="75"/>
        <v>0</v>
      </c>
      <c r="AP247" s="118">
        <f t="shared" si="76"/>
        <v>0</v>
      </c>
      <c r="AQ247" s="118">
        <f t="shared" si="77"/>
        <v>0</v>
      </c>
      <c r="AR247" s="118">
        <f t="shared" si="78"/>
        <v>0</v>
      </c>
      <c r="AS247" s="118">
        <f t="shared" si="79"/>
        <v>0</v>
      </c>
      <c r="AT247" s="118">
        <f t="shared" si="80"/>
        <v>0</v>
      </c>
      <c r="AU247" s="118">
        <f t="shared" si="81"/>
        <v>0</v>
      </c>
      <c r="AV247" s="118">
        <f t="shared" si="82"/>
        <v>0</v>
      </c>
      <c r="AW247" s="118">
        <f t="shared" si="83"/>
        <v>0</v>
      </c>
      <c r="AX247" s="118">
        <f t="shared" si="84"/>
        <v>0</v>
      </c>
      <c r="AY247" s="118">
        <f t="shared" si="85"/>
        <v>1</v>
      </c>
      <c r="AZ247" s="118">
        <f t="shared" si="86"/>
        <v>0</v>
      </c>
      <c r="BA247" s="118">
        <f t="shared" si="87"/>
        <v>0</v>
      </c>
      <c r="BB247" s="118">
        <f t="shared" si="88"/>
        <v>0</v>
      </c>
      <c r="BC247" s="118">
        <f t="shared" si="89"/>
        <v>0</v>
      </c>
      <c r="BD247" s="118">
        <f t="shared" si="90"/>
        <v>0</v>
      </c>
      <c r="BE247" s="72"/>
      <c r="BG247" s="11"/>
      <c r="BH247" s="11"/>
      <c r="BI247" s="11"/>
      <c r="BJ247" s="11"/>
      <c r="BK247" s="11"/>
      <c r="BL247" s="11"/>
      <c r="BM247" s="11"/>
      <c r="BN247" s="11"/>
      <c r="BO247" s="11"/>
      <c r="BP247" s="165"/>
      <c r="BQ247" s="165"/>
      <c r="BR247" s="165"/>
      <c r="BS247" s="165"/>
      <c r="BT247" s="165"/>
      <c r="BU247" s="165"/>
      <c r="BV247" s="165"/>
      <c r="BW247" s="165"/>
      <c r="BX247" s="165"/>
      <c r="BY247" s="165"/>
      <c r="BZ247" s="165"/>
      <c r="CA247" s="165"/>
      <c r="CB247" s="165"/>
    </row>
    <row r="248" spans="1:80" x14ac:dyDescent="0.3">
      <c r="A248" s="11" t="s">
        <v>1017</v>
      </c>
      <c r="B248" s="89" t="s">
        <v>1018</v>
      </c>
      <c r="C248" s="94"/>
      <c r="D248" s="94"/>
      <c r="E248" s="159"/>
      <c r="F248" s="159"/>
      <c r="G248" s="159"/>
      <c r="H248" s="159"/>
      <c r="I248" s="159"/>
      <c r="J248" s="159"/>
      <c r="K248" s="159"/>
      <c r="L248" s="159"/>
      <c r="M248" s="159"/>
      <c r="N248" s="159"/>
      <c r="O248" s="159"/>
      <c r="P248" s="159"/>
      <c r="Q248" s="159"/>
      <c r="R248" s="159"/>
      <c r="S248" s="159"/>
      <c r="T248" s="159"/>
      <c r="U248" s="159"/>
      <c r="V248" s="159"/>
      <c r="W248" s="159"/>
      <c r="X248" s="159"/>
      <c r="Y248" s="159"/>
      <c r="Z248" s="159"/>
      <c r="AA248" s="4" t="s">
        <v>64</v>
      </c>
      <c r="AB248" s="116">
        <v>1</v>
      </c>
      <c r="AC248" s="116" t="s">
        <v>231</v>
      </c>
      <c r="AD248" s="116" t="s">
        <v>641</v>
      </c>
      <c r="AE248" s="116"/>
      <c r="AF248" s="116"/>
      <c r="AG248" s="123">
        <f>IF(Tabel5[[#This Row],[Respons Vendor]]=AC248,AB248,0)</f>
        <v>0</v>
      </c>
      <c r="AH248" s="98"/>
      <c r="AI248" s="116"/>
      <c r="AJ248" s="98"/>
      <c r="AK248" s="118">
        <f t="shared" si="71"/>
        <v>0</v>
      </c>
      <c r="AL248" s="118">
        <f t="shared" si="72"/>
        <v>0</v>
      </c>
      <c r="AM248" s="118">
        <f t="shared" si="73"/>
        <v>0</v>
      </c>
      <c r="AN248" s="118">
        <f t="shared" si="74"/>
        <v>0</v>
      </c>
      <c r="AO248" s="118">
        <f t="shared" si="75"/>
        <v>0</v>
      </c>
      <c r="AP248" s="118">
        <f t="shared" si="76"/>
        <v>0</v>
      </c>
      <c r="AQ248" s="118">
        <f t="shared" si="77"/>
        <v>0</v>
      </c>
      <c r="AR248" s="118">
        <f t="shared" si="78"/>
        <v>0</v>
      </c>
      <c r="AS248" s="118">
        <f t="shared" si="79"/>
        <v>0</v>
      </c>
      <c r="AT248" s="118">
        <f t="shared" si="80"/>
        <v>0</v>
      </c>
      <c r="AU248" s="118">
        <f t="shared" si="81"/>
        <v>0</v>
      </c>
      <c r="AV248" s="118">
        <f t="shared" si="82"/>
        <v>0</v>
      </c>
      <c r="AW248" s="118">
        <f t="shared" si="83"/>
        <v>0</v>
      </c>
      <c r="AX248" s="118">
        <f t="shared" si="84"/>
        <v>0</v>
      </c>
      <c r="AY248" s="118">
        <f t="shared" si="85"/>
        <v>1</v>
      </c>
      <c r="AZ248" s="118">
        <f t="shared" si="86"/>
        <v>0</v>
      </c>
      <c r="BA248" s="118">
        <f t="shared" si="87"/>
        <v>0</v>
      </c>
      <c r="BB248" s="118">
        <f t="shared" si="88"/>
        <v>0</v>
      </c>
      <c r="BC248" s="118">
        <f t="shared" si="89"/>
        <v>0</v>
      </c>
      <c r="BD248" s="118">
        <f t="shared" si="90"/>
        <v>0</v>
      </c>
      <c r="BE248" s="72"/>
      <c r="BG248" s="11"/>
      <c r="BH248" s="11"/>
      <c r="BI248" s="11"/>
      <c r="BJ248" s="11"/>
      <c r="BK248" s="11"/>
      <c r="BL248" s="11"/>
      <c r="BM248" s="11"/>
      <c r="BN248" s="11"/>
      <c r="BO248" s="11"/>
      <c r="BP248" s="165"/>
      <c r="BQ248" s="165"/>
      <c r="BR248" s="165"/>
      <c r="BS248" s="165"/>
      <c r="BT248" s="165"/>
      <c r="BU248" s="165"/>
      <c r="BV248" s="165"/>
      <c r="BW248" s="165"/>
      <c r="BX248" s="165"/>
      <c r="BY248" s="165"/>
      <c r="BZ248" s="165"/>
      <c r="CA248" s="165"/>
      <c r="CB248" s="165"/>
    </row>
    <row r="249" spans="1:80" x14ac:dyDescent="0.3">
      <c r="C249" s="94"/>
      <c r="D249" s="94"/>
      <c r="E249" s="159"/>
      <c r="F249" s="159"/>
      <c r="G249" s="159"/>
      <c r="H249" s="159"/>
      <c r="I249" s="159"/>
      <c r="J249" s="159"/>
      <c r="K249" s="159"/>
      <c r="L249" s="159"/>
      <c r="M249" s="159"/>
      <c r="N249" s="159"/>
      <c r="O249" s="159"/>
      <c r="P249" s="159"/>
      <c r="Q249" s="159"/>
      <c r="R249" s="159"/>
      <c r="S249" s="159"/>
      <c r="T249" s="159"/>
      <c r="U249" s="159"/>
      <c r="V249" s="159"/>
      <c r="W249" s="159"/>
      <c r="X249" s="159"/>
      <c r="Y249" s="159"/>
      <c r="Z249" s="159"/>
      <c r="AA249" s="4"/>
      <c r="AB249" s="116"/>
      <c r="AC249" s="116" t="s">
        <v>231</v>
      </c>
      <c r="AD249" s="116" t="s">
        <v>641</v>
      </c>
      <c r="AE249" s="116"/>
      <c r="AF249" s="116"/>
      <c r="AG249" s="123">
        <f>IF(Tabel5[[#This Row],[Respons Vendor]]=AC249,AB249,0)</f>
        <v>0</v>
      </c>
      <c r="AH249" s="98"/>
      <c r="AI249" s="116"/>
      <c r="AJ249" s="98"/>
      <c r="AK249" s="118">
        <f t="shared" si="71"/>
        <v>0</v>
      </c>
      <c r="AL249" s="118">
        <f t="shared" si="72"/>
        <v>0</v>
      </c>
      <c r="AM249" s="118">
        <f t="shared" si="73"/>
        <v>0</v>
      </c>
      <c r="AN249" s="118">
        <f t="shared" si="74"/>
        <v>0</v>
      </c>
      <c r="AO249" s="118">
        <f t="shared" si="75"/>
        <v>0</v>
      </c>
      <c r="AP249" s="118">
        <f t="shared" si="76"/>
        <v>0</v>
      </c>
      <c r="AQ249" s="118">
        <f t="shared" si="77"/>
        <v>0</v>
      </c>
      <c r="AR249" s="118">
        <f t="shared" si="78"/>
        <v>0</v>
      </c>
      <c r="AS249" s="118">
        <f t="shared" si="79"/>
        <v>0</v>
      </c>
      <c r="AT249" s="118">
        <f t="shared" si="80"/>
        <v>0</v>
      </c>
      <c r="AU249" s="118">
        <f t="shared" si="81"/>
        <v>0</v>
      </c>
      <c r="AV249" s="118">
        <f t="shared" si="82"/>
        <v>0</v>
      </c>
      <c r="AW249" s="118">
        <f t="shared" si="83"/>
        <v>0</v>
      </c>
      <c r="AX249" s="118">
        <f t="shared" si="84"/>
        <v>0</v>
      </c>
      <c r="AY249" s="118">
        <f t="shared" si="85"/>
        <v>0</v>
      </c>
      <c r="AZ249" s="118">
        <f t="shared" si="86"/>
        <v>0</v>
      </c>
      <c r="BA249" s="118">
        <f t="shared" si="87"/>
        <v>0</v>
      </c>
      <c r="BB249" s="118">
        <f t="shared" si="88"/>
        <v>0</v>
      </c>
      <c r="BC249" s="118">
        <f t="shared" si="89"/>
        <v>0</v>
      </c>
      <c r="BD249" s="118">
        <f t="shared" si="90"/>
        <v>0</v>
      </c>
      <c r="BE249" s="72"/>
      <c r="BG249" s="11"/>
      <c r="BH249" s="11"/>
      <c r="BI249" s="11"/>
      <c r="BJ249" s="11"/>
      <c r="BK249" s="11"/>
      <c r="BL249" s="11"/>
      <c r="BM249" s="11"/>
      <c r="BN249" s="11"/>
      <c r="BO249" s="11"/>
      <c r="BP249" s="165"/>
      <c r="BQ249" s="165"/>
      <c r="BR249" s="165"/>
      <c r="BS249" s="165"/>
      <c r="BT249" s="165"/>
      <c r="BU249" s="165"/>
      <c r="BV249" s="165"/>
      <c r="BW249" s="165"/>
      <c r="BX249" s="165"/>
      <c r="BY249" s="165"/>
      <c r="BZ249" s="165"/>
      <c r="CA249" s="165"/>
      <c r="CB249" s="165"/>
    </row>
    <row r="250" spans="1:80" x14ac:dyDescent="0.3">
      <c r="A250" s="89"/>
      <c r="C250" s="94"/>
      <c r="D250" s="94"/>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4"/>
      <c r="AB250" s="116"/>
      <c r="AC250" s="116" t="s">
        <v>231</v>
      </c>
      <c r="AD250" s="116" t="s">
        <v>641</v>
      </c>
      <c r="AE250" s="116"/>
      <c r="AF250" s="116"/>
      <c r="AG250" s="123">
        <f>IF(Tabel5[[#This Row],[Respons Vendor]]=AC250,AB250,0)</f>
        <v>0</v>
      </c>
      <c r="AH250" s="98"/>
      <c r="AI250" s="116"/>
      <c r="AJ250" s="98"/>
      <c r="AK250" s="118">
        <f t="shared" si="71"/>
        <v>0</v>
      </c>
      <c r="AL250" s="118">
        <f t="shared" si="72"/>
        <v>0</v>
      </c>
      <c r="AM250" s="118">
        <f t="shared" si="73"/>
        <v>0</v>
      </c>
      <c r="AN250" s="118">
        <f t="shared" si="74"/>
        <v>0</v>
      </c>
      <c r="AO250" s="118">
        <f t="shared" si="75"/>
        <v>0</v>
      </c>
      <c r="AP250" s="118">
        <f t="shared" si="76"/>
        <v>0</v>
      </c>
      <c r="AQ250" s="118">
        <f t="shared" si="77"/>
        <v>0</v>
      </c>
      <c r="AR250" s="118">
        <f t="shared" si="78"/>
        <v>0</v>
      </c>
      <c r="AS250" s="118">
        <f t="shared" si="79"/>
        <v>0</v>
      </c>
      <c r="AT250" s="118">
        <f t="shared" si="80"/>
        <v>0</v>
      </c>
      <c r="AU250" s="118">
        <f t="shared" si="81"/>
        <v>0</v>
      </c>
      <c r="AV250" s="118">
        <f t="shared" si="82"/>
        <v>0</v>
      </c>
      <c r="AW250" s="118">
        <f t="shared" si="83"/>
        <v>0</v>
      </c>
      <c r="AX250" s="118">
        <f t="shared" si="84"/>
        <v>0</v>
      </c>
      <c r="AY250" s="118">
        <f t="shared" si="85"/>
        <v>0</v>
      </c>
      <c r="AZ250" s="118">
        <f t="shared" si="86"/>
        <v>0</v>
      </c>
      <c r="BA250" s="118">
        <f t="shared" si="87"/>
        <v>0</v>
      </c>
      <c r="BB250" s="118">
        <f t="shared" si="88"/>
        <v>0</v>
      </c>
      <c r="BC250" s="118">
        <f t="shared" si="89"/>
        <v>0</v>
      </c>
      <c r="BD250" s="118">
        <f t="shared" si="90"/>
        <v>0</v>
      </c>
      <c r="BE250" s="72"/>
      <c r="BG250" s="11"/>
      <c r="BH250" s="11"/>
      <c r="BI250" s="11"/>
      <c r="BJ250" s="11"/>
      <c r="BK250" s="11"/>
      <c r="BL250" s="11"/>
      <c r="BM250" s="11"/>
      <c r="BN250" s="11"/>
      <c r="BO250" s="11"/>
      <c r="BP250" s="165"/>
      <c r="BQ250" s="165"/>
      <c r="BR250" s="165"/>
      <c r="BS250" s="165"/>
      <c r="BT250" s="165"/>
      <c r="BU250" s="165"/>
      <c r="BV250" s="165"/>
      <c r="BW250" s="165"/>
      <c r="BX250" s="165"/>
      <c r="BY250" s="165"/>
      <c r="BZ250" s="165"/>
      <c r="CA250" s="165"/>
      <c r="CB250" s="165"/>
    </row>
    <row r="251" spans="1:80" ht="17.25" customHeight="1" x14ac:dyDescent="0.3">
      <c r="B251" s="91" t="s">
        <v>1019</v>
      </c>
      <c r="C251" s="94"/>
      <c r="D251" s="94"/>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4"/>
      <c r="AB251" s="116"/>
      <c r="AC251" s="116" t="s">
        <v>231</v>
      </c>
      <c r="AD251" s="116" t="s">
        <v>641</v>
      </c>
      <c r="AE251" s="116"/>
      <c r="AF251" s="116"/>
      <c r="AG251" s="123">
        <f>IF(Tabel5[[#This Row],[Respons Vendor]]=AC251,AB251,0)</f>
        <v>0</v>
      </c>
      <c r="AH251" s="98"/>
      <c r="AI251" s="116"/>
      <c r="AJ251" s="98"/>
      <c r="AK251" s="118">
        <f t="shared" si="71"/>
        <v>0</v>
      </c>
      <c r="AL251" s="118">
        <f t="shared" si="72"/>
        <v>0</v>
      </c>
      <c r="AM251" s="118">
        <f t="shared" si="73"/>
        <v>0</v>
      </c>
      <c r="AN251" s="118">
        <f t="shared" si="74"/>
        <v>0</v>
      </c>
      <c r="AO251" s="118">
        <f t="shared" si="75"/>
        <v>0</v>
      </c>
      <c r="AP251" s="118">
        <f t="shared" si="76"/>
        <v>0</v>
      </c>
      <c r="AQ251" s="118">
        <f t="shared" si="77"/>
        <v>0</v>
      </c>
      <c r="AR251" s="118">
        <f t="shared" si="78"/>
        <v>0</v>
      </c>
      <c r="AS251" s="118">
        <f t="shared" si="79"/>
        <v>0</v>
      </c>
      <c r="AT251" s="118">
        <f t="shared" si="80"/>
        <v>0</v>
      </c>
      <c r="AU251" s="118">
        <f t="shared" si="81"/>
        <v>0</v>
      </c>
      <c r="AV251" s="118">
        <f t="shared" si="82"/>
        <v>0</v>
      </c>
      <c r="AW251" s="118">
        <f t="shared" si="83"/>
        <v>0</v>
      </c>
      <c r="AX251" s="118">
        <f t="shared" si="84"/>
        <v>0</v>
      </c>
      <c r="AY251" s="118">
        <f t="shared" si="85"/>
        <v>0</v>
      </c>
      <c r="AZ251" s="118">
        <f t="shared" si="86"/>
        <v>0</v>
      </c>
      <c r="BA251" s="118">
        <f t="shared" si="87"/>
        <v>0</v>
      </c>
      <c r="BB251" s="118">
        <f t="shared" si="88"/>
        <v>0</v>
      </c>
      <c r="BC251" s="118">
        <f t="shared" si="89"/>
        <v>0</v>
      </c>
      <c r="BD251" s="118">
        <f t="shared" si="90"/>
        <v>0</v>
      </c>
      <c r="BE251" s="72"/>
      <c r="BG251" s="11"/>
      <c r="BH251" s="11"/>
      <c r="BI251" s="11"/>
      <c r="BJ251" s="11"/>
      <c r="BK251" s="11"/>
      <c r="BL251" s="11"/>
      <c r="BM251" s="11"/>
      <c r="BN251" s="11"/>
      <c r="BO251" s="11"/>
      <c r="BP251" s="165"/>
      <c r="BQ251" s="165"/>
      <c r="BR251" s="165"/>
      <c r="BS251" s="165"/>
      <c r="BT251" s="165"/>
      <c r="BU251" s="165"/>
      <c r="BV251" s="165"/>
      <c r="BW251" s="165"/>
      <c r="BX251" s="165"/>
      <c r="BY251" s="165"/>
      <c r="BZ251" s="165"/>
      <c r="CA251" s="165"/>
      <c r="CB251" s="165"/>
    </row>
    <row r="252" spans="1:80" ht="41.4" x14ac:dyDescent="0.3">
      <c r="B252" s="92" t="s">
        <v>1020</v>
      </c>
      <c r="C252" s="94"/>
      <c r="D252" s="94"/>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4"/>
      <c r="AB252" s="116"/>
      <c r="AC252" s="116" t="s">
        <v>231</v>
      </c>
      <c r="AD252" s="116" t="s">
        <v>641</v>
      </c>
      <c r="AE252" s="116"/>
      <c r="AF252" s="116"/>
      <c r="AG252" s="123">
        <f>IF(Tabel5[[#This Row],[Respons Vendor]]=AC252,AB252,0)</f>
        <v>0</v>
      </c>
      <c r="AH252" s="98"/>
      <c r="AI252" s="116"/>
      <c r="AJ252" s="98"/>
      <c r="AK252" s="118">
        <f t="shared" si="71"/>
        <v>0</v>
      </c>
      <c r="AL252" s="118">
        <f t="shared" si="72"/>
        <v>0</v>
      </c>
      <c r="AM252" s="118">
        <f t="shared" si="73"/>
        <v>0</v>
      </c>
      <c r="AN252" s="118">
        <f t="shared" si="74"/>
        <v>0</v>
      </c>
      <c r="AO252" s="118">
        <f t="shared" si="75"/>
        <v>0</v>
      </c>
      <c r="AP252" s="118">
        <f t="shared" si="76"/>
        <v>0</v>
      </c>
      <c r="AQ252" s="118">
        <f t="shared" si="77"/>
        <v>0</v>
      </c>
      <c r="AR252" s="118">
        <f t="shared" si="78"/>
        <v>0</v>
      </c>
      <c r="AS252" s="118">
        <f t="shared" si="79"/>
        <v>0</v>
      </c>
      <c r="AT252" s="118">
        <f t="shared" si="80"/>
        <v>0</v>
      </c>
      <c r="AU252" s="118">
        <f t="shared" si="81"/>
        <v>0</v>
      </c>
      <c r="AV252" s="118">
        <f t="shared" si="82"/>
        <v>0</v>
      </c>
      <c r="AW252" s="118">
        <f t="shared" si="83"/>
        <v>0</v>
      </c>
      <c r="AX252" s="118">
        <f t="shared" si="84"/>
        <v>0</v>
      </c>
      <c r="AY252" s="118">
        <f t="shared" si="85"/>
        <v>0</v>
      </c>
      <c r="AZ252" s="118">
        <f t="shared" si="86"/>
        <v>0</v>
      </c>
      <c r="BA252" s="118">
        <f t="shared" si="87"/>
        <v>0</v>
      </c>
      <c r="BB252" s="118">
        <f t="shared" si="88"/>
        <v>0</v>
      </c>
      <c r="BC252" s="118">
        <f t="shared" si="89"/>
        <v>0</v>
      </c>
      <c r="BD252" s="118">
        <f t="shared" si="90"/>
        <v>0</v>
      </c>
      <c r="BE252" s="72"/>
      <c r="BG252" s="11"/>
      <c r="BH252" s="11"/>
      <c r="BI252" s="11"/>
      <c r="BJ252" s="11"/>
      <c r="BK252" s="11"/>
      <c r="BL252" s="11"/>
      <c r="BM252" s="11"/>
      <c r="BN252" s="11"/>
      <c r="BO252" s="11"/>
      <c r="BP252" s="165"/>
      <c r="BQ252" s="165"/>
      <c r="BR252" s="165"/>
      <c r="BS252" s="165"/>
      <c r="BT252" s="165"/>
      <c r="BU252" s="165"/>
      <c r="BV252" s="165"/>
      <c r="BW252" s="165"/>
      <c r="BX252" s="165"/>
      <c r="BY252" s="165"/>
      <c r="BZ252" s="165"/>
      <c r="CA252" s="165"/>
      <c r="CB252" s="165"/>
    </row>
    <row r="253" spans="1:80" x14ac:dyDescent="0.3">
      <c r="A253" s="11" t="s">
        <v>1021</v>
      </c>
      <c r="B253" s="89" t="s">
        <v>1022</v>
      </c>
      <c r="C253" s="94"/>
      <c r="D253" s="94"/>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4" t="s">
        <v>64</v>
      </c>
      <c r="AB253" s="116">
        <v>1</v>
      </c>
      <c r="AC253" s="116" t="s">
        <v>231</v>
      </c>
      <c r="AD253" s="116" t="s">
        <v>641</v>
      </c>
      <c r="AE253" s="116"/>
      <c r="AF253" s="116"/>
      <c r="AG253" s="123">
        <f>IF(Tabel5[[#This Row],[Respons Vendor]]=AC253,AB253,0)</f>
        <v>0</v>
      </c>
      <c r="AH253" s="98"/>
      <c r="AI253" s="116"/>
      <c r="AJ253" s="98"/>
      <c r="AK253" s="118">
        <f t="shared" si="71"/>
        <v>0</v>
      </c>
      <c r="AL253" s="118">
        <f t="shared" si="72"/>
        <v>0</v>
      </c>
      <c r="AM253" s="118">
        <f t="shared" si="73"/>
        <v>0</v>
      </c>
      <c r="AN253" s="118">
        <f t="shared" si="74"/>
        <v>0</v>
      </c>
      <c r="AO253" s="118">
        <f t="shared" si="75"/>
        <v>0</v>
      </c>
      <c r="AP253" s="118">
        <f t="shared" si="76"/>
        <v>0</v>
      </c>
      <c r="AQ253" s="118">
        <f t="shared" si="77"/>
        <v>0</v>
      </c>
      <c r="AR253" s="118">
        <f t="shared" si="78"/>
        <v>0</v>
      </c>
      <c r="AS253" s="118">
        <f t="shared" si="79"/>
        <v>0</v>
      </c>
      <c r="AT253" s="118">
        <f t="shared" si="80"/>
        <v>0</v>
      </c>
      <c r="AU253" s="118">
        <f t="shared" si="81"/>
        <v>0</v>
      </c>
      <c r="AV253" s="118">
        <f t="shared" si="82"/>
        <v>0</v>
      </c>
      <c r="AW253" s="118">
        <f t="shared" si="83"/>
        <v>0</v>
      </c>
      <c r="AX253" s="118">
        <f t="shared" si="84"/>
        <v>0</v>
      </c>
      <c r="AY253" s="118">
        <f t="shared" si="85"/>
        <v>1</v>
      </c>
      <c r="AZ253" s="118">
        <f t="shared" si="86"/>
        <v>0</v>
      </c>
      <c r="BA253" s="118">
        <f t="shared" si="87"/>
        <v>0</v>
      </c>
      <c r="BB253" s="118">
        <f t="shared" si="88"/>
        <v>0</v>
      </c>
      <c r="BC253" s="118">
        <f t="shared" si="89"/>
        <v>0</v>
      </c>
      <c r="BD253" s="118">
        <f t="shared" si="90"/>
        <v>0</v>
      </c>
      <c r="BE253" s="72"/>
      <c r="BG253" s="11"/>
      <c r="BH253" s="11"/>
      <c r="BI253" s="11"/>
      <c r="BJ253" s="11"/>
      <c r="BK253" s="11"/>
      <c r="BL253" s="11"/>
      <c r="BM253" s="11"/>
      <c r="BN253" s="11"/>
      <c r="BO253" s="11"/>
      <c r="BP253" s="165"/>
      <c r="BQ253" s="165"/>
      <c r="BR253" s="165"/>
      <c r="BS253" s="165"/>
      <c r="BT253" s="165"/>
      <c r="BU253" s="165"/>
      <c r="BV253" s="165"/>
      <c r="BW253" s="165"/>
      <c r="BX253" s="165"/>
      <c r="BY253" s="165"/>
      <c r="BZ253" s="165"/>
      <c r="CA253" s="165"/>
      <c r="CB253" s="165"/>
    </row>
    <row r="254" spans="1:80" x14ac:dyDescent="0.3">
      <c r="A254" s="11" t="s">
        <v>1023</v>
      </c>
      <c r="B254" s="89" t="s">
        <v>1024</v>
      </c>
      <c r="C254" s="94"/>
      <c r="D254" s="94"/>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4" t="s">
        <v>64</v>
      </c>
      <c r="AB254" s="116">
        <v>1</v>
      </c>
      <c r="AC254" s="116" t="s">
        <v>231</v>
      </c>
      <c r="AD254" s="116" t="s">
        <v>641</v>
      </c>
      <c r="AE254" s="116"/>
      <c r="AF254" s="116"/>
      <c r="AG254" s="123">
        <f>IF(Tabel5[[#This Row],[Respons Vendor]]=AC254,AB254,0)</f>
        <v>0</v>
      </c>
      <c r="AH254" s="98"/>
      <c r="AI254" s="116"/>
      <c r="AJ254" s="98"/>
      <c r="AK254" s="118">
        <f t="shared" si="71"/>
        <v>0</v>
      </c>
      <c r="AL254" s="118">
        <f t="shared" si="72"/>
        <v>0</v>
      </c>
      <c r="AM254" s="118">
        <f t="shared" si="73"/>
        <v>0</v>
      </c>
      <c r="AN254" s="118">
        <f t="shared" si="74"/>
        <v>0</v>
      </c>
      <c r="AO254" s="118">
        <f t="shared" si="75"/>
        <v>0</v>
      </c>
      <c r="AP254" s="118">
        <f t="shared" si="76"/>
        <v>0</v>
      </c>
      <c r="AQ254" s="118">
        <f t="shared" si="77"/>
        <v>0</v>
      </c>
      <c r="AR254" s="118">
        <f t="shared" si="78"/>
        <v>0</v>
      </c>
      <c r="AS254" s="118">
        <f t="shared" si="79"/>
        <v>0</v>
      </c>
      <c r="AT254" s="118">
        <f t="shared" si="80"/>
        <v>0</v>
      </c>
      <c r="AU254" s="118">
        <f t="shared" si="81"/>
        <v>0</v>
      </c>
      <c r="AV254" s="118">
        <f t="shared" si="82"/>
        <v>0</v>
      </c>
      <c r="AW254" s="118">
        <f t="shared" si="83"/>
        <v>0</v>
      </c>
      <c r="AX254" s="118">
        <f t="shared" si="84"/>
        <v>0</v>
      </c>
      <c r="AY254" s="118">
        <f t="shared" si="85"/>
        <v>1</v>
      </c>
      <c r="AZ254" s="118">
        <f t="shared" si="86"/>
        <v>0</v>
      </c>
      <c r="BA254" s="118">
        <f t="shared" si="87"/>
        <v>0</v>
      </c>
      <c r="BB254" s="118">
        <f t="shared" si="88"/>
        <v>0</v>
      </c>
      <c r="BC254" s="118">
        <f t="shared" si="89"/>
        <v>0</v>
      </c>
      <c r="BD254" s="118">
        <f t="shared" si="90"/>
        <v>0</v>
      </c>
      <c r="BE254" s="72"/>
      <c r="BG254" s="11"/>
      <c r="BH254" s="11"/>
      <c r="BI254" s="11"/>
      <c r="BJ254" s="11"/>
      <c r="BK254" s="11"/>
      <c r="BL254" s="11"/>
      <c r="BM254" s="11"/>
      <c r="BN254" s="11"/>
      <c r="BO254" s="11"/>
      <c r="BP254" s="165"/>
      <c r="BQ254" s="165"/>
      <c r="BR254" s="165"/>
      <c r="BS254" s="165"/>
      <c r="BT254" s="165"/>
      <c r="BU254" s="165"/>
      <c r="BV254" s="165"/>
      <c r="BW254" s="165"/>
      <c r="BX254" s="165"/>
      <c r="BY254" s="165"/>
      <c r="BZ254" s="165"/>
      <c r="CA254" s="165"/>
      <c r="CB254" s="165"/>
    </row>
    <row r="255" spans="1:80" x14ac:dyDescent="0.3">
      <c r="A255" s="11" t="s">
        <v>1025</v>
      </c>
      <c r="B255" s="89" t="s">
        <v>1026</v>
      </c>
      <c r="C255" s="94"/>
      <c r="D255" s="94"/>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4" t="s">
        <v>64</v>
      </c>
      <c r="AB255" s="116">
        <v>1</v>
      </c>
      <c r="AC255" s="116" t="s">
        <v>231</v>
      </c>
      <c r="AD255" s="116" t="s">
        <v>641</v>
      </c>
      <c r="AE255" s="116"/>
      <c r="AF255" s="116"/>
      <c r="AG255" s="123">
        <f>IF(Tabel5[[#This Row],[Respons Vendor]]=AC255,AB255,0)</f>
        <v>0</v>
      </c>
      <c r="AH255" s="98"/>
      <c r="AI255" s="116"/>
      <c r="AJ255" s="98"/>
      <c r="AK255" s="118">
        <f t="shared" si="71"/>
        <v>0</v>
      </c>
      <c r="AL255" s="118">
        <f t="shared" si="72"/>
        <v>0</v>
      </c>
      <c r="AM255" s="118">
        <f t="shared" si="73"/>
        <v>0</v>
      </c>
      <c r="AN255" s="118">
        <f t="shared" si="74"/>
        <v>0</v>
      </c>
      <c r="AO255" s="118">
        <f t="shared" si="75"/>
        <v>0</v>
      </c>
      <c r="AP255" s="118">
        <f t="shared" si="76"/>
        <v>0</v>
      </c>
      <c r="AQ255" s="118">
        <f t="shared" si="77"/>
        <v>0</v>
      </c>
      <c r="AR255" s="118">
        <f t="shared" si="78"/>
        <v>0</v>
      </c>
      <c r="AS255" s="118">
        <f t="shared" si="79"/>
        <v>0</v>
      </c>
      <c r="AT255" s="118">
        <f t="shared" si="80"/>
        <v>0</v>
      </c>
      <c r="AU255" s="118">
        <f t="shared" si="81"/>
        <v>0</v>
      </c>
      <c r="AV255" s="118">
        <f t="shared" si="82"/>
        <v>0</v>
      </c>
      <c r="AW255" s="118">
        <f t="shared" si="83"/>
        <v>0</v>
      </c>
      <c r="AX255" s="118">
        <f t="shared" si="84"/>
        <v>0</v>
      </c>
      <c r="AY255" s="118">
        <f t="shared" si="85"/>
        <v>1</v>
      </c>
      <c r="AZ255" s="118">
        <f t="shared" si="86"/>
        <v>0</v>
      </c>
      <c r="BA255" s="118">
        <f t="shared" si="87"/>
        <v>0</v>
      </c>
      <c r="BB255" s="118">
        <f t="shared" si="88"/>
        <v>0</v>
      </c>
      <c r="BC255" s="118">
        <f t="shared" si="89"/>
        <v>0</v>
      </c>
      <c r="BD255" s="118">
        <f t="shared" si="90"/>
        <v>0</v>
      </c>
      <c r="BE255" s="72"/>
      <c r="BG255" s="11"/>
      <c r="BH255" s="11"/>
      <c r="BI255" s="11"/>
      <c r="BJ255" s="11"/>
      <c r="BK255" s="11"/>
      <c r="BL255" s="11"/>
      <c r="BM255" s="11"/>
      <c r="BN255" s="11"/>
      <c r="BO255" s="11"/>
      <c r="BP255" s="165"/>
      <c r="BQ255" s="165"/>
      <c r="BR255" s="165"/>
      <c r="BS255" s="165"/>
      <c r="BT255" s="165"/>
      <c r="BU255" s="165"/>
      <c r="BV255" s="165"/>
      <c r="BW255" s="165"/>
      <c r="BX255" s="165"/>
      <c r="BY255" s="165"/>
      <c r="BZ255" s="165"/>
      <c r="CA255" s="165"/>
      <c r="CB255" s="165"/>
    </row>
    <row r="256" spans="1:80" x14ac:dyDescent="0.3">
      <c r="A256" s="11" t="s">
        <v>1027</v>
      </c>
      <c r="B256" s="89" t="s">
        <v>1028</v>
      </c>
      <c r="C256" s="94"/>
      <c r="D256" s="94"/>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4" t="s">
        <v>64</v>
      </c>
      <c r="AB256" s="116">
        <v>1</v>
      </c>
      <c r="AC256" s="116" t="s">
        <v>231</v>
      </c>
      <c r="AD256" s="116" t="s">
        <v>641</v>
      </c>
      <c r="AE256" s="116"/>
      <c r="AF256" s="116"/>
      <c r="AG256" s="123">
        <f>IF(Tabel5[[#This Row],[Respons Vendor]]=AC256,AB256,0)</f>
        <v>0</v>
      </c>
      <c r="AH256" s="98"/>
      <c r="AI256" s="116"/>
      <c r="AJ256" s="98"/>
      <c r="AK256" s="118">
        <f t="shared" si="71"/>
        <v>0</v>
      </c>
      <c r="AL256" s="118">
        <f t="shared" si="72"/>
        <v>0</v>
      </c>
      <c r="AM256" s="118">
        <f t="shared" si="73"/>
        <v>0</v>
      </c>
      <c r="AN256" s="118">
        <f t="shared" si="74"/>
        <v>0</v>
      </c>
      <c r="AO256" s="118">
        <f t="shared" si="75"/>
        <v>0</v>
      </c>
      <c r="AP256" s="118">
        <f t="shared" si="76"/>
        <v>0</v>
      </c>
      <c r="AQ256" s="118">
        <f t="shared" si="77"/>
        <v>0</v>
      </c>
      <c r="AR256" s="118">
        <f t="shared" si="78"/>
        <v>0</v>
      </c>
      <c r="AS256" s="118">
        <f t="shared" si="79"/>
        <v>0</v>
      </c>
      <c r="AT256" s="118">
        <f t="shared" si="80"/>
        <v>0</v>
      </c>
      <c r="AU256" s="118">
        <f t="shared" si="81"/>
        <v>0</v>
      </c>
      <c r="AV256" s="118">
        <f t="shared" si="82"/>
        <v>0</v>
      </c>
      <c r="AW256" s="118">
        <f t="shared" si="83"/>
        <v>0</v>
      </c>
      <c r="AX256" s="118">
        <f t="shared" si="84"/>
        <v>0</v>
      </c>
      <c r="AY256" s="118">
        <f t="shared" si="85"/>
        <v>1</v>
      </c>
      <c r="AZ256" s="118">
        <f t="shared" si="86"/>
        <v>0</v>
      </c>
      <c r="BA256" s="118">
        <f t="shared" si="87"/>
        <v>0</v>
      </c>
      <c r="BB256" s="118">
        <f t="shared" si="88"/>
        <v>0</v>
      </c>
      <c r="BC256" s="118">
        <f t="shared" si="89"/>
        <v>0</v>
      </c>
      <c r="BD256" s="118">
        <f t="shared" si="90"/>
        <v>0</v>
      </c>
      <c r="BE256" s="72"/>
      <c r="BG256" s="11"/>
      <c r="BH256" s="11"/>
      <c r="BI256" s="11"/>
      <c r="BJ256" s="11"/>
      <c r="BK256" s="11"/>
      <c r="BL256" s="11"/>
      <c r="BM256" s="11"/>
      <c r="BN256" s="11"/>
      <c r="BO256" s="11"/>
      <c r="BP256" s="165"/>
      <c r="BQ256" s="165"/>
      <c r="BR256" s="165"/>
      <c r="BS256" s="165"/>
      <c r="BT256" s="165"/>
      <c r="BU256" s="165"/>
      <c r="BV256" s="165"/>
      <c r="BW256" s="165"/>
      <c r="BX256" s="165"/>
      <c r="BY256" s="165"/>
      <c r="BZ256" s="165"/>
      <c r="CA256" s="165"/>
      <c r="CB256" s="165"/>
    </row>
    <row r="257" spans="1:80" x14ac:dyDescent="0.3">
      <c r="A257" s="11" t="s">
        <v>1029</v>
      </c>
      <c r="B257" s="89" t="s">
        <v>1030</v>
      </c>
      <c r="C257" s="94"/>
      <c r="D257" s="94"/>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4" t="s">
        <v>64</v>
      </c>
      <c r="AB257" s="116">
        <v>1</v>
      </c>
      <c r="AC257" s="116" t="s">
        <v>231</v>
      </c>
      <c r="AD257" s="116" t="s">
        <v>641</v>
      </c>
      <c r="AE257" s="116"/>
      <c r="AF257" s="116"/>
      <c r="AG257" s="123">
        <f>IF(Tabel5[[#This Row],[Respons Vendor]]=AC257,AB257,0)</f>
        <v>0</v>
      </c>
      <c r="AH257" s="98"/>
      <c r="AI257" s="116"/>
      <c r="AJ257" s="98"/>
      <c r="AK257" s="118">
        <f t="shared" si="71"/>
        <v>0</v>
      </c>
      <c r="AL257" s="118">
        <f t="shared" si="72"/>
        <v>0</v>
      </c>
      <c r="AM257" s="118">
        <f t="shared" si="73"/>
        <v>0</v>
      </c>
      <c r="AN257" s="118">
        <f t="shared" si="74"/>
        <v>0</v>
      </c>
      <c r="AO257" s="118">
        <f t="shared" si="75"/>
        <v>0</v>
      </c>
      <c r="AP257" s="118">
        <f t="shared" si="76"/>
        <v>0</v>
      </c>
      <c r="AQ257" s="118">
        <f t="shared" si="77"/>
        <v>0</v>
      </c>
      <c r="AR257" s="118">
        <f t="shared" si="78"/>
        <v>0</v>
      </c>
      <c r="AS257" s="118">
        <f t="shared" si="79"/>
        <v>0</v>
      </c>
      <c r="AT257" s="118">
        <f t="shared" si="80"/>
        <v>0</v>
      </c>
      <c r="AU257" s="118">
        <f t="shared" si="81"/>
        <v>0</v>
      </c>
      <c r="AV257" s="118">
        <f t="shared" si="82"/>
        <v>0</v>
      </c>
      <c r="AW257" s="118">
        <f t="shared" si="83"/>
        <v>0</v>
      </c>
      <c r="AX257" s="118">
        <f t="shared" si="84"/>
        <v>0</v>
      </c>
      <c r="AY257" s="118">
        <f t="shared" si="85"/>
        <v>1</v>
      </c>
      <c r="AZ257" s="118">
        <f t="shared" si="86"/>
        <v>0</v>
      </c>
      <c r="BA257" s="118">
        <f t="shared" si="87"/>
        <v>0</v>
      </c>
      <c r="BB257" s="118">
        <f t="shared" si="88"/>
        <v>0</v>
      </c>
      <c r="BC257" s="118">
        <f t="shared" si="89"/>
        <v>0</v>
      </c>
      <c r="BD257" s="118">
        <f t="shared" si="90"/>
        <v>0</v>
      </c>
      <c r="BE257" s="72"/>
      <c r="BG257" s="11"/>
      <c r="BH257" s="11"/>
      <c r="BI257" s="11"/>
      <c r="BJ257" s="11"/>
      <c r="BK257" s="11"/>
      <c r="BL257" s="11"/>
      <c r="BM257" s="11"/>
      <c r="BN257" s="11"/>
      <c r="BO257" s="11"/>
      <c r="BP257" s="165"/>
      <c r="BQ257" s="165"/>
      <c r="BR257" s="165"/>
      <c r="BS257" s="165"/>
      <c r="BT257" s="165"/>
      <c r="BU257" s="165"/>
      <c r="BV257" s="165"/>
      <c r="BW257" s="165"/>
      <c r="BX257" s="165"/>
      <c r="BY257" s="165"/>
      <c r="BZ257" s="165"/>
      <c r="CA257" s="165"/>
      <c r="CB257" s="165"/>
    </row>
    <row r="258" spans="1:80" x14ac:dyDescent="0.3">
      <c r="A258" s="11" t="s">
        <v>1031</v>
      </c>
      <c r="B258" s="89" t="s">
        <v>1032</v>
      </c>
      <c r="C258" s="94"/>
      <c r="D258" s="94"/>
      <c r="E258" s="159"/>
      <c r="F258" s="159"/>
      <c r="G258" s="159"/>
      <c r="H258" s="159"/>
      <c r="I258" s="159"/>
      <c r="J258" s="159"/>
      <c r="K258" s="159"/>
      <c r="L258" s="159"/>
      <c r="M258" s="159"/>
      <c r="N258" s="159"/>
      <c r="O258" s="159"/>
      <c r="P258" s="159"/>
      <c r="Q258" s="159"/>
      <c r="R258" s="159"/>
      <c r="S258" s="159"/>
      <c r="T258" s="159"/>
      <c r="U258" s="159"/>
      <c r="V258" s="159"/>
      <c r="W258" s="159"/>
      <c r="X258" s="159"/>
      <c r="Y258" s="159"/>
      <c r="Z258" s="159"/>
      <c r="AA258" s="4" t="s">
        <v>64</v>
      </c>
      <c r="AB258" s="116">
        <v>1</v>
      </c>
      <c r="AC258" s="116" t="s">
        <v>231</v>
      </c>
      <c r="AD258" s="116" t="s">
        <v>641</v>
      </c>
      <c r="AE258" s="116"/>
      <c r="AF258" s="116"/>
      <c r="AG258" s="123">
        <f>IF(Tabel5[[#This Row],[Respons Vendor]]=AC258,AB258,0)</f>
        <v>0</v>
      </c>
      <c r="AH258" s="98"/>
      <c r="AI258" s="116"/>
      <c r="AJ258" s="98"/>
      <c r="AK258" s="118">
        <f t="shared" si="71"/>
        <v>0</v>
      </c>
      <c r="AL258" s="118">
        <f t="shared" si="72"/>
        <v>0</v>
      </c>
      <c r="AM258" s="118">
        <f t="shared" si="73"/>
        <v>0</v>
      </c>
      <c r="AN258" s="118">
        <f t="shared" si="74"/>
        <v>0</v>
      </c>
      <c r="AO258" s="118">
        <f t="shared" si="75"/>
        <v>0</v>
      </c>
      <c r="AP258" s="118">
        <f t="shared" si="76"/>
        <v>0</v>
      </c>
      <c r="AQ258" s="118">
        <f t="shared" si="77"/>
        <v>0</v>
      </c>
      <c r="AR258" s="118">
        <f t="shared" si="78"/>
        <v>0</v>
      </c>
      <c r="AS258" s="118">
        <f t="shared" si="79"/>
        <v>0</v>
      </c>
      <c r="AT258" s="118">
        <f t="shared" si="80"/>
        <v>0</v>
      </c>
      <c r="AU258" s="118">
        <f t="shared" si="81"/>
        <v>0</v>
      </c>
      <c r="AV258" s="118">
        <f t="shared" si="82"/>
        <v>0</v>
      </c>
      <c r="AW258" s="118">
        <f t="shared" si="83"/>
        <v>0</v>
      </c>
      <c r="AX258" s="118">
        <f t="shared" si="84"/>
        <v>0</v>
      </c>
      <c r="AY258" s="118">
        <f t="shared" si="85"/>
        <v>1</v>
      </c>
      <c r="AZ258" s="118">
        <f t="shared" si="86"/>
        <v>0</v>
      </c>
      <c r="BA258" s="118">
        <f t="shared" si="87"/>
        <v>0</v>
      </c>
      <c r="BB258" s="118">
        <f t="shared" si="88"/>
        <v>0</v>
      </c>
      <c r="BC258" s="118">
        <f t="shared" si="89"/>
        <v>0</v>
      </c>
      <c r="BD258" s="118">
        <f t="shared" si="90"/>
        <v>0</v>
      </c>
      <c r="BE258" s="72"/>
      <c r="BG258" s="11"/>
      <c r="BH258" s="11"/>
      <c r="BI258" s="11"/>
      <c r="BJ258" s="11"/>
      <c r="BK258" s="11"/>
      <c r="BL258" s="11"/>
      <c r="BM258" s="11"/>
      <c r="BN258" s="11"/>
      <c r="BO258" s="11"/>
      <c r="BP258" s="165"/>
      <c r="BQ258" s="165"/>
      <c r="BR258" s="165"/>
      <c r="BS258" s="165"/>
      <c r="BT258" s="165"/>
      <c r="BU258" s="165"/>
      <c r="BV258" s="165"/>
      <c r="BW258" s="165"/>
      <c r="BX258" s="165"/>
      <c r="BY258" s="165"/>
      <c r="BZ258" s="165"/>
      <c r="CA258" s="165"/>
      <c r="CB258" s="165"/>
    </row>
    <row r="259" spans="1:80" ht="27.6" x14ac:dyDescent="0.3">
      <c r="A259" s="11" t="s">
        <v>1033</v>
      </c>
      <c r="B259" s="89" t="s">
        <v>1034</v>
      </c>
      <c r="C259" s="94"/>
      <c r="D259" s="94"/>
      <c r="E259" s="159"/>
      <c r="F259" s="159"/>
      <c r="G259" s="159"/>
      <c r="H259" s="159"/>
      <c r="I259" s="159"/>
      <c r="J259" s="159"/>
      <c r="K259" s="159"/>
      <c r="L259" s="159"/>
      <c r="M259" s="159"/>
      <c r="N259" s="159"/>
      <c r="O259" s="159"/>
      <c r="P259" s="159"/>
      <c r="Q259" s="159"/>
      <c r="R259" s="159"/>
      <c r="S259" s="159"/>
      <c r="T259" s="159"/>
      <c r="U259" s="159"/>
      <c r="V259" s="159"/>
      <c r="W259" s="159"/>
      <c r="X259" s="159"/>
      <c r="Y259" s="159"/>
      <c r="Z259" s="159"/>
      <c r="AA259" s="4" t="s">
        <v>64</v>
      </c>
      <c r="AB259" s="116">
        <v>1</v>
      </c>
      <c r="AC259" s="116" t="s">
        <v>231</v>
      </c>
      <c r="AD259" s="116" t="s">
        <v>641</v>
      </c>
      <c r="AE259" s="116"/>
      <c r="AF259" s="116"/>
      <c r="AG259" s="123">
        <f>IF(Tabel5[[#This Row],[Respons Vendor]]=AC259,AB259,0)</f>
        <v>0</v>
      </c>
      <c r="AH259" s="98"/>
      <c r="AI259" s="116"/>
      <c r="AJ259" s="98"/>
      <c r="AK259" s="118">
        <f t="shared" si="71"/>
        <v>0</v>
      </c>
      <c r="AL259" s="118">
        <f t="shared" si="72"/>
        <v>0</v>
      </c>
      <c r="AM259" s="118">
        <f t="shared" si="73"/>
        <v>0</v>
      </c>
      <c r="AN259" s="118">
        <f t="shared" si="74"/>
        <v>0</v>
      </c>
      <c r="AO259" s="118">
        <f t="shared" si="75"/>
        <v>0</v>
      </c>
      <c r="AP259" s="118">
        <f t="shared" si="76"/>
        <v>0</v>
      </c>
      <c r="AQ259" s="118">
        <f t="shared" si="77"/>
        <v>0</v>
      </c>
      <c r="AR259" s="118">
        <f t="shared" si="78"/>
        <v>0</v>
      </c>
      <c r="AS259" s="118">
        <f t="shared" si="79"/>
        <v>0</v>
      </c>
      <c r="AT259" s="118">
        <f t="shared" si="80"/>
        <v>0</v>
      </c>
      <c r="AU259" s="118">
        <f t="shared" si="81"/>
        <v>0</v>
      </c>
      <c r="AV259" s="118">
        <f t="shared" si="82"/>
        <v>0</v>
      </c>
      <c r="AW259" s="118">
        <f t="shared" si="83"/>
        <v>0</v>
      </c>
      <c r="AX259" s="118">
        <f t="shared" si="84"/>
        <v>0</v>
      </c>
      <c r="AY259" s="118">
        <f t="shared" si="85"/>
        <v>1</v>
      </c>
      <c r="AZ259" s="118">
        <f t="shared" si="86"/>
        <v>0</v>
      </c>
      <c r="BA259" s="118">
        <f t="shared" si="87"/>
        <v>0</v>
      </c>
      <c r="BB259" s="118">
        <f t="shared" si="88"/>
        <v>0</v>
      </c>
      <c r="BC259" s="118">
        <f t="shared" si="89"/>
        <v>0</v>
      </c>
      <c r="BD259" s="118">
        <f t="shared" si="90"/>
        <v>0</v>
      </c>
      <c r="BE259" s="72"/>
      <c r="BG259" s="11"/>
      <c r="BH259" s="11"/>
      <c r="BI259" s="11"/>
      <c r="BJ259" s="11"/>
      <c r="BK259" s="11"/>
      <c r="BL259" s="11"/>
      <c r="BM259" s="11"/>
      <c r="BN259" s="11"/>
      <c r="BO259" s="11"/>
      <c r="BP259" s="165"/>
      <c r="BQ259" s="165"/>
      <c r="BR259" s="165"/>
      <c r="BS259" s="165"/>
      <c r="BT259" s="165"/>
      <c r="BU259" s="165"/>
      <c r="BV259" s="165"/>
      <c r="BW259" s="165"/>
      <c r="BX259" s="165"/>
      <c r="BY259" s="165"/>
      <c r="BZ259" s="165"/>
      <c r="CA259" s="165"/>
      <c r="CB259" s="165"/>
    </row>
    <row r="260" spans="1:80" x14ac:dyDescent="0.3">
      <c r="A260" s="11" t="s">
        <v>1035</v>
      </c>
      <c r="B260" s="89" t="s">
        <v>1036</v>
      </c>
      <c r="C260" s="94"/>
      <c r="D260" s="94"/>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4" t="s">
        <v>64</v>
      </c>
      <c r="AB260" s="116">
        <v>1</v>
      </c>
      <c r="AC260" s="116" t="s">
        <v>231</v>
      </c>
      <c r="AD260" s="116" t="s">
        <v>641</v>
      </c>
      <c r="AE260" s="116"/>
      <c r="AF260" s="116"/>
      <c r="AG260" s="123">
        <f>IF(Tabel5[[#This Row],[Respons Vendor]]=AC260,AB260,0)</f>
        <v>0</v>
      </c>
      <c r="AH260" s="98"/>
      <c r="AI260" s="116"/>
      <c r="AJ260" s="98"/>
      <c r="AK260" s="118">
        <f t="shared" si="71"/>
        <v>0</v>
      </c>
      <c r="AL260" s="118">
        <f t="shared" si="72"/>
        <v>0</v>
      </c>
      <c r="AM260" s="118">
        <f t="shared" si="73"/>
        <v>0</v>
      </c>
      <c r="AN260" s="118">
        <f t="shared" si="74"/>
        <v>0</v>
      </c>
      <c r="AO260" s="118">
        <f t="shared" si="75"/>
        <v>0</v>
      </c>
      <c r="AP260" s="118">
        <f t="shared" si="76"/>
        <v>0</v>
      </c>
      <c r="AQ260" s="118">
        <f t="shared" si="77"/>
        <v>0</v>
      </c>
      <c r="AR260" s="118">
        <f t="shared" si="78"/>
        <v>0</v>
      </c>
      <c r="AS260" s="118">
        <f t="shared" si="79"/>
        <v>0</v>
      </c>
      <c r="AT260" s="118">
        <f t="shared" si="80"/>
        <v>0</v>
      </c>
      <c r="AU260" s="118">
        <f t="shared" si="81"/>
        <v>0</v>
      </c>
      <c r="AV260" s="118">
        <f t="shared" si="82"/>
        <v>0</v>
      </c>
      <c r="AW260" s="118">
        <f t="shared" si="83"/>
        <v>0</v>
      </c>
      <c r="AX260" s="118">
        <f t="shared" si="84"/>
        <v>0</v>
      </c>
      <c r="AY260" s="118">
        <f t="shared" si="85"/>
        <v>1</v>
      </c>
      <c r="AZ260" s="118">
        <f t="shared" si="86"/>
        <v>0</v>
      </c>
      <c r="BA260" s="118">
        <f t="shared" si="87"/>
        <v>0</v>
      </c>
      <c r="BB260" s="118">
        <f t="shared" si="88"/>
        <v>0</v>
      </c>
      <c r="BC260" s="118">
        <f t="shared" si="89"/>
        <v>0</v>
      </c>
      <c r="BD260" s="118">
        <f t="shared" si="90"/>
        <v>0</v>
      </c>
      <c r="BE260" s="72"/>
      <c r="BG260" s="11"/>
      <c r="BH260" s="11"/>
      <c r="BI260" s="11"/>
      <c r="BJ260" s="11"/>
      <c r="BK260" s="11"/>
      <c r="BL260" s="11"/>
      <c r="BM260" s="11"/>
      <c r="BN260" s="11"/>
      <c r="BO260" s="11"/>
      <c r="BP260" s="165"/>
      <c r="BQ260" s="165"/>
      <c r="BR260" s="165"/>
      <c r="BS260" s="165"/>
      <c r="BT260" s="165"/>
      <c r="BU260" s="165"/>
      <c r="BV260" s="165"/>
      <c r="BW260" s="165"/>
      <c r="BX260" s="165"/>
      <c r="BY260" s="165"/>
      <c r="BZ260" s="165"/>
      <c r="CA260" s="165"/>
      <c r="CB260" s="165"/>
    </row>
    <row r="261" spans="1:80" x14ac:dyDescent="0.3">
      <c r="A261" s="89"/>
      <c r="C261" s="94"/>
      <c r="D261" s="94"/>
      <c r="E261" s="159"/>
      <c r="F261" s="159"/>
      <c r="G261" s="159"/>
      <c r="H261" s="159"/>
      <c r="I261" s="159"/>
      <c r="J261" s="159"/>
      <c r="K261" s="159"/>
      <c r="L261" s="159"/>
      <c r="M261" s="159"/>
      <c r="N261" s="159"/>
      <c r="O261" s="159"/>
      <c r="P261" s="159"/>
      <c r="Q261" s="159"/>
      <c r="R261" s="159"/>
      <c r="S261" s="159"/>
      <c r="T261" s="159"/>
      <c r="U261" s="159"/>
      <c r="V261" s="159"/>
      <c r="W261" s="159"/>
      <c r="X261" s="159"/>
      <c r="Y261" s="159"/>
      <c r="Z261" s="159"/>
      <c r="AA261" s="4"/>
      <c r="AB261" s="116"/>
      <c r="AC261" s="116" t="s">
        <v>231</v>
      </c>
      <c r="AD261" s="116" t="s">
        <v>641</v>
      </c>
      <c r="AE261" s="116"/>
      <c r="AF261" s="116"/>
      <c r="AG261" s="123">
        <f>IF(Tabel5[[#This Row],[Respons Vendor]]=AC261,AB261,0)</f>
        <v>0</v>
      </c>
      <c r="AH261" s="98"/>
      <c r="AI261" s="116"/>
      <c r="AJ261" s="98"/>
      <c r="AK261" s="118">
        <f t="shared" si="71"/>
        <v>0</v>
      </c>
      <c r="AL261" s="118">
        <f t="shared" si="72"/>
        <v>0</v>
      </c>
      <c r="AM261" s="118">
        <f t="shared" si="73"/>
        <v>0</v>
      </c>
      <c r="AN261" s="118">
        <f t="shared" si="74"/>
        <v>0</v>
      </c>
      <c r="AO261" s="118">
        <f t="shared" si="75"/>
        <v>0</v>
      </c>
      <c r="AP261" s="118">
        <f t="shared" si="76"/>
        <v>0</v>
      </c>
      <c r="AQ261" s="118">
        <f t="shared" si="77"/>
        <v>0</v>
      </c>
      <c r="AR261" s="118">
        <f t="shared" si="78"/>
        <v>0</v>
      </c>
      <c r="AS261" s="118">
        <f t="shared" si="79"/>
        <v>0</v>
      </c>
      <c r="AT261" s="118">
        <f t="shared" si="80"/>
        <v>0</v>
      </c>
      <c r="AU261" s="118">
        <f t="shared" si="81"/>
        <v>0</v>
      </c>
      <c r="AV261" s="118">
        <f t="shared" si="82"/>
        <v>0</v>
      </c>
      <c r="AW261" s="118">
        <f t="shared" si="83"/>
        <v>0</v>
      </c>
      <c r="AX261" s="118">
        <f t="shared" si="84"/>
        <v>0</v>
      </c>
      <c r="AY261" s="118">
        <f t="shared" si="85"/>
        <v>0</v>
      </c>
      <c r="AZ261" s="118">
        <f t="shared" si="86"/>
        <v>0</v>
      </c>
      <c r="BA261" s="118">
        <f t="shared" si="87"/>
        <v>0</v>
      </c>
      <c r="BB261" s="118">
        <f t="shared" si="88"/>
        <v>0</v>
      </c>
      <c r="BC261" s="118">
        <f t="shared" si="89"/>
        <v>0</v>
      </c>
      <c r="BD261" s="118">
        <f t="shared" si="90"/>
        <v>0</v>
      </c>
      <c r="BE261" s="72"/>
      <c r="BG261" s="11"/>
      <c r="BH261" s="11"/>
      <c r="BI261" s="11"/>
      <c r="BJ261" s="11"/>
      <c r="BK261" s="11"/>
      <c r="BL261" s="11"/>
      <c r="BM261" s="11"/>
      <c r="BN261" s="11"/>
      <c r="BO261" s="11"/>
      <c r="BP261" s="165"/>
      <c r="BQ261" s="165"/>
      <c r="BR261" s="165"/>
      <c r="BS261" s="165"/>
      <c r="BT261" s="165"/>
      <c r="BU261" s="165"/>
      <c r="BV261" s="165"/>
      <c r="BW261" s="165"/>
      <c r="BX261" s="165"/>
      <c r="BY261" s="165"/>
      <c r="BZ261" s="165"/>
      <c r="CA261" s="165"/>
      <c r="CB261" s="165"/>
    </row>
    <row r="262" spans="1:80" x14ac:dyDescent="0.3">
      <c r="B262" s="91" t="s">
        <v>1037</v>
      </c>
      <c r="C262" s="94"/>
      <c r="D262" s="94"/>
      <c r="E262" s="159"/>
      <c r="F262" s="159"/>
      <c r="G262" s="159"/>
      <c r="H262" s="159"/>
      <c r="I262" s="159"/>
      <c r="J262" s="159"/>
      <c r="K262" s="159"/>
      <c r="L262" s="159"/>
      <c r="M262" s="159"/>
      <c r="N262" s="159"/>
      <c r="O262" s="159"/>
      <c r="P262" s="159"/>
      <c r="Q262" s="159"/>
      <c r="R262" s="159"/>
      <c r="S262" s="159"/>
      <c r="T262" s="159"/>
      <c r="U262" s="159"/>
      <c r="V262" s="159"/>
      <c r="W262" s="159"/>
      <c r="X262" s="159"/>
      <c r="Y262" s="159"/>
      <c r="Z262" s="159"/>
      <c r="AA262" s="4"/>
      <c r="AB262" s="116"/>
      <c r="AC262" s="116" t="s">
        <v>231</v>
      </c>
      <c r="AD262" s="116" t="s">
        <v>641</v>
      </c>
      <c r="AE262" s="116"/>
      <c r="AF262" s="116"/>
      <c r="AG262" s="123">
        <f>IF(Tabel5[[#This Row],[Respons Vendor]]=AC262,AB262,0)</f>
        <v>0</v>
      </c>
      <c r="AH262" s="98"/>
      <c r="AI262" s="116"/>
      <c r="AJ262" s="98"/>
      <c r="AK262" s="118">
        <f t="shared" si="71"/>
        <v>0</v>
      </c>
      <c r="AL262" s="118">
        <f t="shared" si="72"/>
        <v>0</v>
      </c>
      <c r="AM262" s="118">
        <f t="shared" si="73"/>
        <v>0</v>
      </c>
      <c r="AN262" s="118">
        <f t="shared" si="74"/>
        <v>0</v>
      </c>
      <c r="AO262" s="118">
        <f t="shared" si="75"/>
        <v>0</v>
      </c>
      <c r="AP262" s="118">
        <f t="shared" si="76"/>
        <v>0</v>
      </c>
      <c r="AQ262" s="118">
        <f t="shared" si="77"/>
        <v>0</v>
      </c>
      <c r="AR262" s="118">
        <f t="shared" si="78"/>
        <v>0</v>
      </c>
      <c r="AS262" s="118">
        <f t="shared" si="79"/>
        <v>0</v>
      </c>
      <c r="AT262" s="118">
        <f t="shared" si="80"/>
        <v>0</v>
      </c>
      <c r="AU262" s="118">
        <f t="shared" si="81"/>
        <v>0</v>
      </c>
      <c r="AV262" s="118">
        <f t="shared" si="82"/>
        <v>0</v>
      </c>
      <c r="AW262" s="118">
        <f t="shared" si="83"/>
        <v>0</v>
      </c>
      <c r="AX262" s="118">
        <f t="shared" si="84"/>
        <v>0</v>
      </c>
      <c r="AY262" s="118">
        <f t="shared" si="85"/>
        <v>0</v>
      </c>
      <c r="AZ262" s="118">
        <f t="shared" si="86"/>
        <v>0</v>
      </c>
      <c r="BA262" s="118">
        <f t="shared" si="87"/>
        <v>0</v>
      </c>
      <c r="BB262" s="118">
        <f t="shared" si="88"/>
        <v>0</v>
      </c>
      <c r="BC262" s="118">
        <f t="shared" si="89"/>
        <v>0</v>
      </c>
      <c r="BD262" s="118">
        <f t="shared" si="90"/>
        <v>0</v>
      </c>
      <c r="BE262" s="72"/>
      <c r="BG262" s="11"/>
      <c r="BH262" s="11"/>
      <c r="BI262" s="11"/>
      <c r="BJ262" s="11"/>
      <c r="BK262" s="11"/>
      <c r="BL262" s="11"/>
      <c r="BM262" s="11"/>
      <c r="BN262" s="11"/>
      <c r="BO262" s="11"/>
      <c r="BP262" s="165"/>
      <c r="BQ262" s="165"/>
      <c r="BR262" s="165"/>
      <c r="BS262" s="165"/>
      <c r="BT262" s="165"/>
      <c r="BU262" s="165"/>
      <c r="BV262" s="165"/>
      <c r="BW262" s="165"/>
      <c r="BX262" s="165"/>
      <c r="BY262" s="165"/>
      <c r="BZ262" s="165"/>
      <c r="CA262" s="165"/>
      <c r="CB262" s="165"/>
    </row>
    <row r="263" spans="1:80" x14ac:dyDescent="0.3">
      <c r="B263" s="92" t="s">
        <v>1038</v>
      </c>
      <c r="C263" s="94"/>
      <c r="D263" s="94"/>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4"/>
      <c r="AB263" s="116"/>
      <c r="AC263" s="116" t="s">
        <v>231</v>
      </c>
      <c r="AD263" s="116" t="s">
        <v>641</v>
      </c>
      <c r="AE263" s="116"/>
      <c r="AF263" s="116"/>
      <c r="AG263" s="123">
        <f>IF(Tabel5[[#This Row],[Respons Vendor]]=AC263,AB263,0)</f>
        <v>0</v>
      </c>
      <c r="AH263" s="98"/>
      <c r="AI263" s="116"/>
      <c r="AJ263" s="98"/>
      <c r="AK263" s="118">
        <f t="shared" ref="AK263:AK326" si="91">IF($AA263=AK$1,$AB263,0)</f>
        <v>0</v>
      </c>
      <c r="AL263" s="118">
        <f t="shared" ref="AL263:AL326" si="92">IF($AA263=AK$1,$AG263,0)</f>
        <v>0</v>
      </c>
      <c r="AM263" s="118">
        <f t="shared" ref="AM263:AM326" si="93">IF($AA263=AM$1,$AB263,0)</f>
        <v>0</v>
      </c>
      <c r="AN263" s="118">
        <f t="shared" ref="AN263:AN326" si="94">IF($AA263=AM$1,$AG263,0)</f>
        <v>0</v>
      </c>
      <c r="AO263" s="118">
        <f t="shared" ref="AO263:AO326" si="95">IF($AA263=AO$1,$AB263,0)</f>
        <v>0</v>
      </c>
      <c r="AP263" s="118">
        <f t="shared" ref="AP263:AP326" si="96">IF($AA263=AO$1,$AG263,0)</f>
        <v>0</v>
      </c>
      <c r="AQ263" s="118">
        <f t="shared" ref="AQ263:AQ326" si="97">IF($AA263=AQ$1,$AB263,0)</f>
        <v>0</v>
      </c>
      <c r="AR263" s="118">
        <f t="shared" ref="AR263:AR326" si="98">IF($AA263=AQ$1,$AG263,0)</f>
        <v>0</v>
      </c>
      <c r="AS263" s="118">
        <f t="shared" ref="AS263:AS326" si="99">IF($AA263=AS$1,$AB263,0)</f>
        <v>0</v>
      </c>
      <c r="AT263" s="118">
        <f t="shared" ref="AT263:AT326" si="100">IF($AA263=AS$1,$AG263,0)</f>
        <v>0</v>
      </c>
      <c r="AU263" s="118">
        <f t="shared" ref="AU263:AU326" si="101">IF($AA263=AU$1,$AB263,0)</f>
        <v>0</v>
      </c>
      <c r="AV263" s="118">
        <f t="shared" ref="AV263:AV326" si="102">IF($AA263=AU$1,$AG263,0)</f>
        <v>0</v>
      </c>
      <c r="AW263" s="118">
        <f t="shared" ref="AW263:AW326" si="103">IF($AA263=AW$1,$AB263,0)</f>
        <v>0</v>
      </c>
      <c r="AX263" s="118">
        <f t="shared" ref="AX263:AX326" si="104">IF($AA263=AW$1,$AG263,0)</f>
        <v>0</v>
      </c>
      <c r="AY263" s="118">
        <f t="shared" ref="AY263:AY326" si="105">IF($AA263=AY$1,$AB263,0)</f>
        <v>0</v>
      </c>
      <c r="AZ263" s="118">
        <f t="shared" ref="AZ263:AZ326" si="106">IF($AA263=AY$1,$AG263,0)</f>
        <v>0</v>
      </c>
      <c r="BA263" s="118">
        <f t="shared" ref="BA263:BA326" si="107">IF($AA263=BA$1,$AB263,0)</f>
        <v>0</v>
      </c>
      <c r="BB263" s="118">
        <f t="shared" ref="BB263:BB326" si="108">IF($AA263=BA$1,$AG263,0)</f>
        <v>0</v>
      </c>
      <c r="BC263" s="118">
        <f t="shared" ref="BC263:BC326" si="109">IF($AA263=BC$1,$AB263,0)</f>
        <v>0</v>
      </c>
      <c r="BD263" s="118">
        <f t="shared" ref="BD263:BD326" si="110">IF($AA263=BC$1,$AG263,0)</f>
        <v>0</v>
      </c>
      <c r="BE263" s="72"/>
      <c r="BG263" s="11"/>
      <c r="BH263" s="11"/>
      <c r="BI263" s="11"/>
      <c r="BJ263" s="11"/>
      <c r="BK263" s="11"/>
      <c r="BL263" s="11"/>
      <c r="BM263" s="11"/>
      <c r="BN263" s="11"/>
      <c r="BO263" s="11"/>
      <c r="BP263" s="165"/>
      <c r="BQ263" s="165"/>
      <c r="BR263" s="165"/>
      <c r="BS263" s="165"/>
      <c r="BT263" s="165"/>
      <c r="BU263" s="165"/>
      <c r="BV263" s="165"/>
      <c r="BW263" s="165"/>
      <c r="BX263" s="165"/>
      <c r="BY263" s="165"/>
      <c r="BZ263" s="165"/>
      <c r="CA263" s="165"/>
      <c r="CB263" s="165"/>
    </row>
    <row r="264" spans="1:80" x14ac:dyDescent="0.3">
      <c r="A264" s="11" t="s">
        <v>1039</v>
      </c>
      <c r="B264" s="89" t="s">
        <v>1040</v>
      </c>
      <c r="C264" s="94"/>
      <c r="D264" s="94"/>
      <c r="E264" s="159"/>
      <c r="F264" s="159"/>
      <c r="G264" s="159"/>
      <c r="H264" s="159"/>
      <c r="I264" s="159"/>
      <c r="J264" s="159"/>
      <c r="K264" s="159"/>
      <c r="L264" s="159"/>
      <c r="M264" s="159"/>
      <c r="N264" s="159"/>
      <c r="O264" s="159"/>
      <c r="P264" s="159"/>
      <c r="Q264" s="159"/>
      <c r="R264" s="159"/>
      <c r="S264" s="159"/>
      <c r="T264" s="159"/>
      <c r="U264" s="159"/>
      <c r="V264" s="159"/>
      <c r="W264" s="159"/>
      <c r="X264" s="159"/>
      <c r="Y264" s="159"/>
      <c r="Z264" s="159"/>
      <c r="AA264" s="4" t="s">
        <v>65</v>
      </c>
      <c r="AB264" s="146">
        <v>5</v>
      </c>
      <c r="AC264" s="116" t="s">
        <v>231</v>
      </c>
      <c r="AD264" s="116" t="s">
        <v>641</v>
      </c>
      <c r="AE264" s="116"/>
      <c r="AF264" s="116"/>
      <c r="AG264" s="123">
        <f>IF(Tabel5[[#This Row],[Respons Vendor]]=AC264,AB264,0)</f>
        <v>0</v>
      </c>
      <c r="AH264" s="98"/>
      <c r="AI264" s="116"/>
      <c r="AJ264" s="98"/>
      <c r="AK264" s="118">
        <f t="shared" si="91"/>
        <v>0</v>
      </c>
      <c r="AL264" s="118">
        <f t="shared" si="92"/>
        <v>0</v>
      </c>
      <c r="AM264" s="118">
        <f t="shared" si="93"/>
        <v>0</v>
      </c>
      <c r="AN264" s="118">
        <f t="shared" si="94"/>
        <v>0</v>
      </c>
      <c r="AO264" s="118">
        <f t="shared" si="95"/>
        <v>0</v>
      </c>
      <c r="AP264" s="118">
        <f t="shared" si="96"/>
        <v>0</v>
      </c>
      <c r="AQ264" s="118">
        <f t="shared" si="97"/>
        <v>0</v>
      </c>
      <c r="AR264" s="118">
        <f t="shared" si="98"/>
        <v>0</v>
      </c>
      <c r="AS264" s="118">
        <f t="shared" si="99"/>
        <v>0</v>
      </c>
      <c r="AT264" s="118">
        <f t="shared" si="100"/>
        <v>0</v>
      </c>
      <c r="AU264" s="118">
        <f t="shared" si="101"/>
        <v>0</v>
      </c>
      <c r="AV264" s="118">
        <f t="shared" si="102"/>
        <v>0</v>
      </c>
      <c r="AW264" s="118">
        <f t="shared" si="103"/>
        <v>0</v>
      </c>
      <c r="AX264" s="118">
        <f t="shared" si="104"/>
        <v>0</v>
      </c>
      <c r="AY264" s="118">
        <f t="shared" si="105"/>
        <v>0</v>
      </c>
      <c r="AZ264" s="118">
        <f t="shared" si="106"/>
        <v>0</v>
      </c>
      <c r="BA264" s="118">
        <f t="shared" si="107"/>
        <v>5</v>
      </c>
      <c r="BB264" s="118">
        <f t="shared" si="108"/>
        <v>0</v>
      </c>
      <c r="BC264" s="118">
        <f t="shared" si="109"/>
        <v>0</v>
      </c>
      <c r="BD264" s="118">
        <f t="shared" si="110"/>
        <v>0</v>
      </c>
      <c r="BE264" s="72"/>
      <c r="BG264" s="11"/>
      <c r="BH264" s="11"/>
      <c r="BI264" s="11"/>
      <c r="BJ264" s="11"/>
      <c r="BK264" s="11"/>
      <c r="BL264" s="11"/>
      <c r="BM264" s="11"/>
      <c r="BN264" s="11"/>
      <c r="BO264" s="11"/>
      <c r="BP264" s="165"/>
      <c r="BQ264" s="165"/>
      <c r="BR264" s="165"/>
      <c r="BS264" s="165"/>
      <c r="BT264" s="165"/>
      <c r="BU264" s="165"/>
      <c r="BV264" s="165"/>
      <c r="BW264" s="165"/>
      <c r="BX264" s="165"/>
      <c r="BY264" s="165"/>
      <c r="BZ264" s="165"/>
      <c r="CA264" s="165"/>
      <c r="CB264" s="165"/>
    </row>
    <row r="265" spans="1:80" x14ac:dyDescent="0.3">
      <c r="A265" s="11" t="s">
        <v>1041</v>
      </c>
      <c r="B265" s="89" t="s">
        <v>1042</v>
      </c>
      <c r="C265" s="94"/>
      <c r="D265" s="94"/>
      <c r="E265" s="159"/>
      <c r="F265" s="159"/>
      <c r="G265" s="159"/>
      <c r="H265" s="159"/>
      <c r="I265" s="159"/>
      <c r="J265" s="159"/>
      <c r="K265" s="159"/>
      <c r="L265" s="159"/>
      <c r="M265" s="159"/>
      <c r="N265" s="159"/>
      <c r="O265" s="159"/>
      <c r="P265" s="159"/>
      <c r="Q265" s="159"/>
      <c r="R265" s="159"/>
      <c r="S265" s="159"/>
      <c r="T265" s="159"/>
      <c r="U265" s="159"/>
      <c r="V265" s="159"/>
      <c r="W265" s="159"/>
      <c r="X265" s="159"/>
      <c r="Y265" s="159"/>
      <c r="Z265" s="159"/>
      <c r="AA265" s="4" t="s">
        <v>65</v>
      </c>
      <c r="AB265" s="146">
        <v>5</v>
      </c>
      <c r="AC265" s="116" t="s">
        <v>231</v>
      </c>
      <c r="AD265" s="116" t="s">
        <v>641</v>
      </c>
      <c r="AE265" s="116"/>
      <c r="AF265" s="116"/>
      <c r="AG265" s="123">
        <f>IF(Tabel5[[#This Row],[Respons Vendor]]=AC265,AB265,0)</f>
        <v>0</v>
      </c>
      <c r="AH265" s="98"/>
      <c r="AI265" s="116"/>
      <c r="AJ265" s="98"/>
      <c r="AK265" s="118">
        <f t="shared" si="91"/>
        <v>0</v>
      </c>
      <c r="AL265" s="118">
        <f t="shared" si="92"/>
        <v>0</v>
      </c>
      <c r="AM265" s="118">
        <f t="shared" si="93"/>
        <v>0</v>
      </c>
      <c r="AN265" s="118">
        <f t="shared" si="94"/>
        <v>0</v>
      </c>
      <c r="AO265" s="118">
        <f t="shared" si="95"/>
        <v>0</v>
      </c>
      <c r="AP265" s="118">
        <f t="shared" si="96"/>
        <v>0</v>
      </c>
      <c r="AQ265" s="118">
        <f t="shared" si="97"/>
        <v>0</v>
      </c>
      <c r="AR265" s="118">
        <f t="shared" si="98"/>
        <v>0</v>
      </c>
      <c r="AS265" s="118">
        <f t="shared" si="99"/>
        <v>0</v>
      </c>
      <c r="AT265" s="118">
        <f t="shared" si="100"/>
        <v>0</v>
      </c>
      <c r="AU265" s="118">
        <f t="shared" si="101"/>
        <v>0</v>
      </c>
      <c r="AV265" s="118">
        <f t="shared" si="102"/>
        <v>0</v>
      </c>
      <c r="AW265" s="118">
        <f t="shared" si="103"/>
        <v>0</v>
      </c>
      <c r="AX265" s="118">
        <f t="shared" si="104"/>
        <v>0</v>
      </c>
      <c r="AY265" s="118">
        <f t="shared" si="105"/>
        <v>0</v>
      </c>
      <c r="AZ265" s="118">
        <f t="shared" si="106"/>
        <v>0</v>
      </c>
      <c r="BA265" s="118">
        <f t="shared" si="107"/>
        <v>5</v>
      </c>
      <c r="BB265" s="118">
        <f t="shared" si="108"/>
        <v>0</v>
      </c>
      <c r="BC265" s="118">
        <f t="shared" si="109"/>
        <v>0</v>
      </c>
      <c r="BD265" s="118">
        <f t="shared" si="110"/>
        <v>0</v>
      </c>
      <c r="BE265" s="72"/>
      <c r="BG265" s="11"/>
      <c r="BH265" s="11"/>
      <c r="BI265" s="11"/>
      <c r="BJ265" s="11"/>
      <c r="BK265" s="11"/>
      <c r="BL265" s="11"/>
      <c r="BM265" s="11"/>
      <c r="BN265" s="11"/>
      <c r="BO265" s="11"/>
      <c r="BP265" s="165"/>
      <c r="BQ265" s="165"/>
      <c r="BR265" s="165"/>
      <c r="BS265" s="165"/>
      <c r="BT265" s="165"/>
      <c r="BU265" s="165"/>
      <c r="BV265" s="165"/>
      <c r="BW265" s="165"/>
      <c r="BX265" s="165"/>
      <c r="BY265" s="165"/>
      <c r="BZ265" s="165"/>
      <c r="CA265" s="165"/>
      <c r="CB265" s="165"/>
    </row>
    <row r="266" spans="1:80" x14ac:dyDescent="0.3">
      <c r="A266" s="11" t="s">
        <v>1043</v>
      </c>
      <c r="B266" s="89" t="s">
        <v>1044</v>
      </c>
      <c r="C266" s="94"/>
      <c r="D266" s="94"/>
      <c r="E266" s="159"/>
      <c r="F266" s="159"/>
      <c r="G266" s="159"/>
      <c r="H266" s="159"/>
      <c r="I266" s="159"/>
      <c r="J266" s="159"/>
      <c r="K266" s="159"/>
      <c r="L266" s="159"/>
      <c r="M266" s="159"/>
      <c r="N266" s="159"/>
      <c r="O266" s="159"/>
      <c r="P266" s="159"/>
      <c r="Q266" s="159"/>
      <c r="R266" s="159"/>
      <c r="S266" s="159"/>
      <c r="T266" s="159"/>
      <c r="U266" s="159"/>
      <c r="V266" s="159"/>
      <c r="W266" s="159"/>
      <c r="X266" s="159"/>
      <c r="Y266" s="159"/>
      <c r="Z266" s="159"/>
      <c r="AA266" s="4" t="s">
        <v>65</v>
      </c>
      <c r="AB266" s="146">
        <v>3</v>
      </c>
      <c r="AC266" s="116" t="s">
        <v>231</v>
      </c>
      <c r="AD266" s="116" t="s">
        <v>641</v>
      </c>
      <c r="AE266" s="116"/>
      <c r="AF266" s="116"/>
      <c r="AG266" s="123">
        <f>IF(Tabel5[[#This Row],[Respons Vendor]]=AC266,AB266,0)</f>
        <v>0</v>
      </c>
      <c r="AH266" s="98"/>
      <c r="AI266" s="116"/>
      <c r="AJ266" s="98"/>
      <c r="AK266" s="118">
        <f t="shared" si="91"/>
        <v>0</v>
      </c>
      <c r="AL266" s="118">
        <f t="shared" si="92"/>
        <v>0</v>
      </c>
      <c r="AM266" s="118">
        <f t="shared" si="93"/>
        <v>0</v>
      </c>
      <c r="AN266" s="118">
        <f t="shared" si="94"/>
        <v>0</v>
      </c>
      <c r="AO266" s="118">
        <f t="shared" si="95"/>
        <v>0</v>
      </c>
      <c r="AP266" s="118">
        <f t="shared" si="96"/>
        <v>0</v>
      </c>
      <c r="AQ266" s="118">
        <f t="shared" si="97"/>
        <v>0</v>
      </c>
      <c r="AR266" s="118">
        <f t="shared" si="98"/>
        <v>0</v>
      </c>
      <c r="AS266" s="118">
        <f t="shared" si="99"/>
        <v>0</v>
      </c>
      <c r="AT266" s="118">
        <f t="shared" si="100"/>
        <v>0</v>
      </c>
      <c r="AU266" s="118">
        <f t="shared" si="101"/>
        <v>0</v>
      </c>
      <c r="AV266" s="118">
        <f t="shared" si="102"/>
        <v>0</v>
      </c>
      <c r="AW266" s="118">
        <f t="shared" si="103"/>
        <v>0</v>
      </c>
      <c r="AX266" s="118">
        <f t="shared" si="104"/>
        <v>0</v>
      </c>
      <c r="AY266" s="118">
        <f t="shared" si="105"/>
        <v>0</v>
      </c>
      <c r="AZ266" s="118">
        <f t="shared" si="106"/>
        <v>0</v>
      </c>
      <c r="BA266" s="118">
        <f t="shared" si="107"/>
        <v>3</v>
      </c>
      <c r="BB266" s="118">
        <f t="shared" si="108"/>
        <v>0</v>
      </c>
      <c r="BC266" s="118">
        <f t="shared" si="109"/>
        <v>0</v>
      </c>
      <c r="BD266" s="118">
        <f t="shared" si="110"/>
        <v>0</v>
      </c>
      <c r="BE266" s="72"/>
      <c r="BG266" s="11"/>
      <c r="BH266" s="11"/>
      <c r="BI266" s="11"/>
      <c r="BJ266" s="11"/>
      <c r="BK266" s="11"/>
      <c r="BL266" s="11"/>
      <c r="BM266" s="11"/>
      <c r="BN266" s="11"/>
      <c r="BO266" s="11"/>
      <c r="BP266" s="165"/>
      <c r="BQ266" s="165"/>
      <c r="BR266" s="165"/>
      <c r="BS266" s="165"/>
      <c r="BT266" s="165"/>
      <c r="BU266" s="165"/>
      <c r="BV266" s="165"/>
      <c r="BW266" s="165"/>
      <c r="BX266" s="165"/>
      <c r="BY266" s="165"/>
      <c r="BZ266" s="165"/>
      <c r="CA266" s="165"/>
      <c r="CB266" s="165"/>
    </row>
    <row r="267" spans="1:80" ht="27.6" x14ac:dyDescent="0.3">
      <c r="A267" s="11" t="s">
        <v>1045</v>
      </c>
      <c r="B267" s="89" t="s">
        <v>1046</v>
      </c>
      <c r="C267" s="94"/>
      <c r="D267" s="94"/>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4" t="s">
        <v>65</v>
      </c>
      <c r="AB267" s="146">
        <v>3</v>
      </c>
      <c r="AC267" s="116" t="s">
        <v>231</v>
      </c>
      <c r="AD267" s="116" t="s">
        <v>641</v>
      </c>
      <c r="AE267" s="116"/>
      <c r="AF267" s="116"/>
      <c r="AG267" s="123">
        <f>IF(Tabel5[[#This Row],[Respons Vendor]]=AC267,AB267,0)</f>
        <v>0</v>
      </c>
      <c r="AH267" s="98"/>
      <c r="AI267" s="116"/>
      <c r="AJ267" s="98"/>
      <c r="AK267" s="118">
        <f t="shared" si="91"/>
        <v>0</v>
      </c>
      <c r="AL267" s="118">
        <f t="shared" si="92"/>
        <v>0</v>
      </c>
      <c r="AM267" s="118">
        <f t="shared" si="93"/>
        <v>0</v>
      </c>
      <c r="AN267" s="118">
        <f t="shared" si="94"/>
        <v>0</v>
      </c>
      <c r="AO267" s="118">
        <f t="shared" si="95"/>
        <v>0</v>
      </c>
      <c r="AP267" s="118">
        <f t="shared" si="96"/>
        <v>0</v>
      </c>
      <c r="AQ267" s="118">
        <f t="shared" si="97"/>
        <v>0</v>
      </c>
      <c r="AR267" s="118">
        <f t="shared" si="98"/>
        <v>0</v>
      </c>
      <c r="AS267" s="118">
        <f t="shared" si="99"/>
        <v>0</v>
      </c>
      <c r="AT267" s="118">
        <f t="shared" si="100"/>
        <v>0</v>
      </c>
      <c r="AU267" s="118">
        <f t="shared" si="101"/>
        <v>0</v>
      </c>
      <c r="AV267" s="118">
        <f t="shared" si="102"/>
        <v>0</v>
      </c>
      <c r="AW267" s="118">
        <f t="shared" si="103"/>
        <v>0</v>
      </c>
      <c r="AX267" s="118">
        <f t="shared" si="104"/>
        <v>0</v>
      </c>
      <c r="AY267" s="118">
        <f t="shared" si="105"/>
        <v>0</v>
      </c>
      <c r="AZ267" s="118">
        <f t="shared" si="106"/>
        <v>0</v>
      </c>
      <c r="BA267" s="118">
        <f t="shared" si="107"/>
        <v>3</v>
      </c>
      <c r="BB267" s="118">
        <f t="shared" si="108"/>
        <v>0</v>
      </c>
      <c r="BC267" s="118">
        <f t="shared" si="109"/>
        <v>0</v>
      </c>
      <c r="BD267" s="118">
        <f t="shared" si="110"/>
        <v>0</v>
      </c>
      <c r="BE267" s="72"/>
      <c r="BG267" s="11"/>
      <c r="BH267" s="11"/>
      <c r="BI267" s="11"/>
      <c r="BJ267" s="11"/>
      <c r="BK267" s="11"/>
      <c r="BL267" s="11"/>
      <c r="BM267" s="11"/>
      <c r="BN267" s="11"/>
      <c r="BO267" s="11"/>
      <c r="BP267" s="165"/>
      <c r="BQ267" s="165"/>
      <c r="BR267" s="165"/>
      <c r="BS267" s="165"/>
      <c r="BT267" s="165"/>
      <c r="BU267" s="165"/>
      <c r="BV267" s="165"/>
      <c r="BW267" s="165"/>
      <c r="BX267" s="165"/>
      <c r="BY267" s="165"/>
      <c r="BZ267" s="165"/>
      <c r="CA267" s="165"/>
      <c r="CB267" s="165"/>
    </row>
    <row r="268" spans="1:80" ht="27.6" x14ac:dyDescent="0.3">
      <c r="A268" s="11" t="s">
        <v>1047</v>
      </c>
      <c r="B268" s="89" t="s">
        <v>1048</v>
      </c>
      <c r="C268" s="94"/>
      <c r="D268" s="94"/>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4" t="s">
        <v>65</v>
      </c>
      <c r="AB268" s="146">
        <v>3</v>
      </c>
      <c r="AC268" s="116" t="s">
        <v>231</v>
      </c>
      <c r="AD268" s="116" t="s">
        <v>641</v>
      </c>
      <c r="AE268" s="116"/>
      <c r="AF268" s="116"/>
      <c r="AG268" s="123">
        <f>IF(Tabel5[[#This Row],[Respons Vendor]]=AC268,AB268,0)</f>
        <v>0</v>
      </c>
      <c r="AH268" s="98"/>
      <c r="AI268" s="116"/>
      <c r="AJ268" s="98"/>
      <c r="AK268" s="118">
        <f t="shared" si="91"/>
        <v>0</v>
      </c>
      <c r="AL268" s="118">
        <f t="shared" si="92"/>
        <v>0</v>
      </c>
      <c r="AM268" s="118">
        <f t="shared" si="93"/>
        <v>0</v>
      </c>
      <c r="AN268" s="118">
        <f t="shared" si="94"/>
        <v>0</v>
      </c>
      <c r="AO268" s="118">
        <f t="shared" si="95"/>
        <v>0</v>
      </c>
      <c r="AP268" s="118">
        <f t="shared" si="96"/>
        <v>0</v>
      </c>
      <c r="AQ268" s="118">
        <f t="shared" si="97"/>
        <v>0</v>
      </c>
      <c r="AR268" s="118">
        <f t="shared" si="98"/>
        <v>0</v>
      </c>
      <c r="AS268" s="118">
        <f t="shared" si="99"/>
        <v>0</v>
      </c>
      <c r="AT268" s="118">
        <f t="shared" si="100"/>
        <v>0</v>
      </c>
      <c r="AU268" s="118">
        <f t="shared" si="101"/>
        <v>0</v>
      </c>
      <c r="AV268" s="118">
        <f t="shared" si="102"/>
        <v>0</v>
      </c>
      <c r="AW268" s="118">
        <f t="shared" si="103"/>
        <v>0</v>
      </c>
      <c r="AX268" s="118">
        <f t="shared" si="104"/>
        <v>0</v>
      </c>
      <c r="AY268" s="118">
        <f t="shared" si="105"/>
        <v>0</v>
      </c>
      <c r="AZ268" s="118">
        <f t="shared" si="106"/>
        <v>0</v>
      </c>
      <c r="BA268" s="118">
        <f t="shared" si="107"/>
        <v>3</v>
      </c>
      <c r="BB268" s="118">
        <f t="shared" si="108"/>
        <v>0</v>
      </c>
      <c r="BC268" s="118">
        <f t="shared" si="109"/>
        <v>0</v>
      </c>
      <c r="BD268" s="118">
        <f t="shared" si="110"/>
        <v>0</v>
      </c>
      <c r="BE268" s="72"/>
      <c r="BG268" s="11"/>
      <c r="BH268" s="11"/>
      <c r="BI268" s="11"/>
      <c r="BJ268" s="11"/>
      <c r="BK268" s="11"/>
      <c r="BL268" s="11"/>
      <c r="BM268" s="11"/>
      <c r="BN268" s="11"/>
      <c r="BO268" s="11"/>
      <c r="BP268" s="165"/>
      <c r="BQ268" s="165"/>
      <c r="BR268" s="165"/>
      <c r="BS268" s="165"/>
      <c r="BT268" s="165"/>
      <c r="BU268" s="165"/>
      <c r="BV268" s="165"/>
      <c r="BW268" s="165"/>
      <c r="BX268" s="165"/>
      <c r="BY268" s="165"/>
      <c r="BZ268" s="165"/>
      <c r="CA268" s="165"/>
      <c r="CB268" s="165"/>
    </row>
    <row r="269" spans="1:80" ht="27.6" x14ac:dyDescent="0.3">
      <c r="A269" s="11" t="s">
        <v>1049</v>
      </c>
      <c r="B269" s="89" t="s">
        <v>1050</v>
      </c>
      <c r="C269" s="94"/>
      <c r="D269" s="94"/>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4" t="s">
        <v>65</v>
      </c>
      <c r="AB269" s="116">
        <v>1</v>
      </c>
      <c r="AC269" s="116" t="s">
        <v>231</v>
      </c>
      <c r="AD269" s="116" t="s">
        <v>641</v>
      </c>
      <c r="AE269" s="116"/>
      <c r="AF269" s="116"/>
      <c r="AG269" s="123">
        <f>IF(Tabel5[[#This Row],[Respons Vendor]]=AC269,AB269,0)</f>
        <v>0</v>
      </c>
      <c r="AH269" s="98"/>
      <c r="AI269" s="116"/>
      <c r="AJ269" s="98"/>
      <c r="AK269" s="118">
        <f t="shared" si="91"/>
        <v>0</v>
      </c>
      <c r="AL269" s="118">
        <f t="shared" si="92"/>
        <v>0</v>
      </c>
      <c r="AM269" s="118">
        <f t="shared" si="93"/>
        <v>0</v>
      </c>
      <c r="AN269" s="118">
        <f t="shared" si="94"/>
        <v>0</v>
      </c>
      <c r="AO269" s="118">
        <f t="shared" si="95"/>
        <v>0</v>
      </c>
      <c r="AP269" s="118">
        <f t="shared" si="96"/>
        <v>0</v>
      </c>
      <c r="AQ269" s="118">
        <f t="shared" si="97"/>
        <v>0</v>
      </c>
      <c r="AR269" s="118">
        <f t="shared" si="98"/>
        <v>0</v>
      </c>
      <c r="AS269" s="118">
        <f t="shared" si="99"/>
        <v>0</v>
      </c>
      <c r="AT269" s="118">
        <f t="shared" si="100"/>
        <v>0</v>
      </c>
      <c r="AU269" s="118">
        <f t="shared" si="101"/>
        <v>0</v>
      </c>
      <c r="AV269" s="118">
        <f t="shared" si="102"/>
        <v>0</v>
      </c>
      <c r="AW269" s="118">
        <f t="shared" si="103"/>
        <v>0</v>
      </c>
      <c r="AX269" s="118">
        <f t="shared" si="104"/>
        <v>0</v>
      </c>
      <c r="AY269" s="118">
        <f t="shared" si="105"/>
        <v>0</v>
      </c>
      <c r="AZ269" s="118">
        <f t="shared" si="106"/>
        <v>0</v>
      </c>
      <c r="BA269" s="118">
        <f t="shared" si="107"/>
        <v>1</v>
      </c>
      <c r="BB269" s="118">
        <f t="shared" si="108"/>
        <v>0</v>
      </c>
      <c r="BC269" s="118">
        <f t="shared" si="109"/>
        <v>0</v>
      </c>
      <c r="BD269" s="118">
        <f t="shared" si="110"/>
        <v>0</v>
      </c>
      <c r="BE269" s="72"/>
      <c r="BG269" s="11"/>
      <c r="BH269" s="11"/>
      <c r="BI269" s="11"/>
      <c r="BJ269" s="11"/>
      <c r="BK269" s="11"/>
      <c r="BL269" s="11"/>
      <c r="BM269" s="11"/>
      <c r="BN269" s="11"/>
      <c r="BO269" s="11"/>
      <c r="BP269" s="165"/>
      <c r="BQ269" s="165"/>
      <c r="BR269" s="165"/>
      <c r="BS269" s="165"/>
      <c r="BT269" s="165"/>
      <c r="BU269" s="165"/>
      <c r="BV269" s="165"/>
      <c r="BW269" s="165"/>
      <c r="BX269" s="165"/>
      <c r="BY269" s="165"/>
      <c r="BZ269" s="165"/>
      <c r="CA269" s="165"/>
      <c r="CB269" s="165"/>
    </row>
    <row r="270" spans="1:80" ht="27.6" x14ac:dyDescent="0.3">
      <c r="A270" s="11" t="s">
        <v>1051</v>
      </c>
      <c r="B270" s="89" t="s">
        <v>1052</v>
      </c>
      <c r="C270" s="94"/>
      <c r="D270" s="94"/>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4" t="s">
        <v>65</v>
      </c>
      <c r="AB270" s="116">
        <v>1</v>
      </c>
      <c r="AC270" s="116" t="s">
        <v>231</v>
      </c>
      <c r="AD270" s="116" t="s">
        <v>641</v>
      </c>
      <c r="AE270" s="116"/>
      <c r="AF270" s="116"/>
      <c r="AG270" s="123">
        <f>IF(Tabel5[[#This Row],[Respons Vendor]]=AC270,AB270,0)</f>
        <v>0</v>
      </c>
      <c r="AH270" s="98"/>
      <c r="AI270" s="116"/>
      <c r="AJ270" s="98"/>
      <c r="AK270" s="118">
        <f t="shared" si="91"/>
        <v>0</v>
      </c>
      <c r="AL270" s="118">
        <f t="shared" si="92"/>
        <v>0</v>
      </c>
      <c r="AM270" s="118">
        <f t="shared" si="93"/>
        <v>0</v>
      </c>
      <c r="AN270" s="118">
        <f t="shared" si="94"/>
        <v>0</v>
      </c>
      <c r="AO270" s="118">
        <f t="shared" si="95"/>
        <v>0</v>
      </c>
      <c r="AP270" s="118">
        <f t="shared" si="96"/>
        <v>0</v>
      </c>
      <c r="AQ270" s="118">
        <f t="shared" si="97"/>
        <v>0</v>
      </c>
      <c r="AR270" s="118">
        <f t="shared" si="98"/>
        <v>0</v>
      </c>
      <c r="AS270" s="118">
        <f t="shared" si="99"/>
        <v>0</v>
      </c>
      <c r="AT270" s="118">
        <f t="shared" si="100"/>
        <v>0</v>
      </c>
      <c r="AU270" s="118">
        <f t="shared" si="101"/>
        <v>0</v>
      </c>
      <c r="AV270" s="118">
        <f t="shared" si="102"/>
        <v>0</v>
      </c>
      <c r="AW270" s="118">
        <f t="shared" si="103"/>
        <v>0</v>
      </c>
      <c r="AX270" s="118">
        <f t="shared" si="104"/>
        <v>0</v>
      </c>
      <c r="AY270" s="118">
        <f t="shared" si="105"/>
        <v>0</v>
      </c>
      <c r="AZ270" s="118">
        <f t="shared" si="106"/>
        <v>0</v>
      </c>
      <c r="BA270" s="118">
        <f t="shared" si="107"/>
        <v>1</v>
      </c>
      <c r="BB270" s="118">
        <f t="shared" si="108"/>
        <v>0</v>
      </c>
      <c r="BC270" s="118">
        <f t="shared" si="109"/>
        <v>0</v>
      </c>
      <c r="BD270" s="118">
        <f t="shared" si="110"/>
        <v>0</v>
      </c>
      <c r="BE270" s="72"/>
      <c r="BG270" s="11"/>
      <c r="BH270" s="11"/>
      <c r="BI270" s="11"/>
      <c r="BJ270" s="11"/>
      <c r="BK270" s="11"/>
      <c r="BL270" s="11"/>
      <c r="BM270" s="11"/>
      <c r="BN270" s="11"/>
      <c r="BO270" s="11"/>
      <c r="BP270" s="165"/>
      <c r="BQ270" s="165"/>
      <c r="BR270" s="165"/>
      <c r="BS270" s="165"/>
      <c r="BT270" s="165"/>
      <c r="BU270" s="165"/>
      <c r="BV270" s="165"/>
      <c r="BW270" s="165"/>
      <c r="BX270" s="165"/>
      <c r="BY270" s="165"/>
      <c r="BZ270" s="165"/>
      <c r="CA270" s="165"/>
      <c r="CB270" s="165"/>
    </row>
    <row r="271" spans="1:80" x14ac:dyDescent="0.3">
      <c r="A271" s="11" t="s">
        <v>1053</v>
      </c>
      <c r="B271" s="89" t="s">
        <v>1054</v>
      </c>
      <c r="C271" s="94"/>
      <c r="D271" s="94"/>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4" t="s">
        <v>65</v>
      </c>
      <c r="AB271" s="146">
        <v>3</v>
      </c>
      <c r="AC271" s="116" t="s">
        <v>231</v>
      </c>
      <c r="AD271" s="116" t="s">
        <v>641</v>
      </c>
      <c r="AE271" s="116"/>
      <c r="AF271" s="116"/>
      <c r="AG271" s="123">
        <f>IF(Tabel5[[#This Row],[Respons Vendor]]=AC271,AB271,0)</f>
        <v>0</v>
      </c>
      <c r="AH271" s="98"/>
      <c r="AI271" s="116"/>
      <c r="AJ271" s="98"/>
      <c r="AK271" s="118">
        <f t="shared" si="91"/>
        <v>0</v>
      </c>
      <c r="AL271" s="118">
        <f t="shared" si="92"/>
        <v>0</v>
      </c>
      <c r="AM271" s="118">
        <f t="shared" si="93"/>
        <v>0</v>
      </c>
      <c r="AN271" s="118">
        <f t="shared" si="94"/>
        <v>0</v>
      </c>
      <c r="AO271" s="118">
        <f t="shared" si="95"/>
        <v>0</v>
      </c>
      <c r="AP271" s="118">
        <f t="shared" si="96"/>
        <v>0</v>
      </c>
      <c r="AQ271" s="118">
        <f t="shared" si="97"/>
        <v>0</v>
      </c>
      <c r="AR271" s="118">
        <f t="shared" si="98"/>
        <v>0</v>
      </c>
      <c r="AS271" s="118">
        <f t="shared" si="99"/>
        <v>0</v>
      </c>
      <c r="AT271" s="118">
        <f t="shared" si="100"/>
        <v>0</v>
      </c>
      <c r="AU271" s="118">
        <f t="shared" si="101"/>
        <v>0</v>
      </c>
      <c r="AV271" s="118">
        <f t="shared" si="102"/>
        <v>0</v>
      </c>
      <c r="AW271" s="118">
        <f t="shared" si="103"/>
        <v>0</v>
      </c>
      <c r="AX271" s="118">
        <f t="shared" si="104"/>
        <v>0</v>
      </c>
      <c r="AY271" s="118">
        <f t="shared" si="105"/>
        <v>0</v>
      </c>
      <c r="AZ271" s="118">
        <f t="shared" si="106"/>
        <v>0</v>
      </c>
      <c r="BA271" s="118">
        <f t="shared" si="107"/>
        <v>3</v>
      </c>
      <c r="BB271" s="118">
        <f t="shared" si="108"/>
        <v>0</v>
      </c>
      <c r="BC271" s="118">
        <f t="shared" si="109"/>
        <v>0</v>
      </c>
      <c r="BD271" s="118">
        <f t="shared" si="110"/>
        <v>0</v>
      </c>
      <c r="BE271" s="72"/>
      <c r="BG271" s="11"/>
      <c r="BH271" s="11"/>
      <c r="BI271" s="11"/>
      <c r="BJ271" s="11"/>
      <c r="BK271" s="11"/>
      <c r="BL271" s="11"/>
      <c r="BM271" s="11"/>
      <c r="BN271" s="11"/>
      <c r="BO271" s="11"/>
      <c r="BP271" s="165"/>
      <c r="BQ271" s="165"/>
      <c r="BR271" s="165"/>
      <c r="BS271" s="165"/>
      <c r="BT271" s="165"/>
      <c r="BU271" s="165"/>
      <c r="BV271" s="165"/>
      <c r="BW271" s="165"/>
      <c r="BX271" s="165"/>
      <c r="BY271" s="165"/>
      <c r="BZ271" s="165"/>
      <c r="CA271" s="165"/>
      <c r="CB271" s="165"/>
    </row>
    <row r="272" spans="1:80" x14ac:dyDescent="0.3">
      <c r="A272" s="11" t="s">
        <v>1055</v>
      </c>
      <c r="B272" s="89" t="s">
        <v>1056</v>
      </c>
      <c r="C272" s="94"/>
      <c r="D272" s="94"/>
      <c r="E272" s="159"/>
      <c r="F272" s="159"/>
      <c r="G272" s="159"/>
      <c r="H272" s="159"/>
      <c r="I272" s="159"/>
      <c r="J272" s="159"/>
      <c r="K272" s="159"/>
      <c r="L272" s="159"/>
      <c r="M272" s="159"/>
      <c r="N272" s="159"/>
      <c r="O272" s="159"/>
      <c r="P272" s="159"/>
      <c r="Q272" s="159"/>
      <c r="R272" s="159"/>
      <c r="S272" s="159"/>
      <c r="T272" s="159"/>
      <c r="U272" s="159"/>
      <c r="V272" s="159"/>
      <c r="W272" s="159"/>
      <c r="X272" s="159"/>
      <c r="Y272" s="159"/>
      <c r="Z272" s="159"/>
      <c r="AA272" s="4" t="s">
        <v>65</v>
      </c>
      <c r="AB272" s="116">
        <v>1</v>
      </c>
      <c r="AC272" s="116" t="s">
        <v>231</v>
      </c>
      <c r="AD272" s="116" t="s">
        <v>641</v>
      </c>
      <c r="AE272" s="116"/>
      <c r="AF272" s="116"/>
      <c r="AG272" s="123">
        <f>IF(Tabel5[[#This Row],[Respons Vendor]]=AC272,AB272,0)</f>
        <v>0</v>
      </c>
      <c r="AH272" s="98"/>
      <c r="AI272" s="116"/>
      <c r="AJ272" s="98"/>
      <c r="AK272" s="118">
        <f t="shared" si="91"/>
        <v>0</v>
      </c>
      <c r="AL272" s="118">
        <f t="shared" si="92"/>
        <v>0</v>
      </c>
      <c r="AM272" s="118">
        <f t="shared" si="93"/>
        <v>0</v>
      </c>
      <c r="AN272" s="118">
        <f t="shared" si="94"/>
        <v>0</v>
      </c>
      <c r="AO272" s="118">
        <f t="shared" si="95"/>
        <v>0</v>
      </c>
      <c r="AP272" s="118">
        <f t="shared" si="96"/>
        <v>0</v>
      </c>
      <c r="AQ272" s="118">
        <f t="shared" si="97"/>
        <v>0</v>
      </c>
      <c r="AR272" s="118">
        <f t="shared" si="98"/>
        <v>0</v>
      </c>
      <c r="AS272" s="118">
        <f t="shared" si="99"/>
        <v>0</v>
      </c>
      <c r="AT272" s="118">
        <f t="shared" si="100"/>
        <v>0</v>
      </c>
      <c r="AU272" s="118">
        <f t="shared" si="101"/>
        <v>0</v>
      </c>
      <c r="AV272" s="118">
        <f t="shared" si="102"/>
        <v>0</v>
      </c>
      <c r="AW272" s="118">
        <f t="shared" si="103"/>
        <v>0</v>
      </c>
      <c r="AX272" s="118">
        <f t="shared" si="104"/>
        <v>0</v>
      </c>
      <c r="AY272" s="118">
        <f t="shared" si="105"/>
        <v>0</v>
      </c>
      <c r="AZ272" s="118">
        <f t="shared" si="106"/>
        <v>0</v>
      </c>
      <c r="BA272" s="118">
        <f t="shared" si="107"/>
        <v>1</v>
      </c>
      <c r="BB272" s="118">
        <f t="shared" si="108"/>
        <v>0</v>
      </c>
      <c r="BC272" s="118">
        <f t="shared" si="109"/>
        <v>0</v>
      </c>
      <c r="BD272" s="118">
        <f t="shared" si="110"/>
        <v>0</v>
      </c>
      <c r="BE272" s="72"/>
      <c r="BG272" s="11"/>
      <c r="BH272" s="11"/>
      <c r="BI272" s="11"/>
      <c r="BJ272" s="11"/>
      <c r="BK272" s="11"/>
      <c r="BL272" s="11"/>
      <c r="BM272" s="11"/>
      <c r="BN272" s="11"/>
      <c r="BO272" s="11"/>
      <c r="BP272" s="165"/>
      <c r="BQ272" s="165"/>
      <c r="BR272" s="165"/>
      <c r="BS272" s="165"/>
      <c r="BT272" s="165"/>
      <c r="BU272" s="165"/>
      <c r="BV272" s="165"/>
      <c r="BW272" s="165"/>
      <c r="BX272" s="165"/>
      <c r="BY272" s="165"/>
      <c r="BZ272" s="165"/>
      <c r="CA272" s="165"/>
      <c r="CB272" s="165"/>
    </row>
    <row r="273" spans="1:80" x14ac:dyDescent="0.3">
      <c r="A273" s="11" t="s">
        <v>1057</v>
      </c>
      <c r="B273" s="89" t="s">
        <v>1058</v>
      </c>
      <c r="C273" s="94"/>
      <c r="D273" s="94"/>
      <c r="E273" s="159"/>
      <c r="F273" s="159"/>
      <c r="G273" s="159"/>
      <c r="H273" s="159"/>
      <c r="I273" s="159"/>
      <c r="J273" s="159"/>
      <c r="K273" s="159"/>
      <c r="L273" s="159"/>
      <c r="M273" s="159"/>
      <c r="N273" s="159"/>
      <c r="O273" s="159"/>
      <c r="P273" s="159"/>
      <c r="Q273" s="159"/>
      <c r="R273" s="159"/>
      <c r="S273" s="159"/>
      <c r="T273" s="159"/>
      <c r="U273" s="159"/>
      <c r="V273" s="159"/>
      <c r="W273" s="159"/>
      <c r="X273" s="159"/>
      <c r="Y273" s="159"/>
      <c r="Z273" s="159"/>
      <c r="AA273" s="4" t="s">
        <v>65</v>
      </c>
      <c r="AB273" s="116">
        <v>1</v>
      </c>
      <c r="AC273" s="116" t="s">
        <v>231</v>
      </c>
      <c r="AD273" s="116" t="s">
        <v>641</v>
      </c>
      <c r="AE273" s="116"/>
      <c r="AF273" s="116"/>
      <c r="AG273" s="123">
        <f>IF(Tabel5[[#This Row],[Respons Vendor]]=AC273,AB273,0)</f>
        <v>0</v>
      </c>
      <c r="AH273" s="98"/>
      <c r="AI273" s="116"/>
      <c r="AJ273" s="98"/>
      <c r="AK273" s="118">
        <f t="shared" si="91"/>
        <v>0</v>
      </c>
      <c r="AL273" s="118">
        <f t="shared" si="92"/>
        <v>0</v>
      </c>
      <c r="AM273" s="118">
        <f t="shared" si="93"/>
        <v>0</v>
      </c>
      <c r="AN273" s="118">
        <f t="shared" si="94"/>
        <v>0</v>
      </c>
      <c r="AO273" s="118">
        <f t="shared" si="95"/>
        <v>0</v>
      </c>
      <c r="AP273" s="118">
        <f t="shared" si="96"/>
        <v>0</v>
      </c>
      <c r="AQ273" s="118">
        <f t="shared" si="97"/>
        <v>0</v>
      </c>
      <c r="AR273" s="118">
        <f t="shared" si="98"/>
        <v>0</v>
      </c>
      <c r="AS273" s="118">
        <f t="shared" si="99"/>
        <v>0</v>
      </c>
      <c r="AT273" s="118">
        <f t="shared" si="100"/>
        <v>0</v>
      </c>
      <c r="AU273" s="118">
        <f t="shared" si="101"/>
        <v>0</v>
      </c>
      <c r="AV273" s="118">
        <f t="shared" si="102"/>
        <v>0</v>
      </c>
      <c r="AW273" s="118">
        <f t="shared" si="103"/>
        <v>0</v>
      </c>
      <c r="AX273" s="118">
        <f t="shared" si="104"/>
        <v>0</v>
      </c>
      <c r="AY273" s="118">
        <f t="shared" si="105"/>
        <v>0</v>
      </c>
      <c r="AZ273" s="118">
        <f t="shared" si="106"/>
        <v>0</v>
      </c>
      <c r="BA273" s="118">
        <f t="shared" si="107"/>
        <v>1</v>
      </c>
      <c r="BB273" s="118">
        <f t="shared" si="108"/>
        <v>0</v>
      </c>
      <c r="BC273" s="118">
        <f t="shared" si="109"/>
        <v>0</v>
      </c>
      <c r="BD273" s="118">
        <f t="shared" si="110"/>
        <v>0</v>
      </c>
      <c r="BE273" s="72"/>
      <c r="BG273" s="11"/>
      <c r="BH273" s="11"/>
      <c r="BI273" s="11"/>
      <c r="BJ273" s="11"/>
      <c r="BK273" s="11"/>
      <c r="BL273" s="11"/>
      <c r="BM273" s="11"/>
      <c r="BN273" s="11"/>
      <c r="BO273" s="11"/>
      <c r="BP273" s="165"/>
      <c r="BQ273" s="165"/>
      <c r="BR273" s="165"/>
      <c r="BS273" s="165"/>
      <c r="BT273" s="165"/>
      <c r="BU273" s="165"/>
      <c r="BV273" s="165"/>
      <c r="BW273" s="165"/>
      <c r="BX273" s="165"/>
      <c r="BY273" s="165"/>
      <c r="BZ273" s="165"/>
      <c r="CA273" s="165"/>
      <c r="CB273" s="165"/>
    </row>
    <row r="274" spans="1:80" ht="27.6" x14ac:dyDescent="0.3">
      <c r="A274" s="11" t="s">
        <v>1059</v>
      </c>
      <c r="B274" s="89" t="s">
        <v>1060</v>
      </c>
      <c r="C274" s="94"/>
      <c r="D274" s="94"/>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4" t="s">
        <v>65</v>
      </c>
      <c r="AB274" s="116">
        <v>1</v>
      </c>
      <c r="AC274" s="116" t="s">
        <v>231</v>
      </c>
      <c r="AD274" s="116" t="s">
        <v>641</v>
      </c>
      <c r="AE274" s="116"/>
      <c r="AF274" s="116"/>
      <c r="AG274" s="123">
        <f>IF(Tabel5[[#This Row],[Respons Vendor]]=AC274,AB274,0)</f>
        <v>0</v>
      </c>
      <c r="AH274" s="98"/>
      <c r="AI274" s="116"/>
      <c r="AJ274" s="98"/>
      <c r="AK274" s="118">
        <f t="shared" si="91"/>
        <v>0</v>
      </c>
      <c r="AL274" s="118">
        <f t="shared" si="92"/>
        <v>0</v>
      </c>
      <c r="AM274" s="118">
        <f t="shared" si="93"/>
        <v>0</v>
      </c>
      <c r="AN274" s="118">
        <f t="shared" si="94"/>
        <v>0</v>
      </c>
      <c r="AO274" s="118">
        <f t="shared" si="95"/>
        <v>0</v>
      </c>
      <c r="AP274" s="118">
        <f t="shared" si="96"/>
        <v>0</v>
      </c>
      <c r="AQ274" s="118">
        <f t="shared" si="97"/>
        <v>0</v>
      </c>
      <c r="AR274" s="118">
        <f t="shared" si="98"/>
        <v>0</v>
      </c>
      <c r="AS274" s="118">
        <f t="shared" si="99"/>
        <v>0</v>
      </c>
      <c r="AT274" s="118">
        <f t="shared" si="100"/>
        <v>0</v>
      </c>
      <c r="AU274" s="118">
        <f t="shared" si="101"/>
        <v>0</v>
      </c>
      <c r="AV274" s="118">
        <f t="shared" si="102"/>
        <v>0</v>
      </c>
      <c r="AW274" s="118">
        <f t="shared" si="103"/>
        <v>0</v>
      </c>
      <c r="AX274" s="118">
        <f t="shared" si="104"/>
        <v>0</v>
      </c>
      <c r="AY274" s="118">
        <f t="shared" si="105"/>
        <v>0</v>
      </c>
      <c r="AZ274" s="118">
        <f t="shared" si="106"/>
        <v>0</v>
      </c>
      <c r="BA274" s="118">
        <f t="shared" si="107"/>
        <v>1</v>
      </c>
      <c r="BB274" s="118">
        <f t="shared" si="108"/>
        <v>0</v>
      </c>
      <c r="BC274" s="118">
        <f t="shared" si="109"/>
        <v>0</v>
      </c>
      <c r="BD274" s="118">
        <f t="shared" si="110"/>
        <v>0</v>
      </c>
      <c r="BE274" s="72"/>
      <c r="BG274" s="11"/>
      <c r="BH274" s="11"/>
      <c r="BI274" s="11"/>
      <c r="BJ274" s="11"/>
      <c r="BK274" s="11"/>
      <c r="BL274" s="11"/>
      <c r="BM274" s="11"/>
      <c r="BN274" s="11"/>
      <c r="BO274" s="11"/>
      <c r="BP274" s="165"/>
      <c r="BQ274" s="165"/>
      <c r="BR274" s="165"/>
      <c r="BS274" s="165"/>
      <c r="BT274" s="165"/>
      <c r="BU274" s="165"/>
      <c r="BV274" s="165"/>
      <c r="BW274" s="165"/>
      <c r="BX274" s="165"/>
      <c r="BY274" s="165"/>
      <c r="BZ274" s="165"/>
      <c r="CA274" s="165"/>
      <c r="CB274" s="165"/>
    </row>
    <row r="275" spans="1:80" ht="27.6" x14ac:dyDescent="0.3">
      <c r="A275" s="11" t="s">
        <v>1061</v>
      </c>
      <c r="B275" s="89" t="s">
        <v>1062</v>
      </c>
      <c r="C275" s="94"/>
      <c r="D275" s="94"/>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4" t="s">
        <v>65</v>
      </c>
      <c r="AB275" s="116">
        <v>1</v>
      </c>
      <c r="AC275" s="116" t="s">
        <v>231</v>
      </c>
      <c r="AD275" s="116" t="s">
        <v>641</v>
      </c>
      <c r="AE275" s="116"/>
      <c r="AF275" s="116"/>
      <c r="AG275" s="123">
        <f>IF(Tabel5[[#This Row],[Respons Vendor]]=AC275,AB275,0)</f>
        <v>0</v>
      </c>
      <c r="AH275" s="98"/>
      <c r="AI275" s="116"/>
      <c r="AJ275" s="98"/>
      <c r="AK275" s="118">
        <f t="shared" si="91"/>
        <v>0</v>
      </c>
      <c r="AL275" s="118">
        <f t="shared" si="92"/>
        <v>0</v>
      </c>
      <c r="AM275" s="118">
        <f t="shared" si="93"/>
        <v>0</v>
      </c>
      <c r="AN275" s="118">
        <f t="shared" si="94"/>
        <v>0</v>
      </c>
      <c r="AO275" s="118">
        <f t="shared" si="95"/>
        <v>0</v>
      </c>
      <c r="AP275" s="118">
        <f t="shared" si="96"/>
        <v>0</v>
      </c>
      <c r="AQ275" s="118">
        <f t="shared" si="97"/>
        <v>0</v>
      </c>
      <c r="AR275" s="118">
        <f t="shared" si="98"/>
        <v>0</v>
      </c>
      <c r="AS275" s="118">
        <f t="shared" si="99"/>
        <v>0</v>
      </c>
      <c r="AT275" s="118">
        <f t="shared" si="100"/>
        <v>0</v>
      </c>
      <c r="AU275" s="118">
        <f t="shared" si="101"/>
        <v>0</v>
      </c>
      <c r="AV275" s="118">
        <f t="shared" si="102"/>
        <v>0</v>
      </c>
      <c r="AW275" s="118">
        <f t="shared" si="103"/>
        <v>0</v>
      </c>
      <c r="AX275" s="118">
        <f t="shared" si="104"/>
        <v>0</v>
      </c>
      <c r="AY275" s="118">
        <f t="shared" si="105"/>
        <v>0</v>
      </c>
      <c r="AZ275" s="118">
        <f t="shared" si="106"/>
        <v>0</v>
      </c>
      <c r="BA275" s="118">
        <f t="shared" si="107"/>
        <v>1</v>
      </c>
      <c r="BB275" s="118">
        <f t="shared" si="108"/>
        <v>0</v>
      </c>
      <c r="BC275" s="118">
        <f t="shared" si="109"/>
        <v>0</v>
      </c>
      <c r="BD275" s="118">
        <f t="shared" si="110"/>
        <v>0</v>
      </c>
      <c r="BE275" s="72"/>
      <c r="BG275" s="11"/>
      <c r="BH275" s="11"/>
      <c r="BI275" s="11"/>
      <c r="BJ275" s="11"/>
      <c r="BK275" s="11"/>
      <c r="BL275" s="11"/>
      <c r="BM275" s="11"/>
      <c r="BN275" s="11"/>
      <c r="BO275" s="11"/>
      <c r="BP275" s="165"/>
      <c r="BQ275" s="165"/>
      <c r="BR275" s="165"/>
      <c r="BS275" s="165"/>
      <c r="BT275" s="165"/>
      <c r="BU275" s="165"/>
      <c r="BV275" s="165"/>
      <c r="BW275" s="165"/>
      <c r="BX275" s="165"/>
      <c r="BY275" s="165"/>
      <c r="BZ275" s="165"/>
      <c r="CA275" s="165"/>
      <c r="CB275" s="165"/>
    </row>
    <row r="276" spans="1:80" ht="27.6" x14ac:dyDescent="0.3">
      <c r="A276" s="11" t="s">
        <v>1063</v>
      </c>
      <c r="B276" s="89" t="s">
        <v>1064</v>
      </c>
      <c r="C276" s="94"/>
      <c r="D276" s="94"/>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4" t="s">
        <v>65</v>
      </c>
      <c r="AB276" s="116">
        <v>1</v>
      </c>
      <c r="AC276" s="116" t="s">
        <v>231</v>
      </c>
      <c r="AD276" s="116" t="s">
        <v>641</v>
      </c>
      <c r="AE276" s="116"/>
      <c r="AF276" s="116"/>
      <c r="AG276" s="123">
        <f>IF(Tabel5[[#This Row],[Respons Vendor]]=AC276,AB276,0)</f>
        <v>0</v>
      </c>
      <c r="AH276" s="98"/>
      <c r="AI276" s="116"/>
      <c r="AJ276" s="98"/>
      <c r="AK276" s="118">
        <f t="shared" si="91"/>
        <v>0</v>
      </c>
      <c r="AL276" s="118">
        <f t="shared" si="92"/>
        <v>0</v>
      </c>
      <c r="AM276" s="118">
        <f t="shared" si="93"/>
        <v>0</v>
      </c>
      <c r="AN276" s="118">
        <f t="shared" si="94"/>
        <v>0</v>
      </c>
      <c r="AO276" s="118">
        <f t="shared" si="95"/>
        <v>0</v>
      </c>
      <c r="AP276" s="118">
        <f t="shared" si="96"/>
        <v>0</v>
      </c>
      <c r="AQ276" s="118">
        <f t="shared" si="97"/>
        <v>0</v>
      </c>
      <c r="AR276" s="118">
        <f t="shared" si="98"/>
        <v>0</v>
      </c>
      <c r="AS276" s="118">
        <f t="shared" si="99"/>
        <v>0</v>
      </c>
      <c r="AT276" s="118">
        <f t="shared" si="100"/>
        <v>0</v>
      </c>
      <c r="AU276" s="118">
        <f t="shared" si="101"/>
        <v>0</v>
      </c>
      <c r="AV276" s="118">
        <f t="shared" si="102"/>
        <v>0</v>
      </c>
      <c r="AW276" s="118">
        <f t="shared" si="103"/>
        <v>0</v>
      </c>
      <c r="AX276" s="118">
        <f t="shared" si="104"/>
        <v>0</v>
      </c>
      <c r="AY276" s="118">
        <f t="shared" si="105"/>
        <v>0</v>
      </c>
      <c r="AZ276" s="118">
        <f t="shared" si="106"/>
        <v>0</v>
      </c>
      <c r="BA276" s="118">
        <f t="shared" si="107"/>
        <v>1</v>
      </c>
      <c r="BB276" s="118">
        <f t="shared" si="108"/>
        <v>0</v>
      </c>
      <c r="BC276" s="118">
        <f t="shared" si="109"/>
        <v>0</v>
      </c>
      <c r="BD276" s="118">
        <f t="shared" si="110"/>
        <v>0</v>
      </c>
      <c r="BE276" s="72"/>
      <c r="BG276" s="11"/>
      <c r="BH276" s="11"/>
      <c r="BI276" s="11"/>
      <c r="BJ276" s="11"/>
      <c r="BK276" s="11"/>
      <c r="BL276" s="11"/>
      <c r="BM276" s="11"/>
      <c r="BN276" s="11"/>
      <c r="BO276" s="11"/>
      <c r="BP276" s="165"/>
      <c r="BQ276" s="165"/>
      <c r="BR276" s="165"/>
      <c r="BS276" s="165"/>
      <c r="BT276" s="165"/>
      <c r="BU276" s="165"/>
      <c r="BV276" s="165"/>
      <c r="BW276" s="165"/>
      <c r="BX276" s="165"/>
      <c r="BY276" s="165"/>
      <c r="BZ276" s="165"/>
      <c r="CA276" s="165"/>
      <c r="CB276" s="165"/>
    </row>
    <row r="277" spans="1:80" ht="27.6" x14ac:dyDescent="0.3">
      <c r="A277" s="11" t="s">
        <v>1065</v>
      </c>
      <c r="B277" s="89" t="s">
        <v>1066</v>
      </c>
      <c r="C277" s="94"/>
      <c r="D277" s="94"/>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4" t="s">
        <v>65</v>
      </c>
      <c r="AB277" s="116">
        <v>1</v>
      </c>
      <c r="AC277" s="116" t="s">
        <v>231</v>
      </c>
      <c r="AD277" s="116" t="s">
        <v>641</v>
      </c>
      <c r="AE277" s="116"/>
      <c r="AF277" s="116"/>
      <c r="AG277" s="123">
        <f>IF(Tabel5[[#This Row],[Respons Vendor]]=AC277,AB277,0)</f>
        <v>0</v>
      </c>
      <c r="AH277" s="98"/>
      <c r="AI277" s="116"/>
      <c r="AJ277" s="98"/>
      <c r="AK277" s="118">
        <f t="shared" si="91"/>
        <v>0</v>
      </c>
      <c r="AL277" s="118">
        <f t="shared" si="92"/>
        <v>0</v>
      </c>
      <c r="AM277" s="118">
        <f t="shared" si="93"/>
        <v>0</v>
      </c>
      <c r="AN277" s="118">
        <f t="shared" si="94"/>
        <v>0</v>
      </c>
      <c r="AO277" s="118">
        <f t="shared" si="95"/>
        <v>0</v>
      </c>
      <c r="AP277" s="118">
        <f t="shared" si="96"/>
        <v>0</v>
      </c>
      <c r="AQ277" s="118">
        <f t="shared" si="97"/>
        <v>0</v>
      </c>
      <c r="AR277" s="118">
        <f t="shared" si="98"/>
        <v>0</v>
      </c>
      <c r="AS277" s="118">
        <f t="shared" si="99"/>
        <v>0</v>
      </c>
      <c r="AT277" s="118">
        <f t="shared" si="100"/>
        <v>0</v>
      </c>
      <c r="AU277" s="118">
        <f t="shared" si="101"/>
        <v>0</v>
      </c>
      <c r="AV277" s="118">
        <f t="shared" si="102"/>
        <v>0</v>
      </c>
      <c r="AW277" s="118">
        <f t="shared" si="103"/>
        <v>0</v>
      </c>
      <c r="AX277" s="118">
        <f t="shared" si="104"/>
        <v>0</v>
      </c>
      <c r="AY277" s="118">
        <f t="shared" si="105"/>
        <v>0</v>
      </c>
      <c r="AZ277" s="118">
        <f t="shared" si="106"/>
        <v>0</v>
      </c>
      <c r="BA277" s="118">
        <f t="shared" si="107"/>
        <v>1</v>
      </c>
      <c r="BB277" s="118">
        <f t="shared" si="108"/>
        <v>0</v>
      </c>
      <c r="BC277" s="118">
        <f t="shared" si="109"/>
        <v>0</v>
      </c>
      <c r="BD277" s="118">
        <f t="shared" si="110"/>
        <v>0</v>
      </c>
      <c r="BE277" s="72"/>
      <c r="BG277" s="11"/>
      <c r="BH277" s="11"/>
      <c r="BI277" s="11"/>
      <c r="BJ277" s="11"/>
      <c r="BK277" s="11"/>
      <c r="BL277" s="11"/>
      <c r="BM277" s="11"/>
      <c r="BN277" s="11"/>
      <c r="BO277" s="11"/>
      <c r="BP277" s="165"/>
      <c r="BQ277" s="165"/>
      <c r="BR277" s="165"/>
      <c r="BS277" s="165"/>
      <c r="BT277" s="165"/>
      <c r="BU277" s="165"/>
      <c r="BV277" s="165"/>
      <c r="BW277" s="165"/>
      <c r="BX277" s="165"/>
      <c r="BY277" s="165"/>
      <c r="BZ277" s="165"/>
      <c r="CA277" s="165"/>
      <c r="CB277" s="165"/>
    </row>
    <row r="278" spans="1:80" ht="27.6" x14ac:dyDescent="0.3">
      <c r="A278" s="11" t="s">
        <v>1067</v>
      </c>
      <c r="B278" s="89" t="s">
        <v>1068</v>
      </c>
      <c r="C278" s="94"/>
      <c r="D278" s="94"/>
      <c r="E278" s="159"/>
      <c r="F278" s="159"/>
      <c r="G278" s="159"/>
      <c r="H278" s="159"/>
      <c r="I278" s="159"/>
      <c r="J278" s="159"/>
      <c r="K278" s="159"/>
      <c r="L278" s="159"/>
      <c r="M278" s="159"/>
      <c r="N278" s="159"/>
      <c r="O278" s="159"/>
      <c r="P278" s="159"/>
      <c r="Q278" s="159"/>
      <c r="R278" s="159"/>
      <c r="S278" s="159"/>
      <c r="T278" s="159"/>
      <c r="U278" s="159"/>
      <c r="V278" s="159"/>
      <c r="W278" s="159"/>
      <c r="X278" s="159"/>
      <c r="Y278" s="159"/>
      <c r="Z278" s="159"/>
      <c r="AA278" s="4" t="s">
        <v>65</v>
      </c>
      <c r="AB278" s="116">
        <v>1</v>
      </c>
      <c r="AC278" s="116" t="s">
        <v>231</v>
      </c>
      <c r="AD278" s="116" t="s">
        <v>641</v>
      </c>
      <c r="AE278" s="116"/>
      <c r="AF278" s="116"/>
      <c r="AG278" s="123">
        <f>IF(Tabel5[[#This Row],[Respons Vendor]]=AC278,AB278,0)</f>
        <v>0</v>
      </c>
      <c r="AH278" s="98"/>
      <c r="AI278" s="116"/>
      <c r="AJ278" s="98"/>
      <c r="AK278" s="118">
        <f t="shared" si="91"/>
        <v>0</v>
      </c>
      <c r="AL278" s="118">
        <f t="shared" si="92"/>
        <v>0</v>
      </c>
      <c r="AM278" s="118">
        <f t="shared" si="93"/>
        <v>0</v>
      </c>
      <c r="AN278" s="118">
        <f t="shared" si="94"/>
        <v>0</v>
      </c>
      <c r="AO278" s="118">
        <f t="shared" si="95"/>
        <v>0</v>
      </c>
      <c r="AP278" s="118">
        <f t="shared" si="96"/>
        <v>0</v>
      </c>
      <c r="AQ278" s="118">
        <f t="shared" si="97"/>
        <v>0</v>
      </c>
      <c r="AR278" s="118">
        <f t="shared" si="98"/>
        <v>0</v>
      </c>
      <c r="AS278" s="118">
        <f t="shared" si="99"/>
        <v>0</v>
      </c>
      <c r="AT278" s="118">
        <f t="shared" si="100"/>
        <v>0</v>
      </c>
      <c r="AU278" s="118">
        <f t="shared" si="101"/>
        <v>0</v>
      </c>
      <c r="AV278" s="118">
        <f t="shared" si="102"/>
        <v>0</v>
      </c>
      <c r="AW278" s="118">
        <f t="shared" si="103"/>
        <v>0</v>
      </c>
      <c r="AX278" s="118">
        <f t="shared" si="104"/>
        <v>0</v>
      </c>
      <c r="AY278" s="118">
        <f t="shared" si="105"/>
        <v>0</v>
      </c>
      <c r="AZ278" s="118">
        <f t="shared" si="106"/>
        <v>0</v>
      </c>
      <c r="BA278" s="118">
        <f t="shared" si="107"/>
        <v>1</v>
      </c>
      <c r="BB278" s="118">
        <f t="shared" si="108"/>
        <v>0</v>
      </c>
      <c r="BC278" s="118">
        <f t="shared" si="109"/>
        <v>0</v>
      </c>
      <c r="BD278" s="118">
        <f t="shared" si="110"/>
        <v>0</v>
      </c>
      <c r="BE278" s="72"/>
      <c r="BG278" s="11"/>
      <c r="BH278" s="11"/>
      <c r="BI278" s="11"/>
      <c r="BJ278" s="11"/>
      <c r="BK278" s="11"/>
      <c r="BL278" s="11"/>
      <c r="BM278" s="11"/>
      <c r="BN278" s="11"/>
      <c r="BO278" s="11"/>
      <c r="BP278" s="165"/>
      <c r="BQ278" s="165"/>
      <c r="BR278" s="165"/>
      <c r="BS278" s="165"/>
      <c r="BT278" s="165"/>
      <c r="BU278" s="165"/>
      <c r="BV278" s="165"/>
      <c r="BW278" s="165"/>
      <c r="BX278" s="165"/>
      <c r="BY278" s="165"/>
      <c r="BZ278" s="165"/>
      <c r="CA278" s="165"/>
      <c r="CB278" s="165"/>
    </row>
    <row r="279" spans="1:80" ht="27.6" x14ac:dyDescent="0.3">
      <c r="A279" s="11" t="s">
        <v>1069</v>
      </c>
      <c r="B279" s="89" t="s">
        <v>1070</v>
      </c>
      <c r="C279" s="94"/>
      <c r="D279" s="94"/>
      <c r="E279" s="159"/>
      <c r="F279" s="159"/>
      <c r="G279" s="159"/>
      <c r="H279" s="159"/>
      <c r="I279" s="159"/>
      <c r="J279" s="159"/>
      <c r="K279" s="159"/>
      <c r="L279" s="159"/>
      <c r="M279" s="159"/>
      <c r="N279" s="159"/>
      <c r="O279" s="159"/>
      <c r="P279" s="159"/>
      <c r="Q279" s="159"/>
      <c r="R279" s="159"/>
      <c r="S279" s="159"/>
      <c r="T279" s="159"/>
      <c r="U279" s="159"/>
      <c r="V279" s="159"/>
      <c r="W279" s="159"/>
      <c r="X279" s="159"/>
      <c r="Y279" s="159"/>
      <c r="Z279" s="159"/>
      <c r="AA279" s="4" t="s">
        <v>65</v>
      </c>
      <c r="AB279" s="146">
        <v>3</v>
      </c>
      <c r="AC279" s="116" t="s">
        <v>231</v>
      </c>
      <c r="AD279" s="116" t="s">
        <v>641</v>
      </c>
      <c r="AE279" s="116"/>
      <c r="AF279" s="116"/>
      <c r="AG279" s="123">
        <f>IF(Tabel5[[#This Row],[Respons Vendor]]=AC279,AB279,0)</f>
        <v>0</v>
      </c>
      <c r="AH279" s="98"/>
      <c r="AI279" s="116"/>
      <c r="AJ279" s="98"/>
      <c r="AK279" s="118">
        <f t="shared" si="91"/>
        <v>0</v>
      </c>
      <c r="AL279" s="118">
        <f t="shared" si="92"/>
        <v>0</v>
      </c>
      <c r="AM279" s="118">
        <f t="shared" si="93"/>
        <v>0</v>
      </c>
      <c r="AN279" s="118">
        <f t="shared" si="94"/>
        <v>0</v>
      </c>
      <c r="AO279" s="118">
        <f t="shared" si="95"/>
        <v>0</v>
      </c>
      <c r="AP279" s="118">
        <f t="shared" si="96"/>
        <v>0</v>
      </c>
      <c r="AQ279" s="118">
        <f t="shared" si="97"/>
        <v>0</v>
      </c>
      <c r="AR279" s="118">
        <f t="shared" si="98"/>
        <v>0</v>
      </c>
      <c r="AS279" s="118">
        <f t="shared" si="99"/>
        <v>0</v>
      </c>
      <c r="AT279" s="118">
        <f t="shared" si="100"/>
        <v>0</v>
      </c>
      <c r="AU279" s="118">
        <f t="shared" si="101"/>
        <v>0</v>
      </c>
      <c r="AV279" s="118">
        <f t="shared" si="102"/>
        <v>0</v>
      </c>
      <c r="AW279" s="118">
        <f t="shared" si="103"/>
        <v>0</v>
      </c>
      <c r="AX279" s="118">
        <f t="shared" si="104"/>
        <v>0</v>
      </c>
      <c r="AY279" s="118">
        <f t="shared" si="105"/>
        <v>0</v>
      </c>
      <c r="AZ279" s="118">
        <f t="shared" si="106"/>
        <v>0</v>
      </c>
      <c r="BA279" s="118">
        <f t="shared" si="107"/>
        <v>3</v>
      </c>
      <c r="BB279" s="118">
        <f t="shared" si="108"/>
        <v>0</v>
      </c>
      <c r="BC279" s="118">
        <f t="shared" si="109"/>
        <v>0</v>
      </c>
      <c r="BD279" s="118">
        <f t="shared" si="110"/>
        <v>0</v>
      </c>
      <c r="BE279" s="72"/>
      <c r="BG279" s="11"/>
      <c r="BH279" s="11"/>
      <c r="BI279" s="11"/>
      <c r="BJ279" s="11"/>
      <c r="BK279" s="11"/>
      <c r="BL279" s="11"/>
      <c r="BM279" s="11"/>
      <c r="BN279" s="11"/>
      <c r="BO279" s="11"/>
      <c r="BP279" s="165"/>
      <c r="BQ279" s="165"/>
      <c r="BR279" s="165"/>
      <c r="BS279" s="165"/>
      <c r="BT279" s="165"/>
      <c r="BU279" s="165"/>
      <c r="BV279" s="165"/>
      <c r="BW279" s="165"/>
      <c r="BX279" s="165"/>
      <c r="BY279" s="165"/>
      <c r="BZ279" s="165"/>
      <c r="CA279" s="165"/>
      <c r="CB279" s="165"/>
    </row>
    <row r="280" spans="1:80" x14ac:dyDescent="0.3">
      <c r="A280" s="11" t="s">
        <v>1071</v>
      </c>
      <c r="B280" s="89" t="s">
        <v>1072</v>
      </c>
      <c r="C280" s="94"/>
      <c r="D280" s="94"/>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4" t="s">
        <v>65</v>
      </c>
      <c r="AB280" s="116">
        <v>1</v>
      </c>
      <c r="AC280" s="116" t="s">
        <v>641</v>
      </c>
      <c r="AD280" s="116" t="s">
        <v>231</v>
      </c>
      <c r="AE280" s="116"/>
      <c r="AF280" s="116"/>
      <c r="AG280" s="123">
        <f>IF(Tabel5[[#This Row],[Respons Vendor]]=AC280,AB280,0)</f>
        <v>0</v>
      </c>
      <c r="AH280" s="98"/>
      <c r="AI280" s="116"/>
      <c r="AJ280" s="98"/>
      <c r="AK280" s="118">
        <f t="shared" si="91"/>
        <v>0</v>
      </c>
      <c r="AL280" s="118">
        <f t="shared" si="92"/>
        <v>0</v>
      </c>
      <c r="AM280" s="118">
        <f t="shared" si="93"/>
        <v>0</v>
      </c>
      <c r="AN280" s="118">
        <f t="shared" si="94"/>
        <v>0</v>
      </c>
      <c r="AO280" s="118">
        <f t="shared" si="95"/>
        <v>0</v>
      </c>
      <c r="AP280" s="118">
        <f t="shared" si="96"/>
        <v>0</v>
      </c>
      <c r="AQ280" s="118">
        <f t="shared" si="97"/>
        <v>0</v>
      </c>
      <c r="AR280" s="118">
        <f t="shared" si="98"/>
        <v>0</v>
      </c>
      <c r="AS280" s="118">
        <f t="shared" si="99"/>
        <v>0</v>
      </c>
      <c r="AT280" s="118">
        <f t="shared" si="100"/>
        <v>0</v>
      </c>
      <c r="AU280" s="118">
        <f t="shared" si="101"/>
        <v>0</v>
      </c>
      <c r="AV280" s="118">
        <f t="shared" si="102"/>
        <v>0</v>
      </c>
      <c r="AW280" s="118">
        <f t="shared" si="103"/>
        <v>0</v>
      </c>
      <c r="AX280" s="118">
        <f t="shared" si="104"/>
        <v>0</v>
      </c>
      <c r="AY280" s="118">
        <f t="shared" si="105"/>
        <v>0</v>
      </c>
      <c r="AZ280" s="118">
        <f t="shared" si="106"/>
        <v>0</v>
      </c>
      <c r="BA280" s="118">
        <f t="shared" si="107"/>
        <v>1</v>
      </c>
      <c r="BB280" s="118">
        <f t="shared" si="108"/>
        <v>0</v>
      </c>
      <c r="BC280" s="118">
        <f t="shared" si="109"/>
        <v>0</v>
      </c>
      <c r="BD280" s="118">
        <f t="shared" si="110"/>
        <v>0</v>
      </c>
      <c r="BE280" s="72"/>
      <c r="BG280" s="11"/>
      <c r="BH280" s="11"/>
      <c r="BI280" s="11"/>
      <c r="BJ280" s="11"/>
      <c r="BK280" s="11"/>
      <c r="BL280" s="11"/>
      <c r="BM280" s="11"/>
      <c r="BN280" s="11"/>
      <c r="BO280" s="11"/>
      <c r="BP280" s="165"/>
      <c r="BQ280" s="165"/>
      <c r="BR280" s="165"/>
      <c r="BS280" s="165"/>
      <c r="BT280" s="165"/>
      <c r="BU280" s="165"/>
      <c r="BV280" s="165"/>
      <c r="BW280" s="165"/>
      <c r="BX280" s="165"/>
      <c r="BY280" s="165"/>
      <c r="BZ280" s="165"/>
      <c r="CA280" s="165"/>
      <c r="CB280" s="165"/>
    </row>
    <row r="281" spans="1:80" ht="27.6" x14ac:dyDescent="0.3">
      <c r="A281" s="11" t="s">
        <v>1073</v>
      </c>
      <c r="B281" s="89" t="s">
        <v>1074</v>
      </c>
      <c r="C281" s="94"/>
      <c r="D281" s="94"/>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4" t="s">
        <v>65</v>
      </c>
      <c r="AB281" s="116">
        <v>1</v>
      </c>
      <c r="AC281" s="116" t="s">
        <v>231</v>
      </c>
      <c r="AD281" s="116" t="s">
        <v>641</v>
      </c>
      <c r="AE281" s="116"/>
      <c r="AF281" s="116"/>
      <c r="AG281" s="123">
        <f>IF(Tabel5[[#This Row],[Respons Vendor]]=AC281,AB281,0)</f>
        <v>0</v>
      </c>
      <c r="AH281" s="98"/>
      <c r="AI281" s="116"/>
      <c r="AJ281" s="98"/>
      <c r="AK281" s="118">
        <f t="shared" si="91"/>
        <v>0</v>
      </c>
      <c r="AL281" s="118">
        <f t="shared" si="92"/>
        <v>0</v>
      </c>
      <c r="AM281" s="118">
        <f t="shared" si="93"/>
        <v>0</v>
      </c>
      <c r="AN281" s="118">
        <f t="shared" si="94"/>
        <v>0</v>
      </c>
      <c r="AO281" s="118">
        <f t="shared" si="95"/>
        <v>0</v>
      </c>
      <c r="AP281" s="118">
        <f t="shared" si="96"/>
        <v>0</v>
      </c>
      <c r="AQ281" s="118">
        <f t="shared" si="97"/>
        <v>0</v>
      </c>
      <c r="AR281" s="118">
        <f t="shared" si="98"/>
        <v>0</v>
      </c>
      <c r="AS281" s="118">
        <f t="shared" si="99"/>
        <v>0</v>
      </c>
      <c r="AT281" s="118">
        <f t="shared" si="100"/>
        <v>0</v>
      </c>
      <c r="AU281" s="118">
        <f t="shared" si="101"/>
        <v>0</v>
      </c>
      <c r="AV281" s="118">
        <f t="shared" si="102"/>
        <v>0</v>
      </c>
      <c r="AW281" s="118">
        <f t="shared" si="103"/>
        <v>0</v>
      </c>
      <c r="AX281" s="118">
        <f t="shared" si="104"/>
        <v>0</v>
      </c>
      <c r="AY281" s="118">
        <f t="shared" si="105"/>
        <v>0</v>
      </c>
      <c r="AZ281" s="118">
        <f t="shared" si="106"/>
        <v>0</v>
      </c>
      <c r="BA281" s="118">
        <f t="shared" si="107"/>
        <v>1</v>
      </c>
      <c r="BB281" s="118">
        <f t="shared" si="108"/>
        <v>0</v>
      </c>
      <c r="BC281" s="118">
        <f t="shared" si="109"/>
        <v>0</v>
      </c>
      <c r="BD281" s="118">
        <f t="shared" si="110"/>
        <v>0</v>
      </c>
      <c r="BE281" s="72"/>
      <c r="BG281" s="11"/>
      <c r="BH281" s="11"/>
      <c r="BI281" s="11"/>
      <c r="BJ281" s="11"/>
      <c r="BK281" s="11"/>
      <c r="BL281" s="11"/>
      <c r="BM281" s="11"/>
      <c r="BN281" s="11"/>
      <c r="BO281" s="11"/>
      <c r="BP281" s="165"/>
      <c r="BQ281" s="165"/>
      <c r="BR281" s="165"/>
      <c r="BS281" s="165"/>
      <c r="BT281" s="165"/>
      <c r="BU281" s="165"/>
      <c r="BV281" s="165"/>
      <c r="BW281" s="165"/>
      <c r="BX281" s="165"/>
      <c r="BY281" s="165"/>
      <c r="BZ281" s="165"/>
      <c r="CA281" s="165"/>
      <c r="CB281" s="165"/>
    </row>
    <row r="282" spans="1:80" x14ac:dyDescent="0.3">
      <c r="A282" s="11" t="s">
        <v>1075</v>
      </c>
      <c r="B282" s="89" t="s">
        <v>1076</v>
      </c>
      <c r="C282" s="94"/>
      <c r="D282" s="94"/>
      <c r="E282" s="159"/>
      <c r="F282" s="159"/>
      <c r="G282" s="159"/>
      <c r="H282" s="159"/>
      <c r="I282" s="159"/>
      <c r="J282" s="159"/>
      <c r="K282" s="159"/>
      <c r="L282" s="159"/>
      <c r="M282" s="159"/>
      <c r="N282" s="159"/>
      <c r="O282" s="159"/>
      <c r="P282" s="159"/>
      <c r="Q282" s="159"/>
      <c r="R282" s="159"/>
      <c r="S282" s="159"/>
      <c r="T282" s="159"/>
      <c r="U282" s="159"/>
      <c r="V282" s="159"/>
      <c r="W282" s="159"/>
      <c r="X282" s="159"/>
      <c r="Y282" s="159"/>
      <c r="Z282" s="159"/>
      <c r="AA282" s="4" t="s">
        <v>65</v>
      </c>
      <c r="AB282" s="146">
        <v>3</v>
      </c>
      <c r="AC282" s="116" t="s">
        <v>231</v>
      </c>
      <c r="AD282" s="116" t="s">
        <v>641</v>
      </c>
      <c r="AE282" s="116"/>
      <c r="AF282" s="116"/>
      <c r="AG282" s="123">
        <f>IF(Tabel5[[#This Row],[Respons Vendor]]=AC282,AB282,0)</f>
        <v>0</v>
      </c>
      <c r="AH282" s="98"/>
      <c r="AI282" s="116"/>
      <c r="AJ282" s="98"/>
      <c r="AK282" s="118">
        <f t="shared" si="91"/>
        <v>0</v>
      </c>
      <c r="AL282" s="118">
        <f t="shared" si="92"/>
        <v>0</v>
      </c>
      <c r="AM282" s="118">
        <f t="shared" si="93"/>
        <v>0</v>
      </c>
      <c r="AN282" s="118">
        <f t="shared" si="94"/>
        <v>0</v>
      </c>
      <c r="AO282" s="118">
        <f t="shared" si="95"/>
        <v>0</v>
      </c>
      <c r="AP282" s="118">
        <f t="shared" si="96"/>
        <v>0</v>
      </c>
      <c r="AQ282" s="118">
        <f t="shared" si="97"/>
        <v>0</v>
      </c>
      <c r="AR282" s="118">
        <f t="shared" si="98"/>
        <v>0</v>
      </c>
      <c r="AS282" s="118">
        <f t="shared" si="99"/>
        <v>0</v>
      </c>
      <c r="AT282" s="118">
        <f t="shared" si="100"/>
        <v>0</v>
      </c>
      <c r="AU282" s="118">
        <f t="shared" si="101"/>
        <v>0</v>
      </c>
      <c r="AV282" s="118">
        <f t="shared" si="102"/>
        <v>0</v>
      </c>
      <c r="AW282" s="118">
        <f t="shared" si="103"/>
        <v>0</v>
      </c>
      <c r="AX282" s="118">
        <f t="shared" si="104"/>
        <v>0</v>
      </c>
      <c r="AY282" s="118">
        <f t="shared" si="105"/>
        <v>0</v>
      </c>
      <c r="AZ282" s="118">
        <f t="shared" si="106"/>
        <v>0</v>
      </c>
      <c r="BA282" s="118">
        <f t="shared" si="107"/>
        <v>3</v>
      </c>
      <c r="BB282" s="118">
        <f t="shared" si="108"/>
        <v>0</v>
      </c>
      <c r="BC282" s="118">
        <f t="shared" si="109"/>
        <v>0</v>
      </c>
      <c r="BD282" s="118">
        <f t="shared" si="110"/>
        <v>0</v>
      </c>
      <c r="BE282" s="72"/>
      <c r="BG282" s="11"/>
      <c r="BH282" s="11"/>
      <c r="BI282" s="11"/>
      <c r="BJ282" s="11"/>
      <c r="BK282" s="11"/>
      <c r="BL282" s="11"/>
      <c r="BM282" s="11"/>
      <c r="BN282" s="11"/>
      <c r="BO282" s="11"/>
      <c r="BP282" s="165"/>
      <c r="BQ282" s="165"/>
      <c r="BR282" s="165"/>
      <c r="BS282" s="165"/>
      <c r="BT282" s="165"/>
      <c r="BU282" s="165"/>
      <c r="BV282" s="165"/>
      <c r="BW282" s="165"/>
      <c r="BX282" s="165"/>
      <c r="BY282" s="165"/>
      <c r="BZ282" s="165"/>
      <c r="CA282" s="165"/>
      <c r="CB282" s="165"/>
    </row>
    <row r="283" spans="1:80" x14ac:dyDescent="0.3">
      <c r="A283" s="11" t="s">
        <v>1077</v>
      </c>
      <c r="B283" s="89" t="s">
        <v>1078</v>
      </c>
      <c r="C283" s="94"/>
      <c r="D283" s="94"/>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4" t="s">
        <v>65</v>
      </c>
      <c r="AB283" s="116">
        <v>1</v>
      </c>
      <c r="AC283" s="116" t="s">
        <v>231</v>
      </c>
      <c r="AD283" s="116" t="s">
        <v>641</v>
      </c>
      <c r="AE283" s="116"/>
      <c r="AF283" s="116"/>
      <c r="AG283" s="123">
        <f>IF(Tabel5[[#This Row],[Respons Vendor]]=AC283,AB283,0)</f>
        <v>0</v>
      </c>
      <c r="AH283" s="98"/>
      <c r="AI283" s="116"/>
      <c r="AJ283" s="98"/>
      <c r="AK283" s="118">
        <f t="shared" si="91"/>
        <v>0</v>
      </c>
      <c r="AL283" s="118">
        <f t="shared" si="92"/>
        <v>0</v>
      </c>
      <c r="AM283" s="118">
        <f t="shared" si="93"/>
        <v>0</v>
      </c>
      <c r="AN283" s="118">
        <f t="shared" si="94"/>
        <v>0</v>
      </c>
      <c r="AO283" s="118">
        <f t="shared" si="95"/>
        <v>0</v>
      </c>
      <c r="AP283" s="118">
        <f t="shared" si="96"/>
        <v>0</v>
      </c>
      <c r="AQ283" s="118">
        <f t="shared" si="97"/>
        <v>0</v>
      </c>
      <c r="AR283" s="118">
        <f t="shared" si="98"/>
        <v>0</v>
      </c>
      <c r="AS283" s="118">
        <f t="shared" si="99"/>
        <v>0</v>
      </c>
      <c r="AT283" s="118">
        <f t="shared" si="100"/>
        <v>0</v>
      </c>
      <c r="AU283" s="118">
        <f t="shared" si="101"/>
        <v>0</v>
      </c>
      <c r="AV283" s="118">
        <f t="shared" si="102"/>
        <v>0</v>
      </c>
      <c r="AW283" s="118">
        <f t="shared" si="103"/>
        <v>0</v>
      </c>
      <c r="AX283" s="118">
        <f t="shared" si="104"/>
        <v>0</v>
      </c>
      <c r="AY283" s="118">
        <f t="shared" si="105"/>
        <v>0</v>
      </c>
      <c r="AZ283" s="118">
        <f t="shared" si="106"/>
        <v>0</v>
      </c>
      <c r="BA283" s="118">
        <f t="shared" si="107"/>
        <v>1</v>
      </c>
      <c r="BB283" s="118">
        <f t="shared" si="108"/>
        <v>0</v>
      </c>
      <c r="BC283" s="118">
        <f t="shared" si="109"/>
        <v>0</v>
      </c>
      <c r="BD283" s="118">
        <f t="shared" si="110"/>
        <v>0</v>
      </c>
      <c r="BE283" s="72"/>
      <c r="BG283" s="11"/>
      <c r="BH283" s="11"/>
      <c r="BI283" s="11"/>
      <c r="BJ283" s="11"/>
      <c r="BK283" s="11"/>
      <c r="BL283" s="11"/>
      <c r="BM283" s="11"/>
      <c r="BN283" s="11"/>
      <c r="BO283" s="11"/>
      <c r="BP283" s="165"/>
      <c r="BQ283" s="165"/>
      <c r="BR283" s="165"/>
      <c r="BS283" s="165"/>
      <c r="BT283" s="165"/>
      <c r="BU283" s="165"/>
      <c r="BV283" s="165"/>
      <c r="BW283" s="165"/>
      <c r="BX283" s="165"/>
      <c r="BY283" s="165"/>
      <c r="BZ283" s="165"/>
      <c r="CA283" s="165"/>
      <c r="CB283" s="165"/>
    </row>
    <row r="284" spans="1:80" x14ac:dyDescent="0.3">
      <c r="A284" s="11" t="s">
        <v>1079</v>
      </c>
      <c r="B284" s="89" t="s">
        <v>1080</v>
      </c>
      <c r="C284" s="94"/>
      <c r="D284" s="94"/>
      <c r="E284" s="159"/>
      <c r="F284" s="159"/>
      <c r="G284" s="159"/>
      <c r="H284" s="159"/>
      <c r="I284" s="159"/>
      <c r="J284" s="159"/>
      <c r="K284" s="159"/>
      <c r="L284" s="159"/>
      <c r="M284" s="159"/>
      <c r="N284" s="159"/>
      <c r="O284" s="159"/>
      <c r="P284" s="159"/>
      <c r="Q284" s="159"/>
      <c r="R284" s="159"/>
      <c r="S284" s="159"/>
      <c r="T284" s="159"/>
      <c r="U284" s="159"/>
      <c r="V284" s="159"/>
      <c r="W284" s="159"/>
      <c r="X284" s="159"/>
      <c r="Y284" s="159"/>
      <c r="Z284" s="159"/>
      <c r="AA284" s="4" t="s">
        <v>65</v>
      </c>
      <c r="AB284" s="116">
        <v>1</v>
      </c>
      <c r="AC284" s="116" t="s">
        <v>231</v>
      </c>
      <c r="AD284" s="116" t="s">
        <v>641</v>
      </c>
      <c r="AE284" s="116"/>
      <c r="AF284" s="116"/>
      <c r="AG284" s="123">
        <f>IF(Tabel5[[#This Row],[Respons Vendor]]=AC284,AB284,0)</f>
        <v>0</v>
      </c>
      <c r="AH284" s="98"/>
      <c r="AI284" s="116"/>
      <c r="AJ284" s="98"/>
      <c r="AK284" s="118">
        <f t="shared" si="91"/>
        <v>0</v>
      </c>
      <c r="AL284" s="118">
        <f t="shared" si="92"/>
        <v>0</v>
      </c>
      <c r="AM284" s="118">
        <f t="shared" si="93"/>
        <v>0</v>
      </c>
      <c r="AN284" s="118">
        <f t="shared" si="94"/>
        <v>0</v>
      </c>
      <c r="AO284" s="118">
        <f t="shared" si="95"/>
        <v>0</v>
      </c>
      <c r="AP284" s="118">
        <f t="shared" si="96"/>
        <v>0</v>
      </c>
      <c r="AQ284" s="118">
        <f t="shared" si="97"/>
        <v>0</v>
      </c>
      <c r="AR284" s="118">
        <f t="shared" si="98"/>
        <v>0</v>
      </c>
      <c r="AS284" s="118">
        <f t="shared" si="99"/>
        <v>0</v>
      </c>
      <c r="AT284" s="118">
        <f t="shared" si="100"/>
        <v>0</v>
      </c>
      <c r="AU284" s="118">
        <f t="shared" si="101"/>
        <v>0</v>
      </c>
      <c r="AV284" s="118">
        <f t="shared" si="102"/>
        <v>0</v>
      </c>
      <c r="AW284" s="118">
        <f t="shared" si="103"/>
        <v>0</v>
      </c>
      <c r="AX284" s="118">
        <f t="shared" si="104"/>
        <v>0</v>
      </c>
      <c r="AY284" s="118">
        <f t="shared" si="105"/>
        <v>0</v>
      </c>
      <c r="AZ284" s="118">
        <f t="shared" si="106"/>
        <v>0</v>
      </c>
      <c r="BA284" s="118">
        <f t="shared" si="107"/>
        <v>1</v>
      </c>
      <c r="BB284" s="118">
        <f t="shared" si="108"/>
        <v>0</v>
      </c>
      <c r="BC284" s="118">
        <f t="shared" si="109"/>
        <v>0</v>
      </c>
      <c r="BD284" s="118">
        <f t="shared" si="110"/>
        <v>0</v>
      </c>
      <c r="BE284" s="72"/>
      <c r="BG284" s="11"/>
      <c r="BH284" s="11"/>
      <c r="BI284" s="11"/>
      <c r="BJ284" s="11"/>
      <c r="BK284" s="11"/>
      <c r="BL284" s="11"/>
      <c r="BM284" s="11"/>
      <c r="BN284" s="11"/>
      <c r="BO284" s="11"/>
      <c r="BP284" s="165"/>
      <c r="BQ284" s="165"/>
      <c r="BR284" s="165"/>
      <c r="BS284" s="165"/>
      <c r="BT284" s="165"/>
      <c r="BU284" s="165"/>
      <c r="BV284" s="165"/>
      <c r="BW284" s="165"/>
      <c r="BX284" s="165"/>
      <c r="BY284" s="165"/>
      <c r="BZ284" s="165"/>
      <c r="CA284" s="165"/>
      <c r="CB284" s="165"/>
    </row>
    <row r="285" spans="1:80" x14ac:dyDescent="0.3">
      <c r="A285" s="11" t="s">
        <v>1081</v>
      </c>
      <c r="B285" s="89" t="s">
        <v>1082</v>
      </c>
      <c r="C285" s="94"/>
      <c r="D285" s="94"/>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4" t="s">
        <v>65</v>
      </c>
      <c r="AB285" s="116">
        <v>1</v>
      </c>
      <c r="AC285" s="116" t="s">
        <v>640</v>
      </c>
      <c r="AD285" s="116" t="s">
        <v>641</v>
      </c>
      <c r="AE285" s="116"/>
      <c r="AF285" s="116"/>
      <c r="AG285" s="123">
        <f>IF(Tabel5[[#This Row],[Respons Vendor]]=AC285,AB285,0)</f>
        <v>0</v>
      </c>
      <c r="AH285" s="98" t="s">
        <v>640</v>
      </c>
      <c r="AI285" s="116"/>
      <c r="AJ285" s="98"/>
      <c r="AK285" s="118">
        <f t="shared" si="91"/>
        <v>0</v>
      </c>
      <c r="AL285" s="118">
        <f t="shared" si="92"/>
        <v>0</v>
      </c>
      <c r="AM285" s="118">
        <f t="shared" si="93"/>
        <v>0</v>
      </c>
      <c r="AN285" s="118">
        <f t="shared" si="94"/>
        <v>0</v>
      </c>
      <c r="AO285" s="118">
        <f t="shared" si="95"/>
        <v>0</v>
      </c>
      <c r="AP285" s="118">
        <f t="shared" si="96"/>
        <v>0</v>
      </c>
      <c r="AQ285" s="118">
        <f t="shared" si="97"/>
        <v>0</v>
      </c>
      <c r="AR285" s="118">
        <f t="shared" si="98"/>
        <v>0</v>
      </c>
      <c r="AS285" s="118">
        <f t="shared" si="99"/>
        <v>0</v>
      </c>
      <c r="AT285" s="118">
        <f t="shared" si="100"/>
        <v>0</v>
      </c>
      <c r="AU285" s="118">
        <f t="shared" si="101"/>
        <v>0</v>
      </c>
      <c r="AV285" s="118">
        <f t="shared" si="102"/>
        <v>0</v>
      </c>
      <c r="AW285" s="118">
        <f t="shared" si="103"/>
        <v>0</v>
      </c>
      <c r="AX285" s="118">
        <f t="shared" si="104"/>
        <v>0</v>
      </c>
      <c r="AY285" s="118">
        <f t="shared" si="105"/>
        <v>0</v>
      </c>
      <c r="AZ285" s="118">
        <f t="shared" si="106"/>
        <v>0</v>
      </c>
      <c r="BA285" s="118">
        <f t="shared" si="107"/>
        <v>1</v>
      </c>
      <c r="BB285" s="118">
        <f t="shared" si="108"/>
        <v>0</v>
      </c>
      <c r="BC285" s="118">
        <f t="shared" si="109"/>
        <v>0</v>
      </c>
      <c r="BD285" s="118">
        <f t="shared" si="110"/>
        <v>0</v>
      </c>
      <c r="BE285" s="72"/>
      <c r="BG285" s="11"/>
      <c r="BH285" s="11"/>
      <c r="BI285" s="11"/>
      <c r="BJ285" s="11"/>
      <c r="BK285" s="11"/>
      <c r="BL285" s="11"/>
      <c r="BM285" s="11"/>
      <c r="BN285" s="11"/>
      <c r="BO285" s="11"/>
      <c r="BP285" s="165"/>
      <c r="BQ285" s="165"/>
      <c r="BR285" s="165"/>
      <c r="BS285" s="165"/>
      <c r="BT285" s="165"/>
      <c r="BU285" s="165"/>
      <c r="BV285" s="165"/>
      <c r="BW285" s="165"/>
      <c r="BX285" s="165"/>
      <c r="BY285" s="165"/>
      <c r="BZ285" s="165"/>
      <c r="CA285" s="165"/>
      <c r="CB285" s="165"/>
    </row>
    <row r="286" spans="1:80" x14ac:dyDescent="0.3">
      <c r="C286" s="94"/>
      <c r="D286" s="94"/>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4"/>
      <c r="AB286" s="116"/>
      <c r="AC286" s="116" t="s">
        <v>231</v>
      </c>
      <c r="AD286" s="116" t="s">
        <v>641</v>
      </c>
      <c r="AE286" s="116"/>
      <c r="AF286" s="116"/>
      <c r="AG286" s="123">
        <f>IF(Tabel5[[#This Row],[Respons Vendor]]=AC286,AB286,0)</f>
        <v>0</v>
      </c>
      <c r="AH286" s="98"/>
      <c r="AI286" s="116"/>
      <c r="AJ286" s="98"/>
      <c r="AK286" s="118">
        <f t="shared" si="91"/>
        <v>0</v>
      </c>
      <c r="AL286" s="118">
        <f t="shared" si="92"/>
        <v>0</v>
      </c>
      <c r="AM286" s="118">
        <f t="shared" si="93"/>
        <v>0</v>
      </c>
      <c r="AN286" s="118">
        <f t="shared" si="94"/>
        <v>0</v>
      </c>
      <c r="AO286" s="118">
        <f t="shared" si="95"/>
        <v>0</v>
      </c>
      <c r="AP286" s="118">
        <f t="shared" si="96"/>
        <v>0</v>
      </c>
      <c r="AQ286" s="118">
        <f t="shared" si="97"/>
        <v>0</v>
      </c>
      <c r="AR286" s="118">
        <f t="shared" si="98"/>
        <v>0</v>
      </c>
      <c r="AS286" s="118">
        <f t="shared" si="99"/>
        <v>0</v>
      </c>
      <c r="AT286" s="118">
        <f t="shared" si="100"/>
        <v>0</v>
      </c>
      <c r="AU286" s="118">
        <f t="shared" si="101"/>
        <v>0</v>
      </c>
      <c r="AV286" s="118">
        <f t="shared" si="102"/>
        <v>0</v>
      </c>
      <c r="AW286" s="118">
        <f t="shared" si="103"/>
        <v>0</v>
      </c>
      <c r="AX286" s="118">
        <f t="shared" si="104"/>
        <v>0</v>
      </c>
      <c r="AY286" s="118">
        <f t="shared" si="105"/>
        <v>0</v>
      </c>
      <c r="AZ286" s="118">
        <f t="shared" si="106"/>
        <v>0</v>
      </c>
      <c r="BA286" s="118">
        <f t="shared" si="107"/>
        <v>0</v>
      </c>
      <c r="BB286" s="118">
        <f t="shared" si="108"/>
        <v>0</v>
      </c>
      <c r="BC286" s="118">
        <f t="shared" si="109"/>
        <v>0</v>
      </c>
      <c r="BD286" s="118">
        <f t="shared" si="110"/>
        <v>0</v>
      </c>
      <c r="BE286" s="72"/>
      <c r="BG286" s="11"/>
      <c r="BH286" s="11"/>
      <c r="BI286" s="11"/>
      <c r="BJ286" s="11"/>
      <c r="BK286" s="11"/>
      <c r="BL286" s="11"/>
      <c r="BM286" s="11"/>
      <c r="BN286" s="11"/>
      <c r="BO286" s="11"/>
      <c r="BP286" s="165"/>
      <c r="BQ286" s="165"/>
      <c r="BR286" s="165"/>
      <c r="BS286" s="165"/>
      <c r="BT286" s="165"/>
      <c r="BU286" s="165"/>
      <c r="BV286" s="165"/>
      <c r="BW286" s="165"/>
      <c r="BX286" s="165"/>
      <c r="BY286" s="165"/>
      <c r="BZ286" s="165"/>
      <c r="CA286" s="165"/>
      <c r="CB286" s="165"/>
    </row>
    <row r="287" spans="1:80" x14ac:dyDescent="0.3">
      <c r="C287" s="94"/>
      <c r="D287" s="94"/>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4"/>
      <c r="AB287" s="116"/>
      <c r="AC287" s="116" t="s">
        <v>231</v>
      </c>
      <c r="AD287" s="116" t="s">
        <v>641</v>
      </c>
      <c r="AE287" s="116"/>
      <c r="AF287" s="116"/>
      <c r="AG287" s="123">
        <f>IF(Tabel5[[#This Row],[Respons Vendor]]=AC287,AB287,0)</f>
        <v>0</v>
      </c>
      <c r="AH287" s="98"/>
      <c r="AI287" s="116"/>
      <c r="AJ287" s="98"/>
      <c r="AK287" s="118">
        <f t="shared" si="91"/>
        <v>0</v>
      </c>
      <c r="AL287" s="118">
        <f t="shared" si="92"/>
        <v>0</v>
      </c>
      <c r="AM287" s="118">
        <f t="shared" si="93"/>
        <v>0</v>
      </c>
      <c r="AN287" s="118">
        <f t="shared" si="94"/>
        <v>0</v>
      </c>
      <c r="AO287" s="118">
        <f t="shared" si="95"/>
        <v>0</v>
      </c>
      <c r="AP287" s="118">
        <f t="shared" si="96"/>
        <v>0</v>
      </c>
      <c r="AQ287" s="118">
        <f t="shared" si="97"/>
        <v>0</v>
      </c>
      <c r="AR287" s="118">
        <f t="shared" si="98"/>
        <v>0</v>
      </c>
      <c r="AS287" s="118">
        <f t="shared" si="99"/>
        <v>0</v>
      </c>
      <c r="AT287" s="118">
        <f t="shared" si="100"/>
        <v>0</v>
      </c>
      <c r="AU287" s="118">
        <f t="shared" si="101"/>
        <v>0</v>
      </c>
      <c r="AV287" s="118">
        <f t="shared" si="102"/>
        <v>0</v>
      </c>
      <c r="AW287" s="118">
        <f t="shared" si="103"/>
        <v>0</v>
      </c>
      <c r="AX287" s="118">
        <f t="shared" si="104"/>
        <v>0</v>
      </c>
      <c r="AY287" s="118">
        <f t="shared" si="105"/>
        <v>0</v>
      </c>
      <c r="AZ287" s="118">
        <f t="shared" si="106"/>
        <v>0</v>
      </c>
      <c r="BA287" s="118">
        <f t="shared" si="107"/>
        <v>0</v>
      </c>
      <c r="BB287" s="118">
        <f t="shared" si="108"/>
        <v>0</v>
      </c>
      <c r="BC287" s="118">
        <f t="shared" si="109"/>
        <v>0</v>
      </c>
      <c r="BD287" s="118">
        <f t="shared" si="110"/>
        <v>0</v>
      </c>
      <c r="BE287" s="72"/>
      <c r="BG287" s="11"/>
      <c r="BH287" s="11"/>
      <c r="BI287" s="11"/>
      <c r="BJ287" s="11"/>
      <c r="BK287" s="11"/>
      <c r="BL287" s="11"/>
      <c r="BM287" s="11"/>
      <c r="BN287" s="11"/>
      <c r="BO287" s="11"/>
      <c r="BP287" s="165"/>
      <c r="BQ287" s="165"/>
      <c r="BR287" s="165"/>
      <c r="BS287" s="165"/>
      <c r="BT287" s="165"/>
      <c r="BU287" s="165"/>
      <c r="BV287" s="165"/>
      <c r="BW287" s="165"/>
      <c r="BX287" s="165"/>
      <c r="BY287" s="165"/>
      <c r="BZ287" s="165"/>
      <c r="CA287" s="165"/>
      <c r="CB287" s="165"/>
    </row>
    <row r="288" spans="1:80" x14ac:dyDescent="0.3">
      <c r="B288" s="91" t="s">
        <v>1083</v>
      </c>
      <c r="C288" s="94"/>
      <c r="D288" s="94"/>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4"/>
      <c r="AB288" s="116"/>
      <c r="AC288" s="116" t="s">
        <v>231</v>
      </c>
      <c r="AD288" s="116" t="s">
        <v>641</v>
      </c>
      <c r="AE288" s="116"/>
      <c r="AF288" s="116"/>
      <c r="AG288" s="123">
        <f>IF(Tabel5[[#This Row],[Respons Vendor]]=AC288,AB288,0)</f>
        <v>0</v>
      </c>
      <c r="AH288" s="98"/>
      <c r="AI288" s="116"/>
      <c r="AJ288" s="98"/>
      <c r="AK288" s="118">
        <f t="shared" si="91"/>
        <v>0</v>
      </c>
      <c r="AL288" s="118">
        <f t="shared" si="92"/>
        <v>0</v>
      </c>
      <c r="AM288" s="118">
        <f t="shared" si="93"/>
        <v>0</v>
      </c>
      <c r="AN288" s="118">
        <f t="shared" si="94"/>
        <v>0</v>
      </c>
      <c r="AO288" s="118">
        <f t="shared" si="95"/>
        <v>0</v>
      </c>
      <c r="AP288" s="118">
        <f t="shared" si="96"/>
        <v>0</v>
      </c>
      <c r="AQ288" s="118">
        <f t="shared" si="97"/>
        <v>0</v>
      </c>
      <c r="AR288" s="118">
        <f t="shared" si="98"/>
        <v>0</v>
      </c>
      <c r="AS288" s="118">
        <f t="shared" si="99"/>
        <v>0</v>
      </c>
      <c r="AT288" s="118">
        <f t="shared" si="100"/>
        <v>0</v>
      </c>
      <c r="AU288" s="118">
        <f t="shared" si="101"/>
        <v>0</v>
      </c>
      <c r="AV288" s="118">
        <f t="shared" si="102"/>
        <v>0</v>
      </c>
      <c r="AW288" s="118">
        <f t="shared" si="103"/>
        <v>0</v>
      </c>
      <c r="AX288" s="118">
        <f t="shared" si="104"/>
        <v>0</v>
      </c>
      <c r="AY288" s="118">
        <f t="shared" si="105"/>
        <v>0</v>
      </c>
      <c r="AZ288" s="118">
        <f t="shared" si="106"/>
        <v>0</v>
      </c>
      <c r="BA288" s="118">
        <f t="shared" si="107"/>
        <v>0</v>
      </c>
      <c r="BB288" s="118">
        <f t="shared" si="108"/>
        <v>0</v>
      </c>
      <c r="BC288" s="118">
        <f t="shared" si="109"/>
        <v>0</v>
      </c>
      <c r="BD288" s="118">
        <f t="shared" si="110"/>
        <v>0</v>
      </c>
      <c r="BE288" s="72"/>
      <c r="BG288" s="11"/>
      <c r="BH288" s="11"/>
      <c r="BI288" s="11"/>
      <c r="BJ288" s="11"/>
      <c r="BK288" s="11"/>
      <c r="BL288" s="11"/>
      <c r="BM288" s="11"/>
      <c r="BN288" s="11"/>
      <c r="BO288" s="11"/>
      <c r="BP288" s="165"/>
      <c r="BQ288" s="165"/>
      <c r="BR288" s="165"/>
      <c r="BS288" s="165"/>
      <c r="BT288" s="165"/>
      <c r="BU288" s="165"/>
      <c r="BV288" s="165"/>
      <c r="BW288" s="165"/>
      <c r="BX288" s="165"/>
      <c r="BY288" s="165"/>
      <c r="BZ288" s="165"/>
      <c r="CA288" s="165"/>
      <c r="CB288" s="165"/>
    </row>
    <row r="289" spans="1:80" ht="27.6" x14ac:dyDescent="0.3">
      <c r="B289" s="92" t="s">
        <v>1084</v>
      </c>
      <c r="C289" s="94"/>
      <c r="D289" s="94"/>
      <c r="E289" s="159"/>
      <c r="F289" s="159"/>
      <c r="G289" s="159"/>
      <c r="H289" s="159"/>
      <c r="I289" s="159"/>
      <c r="J289" s="159"/>
      <c r="K289" s="159"/>
      <c r="L289" s="159"/>
      <c r="M289" s="159"/>
      <c r="N289" s="159"/>
      <c r="O289" s="159"/>
      <c r="P289" s="159"/>
      <c r="Q289" s="159"/>
      <c r="R289" s="159"/>
      <c r="S289" s="159"/>
      <c r="T289" s="159"/>
      <c r="U289" s="159"/>
      <c r="V289" s="159"/>
      <c r="W289" s="159"/>
      <c r="X289" s="159"/>
      <c r="Y289" s="159"/>
      <c r="Z289" s="159"/>
      <c r="AA289" s="4"/>
      <c r="AB289" s="116"/>
      <c r="AC289" s="116" t="s">
        <v>231</v>
      </c>
      <c r="AD289" s="116" t="s">
        <v>641</v>
      </c>
      <c r="AE289" s="116"/>
      <c r="AF289" s="116"/>
      <c r="AG289" s="123">
        <f>IF(Tabel5[[#This Row],[Respons Vendor]]=AC289,AB289,0)</f>
        <v>0</v>
      </c>
      <c r="AH289" s="98"/>
      <c r="AI289" s="116"/>
      <c r="AJ289" s="98"/>
      <c r="AK289" s="118">
        <f t="shared" si="91"/>
        <v>0</v>
      </c>
      <c r="AL289" s="118">
        <f t="shared" si="92"/>
        <v>0</v>
      </c>
      <c r="AM289" s="118">
        <f t="shared" si="93"/>
        <v>0</v>
      </c>
      <c r="AN289" s="118">
        <f t="shared" si="94"/>
        <v>0</v>
      </c>
      <c r="AO289" s="118">
        <f t="shared" si="95"/>
        <v>0</v>
      </c>
      <c r="AP289" s="118">
        <f t="shared" si="96"/>
        <v>0</v>
      </c>
      <c r="AQ289" s="118">
        <f t="shared" si="97"/>
        <v>0</v>
      </c>
      <c r="AR289" s="118">
        <f t="shared" si="98"/>
        <v>0</v>
      </c>
      <c r="AS289" s="118">
        <f t="shared" si="99"/>
        <v>0</v>
      </c>
      <c r="AT289" s="118">
        <f t="shared" si="100"/>
        <v>0</v>
      </c>
      <c r="AU289" s="118">
        <f t="shared" si="101"/>
        <v>0</v>
      </c>
      <c r="AV289" s="118">
        <f t="shared" si="102"/>
        <v>0</v>
      </c>
      <c r="AW289" s="118">
        <f t="shared" si="103"/>
        <v>0</v>
      </c>
      <c r="AX289" s="118">
        <f t="shared" si="104"/>
        <v>0</v>
      </c>
      <c r="AY289" s="118">
        <f t="shared" si="105"/>
        <v>0</v>
      </c>
      <c r="AZ289" s="118">
        <f t="shared" si="106"/>
        <v>0</v>
      </c>
      <c r="BA289" s="118">
        <f t="shared" si="107"/>
        <v>0</v>
      </c>
      <c r="BB289" s="118">
        <f t="shared" si="108"/>
        <v>0</v>
      </c>
      <c r="BC289" s="118">
        <f t="shared" si="109"/>
        <v>0</v>
      </c>
      <c r="BD289" s="118">
        <f t="shared" si="110"/>
        <v>0</v>
      </c>
      <c r="BE289" s="72"/>
      <c r="BG289" s="11"/>
      <c r="BH289" s="11"/>
      <c r="BI289" s="11"/>
      <c r="BJ289" s="11"/>
      <c r="BK289" s="11"/>
      <c r="BL289" s="11"/>
      <c r="BM289" s="11"/>
      <c r="BN289" s="11"/>
      <c r="BO289" s="11"/>
      <c r="BP289" s="165"/>
      <c r="BQ289" s="165"/>
      <c r="BR289" s="165"/>
      <c r="BS289" s="165"/>
      <c r="BT289" s="165"/>
      <c r="BU289" s="165"/>
      <c r="BV289" s="165"/>
      <c r="BW289" s="165"/>
      <c r="BX289" s="165"/>
      <c r="BY289" s="165"/>
      <c r="BZ289" s="165"/>
      <c r="CA289" s="165"/>
      <c r="CB289" s="165"/>
    </row>
    <row r="290" spans="1:80" x14ac:dyDescent="0.3">
      <c r="A290" s="11" t="s">
        <v>1085</v>
      </c>
      <c r="B290" s="89" t="s">
        <v>1086</v>
      </c>
      <c r="C290" s="94"/>
      <c r="D290" s="94"/>
      <c r="E290" s="159"/>
      <c r="F290" s="159"/>
      <c r="G290" s="159"/>
      <c r="H290" s="159"/>
      <c r="I290" s="159"/>
      <c r="J290" s="159"/>
      <c r="K290" s="159"/>
      <c r="L290" s="159"/>
      <c r="M290" s="159"/>
      <c r="N290" s="159"/>
      <c r="O290" s="159"/>
      <c r="P290" s="159"/>
      <c r="Q290" s="159"/>
      <c r="R290" s="159"/>
      <c r="S290" s="159"/>
      <c r="T290" s="159"/>
      <c r="U290" s="159"/>
      <c r="V290" s="159"/>
      <c r="W290" s="159"/>
      <c r="X290" s="159"/>
      <c r="Y290" s="159"/>
      <c r="Z290" s="159"/>
      <c r="AA290" s="4" t="s">
        <v>64</v>
      </c>
      <c r="AB290" s="116">
        <v>1</v>
      </c>
      <c r="AC290" s="116" t="s">
        <v>231</v>
      </c>
      <c r="AD290" s="116" t="s">
        <v>641</v>
      </c>
      <c r="AE290" s="116"/>
      <c r="AF290" s="116"/>
      <c r="AG290" s="123">
        <f>IF(Tabel5[[#This Row],[Respons Vendor]]=AC290,AB290,0)</f>
        <v>0</v>
      </c>
      <c r="AH290" s="98"/>
      <c r="AI290" s="116"/>
      <c r="AJ290" s="98"/>
      <c r="AK290" s="118">
        <f t="shared" si="91"/>
        <v>0</v>
      </c>
      <c r="AL290" s="118">
        <f t="shared" si="92"/>
        <v>0</v>
      </c>
      <c r="AM290" s="118">
        <f t="shared" si="93"/>
        <v>0</v>
      </c>
      <c r="AN290" s="118">
        <f t="shared" si="94"/>
        <v>0</v>
      </c>
      <c r="AO290" s="118">
        <f t="shared" si="95"/>
        <v>0</v>
      </c>
      <c r="AP290" s="118">
        <f t="shared" si="96"/>
        <v>0</v>
      </c>
      <c r="AQ290" s="118">
        <f t="shared" si="97"/>
        <v>0</v>
      </c>
      <c r="AR290" s="118">
        <f t="shared" si="98"/>
        <v>0</v>
      </c>
      <c r="AS290" s="118">
        <f t="shared" si="99"/>
        <v>0</v>
      </c>
      <c r="AT290" s="118">
        <f t="shared" si="100"/>
        <v>0</v>
      </c>
      <c r="AU290" s="118">
        <f t="shared" si="101"/>
        <v>0</v>
      </c>
      <c r="AV290" s="118">
        <f t="shared" si="102"/>
        <v>0</v>
      </c>
      <c r="AW290" s="118">
        <f t="shared" si="103"/>
        <v>0</v>
      </c>
      <c r="AX290" s="118">
        <f t="shared" si="104"/>
        <v>0</v>
      </c>
      <c r="AY290" s="118">
        <f t="shared" si="105"/>
        <v>1</v>
      </c>
      <c r="AZ290" s="118">
        <f t="shared" si="106"/>
        <v>0</v>
      </c>
      <c r="BA290" s="118">
        <f t="shared" si="107"/>
        <v>0</v>
      </c>
      <c r="BB290" s="118">
        <f t="shared" si="108"/>
        <v>0</v>
      </c>
      <c r="BC290" s="118">
        <f t="shared" si="109"/>
        <v>0</v>
      </c>
      <c r="BD290" s="118">
        <f t="shared" si="110"/>
        <v>0</v>
      </c>
      <c r="BE290" s="72"/>
      <c r="BG290" s="11"/>
      <c r="BH290" s="11"/>
      <c r="BI290" s="11"/>
      <c r="BJ290" s="11"/>
      <c r="BK290" s="11"/>
      <c r="BL290" s="11"/>
      <c r="BM290" s="11"/>
      <c r="BN290" s="11"/>
      <c r="BO290" s="11"/>
      <c r="BP290" s="165"/>
      <c r="BQ290" s="165"/>
      <c r="BR290" s="165"/>
      <c r="BS290" s="165"/>
      <c r="BT290" s="165"/>
      <c r="BU290" s="165"/>
      <c r="BV290" s="165"/>
      <c r="BW290" s="165"/>
      <c r="BX290" s="165"/>
      <c r="BY290" s="165"/>
      <c r="BZ290" s="165"/>
      <c r="CA290" s="165"/>
      <c r="CB290" s="165"/>
    </row>
    <row r="291" spans="1:80" ht="27.6" x14ac:dyDescent="0.3">
      <c r="A291" s="11" t="s">
        <v>1087</v>
      </c>
      <c r="B291" s="89" t="s">
        <v>1088</v>
      </c>
      <c r="C291" s="94"/>
      <c r="D291" s="94"/>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4" t="s">
        <v>60</v>
      </c>
      <c r="AB291" s="146">
        <v>5</v>
      </c>
      <c r="AC291" s="116" t="s">
        <v>231</v>
      </c>
      <c r="AD291" s="116" t="s">
        <v>641</v>
      </c>
      <c r="AE291" s="116"/>
      <c r="AF291" s="116"/>
      <c r="AG291" s="123">
        <f>IF(Tabel5[[#This Row],[Respons Vendor]]=AC291,AB291,0)</f>
        <v>0</v>
      </c>
      <c r="AH291" s="98"/>
      <c r="AI291" s="116"/>
      <c r="AJ291" s="98"/>
      <c r="AK291" s="118">
        <f t="shared" si="91"/>
        <v>0</v>
      </c>
      <c r="AL291" s="118">
        <f t="shared" si="92"/>
        <v>0</v>
      </c>
      <c r="AM291" s="118">
        <f t="shared" si="93"/>
        <v>0</v>
      </c>
      <c r="AN291" s="118">
        <f t="shared" si="94"/>
        <v>0</v>
      </c>
      <c r="AO291" s="118">
        <f t="shared" si="95"/>
        <v>0</v>
      </c>
      <c r="AP291" s="118">
        <f t="shared" si="96"/>
        <v>0</v>
      </c>
      <c r="AQ291" s="118">
        <f t="shared" si="97"/>
        <v>5</v>
      </c>
      <c r="AR291" s="118">
        <f t="shared" si="98"/>
        <v>0</v>
      </c>
      <c r="AS291" s="118">
        <f t="shared" si="99"/>
        <v>0</v>
      </c>
      <c r="AT291" s="118">
        <f t="shared" si="100"/>
        <v>0</v>
      </c>
      <c r="AU291" s="118">
        <f t="shared" si="101"/>
        <v>0</v>
      </c>
      <c r="AV291" s="118">
        <f t="shared" si="102"/>
        <v>0</v>
      </c>
      <c r="AW291" s="118">
        <f t="shared" si="103"/>
        <v>0</v>
      </c>
      <c r="AX291" s="118">
        <f t="shared" si="104"/>
        <v>0</v>
      </c>
      <c r="AY291" s="118">
        <f t="shared" si="105"/>
        <v>0</v>
      </c>
      <c r="AZ291" s="118">
        <f t="shared" si="106"/>
        <v>0</v>
      </c>
      <c r="BA291" s="118">
        <f t="shared" si="107"/>
        <v>0</v>
      </c>
      <c r="BB291" s="118">
        <f t="shared" si="108"/>
        <v>0</v>
      </c>
      <c r="BC291" s="118">
        <f t="shared" si="109"/>
        <v>0</v>
      </c>
      <c r="BD291" s="118">
        <f t="shared" si="110"/>
        <v>0</v>
      </c>
      <c r="BE291" s="72"/>
      <c r="BG291" s="11"/>
      <c r="BH291" s="11"/>
      <c r="BI291" s="11"/>
      <c r="BJ291" s="11"/>
      <c r="BK291" s="11"/>
      <c r="BL291" s="11"/>
      <c r="BM291" s="11"/>
      <c r="BN291" s="11"/>
      <c r="BO291" s="11"/>
      <c r="BP291" s="165"/>
      <c r="BQ291" s="165"/>
      <c r="BR291" s="165"/>
      <c r="BS291" s="165"/>
      <c r="BT291" s="165"/>
      <c r="BU291" s="165"/>
      <c r="BV291" s="165"/>
      <c r="BW291" s="165"/>
      <c r="BX291" s="165"/>
      <c r="BY291" s="165"/>
      <c r="BZ291" s="165"/>
      <c r="CA291" s="165"/>
      <c r="CB291" s="165"/>
    </row>
    <row r="292" spans="1:80" x14ac:dyDescent="0.3">
      <c r="A292" s="11" t="s">
        <v>1089</v>
      </c>
      <c r="B292" s="89" t="s">
        <v>1090</v>
      </c>
      <c r="C292" s="94"/>
      <c r="D292" s="94"/>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4" t="s">
        <v>66</v>
      </c>
      <c r="AB292" s="116">
        <v>1</v>
      </c>
      <c r="AC292" s="116" t="s">
        <v>231</v>
      </c>
      <c r="AD292" s="116" t="s">
        <v>641</v>
      </c>
      <c r="AE292" s="116"/>
      <c r="AF292" s="116"/>
      <c r="AG292" s="123">
        <f>IF(Tabel5[[#This Row],[Respons Vendor]]=AC292,AB292,0)</f>
        <v>0</v>
      </c>
      <c r="AH292" s="98"/>
      <c r="AI292" s="116"/>
      <c r="AJ292" s="98"/>
      <c r="AK292" s="118">
        <f t="shared" si="91"/>
        <v>0</v>
      </c>
      <c r="AL292" s="118">
        <f t="shared" si="92"/>
        <v>0</v>
      </c>
      <c r="AM292" s="118">
        <f t="shared" si="93"/>
        <v>0</v>
      </c>
      <c r="AN292" s="118">
        <f t="shared" si="94"/>
        <v>0</v>
      </c>
      <c r="AO292" s="118">
        <f t="shared" si="95"/>
        <v>0</v>
      </c>
      <c r="AP292" s="118">
        <f t="shared" si="96"/>
        <v>0</v>
      </c>
      <c r="AQ292" s="118">
        <f t="shared" si="97"/>
        <v>0</v>
      </c>
      <c r="AR292" s="118">
        <f t="shared" si="98"/>
        <v>0</v>
      </c>
      <c r="AS292" s="118">
        <f t="shared" si="99"/>
        <v>0</v>
      </c>
      <c r="AT292" s="118">
        <f t="shared" si="100"/>
        <v>0</v>
      </c>
      <c r="AU292" s="118">
        <f t="shared" si="101"/>
        <v>0</v>
      </c>
      <c r="AV292" s="118">
        <f t="shared" si="102"/>
        <v>0</v>
      </c>
      <c r="AW292" s="118">
        <f t="shared" si="103"/>
        <v>0</v>
      </c>
      <c r="AX292" s="118">
        <f t="shared" si="104"/>
        <v>0</v>
      </c>
      <c r="AY292" s="118">
        <f t="shared" si="105"/>
        <v>0</v>
      </c>
      <c r="AZ292" s="118">
        <f t="shared" si="106"/>
        <v>0</v>
      </c>
      <c r="BA292" s="118">
        <f t="shared" si="107"/>
        <v>0</v>
      </c>
      <c r="BB292" s="118">
        <f t="shared" si="108"/>
        <v>0</v>
      </c>
      <c r="BC292" s="118">
        <f t="shared" si="109"/>
        <v>1</v>
      </c>
      <c r="BD292" s="118">
        <f t="shared" si="110"/>
        <v>0</v>
      </c>
      <c r="BE292" s="72"/>
      <c r="BG292" s="11"/>
      <c r="BH292" s="11"/>
      <c r="BI292" s="11"/>
      <c r="BJ292" s="11"/>
      <c r="BK292" s="11"/>
      <c r="BL292" s="11"/>
      <c r="BM292" s="11"/>
      <c r="BN292" s="11"/>
      <c r="BO292" s="11"/>
      <c r="BP292" s="165"/>
      <c r="BQ292" s="165"/>
      <c r="BR292" s="165"/>
      <c r="BS292" s="165"/>
      <c r="BT292" s="165"/>
      <c r="BU292" s="165"/>
      <c r="BV292" s="165"/>
      <c r="BW292" s="165"/>
      <c r="BX292" s="165"/>
      <c r="BY292" s="165"/>
      <c r="BZ292" s="165"/>
      <c r="CA292" s="165"/>
      <c r="CB292" s="165"/>
    </row>
    <row r="293" spans="1:80" x14ac:dyDescent="0.3">
      <c r="A293" s="11" t="s">
        <v>1091</v>
      </c>
      <c r="B293" s="89" t="s">
        <v>1092</v>
      </c>
      <c r="C293" s="94"/>
      <c r="D293" s="94"/>
      <c r="E293" s="159"/>
      <c r="F293" s="159"/>
      <c r="G293" s="159"/>
      <c r="H293" s="159"/>
      <c r="I293" s="159"/>
      <c r="J293" s="159"/>
      <c r="K293" s="159"/>
      <c r="L293" s="159"/>
      <c r="M293" s="159"/>
      <c r="N293" s="159"/>
      <c r="O293" s="159"/>
      <c r="P293" s="159"/>
      <c r="Q293" s="159"/>
      <c r="R293" s="159"/>
      <c r="S293" s="159"/>
      <c r="T293" s="159"/>
      <c r="U293" s="159"/>
      <c r="V293" s="159"/>
      <c r="W293" s="159"/>
      <c r="X293" s="159"/>
      <c r="Y293" s="159"/>
      <c r="Z293" s="159"/>
      <c r="AA293" s="4" t="s">
        <v>66</v>
      </c>
      <c r="AB293" s="116">
        <v>1</v>
      </c>
      <c r="AC293" s="116" t="s">
        <v>231</v>
      </c>
      <c r="AD293" s="116" t="s">
        <v>641</v>
      </c>
      <c r="AE293" s="116"/>
      <c r="AF293" s="116"/>
      <c r="AG293" s="123">
        <f>IF(Tabel5[[#This Row],[Respons Vendor]]=AC293,AB293,0)</f>
        <v>0</v>
      </c>
      <c r="AH293" s="98"/>
      <c r="AI293" s="116"/>
      <c r="AJ293" s="98"/>
      <c r="AK293" s="118">
        <f t="shared" si="91"/>
        <v>0</v>
      </c>
      <c r="AL293" s="118">
        <f t="shared" si="92"/>
        <v>0</v>
      </c>
      <c r="AM293" s="118">
        <f t="shared" si="93"/>
        <v>0</v>
      </c>
      <c r="AN293" s="118">
        <f t="shared" si="94"/>
        <v>0</v>
      </c>
      <c r="AO293" s="118">
        <f t="shared" si="95"/>
        <v>0</v>
      </c>
      <c r="AP293" s="118">
        <f t="shared" si="96"/>
        <v>0</v>
      </c>
      <c r="AQ293" s="118">
        <f t="shared" si="97"/>
        <v>0</v>
      </c>
      <c r="AR293" s="118">
        <f t="shared" si="98"/>
        <v>0</v>
      </c>
      <c r="AS293" s="118">
        <f t="shared" si="99"/>
        <v>0</v>
      </c>
      <c r="AT293" s="118">
        <f t="shared" si="100"/>
        <v>0</v>
      </c>
      <c r="AU293" s="118">
        <f t="shared" si="101"/>
        <v>0</v>
      </c>
      <c r="AV293" s="118">
        <f t="shared" si="102"/>
        <v>0</v>
      </c>
      <c r="AW293" s="118">
        <f t="shared" si="103"/>
        <v>0</v>
      </c>
      <c r="AX293" s="118">
        <f t="shared" si="104"/>
        <v>0</v>
      </c>
      <c r="AY293" s="118">
        <f t="shared" si="105"/>
        <v>0</v>
      </c>
      <c r="AZ293" s="118">
        <f t="shared" si="106"/>
        <v>0</v>
      </c>
      <c r="BA293" s="118">
        <f t="shared" si="107"/>
        <v>0</v>
      </c>
      <c r="BB293" s="118">
        <f t="shared" si="108"/>
        <v>0</v>
      </c>
      <c r="BC293" s="118">
        <f t="shared" si="109"/>
        <v>1</v>
      </c>
      <c r="BD293" s="118">
        <f t="shared" si="110"/>
        <v>0</v>
      </c>
      <c r="BE293" s="72"/>
      <c r="BG293" s="11"/>
      <c r="BH293" s="11"/>
      <c r="BI293" s="11"/>
      <c r="BJ293" s="11"/>
      <c r="BK293" s="11"/>
      <c r="BL293" s="11"/>
      <c r="BM293" s="11"/>
      <c r="BN293" s="11"/>
      <c r="BO293" s="11"/>
      <c r="BP293" s="165"/>
      <c r="BQ293" s="165"/>
      <c r="BR293" s="165"/>
      <c r="BS293" s="165"/>
      <c r="BT293" s="165"/>
      <c r="BU293" s="165"/>
      <c r="BV293" s="165"/>
      <c r="BW293" s="165"/>
      <c r="BX293" s="165"/>
      <c r="BY293" s="165"/>
      <c r="BZ293" s="165"/>
      <c r="CA293" s="165"/>
      <c r="CB293" s="165"/>
    </row>
    <row r="294" spans="1:80" x14ac:dyDescent="0.3">
      <c r="A294" s="11" t="s">
        <v>1093</v>
      </c>
      <c r="B294" s="89" t="s">
        <v>1094</v>
      </c>
      <c r="C294" s="94"/>
      <c r="D294" s="94"/>
      <c r="E294" s="159"/>
      <c r="F294" s="159"/>
      <c r="G294" s="159"/>
      <c r="H294" s="159"/>
      <c r="I294" s="159"/>
      <c r="J294" s="159"/>
      <c r="K294" s="159"/>
      <c r="L294" s="159"/>
      <c r="M294" s="159"/>
      <c r="N294" s="159"/>
      <c r="O294" s="159"/>
      <c r="P294" s="159"/>
      <c r="Q294" s="159"/>
      <c r="R294" s="159"/>
      <c r="S294" s="159"/>
      <c r="T294" s="159"/>
      <c r="U294" s="159"/>
      <c r="V294" s="159"/>
      <c r="W294" s="159"/>
      <c r="X294" s="159"/>
      <c r="Y294" s="159"/>
      <c r="Z294" s="159"/>
      <c r="AA294" s="4" t="s">
        <v>64</v>
      </c>
      <c r="AB294" s="116">
        <v>1</v>
      </c>
      <c r="AC294" s="116" t="s">
        <v>231</v>
      </c>
      <c r="AD294" s="116" t="s">
        <v>641</v>
      </c>
      <c r="AE294" s="116"/>
      <c r="AF294" s="116"/>
      <c r="AG294" s="123">
        <f>IF(Tabel5[[#This Row],[Respons Vendor]]=AC294,AB294,0)</f>
        <v>0</v>
      </c>
      <c r="AH294" s="98"/>
      <c r="AI294" s="116"/>
      <c r="AJ294" s="98"/>
      <c r="AK294" s="118">
        <f t="shared" si="91"/>
        <v>0</v>
      </c>
      <c r="AL294" s="118">
        <f t="shared" si="92"/>
        <v>0</v>
      </c>
      <c r="AM294" s="118">
        <f t="shared" si="93"/>
        <v>0</v>
      </c>
      <c r="AN294" s="118">
        <f t="shared" si="94"/>
        <v>0</v>
      </c>
      <c r="AO294" s="118">
        <f t="shared" si="95"/>
        <v>0</v>
      </c>
      <c r="AP294" s="118">
        <f t="shared" si="96"/>
        <v>0</v>
      </c>
      <c r="AQ294" s="118">
        <f t="shared" si="97"/>
        <v>0</v>
      </c>
      <c r="AR294" s="118">
        <f t="shared" si="98"/>
        <v>0</v>
      </c>
      <c r="AS294" s="118">
        <f t="shared" si="99"/>
        <v>0</v>
      </c>
      <c r="AT294" s="118">
        <f t="shared" si="100"/>
        <v>0</v>
      </c>
      <c r="AU294" s="118">
        <f t="shared" si="101"/>
        <v>0</v>
      </c>
      <c r="AV294" s="118">
        <f t="shared" si="102"/>
        <v>0</v>
      </c>
      <c r="AW294" s="118">
        <f t="shared" si="103"/>
        <v>0</v>
      </c>
      <c r="AX294" s="118">
        <f t="shared" si="104"/>
        <v>0</v>
      </c>
      <c r="AY294" s="118">
        <f t="shared" si="105"/>
        <v>1</v>
      </c>
      <c r="AZ294" s="118">
        <f t="shared" si="106"/>
        <v>0</v>
      </c>
      <c r="BA294" s="118">
        <f t="shared" si="107"/>
        <v>0</v>
      </c>
      <c r="BB294" s="118">
        <f t="shared" si="108"/>
        <v>0</v>
      </c>
      <c r="BC294" s="118">
        <f t="shared" si="109"/>
        <v>0</v>
      </c>
      <c r="BD294" s="118">
        <f t="shared" si="110"/>
        <v>0</v>
      </c>
      <c r="BE294" s="72"/>
      <c r="BG294" s="11"/>
      <c r="BH294" s="11"/>
      <c r="BI294" s="11"/>
      <c r="BJ294" s="11"/>
      <c r="BK294" s="11"/>
      <c r="BL294" s="11"/>
      <c r="BM294" s="11"/>
      <c r="BN294" s="11"/>
      <c r="BO294" s="11"/>
      <c r="BP294" s="165"/>
      <c r="BQ294" s="165"/>
      <c r="BR294" s="165"/>
      <c r="BS294" s="165"/>
      <c r="BT294" s="165"/>
      <c r="BU294" s="165"/>
      <c r="BV294" s="165"/>
      <c r="BW294" s="165"/>
      <c r="BX294" s="165"/>
      <c r="BY294" s="165"/>
      <c r="BZ294" s="165"/>
      <c r="CA294" s="165"/>
      <c r="CB294" s="165"/>
    </row>
    <row r="295" spans="1:80" x14ac:dyDescent="0.3">
      <c r="C295" s="94"/>
      <c r="D295" s="94"/>
      <c r="E295" s="159"/>
      <c r="F295" s="159"/>
      <c r="G295" s="159"/>
      <c r="H295" s="159"/>
      <c r="I295" s="159"/>
      <c r="J295" s="159"/>
      <c r="K295" s="159"/>
      <c r="L295" s="159"/>
      <c r="M295" s="159"/>
      <c r="N295" s="159"/>
      <c r="O295" s="159"/>
      <c r="P295" s="159"/>
      <c r="Q295" s="159"/>
      <c r="R295" s="159"/>
      <c r="S295" s="159"/>
      <c r="T295" s="159"/>
      <c r="U295" s="159"/>
      <c r="V295" s="159"/>
      <c r="W295" s="159"/>
      <c r="X295" s="159"/>
      <c r="Y295" s="159"/>
      <c r="Z295" s="159"/>
      <c r="AA295" s="4"/>
      <c r="AB295" s="116"/>
      <c r="AC295" s="116" t="s">
        <v>231</v>
      </c>
      <c r="AD295" s="116" t="s">
        <v>641</v>
      </c>
      <c r="AE295" s="116"/>
      <c r="AF295" s="116"/>
      <c r="AG295" s="123">
        <f>IF(Tabel5[[#This Row],[Respons Vendor]]=AC295,AB295,0)</f>
        <v>0</v>
      </c>
      <c r="AH295" s="98"/>
      <c r="AI295" s="116"/>
      <c r="AJ295" s="98"/>
      <c r="AK295" s="118">
        <f t="shared" si="91"/>
        <v>0</v>
      </c>
      <c r="AL295" s="118">
        <f t="shared" si="92"/>
        <v>0</v>
      </c>
      <c r="AM295" s="118">
        <f t="shared" si="93"/>
        <v>0</v>
      </c>
      <c r="AN295" s="118">
        <f t="shared" si="94"/>
        <v>0</v>
      </c>
      <c r="AO295" s="118">
        <f t="shared" si="95"/>
        <v>0</v>
      </c>
      <c r="AP295" s="118">
        <f t="shared" si="96"/>
        <v>0</v>
      </c>
      <c r="AQ295" s="118">
        <f t="shared" si="97"/>
        <v>0</v>
      </c>
      <c r="AR295" s="118">
        <f t="shared" si="98"/>
        <v>0</v>
      </c>
      <c r="AS295" s="118">
        <f t="shared" si="99"/>
        <v>0</v>
      </c>
      <c r="AT295" s="118">
        <f t="shared" si="100"/>
        <v>0</v>
      </c>
      <c r="AU295" s="118">
        <f t="shared" si="101"/>
        <v>0</v>
      </c>
      <c r="AV295" s="118">
        <f t="shared" si="102"/>
        <v>0</v>
      </c>
      <c r="AW295" s="118">
        <f t="shared" si="103"/>
        <v>0</v>
      </c>
      <c r="AX295" s="118">
        <f t="shared" si="104"/>
        <v>0</v>
      </c>
      <c r="AY295" s="118">
        <f t="shared" si="105"/>
        <v>0</v>
      </c>
      <c r="AZ295" s="118">
        <f t="shared" si="106"/>
        <v>0</v>
      </c>
      <c r="BA295" s="118">
        <f t="shared" si="107"/>
        <v>0</v>
      </c>
      <c r="BB295" s="118">
        <f t="shared" si="108"/>
        <v>0</v>
      </c>
      <c r="BC295" s="118">
        <f t="shared" si="109"/>
        <v>0</v>
      </c>
      <c r="BD295" s="118">
        <f t="shared" si="110"/>
        <v>0</v>
      </c>
      <c r="BE295" s="72"/>
      <c r="BG295" s="11"/>
      <c r="BH295" s="11"/>
      <c r="BI295" s="11"/>
      <c r="BJ295" s="11"/>
      <c r="BK295" s="11"/>
      <c r="BL295" s="11"/>
      <c r="BM295" s="11"/>
      <c r="BN295" s="11"/>
      <c r="BO295" s="11"/>
      <c r="BP295" s="165"/>
      <c r="BQ295" s="165"/>
      <c r="BR295" s="165"/>
      <c r="BS295" s="165"/>
      <c r="BT295" s="165"/>
      <c r="BU295" s="165"/>
      <c r="BV295" s="165"/>
      <c r="BW295" s="165"/>
      <c r="BX295" s="165"/>
      <c r="BY295" s="165"/>
      <c r="BZ295" s="165"/>
      <c r="CA295" s="165"/>
      <c r="CB295" s="165"/>
    </row>
    <row r="296" spans="1:80" x14ac:dyDescent="0.3">
      <c r="C296" s="94"/>
      <c r="D296" s="94"/>
      <c r="E296" s="159"/>
      <c r="F296" s="159"/>
      <c r="G296" s="159"/>
      <c r="H296" s="159"/>
      <c r="I296" s="159"/>
      <c r="J296" s="159"/>
      <c r="K296" s="159"/>
      <c r="L296" s="159"/>
      <c r="M296" s="159"/>
      <c r="N296" s="159"/>
      <c r="O296" s="159"/>
      <c r="P296" s="159"/>
      <c r="Q296" s="159"/>
      <c r="R296" s="159"/>
      <c r="S296" s="159"/>
      <c r="T296" s="159"/>
      <c r="U296" s="159"/>
      <c r="V296" s="159"/>
      <c r="W296" s="159"/>
      <c r="X296" s="159"/>
      <c r="Y296" s="159"/>
      <c r="Z296" s="159"/>
      <c r="AA296" s="4"/>
      <c r="AB296" s="116"/>
      <c r="AC296" s="116" t="s">
        <v>231</v>
      </c>
      <c r="AD296" s="116" t="s">
        <v>641</v>
      </c>
      <c r="AE296" s="116"/>
      <c r="AF296" s="116"/>
      <c r="AG296" s="123">
        <f>IF(Tabel5[[#This Row],[Respons Vendor]]=AC296,AB296,0)</f>
        <v>0</v>
      </c>
      <c r="AH296" s="98"/>
      <c r="AI296" s="116"/>
      <c r="AJ296" s="98"/>
      <c r="AK296" s="118">
        <f t="shared" si="91"/>
        <v>0</v>
      </c>
      <c r="AL296" s="118">
        <f t="shared" si="92"/>
        <v>0</v>
      </c>
      <c r="AM296" s="118">
        <f t="shared" si="93"/>
        <v>0</v>
      </c>
      <c r="AN296" s="118">
        <f t="shared" si="94"/>
        <v>0</v>
      </c>
      <c r="AO296" s="118">
        <f t="shared" si="95"/>
        <v>0</v>
      </c>
      <c r="AP296" s="118">
        <f t="shared" si="96"/>
        <v>0</v>
      </c>
      <c r="AQ296" s="118">
        <f t="shared" si="97"/>
        <v>0</v>
      </c>
      <c r="AR296" s="118">
        <f t="shared" si="98"/>
        <v>0</v>
      </c>
      <c r="AS296" s="118">
        <f t="shared" si="99"/>
        <v>0</v>
      </c>
      <c r="AT296" s="118">
        <f t="shared" si="100"/>
        <v>0</v>
      </c>
      <c r="AU296" s="118">
        <f t="shared" si="101"/>
        <v>0</v>
      </c>
      <c r="AV296" s="118">
        <f t="shared" si="102"/>
        <v>0</v>
      </c>
      <c r="AW296" s="118">
        <f t="shared" si="103"/>
        <v>0</v>
      </c>
      <c r="AX296" s="118">
        <f t="shared" si="104"/>
        <v>0</v>
      </c>
      <c r="AY296" s="118">
        <f t="shared" si="105"/>
        <v>0</v>
      </c>
      <c r="AZ296" s="118">
        <f t="shared" si="106"/>
        <v>0</v>
      </c>
      <c r="BA296" s="118">
        <f t="shared" si="107"/>
        <v>0</v>
      </c>
      <c r="BB296" s="118">
        <f t="shared" si="108"/>
        <v>0</v>
      </c>
      <c r="BC296" s="118">
        <f t="shared" si="109"/>
        <v>0</v>
      </c>
      <c r="BD296" s="118">
        <f t="shared" si="110"/>
        <v>0</v>
      </c>
      <c r="BE296" s="72"/>
      <c r="BG296" s="11"/>
      <c r="BH296" s="11"/>
      <c r="BI296" s="11"/>
      <c r="BJ296" s="11"/>
      <c r="BK296" s="11"/>
      <c r="BL296" s="11"/>
      <c r="BM296" s="11"/>
      <c r="BN296" s="11"/>
      <c r="BO296" s="11"/>
      <c r="BP296" s="165"/>
      <c r="BQ296" s="165"/>
      <c r="BR296" s="165"/>
      <c r="BS296" s="165"/>
      <c r="BT296" s="165"/>
      <c r="BU296" s="165"/>
      <c r="BV296" s="165"/>
      <c r="BW296" s="165"/>
      <c r="BX296" s="165"/>
      <c r="BY296" s="165"/>
      <c r="BZ296" s="165"/>
      <c r="CA296" s="165"/>
      <c r="CB296" s="165"/>
    </row>
    <row r="297" spans="1:80" x14ac:dyDescent="0.3">
      <c r="B297" s="91" t="s">
        <v>1095</v>
      </c>
      <c r="C297" s="94"/>
      <c r="D297" s="94"/>
      <c r="E297" s="159"/>
      <c r="F297" s="159"/>
      <c r="G297" s="159"/>
      <c r="H297" s="159"/>
      <c r="I297" s="159"/>
      <c r="J297" s="159"/>
      <c r="K297" s="159"/>
      <c r="L297" s="159"/>
      <c r="M297" s="159"/>
      <c r="N297" s="159"/>
      <c r="O297" s="159"/>
      <c r="P297" s="159"/>
      <c r="Q297" s="159"/>
      <c r="R297" s="159"/>
      <c r="S297" s="159"/>
      <c r="T297" s="159"/>
      <c r="U297" s="159"/>
      <c r="V297" s="159"/>
      <c r="W297" s="159"/>
      <c r="X297" s="159"/>
      <c r="Y297" s="159"/>
      <c r="Z297" s="159"/>
      <c r="AA297" s="4"/>
      <c r="AB297" s="116"/>
      <c r="AC297" s="116" t="s">
        <v>231</v>
      </c>
      <c r="AD297" s="116" t="s">
        <v>641</v>
      </c>
      <c r="AE297" s="116"/>
      <c r="AF297" s="116"/>
      <c r="AG297" s="123">
        <f>IF(Tabel5[[#This Row],[Respons Vendor]]=AC297,AB297,0)</f>
        <v>0</v>
      </c>
      <c r="AH297" s="98"/>
      <c r="AI297" s="116"/>
      <c r="AJ297" s="98"/>
      <c r="AK297" s="118">
        <f t="shared" si="91"/>
        <v>0</v>
      </c>
      <c r="AL297" s="118">
        <f t="shared" si="92"/>
        <v>0</v>
      </c>
      <c r="AM297" s="118">
        <f t="shared" si="93"/>
        <v>0</v>
      </c>
      <c r="AN297" s="118">
        <f t="shared" si="94"/>
        <v>0</v>
      </c>
      <c r="AO297" s="118">
        <f t="shared" si="95"/>
        <v>0</v>
      </c>
      <c r="AP297" s="118">
        <f t="shared" si="96"/>
        <v>0</v>
      </c>
      <c r="AQ297" s="118">
        <f t="shared" si="97"/>
        <v>0</v>
      </c>
      <c r="AR297" s="118">
        <f t="shared" si="98"/>
        <v>0</v>
      </c>
      <c r="AS297" s="118">
        <f t="shared" si="99"/>
        <v>0</v>
      </c>
      <c r="AT297" s="118">
        <f t="shared" si="100"/>
        <v>0</v>
      </c>
      <c r="AU297" s="118">
        <f t="shared" si="101"/>
        <v>0</v>
      </c>
      <c r="AV297" s="118">
        <f t="shared" si="102"/>
        <v>0</v>
      </c>
      <c r="AW297" s="118">
        <f t="shared" si="103"/>
        <v>0</v>
      </c>
      <c r="AX297" s="118">
        <f t="shared" si="104"/>
        <v>0</v>
      </c>
      <c r="AY297" s="118">
        <f t="shared" si="105"/>
        <v>0</v>
      </c>
      <c r="AZ297" s="118">
        <f t="shared" si="106"/>
        <v>0</v>
      </c>
      <c r="BA297" s="118">
        <f t="shared" si="107"/>
        <v>0</v>
      </c>
      <c r="BB297" s="118">
        <f t="shared" si="108"/>
        <v>0</v>
      </c>
      <c r="BC297" s="118">
        <f t="shared" si="109"/>
        <v>0</v>
      </c>
      <c r="BD297" s="118">
        <f t="shared" si="110"/>
        <v>0</v>
      </c>
      <c r="BE297" s="72"/>
      <c r="BG297" s="11"/>
      <c r="BH297" s="11"/>
      <c r="BI297" s="11"/>
      <c r="BJ297" s="11"/>
      <c r="BK297" s="11"/>
      <c r="BL297" s="11"/>
      <c r="BM297" s="11"/>
      <c r="BN297" s="11"/>
      <c r="BO297" s="11"/>
      <c r="BP297" s="165"/>
      <c r="BQ297" s="165"/>
      <c r="BR297" s="165"/>
      <c r="BS297" s="165"/>
      <c r="BT297" s="165"/>
      <c r="BU297" s="165"/>
      <c r="BV297" s="165"/>
      <c r="BW297" s="165"/>
      <c r="BX297" s="165"/>
      <c r="BY297" s="165"/>
      <c r="BZ297" s="165"/>
      <c r="CA297" s="165"/>
      <c r="CB297" s="165"/>
    </row>
    <row r="298" spans="1:80" ht="27.6" x14ac:dyDescent="0.3">
      <c r="B298" s="92" t="s">
        <v>1096</v>
      </c>
      <c r="C298" s="94"/>
      <c r="D298" s="94"/>
      <c r="E298" s="159"/>
      <c r="F298" s="159"/>
      <c r="G298" s="159"/>
      <c r="H298" s="159"/>
      <c r="I298" s="159"/>
      <c r="J298" s="159"/>
      <c r="K298" s="159"/>
      <c r="L298" s="159"/>
      <c r="M298" s="159"/>
      <c r="N298" s="159"/>
      <c r="O298" s="159"/>
      <c r="P298" s="159"/>
      <c r="Q298" s="159"/>
      <c r="R298" s="159"/>
      <c r="S298" s="159"/>
      <c r="T298" s="159"/>
      <c r="U298" s="159"/>
      <c r="V298" s="159"/>
      <c r="W298" s="159"/>
      <c r="X298" s="159"/>
      <c r="Y298" s="159"/>
      <c r="Z298" s="159"/>
      <c r="AA298" s="4"/>
      <c r="AB298" s="116"/>
      <c r="AC298" s="116" t="s">
        <v>231</v>
      </c>
      <c r="AD298" s="116" t="s">
        <v>641</v>
      </c>
      <c r="AE298" s="116"/>
      <c r="AF298" s="116"/>
      <c r="AG298" s="123">
        <f>IF(Tabel5[[#This Row],[Respons Vendor]]=AC298,AB298,0)</f>
        <v>0</v>
      </c>
      <c r="AH298" s="98"/>
      <c r="AI298" s="116"/>
      <c r="AJ298" s="98"/>
      <c r="AK298" s="118">
        <f t="shared" si="91"/>
        <v>0</v>
      </c>
      <c r="AL298" s="118">
        <f t="shared" si="92"/>
        <v>0</v>
      </c>
      <c r="AM298" s="118">
        <f t="shared" si="93"/>
        <v>0</v>
      </c>
      <c r="AN298" s="118">
        <f t="shared" si="94"/>
        <v>0</v>
      </c>
      <c r="AO298" s="118">
        <f t="shared" si="95"/>
        <v>0</v>
      </c>
      <c r="AP298" s="118">
        <f t="shared" si="96"/>
        <v>0</v>
      </c>
      <c r="AQ298" s="118">
        <f t="shared" si="97"/>
        <v>0</v>
      </c>
      <c r="AR298" s="118">
        <f t="shared" si="98"/>
        <v>0</v>
      </c>
      <c r="AS298" s="118">
        <f t="shared" si="99"/>
        <v>0</v>
      </c>
      <c r="AT298" s="118">
        <f t="shared" si="100"/>
        <v>0</v>
      </c>
      <c r="AU298" s="118">
        <f t="shared" si="101"/>
        <v>0</v>
      </c>
      <c r="AV298" s="118">
        <f t="shared" si="102"/>
        <v>0</v>
      </c>
      <c r="AW298" s="118">
        <f t="shared" si="103"/>
        <v>0</v>
      </c>
      <c r="AX298" s="118">
        <f t="shared" si="104"/>
        <v>0</v>
      </c>
      <c r="AY298" s="118">
        <f t="shared" si="105"/>
        <v>0</v>
      </c>
      <c r="AZ298" s="118">
        <f t="shared" si="106"/>
        <v>0</v>
      </c>
      <c r="BA298" s="118">
        <f t="shared" si="107"/>
        <v>0</v>
      </c>
      <c r="BB298" s="118">
        <f t="shared" si="108"/>
        <v>0</v>
      </c>
      <c r="BC298" s="118">
        <f t="shared" si="109"/>
        <v>0</v>
      </c>
      <c r="BD298" s="118">
        <f t="shared" si="110"/>
        <v>0</v>
      </c>
      <c r="BE298" s="72"/>
      <c r="BG298" s="11"/>
      <c r="BH298" s="11"/>
      <c r="BI298" s="11"/>
      <c r="BJ298" s="11"/>
      <c r="BK298" s="11"/>
      <c r="BL298" s="11"/>
      <c r="BM298" s="11"/>
      <c r="BN298" s="11"/>
      <c r="BO298" s="11"/>
      <c r="BP298" s="165"/>
      <c r="BQ298" s="165"/>
      <c r="BR298" s="165"/>
      <c r="BS298" s="165"/>
      <c r="BT298" s="165"/>
      <c r="BU298" s="165"/>
      <c r="BV298" s="165"/>
      <c r="BW298" s="165"/>
      <c r="BX298" s="165"/>
      <c r="BY298" s="165"/>
      <c r="BZ298" s="165"/>
      <c r="CA298" s="165"/>
      <c r="CB298" s="165"/>
    </row>
    <row r="299" spans="1:80" x14ac:dyDescent="0.3">
      <c r="A299" s="11" t="s">
        <v>1097</v>
      </c>
      <c r="B299" s="89" t="s">
        <v>1098</v>
      </c>
      <c r="C299" s="94"/>
      <c r="D299" s="94"/>
      <c r="E299" s="159"/>
      <c r="F299" s="159"/>
      <c r="G299" s="159"/>
      <c r="H299" s="159"/>
      <c r="I299" s="159"/>
      <c r="J299" s="159"/>
      <c r="K299" s="159"/>
      <c r="L299" s="159"/>
      <c r="M299" s="159"/>
      <c r="N299" s="159"/>
      <c r="O299" s="159"/>
      <c r="P299" s="159"/>
      <c r="Q299" s="159"/>
      <c r="R299" s="159"/>
      <c r="S299" s="159"/>
      <c r="T299" s="159"/>
      <c r="U299" s="159"/>
      <c r="V299" s="159"/>
      <c r="W299" s="159"/>
      <c r="X299" s="159"/>
      <c r="Y299" s="159"/>
      <c r="Z299" s="159"/>
      <c r="AA299" s="4" t="s">
        <v>60</v>
      </c>
      <c r="AB299" s="116">
        <v>1</v>
      </c>
      <c r="AC299" s="116" t="s">
        <v>231</v>
      </c>
      <c r="AD299" s="116" t="s">
        <v>641</v>
      </c>
      <c r="AE299" s="116"/>
      <c r="AF299" s="116"/>
      <c r="AG299" s="123">
        <f>IF(Tabel5[[#This Row],[Respons Vendor]]=AC299,AB299,0)</f>
        <v>0</v>
      </c>
      <c r="AH299" s="98"/>
      <c r="AI299" s="116"/>
      <c r="AJ299" s="98"/>
      <c r="AK299" s="118">
        <f t="shared" si="91"/>
        <v>0</v>
      </c>
      <c r="AL299" s="118">
        <f t="shared" si="92"/>
        <v>0</v>
      </c>
      <c r="AM299" s="118">
        <f t="shared" si="93"/>
        <v>0</v>
      </c>
      <c r="AN299" s="118">
        <f t="shared" si="94"/>
        <v>0</v>
      </c>
      <c r="AO299" s="118">
        <f t="shared" si="95"/>
        <v>0</v>
      </c>
      <c r="AP299" s="118">
        <f t="shared" si="96"/>
        <v>0</v>
      </c>
      <c r="AQ299" s="118">
        <f t="shared" si="97"/>
        <v>1</v>
      </c>
      <c r="AR299" s="118">
        <f t="shared" si="98"/>
        <v>0</v>
      </c>
      <c r="AS299" s="118">
        <f t="shared" si="99"/>
        <v>0</v>
      </c>
      <c r="AT299" s="118">
        <f t="shared" si="100"/>
        <v>0</v>
      </c>
      <c r="AU299" s="118">
        <f t="shared" si="101"/>
        <v>0</v>
      </c>
      <c r="AV299" s="118">
        <f t="shared" si="102"/>
        <v>0</v>
      </c>
      <c r="AW299" s="118">
        <f t="shared" si="103"/>
        <v>0</v>
      </c>
      <c r="AX299" s="118">
        <f t="shared" si="104"/>
        <v>0</v>
      </c>
      <c r="AY299" s="118">
        <f t="shared" si="105"/>
        <v>0</v>
      </c>
      <c r="AZ299" s="118">
        <f t="shared" si="106"/>
        <v>0</v>
      </c>
      <c r="BA299" s="118">
        <f t="shared" si="107"/>
        <v>0</v>
      </c>
      <c r="BB299" s="118">
        <f t="shared" si="108"/>
        <v>0</v>
      </c>
      <c r="BC299" s="118">
        <f t="shared" si="109"/>
        <v>0</v>
      </c>
      <c r="BD299" s="118">
        <f t="shared" si="110"/>
        <v>0</v>
      </c>
      <c r="BE299" s="72"/>
      <c r="BG299" s="11"/>
      <c r="BH299" s="11"/>
      <c r="BI299" s="11"/>
      <c r="BJ299" s="11"/>
      <c r="BK299" s="11"/>
      <c r="BL299" s="11"/>
      <c r="BM299" s="11"/>
      <c r="BN299" s="11"/>
      <c r="BO299" s="11"/>
      <c r="BP299" s="165"/>
      <c r="BQ299" s="165"/>
      <c r="BR299" s="165"/>
      <c r="BS299" s="165"/>
      <c r="BT299" s="165"/>
      <c r="BU299" s="165"/>
      <c r="BV299" s="165"/>
      <c r="BW299" s="165"/>
      <c r="BX299" s="165"/>
      <c r="BY299" s="165"/>
      <c r="BZ299" s="165"/>
      <c r="CA299" s="165"/>
      <c r="CB299" s="165"/>
    </row>
    <row r="300" spans="1:80" x14ac:dyDescent="0.3">
      <c r="A300" s="11" t="s">
        <v>1099</v>
      </c>
      <c r="B300" s="89" t="s">
        <v>1100</v>
      </c>
      <c r="C300" s="94"/>
      <c r="D300" s="94"/>
      <c r="E300" s="159"/>
      <c r="F300" s="159"/>
      <c r="G300" s="159"/>
      <c r="H300" s="159"/>
      <c r="I300" s="159"/>
      <c r="J300" s="159"/>
      <c r="K300" s="159"/>
      <c r="L300" s="159"/>
      <c r="M300" s="159"/>
      <c r="N300" s="159"/>
      <c r="O300" s="159"/>
      <c r="P300" s="159"/>
      <c r="Q300" s="159"/>
      <c r="R300" s="159"/>
      <c r="S300" s="159"/>
      <c r="T300" s="159"/>
      <c r="U300" s="159"/>
      <c r="V300" s="159"/>
      <c r="W300" s="159"/>
      <c r="X300" s="159"/>
      <c r="Y300" s="159"/>
      <c r="Z300" s="159"/>
      <c r="AA300" s="4" t="s">
        <v>60</v>
      </c>
      <c r="AB300" s="116">
        <v>1</v>
      </c>
      <c r="AC300" s="116" t="s">
        <v>231</v>
      </c>
      <c r="AD300" s="116" t="s">
        <v>641</v>
      </c>
      <c r="AE300" s="116"/>
      <c r="AF300" s="116"/>
      <c r="AG300" s="123">
        <f>IF(Tabel5[[#This Row],[Respons Vendor]]=AC300,AB300,0)</f>
        <v>0</v>
      </c>
      <c r="AH300" s="98"/>
      <c r="AI300" s="116"/>
      <c r="AJ300" s="98"/>
      <c r="AK300" s="118">
        <f t="shared" si="91"/>
        <v>0</v>
      </c>
      <c r="AL300" s="118">
        <f t="shared" si="92"/>
        <v>0</v>
      </c>
      <c r="AM300" s="118">
        <f t="shared" si="93"/>
        <v>0</v>
      </c>
      <c r="AN300" s="118">
        <f t="shared" si="94"/>
        <v>0</v>
      </c>
      <c r="AO300" s="118">
        <f t="shared" si="95"/>
        <v>0</v>
      </c>
      <c r="AP300" s="118">
        <f t="shared" si="96"/>
        <v>0</v>
      </c>
      <c r="AQ300" s="118">
        <f t="shared" si="97"/>
        <v>1</v>
      </c>
      <c r="AR300" s="118">
        <f t="shared" si="98"/>
        <v>0</v>
      </c>
      <c r="AS300" s="118">
        <f t="shared" si="99"/>
        <v>0</v>
      </c>
      <c r="AT300" s="118">
        <f t="shared" si="100"/>
        <v>0</v>
      </c>
      <c r="AU300" s="118">
        <f t="shared" si="101"/>
        <v>0</v>
      </c>
      <c r="AV300" s="118">
        <f t="shared" si="102"/>
        <v>0</v>
      </c>
      <c r="AW300" s="118">
        <f t="shared" si="103"/>
        <v>0</v>
      </c>
      <c r="AX300" s="118">
        <f t="shared" si="104"/>
        <v>0</v>
      </c>
      <c r="AY300" s="118">
        <f t="shared" si="105"/>
        <v>0</v>
      </c>
      <c r="AZ300" s="118">
        <f t="shared" si="106"/>
        <v>0</v>
      </c>
      <c r="BA300" s="118">
        <f t="shared" si="107"/>
        <v>0</v>
      </c>
      <c r="BB300" s="118">
        <f t="shared" si="108"/>
        <v>0</v>
      </c>
      <c r="BC300" s="118">
        <f t="shared" si="109"/>
        <v>0</v>
      </c>
      <c r="BD300" s="118">
        <f t="shared" si="110"/>
        <v>0</v>
      </c>
      <c r="BE300" s="72"/>
      <c r="BG300" s="11"/>
      <c r="BH300" s="11"/>
      <c r="BI300" s="11"/>
      <c r="BJ300" s="11"/>
      <c r="BK300" s="11"/>
      <c r="BL300" s="11"/>
      <c r="BM300" s="11"/>
      <c r="BN300" s="11"/>
      <c r="BO300" s="11"/>
      <c r="BP300" s="165"/>
      <c r="BQ300" s="165"/>
      <c r="BR300" s="165"/>
      <c r="BS300" s="165"/>
      <c r="BT300" s="165"/>
      <c r="BU300" s="165"/>
      <c r="BV300" s="165"/>
      <c r="BW300" s="165"/>
      <c r="BX300" s="165"/>
      <c r="BY300" s="165"/>
      <c r="BZ300" s="165"/>
      <c r="CA300" s="165"/>
      <c r="CB300" s="165"/>
    </row>
    <row r="301" spans="1:80" x14ac:dyDescent="0.3">
      <c r="A301" s="11" t="s">
        <v>1101</v>
      </c>
      <c r="B301" s="89" t="s">
        <v>1102</v>
      </c>
      <c r="C301" s="94"/>
      <c r="D301" s="94"/>
      <c r="E301" s="159"/>
      <c r="F301" s="159"/>
      <c r="G301" s="159"/>
      <c r="H301" s="159"/>
      <c r="I301" s="159"/>
      <c r="J301" s="159"/>
      <c r="K301" s="159"/>
      <c r="L301" s="159"/>
      <c r="M301" s="159"/>
      <c r="N301" s="159"/>
      <c r="O301" s="159"/>
      <c r="P301" s="159"/>
      <c r="Q301" s="159"/>
      <c r="R301" s="159"/>
      <c r="S301" s="159"/>
      <c r="T301" s="159"/>
      <c r="U301" s="159"/>
      <c r="V301" s="159"/>
      <c r="W301" s="159"/>
      <c r="X301" s="159"/>
      <c r="Y301" s="159"/>
      <c r="Z301" s="159"/>
      <c r="AA301" s="4" t="s">
        <v>60</v>
      </c>
      <c r="AB301" s="116">
        <v>1</v>
      </c>
      <c r="AC301" s="116" t="s">
        <v>231</v>
      </c>
      <c r="AD301" s="116" t="s">
        <v>641</v>
      </c>
      <c r="AE301" s="116"/>
      <c r="AF301" s="116"/>
      <c r="AG301" s="123">
        <f>IF(Tabel5[[#This Row],[Respons Vendor]]=AC301,AB301,0)</f>
        <v>0</v>
      </c>
      <c r="AH301" s="98"/>
      <c r="AI301" s="116"/>
      <c r="AJ301" s="98"/>
      <c r="AK301" s="118">
        <f t="shared" si="91"/>
        <v>0</v>
      </c>
      <c r="AL301" s="118">
        <f t="shared" si="92"/>
        <v>0</v>
      </c>
      <c r="AM301" s="118">
        <f t="shared" si="93"/>
        <v>0</v>
      </c>
      <c r="AN301" s="118">
        <f t="shared" si="94"/>
        <v>0</v>
      </c>
      <c r="AO301" s="118">
        <f t="shared" si="95"/>
        <v>0</v>
      </c>
      <c r="AP301" s="118">
        <f t="shared" si="96"/>
        <v>0</v>
      </c>
      <c r="AQ301" s="118">
        <f t="shared" si="97"/>
        <v>1</v>
      </c>
      <c r="AR301" s="118">
        <f t="shared" si="98"/>
        <v>0</v>
      </c>
      <c r="AS301" s="118">
        <f t="shared" si="99"/>
        <v>0</v>
      </c>
      <c r="AT301" s="118">
        <f t="shared" si="100"/>
        <v>0</v>
      </c>
      <c r="AU301" s="118">
        <f t="shared" si="101"/>
        <v>0</v>
      </c>
      <c r="AV301" s="118">
        <f t="shared" si="102"/>
        <v>0</v>
      </c>
      <c r="AW301" s="118">
        <f t="shared" si="103"/>
        <v>0</v>
      </c>
      <c r="AX301" s="118">
        <f t="shared" si="104"/>
        <v>0</v>
      </c>
      <c r="AY301" s="118">
        <f t="shared" si="105"/>
        <v>0</v>
      </c>
      <c r="AZ301" s="118">
        <f t="shared" si="106"/>
        <v>0</v>
      </c>
      <c r="BA301" s="118">
        <f t="shared" si="107"/>
        <v>0</v>
      </c>
      <c r="BB301" s="118">
        <f t="shared" si="108"/>
        <v>0</v>
      </c>
      <c r="BC301" s="118">
        <f t="shared" si="109"/>
        <v>0</v>
      </c>
      <c r="BD301" s="118">
        <f t="shared" si="110"/>
        <v>0</v>
      </c>
      <c r="BE301" s="72"/>
      <c r="BG301" s="11"/>
      <c r="BH301" s="11"/>
      <c r="BI301" s="11"/>
      <c r="BJ301" s="11"/>
      <c r="BK301" s="11"/>
      <c r="BL301" s="11"/>
      <c r="BM301" s="11"/>
      <c r="BN301" s="11"/>
      <c r="BO301" s="11"/>
      <c r="BP301" s="165"/>
      <c r="BQ301" s="165"/>
      <c r="BR301" s="165"/>
      <c r="BS301" s="165"/>
      <c r="BT301" s="165"/>
      <c r="BU301" s="165"/>
      <c r="BV301" s="165"/>
      <c r="BW301" s="165"/>
      <c r="BX301" s="165"/>
      <c r="BY301" s="165"/>
      <c r="BZ301" s="165"/>
      <c r="CA301" s="165"/>
      <c r="CB301" s="165"/>
    </row>
    <row r="302" spans="1:80" x14ac:dyDescent="0.3">
      <c r="A302" s="11" t="s">
        <v>1103</v>
      </c>
      <c r="B302" s="89" t="s">
        <v>1104</v>
      </c>
      <c r="C302" s="94"/>
      <c r="D302" s="94"/>
      <c r="E302" s="159"/>
      <c r="F302" s="159"/>
      <c r="G302" s="159"/>
      <c r="H302" s="159"/>
      <c r="I302" s="159"/>
      <c r="J302" s="159"/>
      <c r="K302" s="159"/>
      <c r="L302" s="159"/>
      <c r="M302" s="159"/>
      <c r="N302" s="159"/>
      <c r="O302" s="159"/>
      <c r="P302" s="159"/>
      <c r="Q302" s="159"/>
      <c r="R302" s="159"/>
      <c r="S302" s="159"/>
      <c r="T302" s="159"/>
      <c r="U302" s="159"/>
      <c r="V302" s="159"/>
      <c r="W302" s="159"/>
      <c r="X302" s="159"/>
      <c r="Y302" s="159"/>
      <c r="Z302" s="159"/>
      <c r="AA302" s="4" t="s">
        <v>60</v>
      </c>
      <c r="AB302" s="116">
        <v>1</v>
      </c>
      <c r="AC302" s="116" t="s">
        <v>231</v>
      </c>
      <c r="AD302" s="116" t="s">
        <v>641</v>
      </c>
      <c r="AE302" s="116"/>
      <c r="AF302" s="116"/>
      <c r="AG302" s="123">
        <f>IF(Tabel5[[#This Row],[Respons Vendor]]=AC302,AB302,0)</f>
        <v>0</v>
      </c>
      <c r="AH302" s="98"/>
      <c r="AI302" s="116"/>
      <c r="AJ302" s="98"/>
      <c r="AK302" s="118">
        <f t="shared" si="91"/>
        <v>0</v>
      </c>
      <c r="AL302" s="118">
        <f t="shared" si="92"/>
        <v>0</v>
      </c>
      <c r="AM302" s="118">
        <f t="shared" si="93"/>
        <v>0</v>
      </c>
      <c r="AN302" s="118">
        <f t="shared" si="94"/>
        <v>0</v>
      </c>
      <c r="AO302" s="118">
        <f t="shared" si="95"/>
        <v>0</v>
      </c>
      <c r="AP302" s="118">
        <f t="shared" si="96"/>
        <v>0</v>
      </c>
      <c r="AQ302" s="118">
        <f t="shared" si="97"/>
        <v>1</v>
      </c>
      <c r="AR302" s="118">
        <f t="shared" si="98"/>
        <v>0</v>
      </c>
      <c r="AS302" s="118">
        <f t="shared" si="99"/>
        <v>0</v>
      </c>
      <c r="AT302" s="118">
        <f t="shared" si="100"/>
        <v>0</v>
      </c>
      <c r="AU302" s="118">
        <f t="shared" si="101"/>
        <v>0</v>
      </c>
      <c r="AV302" s="118">
        <f t="shared" si="102"/>
        <v>0</v>
      </c>
      <c r="AW302" s="118">
        <f t="shared" si="103"/>
        <v>0</v>
      </c>
      <c r="AX302" s="118">
        <f t="shared" si="104"/>
        <v>0</v>
      </c>
      <c r="AY302" s="118">
        <f t="shared" si="105"/>
        <v>0</v>
      </c>
      <c r="AZ302" s="118">
        <f t="shared" si="106"/>
        <v>0</v>
      </c>
      <c r="BA302" s="118">
        <f t="shared" si="107"/>
        <v>0</v>
      </c>
      <c r="BB302" s="118">
        <f t="shared" si="108"/>
        <v>0</v>
      </c>
      <c r="BC302" s="118">
        <f t="shared" si="109"/>
        <v>0</v>
      </c>
      <c r="BD302" s="118">
        <f t="shared" si="110"/>
        <v>0</v>
      </c>
      <c r="BE302" s="72"/>
      <c r="BG302" s="11"/>
      <c r="BH302" s="11"/>
      <c r="BI302" s="11"/>
      <c r="BJ302" s="11"/>
      <c r="BK302" s="11"/>
      <c r="BL302" s="11"/>
      <c r="BM302" s="11"/>
      <c r="BN302" s="11"/>
      <c r="BO302" s="11"/>
      <c r="BP302" s="165"/>
      <c r="BQ302" s="165"/>
      <c r="BR302" s="165"/>
      <c r="BS302" s="165"/>
      <c r="BT302" s="165"/>
      <c r="BU302" s="165"/>
      <c r="BV302" s="165"/>
      <c r="BW302" s="165"/>
      <c r="BX302" s="165"/>
      <c r="BY302" s="165"/>
      <c r="BZ302" s="165"/>
      <c r="CA302" s="165"/>
      <c r="CB302" s="165"/>
    </row>
    <row r="303" spans="1:80" x14ac:dyDescent="0.3">
      <c r="A303" s="11" t="s">
        <v>1105</v>
      </c>
      <c r="B303" s="89" t="s">
        <v>1106</v>
      </c>
      <c r="C303" s="94"/>
      <c r="D303" s="94"/>
      <c r="E303" s="159"/>
      <c r="F303" s="159"/>
      <c r="G303" s="159"/>
      <c r="H303" s="159"/>
      <c r="I303" s="159"/>
      <c r="J303" s="159"/>
      <c r="K303" s="159"/>
      <c r="L303" s="159"/>
      <c r="M303" s="159"/>
      <c r="N303" s="159"/>
      <c r="O303" s="159"/>
      <c r="P303" s="159"/>
      <c r="Q303" s="159"/>
      <c r="R303" s="159"/>
      <c r="S303" s="159"/>
      <c r="T303" s="159"/>
      <c r="U303" s="159"/>
      <c r="V303" s="159"/>
      <c r="W303" s="159"/>
      <c r="X303" s="159"/>
      <c r="Y303" s="159"/>
      <c r="Z303" s="159"/>
      <c r="AA303" s="4" t="s">
        <v>60</v>
      </c>
      <c r="AB303" s="146">
        <v>3</v>
      </c>
      <c r="AC303" s="116" t="s">
        <v>231</v>
      </c>
      <c r="AD303" s="116" t="s">
        <v>641</v>
      </c>
      <c r="AE303" s="116"/>
      <c r="AF303" s="116"/>
      <c r="AG303" s="123">
        <f>IF(Tabel5[[#This Row],[Respons Vendor]]=AC303,AB303,0)</f>
        <v>0</v>
      </c>
      <c r="AH303" s="98"/>
      <c r="AI303" s="116"/>
      <c r="AJ303" s="98"/>
      <c r="AK303" s="118">
        <f t="shared" si="91"/>
        <v>0</v>
      </c>
      <c r="AL303" s="118">
        <f t="shared" si="92"/>
        <v>0</v>
      </c>
      <c r="AM303" s="118">
        <f t="shared" si="93"/>
        <v>0</v>
      </c>
      <c r="AN303" s="118">
        <f t="shared" si="94"/>
        <v>0</v>
      </c>
      <c r="AO303" s="118">
        <f t="shared" si="95"/>
        <v>0</v>
      </c>
      <c r="AP303" s="118">
        <f t="shared" si="96"/>
        <v>0</v>
      </c>
      <c r="AQ303" s="118">
        <f t="shared" si="97"/>
        <v>3</v>
      </c>
      <c r="AR303" s="118">
        <f t="shared" si="98"/>
        <v>0</v>
      </c>
      <c r="AS303" s="118">
        <f t="shared" si="99"/>
        <v>0</v>
      </c>
      <c r="AT303" s="118">
        <f t="shared" si="100"/>
        <v>0</v>
      </c>
      <c r="AU303" s="118">
        <f t="shared" si="101"/>
        <v>0</v>
      </c>
      <c r="AV303" s="118">
        <f t="shared" si="102"/>
        <v>0</v>
      </c>
      <c r="AW303" s="118">
        <f t="shared" si="103"/>
        <v>0</v>
      </c>
      <c r="AX303" s="118">
        <f t="shared" si="104"/>
        <v>0</v>
      </c>
      <c r="AY303" s="118">
        <f t="shared" si="105"/>
        <v>0</v>
      </c>
      <c r="AZ303" s="118">
        <f t="shared" si="106"/>
        <v>0</v>
      </c>
      <c r="BA303" s="118">
        <f t="shared" si="107"/>
        <v>0</v>
      </c>
      <c r="BB303" s="118">
        <f t="shared" si="108"/>
        <v>0</v>
      </c>
      <c r="BC303" s="118">
        <f t="shared" si="109"/>
        <v>0</v>
      </c>
      <c r="BD303" s="118">
        <f t="shared" si="110"/>
        <v>0</v>
      </c>
      <c r="BE303" s="72"/>
      <c r="BG303" s="11"/>
      <c r="BH303" s="11"/>
      <c r="BI303" s="11"/>
      <c r="BJ303" s="11"/>
      <c r="BK303" s="11"/>
      <c r="BL303" s="11"/>
      <c r="BM303" s="11"/>
      <c r="BN303" s="11"/>
      <c r="BO303" s="11"/>
      <c r="BP303" s="165"/>
      <c r="BQ303" s="165"/>
      <c r="BR303" s="165"/>
      <c r="BS303" s="165"/>
      <c r="BT303" s="165"/>
      <c r="BU303" s="165"/>
      <c r="BV303" s="165"/>
      <c r="BW303" s="165"/>
      <c r="BX303" s="165"/>
      <c r="BY303" s="165"/>
      <c r="BZ303" s="165"/>
      <c r="CA303" s="165"/>
      <c r="CB303" s="165"/>
    </row>
    <row r="304" spans="1:80" x14ac:dyDescent="0.3">
      <c r="A304" s="11" t="s">
        <v>1107</v>
      </c>
      <c r="B304" s="89" t="s">
        <v>1108</v>
      </c>
      <c r="C304" s="94"/>
      <c r="D304" s="94"/>
      <c r="E304" s="159"/>
      <c r="F304" s="159"/>
      <c r="G304" s="159"/>
      <c r="H304" s="159"/>
      <c r="I304" s="159"/>
      <c r="J304" s="159"/>
      <c r="K304" s="159"/>
      <c r="L304" s="159"/>
      <c r="M304" s="159"/>
      <c r="N304" s="159"/>
      <c r="O304" s="159"/>
      <c r="P304" s="159"/>
      <c r="Q304" s="159"/>
      <c r="R304" s="159"/>
      <c r="S304" s="159"/>
      <c r="T304" s="159"/>
      <c r="U304" s="159"/>
      <c r="V304" s="159"/>
      <c r="W304" s="159"/>
      <c r="X304" s="159"/>
      <c r="Y304" s="159"/>
      <c r="Z304" s="159"/>
      <c r="AA304" s="4" t="s">
        <v>60</v>
      </c>
      <c r="AB304" s="116">
        <v>1</v>
      </c>
      <c r="AC304" s="116" t="s">
        <v>231</v>
      </c>
      <c r="AD304" s="116" t="s">
        <v>641</v>
      </c>
      <c r="AE304" s="116"/>
      <c r="AF304" s="116"/>
      <c r="AG304" s="123">
        <f>IF(Tabel5[[#This Row],[Respons Vendor]]=AC304,AB304,0)</f>
        <v>0</v>
      </c>
      <c r="AH304" s="98"/>
      <c r="AI304" s="116"/>
      <c r="AJ304" s="98"/>
      <c r="AK304" s="118">
        <f t="shared" si="91"/>
        <v>0</v>
      </c>
      <c r="AL304" s="118">
        <f t="shared" si="92"/>
        <v>0</v>
      </c>
      <c r="AM304" s="118">
        <f t="shared" si="93"/>
        <v>0</v>
      </c>
      <c r="AN304" s="118">
        <f t="shared" si="94"/>
        <v>0</v>
      </c>
      <c r="AO304" s="118">
        <f t="shared" si="95"/>
        <v>0</v>
      </c>
      <c r="AP304" s="118">
        <f t="shared" si="96"/>
        <v>0</v>
      </c>
      <c r="AQ304" s="118">
        <f t="shared" si="97"/>
        <v>1</v>
      </c>
      <c r="AR304" s="118">
        <f t="shared" si="98"/>
        <v>0</v>
      </c>
      <c r="AS304" s="118">
        <f t="shared" si="99"/>
        <v>0</v>
      </c>
      <c r="AT304" s="118">
        <f t="shared" si="100"/>
        <v>0</v>
      </c>
      <c r="AU304" s="118">
        <f t="shared" si="101"/>
        <v>0</v>
      </c>
      <c r="AV304" s="118">
        <f t="shared" si="102"/>
        <v>0</v>
      </c>
      <c r="AW304" s="118">
        <f t="shared" si="103"/>
        <v>0</v>
      </c>
      <c r="AX304" s="118">
        <f t="shared" si="104"/>
        <v>0</v>
      </c>
      <c r="AY304" s="118">
        <f t="shared" si="105"/>
        <v>0</v>
      </c>
      <c r="AZ304" s="118">
        <f t="shared" si="106"/>
        <v>0</v>
      </c>
      <c r="BA304" s="118">
        <f t="shared" si="107"/>
        <v>0</v>
      </c>
      <c r="BB304" s="118">
        <f t="shared" si="108"/>
        <v>0</v>
      </c>
      <c r="BC304" s="118">
        <f t="shared" si="109"/>
        <v>0</v>
      </c>
      <c r="BD304" s="118">
        <f t="shared" si="110"/>
        <v>0</v>
      </c>
      <c r="BE304" s="72"/>
      <c r="BG304" s="11"/>
      <c r="BH304" s="11"/>
      <c r="BI304" s="11"/>
      <c r="BJ304" s="11"/>
      <c r="BK304" s="11"/>
      <c r="BL304" s="11"/>
      <c r="BM304" s="11"/>
      <c r="BN304" s="11"/>
      <c r="BO304" s="11"/>
      <c r="BP304" s="165"/>
      <c r="BQ304" s="165"/>
      <c r="BR304" s="165"/>
      <c r="BS304" s="165"/>
      <c r="BT304" s="165"/>
      <c r="BU304" s="165"/>
      <c r="BV304" s="165"/>
      <c r="BW304" s="165"/>
      <c r="BX304" s="165"/>
      <c r="BY304" s="165"/>
      <c r="BZ304" s="165"/>
      <c r="CA304" s="165"/>
      <c r="CB304" s="165"/>
    </row>
    <row r="305" spans="1:80" x14ac:dyDescent="0.3">
      <c r="A305" s="11" t="s">
        <v>1109</v>
      </c>
      <c r="B305" s="89" t="s">
        <v>1110</v>
      </c>
      <c r="C305" s="94"/>
      <c r="D305" s="94"/>
      <c r="E305" s="159"/>
      <c r="F305" s="159"/>
      <c r="G305" s="159"/>
      <c r="H305" s="159"/>
      <c r="I305" s="159"/>
      <c r="J305" s="159"/>
      <c r="K305" s="159"/>
      <c r="L305" s="159"/>
      <c r="M305" s="159"/>
      <c r="N305" s="159"/>
      <c r="O305" s="159"/>
      <c r="P305" s="159"/>
      <c r="Q305" s="159"/>
      <c r="R305" s="159"/>
      <c r="S305" s="159"/>
      <c r="T305" s="159"/>
      <c r="U305" s="159"/>
      <c r="V305" s="159"/>
      <c r="W305" s="159"/>
      <c r="X305" s="159"/>
      <c r="Y305" s="159"/>
      <c r="Z305" s="159"/>
      <c r="AA305" s="4" t="s">
        <v>60</v>
      </c>
      <c r="AB305" s="116">
        <v>1</v>
      </c>
      <c r="AC305" s="116" t="s">
        <v>231</v>
      </c>
      <c r="AD305" s="116" t="s">
        <v>641</v>
      </c>
      <c r="AE305" s="116"/>
      <c r="AF305" s="116"/>
      <c r="AG305" s="123">
        <f>IF(Tabel5[[#This Row],[Respons Vendor]]=AC305,AB305,0)</f>
        <v>0</v>
      </c>
      <c r="AH305" s="98"/>
      <c r="AI305" s="116"/>
      <c r="AJ305" s="98"/>
      <c r="AK305" s="118">
        <f t="shared" si="91"/>
        <v>0</v>
      </c>
      <c r="AL305" s="118">
        <f t="shared" si="92"/>
        <v>0</v>
      </c>
      <c r="AM305" s="118">
        <f t="shared" si="93"/>
        <v>0</v>
      </c>
      <c r="AN305" s="118">
        <f t="shared" si="94"/>
        <v>0</v>
      </c>
      <c r="AO305" s="118">
        <f t="shared" si="95"/>
        <v>0</v>
      </c>
      <c r="AP305" s="118">
        <f t="shared" si="96"/>
        <v>0</v>
      </c>
      <c r="AQ305" s="118">
        <f t="shared" si="97"/>
        <v>1</v>
      </c>
      <c r="AR305" s="118">
        <f t="shared" si="98"/>
        <v>0</v>
      </c>
      <c r="AS305" s="118">
        <f t="shared" si="99"/>
        <v>0</v>
      </c>
      <c r="AT305" s="118">
        <f t="shared" si="100"/>
        <v>0</v>
      </c>
      <c r="AU305" s="118">
        <f t="shared" si="101"/>
        <v>0</v>
      </c>
      <c r="AV305" s="118">
        <f t="shared" si="102"/>
        <v>0</v>
      </c>
      <c r="AW305" s="118">
        <f t="shared" si="103"/>
        <v>0</v>
      </c>
      <c r="AX305" s="118">
        <f t="shared" si="104"/>
        <v>0</v>
      </c>
      <c r="AY305" s="118">
        <f t="shared" si="105"/>
        <v>0</v>
      </c>
      <c r="AZ305" s="118">
        <f t="shared" si="106"/>
        <v>0</v>
      </c>
      <c r="BA305" s="118">
        <f t="shared" si="107"/>
        <v>0</v>
      </c>
      <c r="BB305" s="118">
        <f t="shared" si="108"/>
        <v>0</v>
      </c>
      <c r="BC305" s="118">
        <f t="shared" si="109"/>
        <v>0</v>
      </c>
      <c r="BD305" s="118">
        <f t="shared" si="110"/>
        <v>0</v>
      </c>
      <c r="BE305" s="72"/>
      <c r="BG305" s="11"/>
      <c r="BH305" s="11"/>
      <c r="BI305" s="11"/>
      <c r="BJ305" s="11"/>
      <c r="BK305" s="11"/>
      <c r="BL305" s="11"/>
      <c r="BM305" s="11"/>
      <c r="BN305" s="11"/>
      <c r="BO305" s="11"/>
      <c r="BP305" s="165"/>
      <c r="BQ305" s="165"/>
      <c r="BR305" s="165"/>
      <c r="BS305" s="165"/>
      <c r="BT305" s="165"/>
      <c r="BU305" s="165"/>
      <c r="BV305" s="165"/>
      <c r="BW305" s="165"/>
      <c r="BX305" s="165"/>
      <c r="BY305" s="165"/>
      <c r="BZ305" s="165"/>
      <c r="CA305" s="165"/>
      <c r="CB305" s="165"/>
    </row>
    <row r="306" spans="1:80" x14ac:dyDescent="0.3">
      <c r="A306" s="89"/>
      <c r="C306" s="94"/>
      <c r="D306" s="94"/>
      <c r="E306" s="159"/>
      <c r="F306" s="159"/>
      <c r="G306" s="159"/>
      <c r="H306" s="159"/>
      <c r="I306" s="159"/>
      <c r="J306" s="159"/>
      <c r="K306" s="159"/>
      <c r="L306" s="159"/>
      <c r="M306" s="159"/>
      <c r="N306" s="159"/>
      <c r="O306" s="159"/>
      <c r="P306" s="159"/>
      <c r="Q306" s="159"/>
      <c r="R306" s="159"/>
      <c r="S306" s="159"/>
      <c r="T306" s="159"/>
      <c r="U306" s="159"/>
      <c r="V306" s="159"/>
      <c r="W306" s="159"/>
      <c r="X306" s="159"/>
      <c r="Y306" s="159"/>
      <c r="Z306" s="159"/>
      <c r="AA306" s="4"/>
      <c r="AB306" s="116"/>
      <c r="AC306" s="116" t="s">
        <v>231</v>
      </c>
      <c r="AD306" s="116" t="s">
        <v>641</v>
      </c>
      <c r="AE306" s="116"/>
      <c r="AF306" s="116"/>
      <c r="AG306" s="123">
        <f>IF(Tabel5[[#This Row],[Respons Vendor]]=AC306,AB306,0)</f>
        <v>0</v>
      </c>
      <c r="AH306" s="98"/>
      <c r="AI306" s="116"/>
      <c r="AJ306" s="98"/>
      <c r="AK306" s="118">
        <f t="shared" si="91"/>
        <v>0</v>
      </c>
      <c r="AL306" s="118">
        <f t="shared" si="92"/>
        <v>0</v>
      </c>
      <c r="AM306" s="118">
        <f t="shared" si="93"/>
        <v>0</v>
      </c>
      <c r="AN306" s="118">
        <f t="shared" si="94"/>
        <v>0</v>
      </c>
      <c r="AO306" s="118">
        <f t="shared" si="95"/>
        <v>0</v>
      </c>
      <c r="AP306" s="118">
        <f t="shared" si="96"/>
        <v>0</v>
      </c>
      <c r="AQ306" s="118">
        <f t="shared" si="97"/>
        <v>0</v>
      </c>
      <c r="AR306" s="118">
        <f t="shared" si="98"/>
        <v>0</v>
      </c>
      <c r="AS306" s="118">
        <f t="shared" si="99"/>
        <v>0</v>
      </c>
      <c r="AT306" s="118">
        <f t="shared" si="100"/>
        <v>0</v>
      </c>
      <c r="AU306" s="118">
        <f t="shared" si="101"/>
        <v>0</v>
      </c>
      <c r="AV306" s="118">
        <f t="shared" si="102"/>
        <v>0</v>
      </c>
      <c r="AW306" s="118">
        <f t="shared" si="103"/>
        <v>0</v>
      </c>
      <c r="AX306" s="118">
        <f t="shared" si="104"/>
        <v>0</v>
      </c>
      <c r="AY306" s="118">
        <f t="shared" si="105"/>
        <v>0</v>
      </c>
      <c r="AZ306" s="118">
        <f t="shared" si="106"/>
        <v>0</v>
      </c>
      <c r="BA306" s="118">
        <f t="shared" si="107"/>
        <v>0</v>
      </c>
      <c r="BB306" s="118">
        <f t="shared" si="108"/>
        <v>0</v>
      </c>
      <c r="BC306" s="118">
        <f t="shared" si="109"/>
        <v>0</v>
      </c>
      <c r="BD306" s="118">
        <f t="shared" si="110"/>
        <v>0</v>
      </c>
      <c r="BE306" s="72"/>
      <c r="BG306" s="11"/>
      <c r="BH306" s="11"/>
      <c r="BI306" s="11"/>
      <c r="BJ306" s="11"/>
      <c r="BK306" s="11"/>
      <c r="BL306" s="11"/>
      <c r="BM306" s="11"/>
      <c r="BN306" s="11"/>
      <c r="BO306" s="11"/>
      <c r="BP306" s="165"/>
      <c r="BQ306" s="165"/>
      <c r="BR306" s="165"/>
      <c r="BS306" s="165"/>
      <c r="BT306" s="165"/>
      <c r="BU306" s="165"/>
      <c r="BV306" s="165"/>
      <c r="BW306" s="165"/>
      <c r="BX306" s="165"/>
      <c r="BY306" s="165"/>
      <c r="BZ306" s="165"/>
      <c r="CA306" s="165"/>
      <c r="CB306" s="165"/>
    </row>
    <row r="307" spans="1:80" x14ac:dyDescent="0.3">
      <c r="A307" s="89"/>
      <c r="C307" s="94"/>
      <c r="D307" s="94"/>
      <c r="E307" s="159"/>
      <c r="F307" s="159"/>
      <c r="G307" s="159"/>
      <c r="H307" s="159"/>
      <c r="I307" s="159"/>
      <c r="J307" s="159"/>
      <c r="K307" s="159"/>
      <c r="L307" s="159"/>
      <c r="M307" s="159"/>
      <c r="N307" s="159"/>
      <c r="O307" s="159"/>
      <c r="P307" s="159"/>
      <c r="Q307" s="159"/>
      <c r="R307" s="159"/>
      <c r="S307" s="159"/>
      <c r="T307" s="159"/>
      <c r="U307" s="159"/>
      <c r="V307" s="159"/>
      <c r="W307" s="159"/>
      <c r="X307" s="159"/>
      <c r="Y307" s="159"/>
      <c r="Z307" s="159"/>
      <c r="AA307" s="4"/>
      <c r="AB307" s="116"/>
      <c r="AC307" s="116" t="s">
        <v>231</v>
      </c>
      <c r="AD307" s="116" t="s">
        <v>641</v>
      </c>
      <c r="AE307" s="116"/>
      <c r="AF307" s="116"/>
      <c r="AG307" s="123">
        <f>IF(Tabel5[[#This Row],[Respons Vendor]]=AC307,AB307,0)</f>
        <v>0</v>
      </c>
      <c r="AH307" s="98"/>
      <c r="AI307" s="116"/>
      <c r="AJ307" s="98"/>
      <c r="AK307" s="118">
        <f t="shared" si="91"/>
        <v>0</v>
      </c>
      <c r="AL307" s="118">
        <f t="shared" si="92"/>
        <v>0</v>
      </c>
      <c r="AM307" s="118">
        <f t="shared" si="93"/>
        <v>0</v>
      </c>
      <c r="AN307" s="118">
        <f t="shared" si="94"/>
        <v>0</v>
      </c>
      <c r="AO307" s="118">
        <f t="shared" si="95"/>
        <v>0</v>
      </c>
      <c r="AP307" s="118">
        <f t="shared" si="96"/>
        <v>0</v>
      </c>
      <c r="AQ307" s="118">
        <f t="shared" si="97"/>
        <v>0</v>
      </c>
      <c r="AR307" s="118">
        <f t="shared" si="98"/>
        <v>0</v>
      </c>
      <c r="AS307" s="118">
        <f t="shared" si="99"/>
        <v>0</v>
      </c>
      <c r="AT307" s="118">
        <f t="shared" si="100"/>
        <v>0</v>
      </c>
      <c r="AU307" s="118">
        <f t="shared" si="101"/>
        <v>0</v>
      </c>
      <c r="AV307" s="118">
        <f t="shared" si="102"/>
        <v>0</v>
      </c>
      <c r="AW307" s="118">
        <f t="shared" si="103"/>
        <v>0</v>
      </c>
      <c r="AX307" s="118">
        <f t="shared" si="104"/>
        <v>0</v>
      </c>
      <c r="AY307" s="118">
        <f t="shared" si="105"/>
        <v>0</v>
      </c>
      <c r="AZ307" s="118">
        <f t="shared" si="106"/>
        <v>0</v>
      </c>
      <c r="BA307" s="118">
        <f t="shared" si="107"/>
        <v>0</v>
      </c>
      <c r="BB307" s="118">
        <f t="shared" si="108"/>
        <v>0</v>
      </c>
      <c r="BC307" s="118">
        <f t="shared" si="109"/>
        <v>0</v>
      </c>
      <c r="BD307" s="118">
        <f t="shared" si="110"/>
        <v>0</v>
      </c>
      <c r="BE307" s="72"/>
      <c r="BG307" s="11"/>
      <c r="BH307" s="11"/>
      <c r="BI307" s="11"/>
      <c r="BJ307" s="11"/>
      <c r="BK307" s="11"/>
      <c r="BL307" s="11"/>
      <c r="BM307" s="11"/>
      <c r="BN307" s="11"/>
      <c r="BO307" s="11"/>
      <c r="BP307" s="165"/>
      <c r="BQ307" s="165"/>
      <c r="BR307" s="165"/>
      <c r="BS307" s="165"/>
      <c r="BT307" s="165"/>
      <c r="BU307" s="165"/>
      <c r="BV307" s="165"/>
      <c r="BW307" s="165"/>
      <c r="BX307" s="165"/>
      <c r="BY307" s="165"/>
      <c r="BZ307" s="165"/>
      <c r="CA307" s="165"/>
      <c r="CB307" s="165"/>
    </row>
    <row r="308" spans="1:80" x14ac:dyDescent="0.3">
      <c r="B308" s="91" t="s">
        <v>1111</v>
      </c>
      <c r="C308" s="94"/>
      <c r="D308" s="94"/>
      <c r="E308" s="159"/>
      <c r="F308" s="159"/>
      <c r="G308" s="159"/>
      <c r="H308" s="159"/>
      <c r="I308" s="159"/>
      <c r="J308" s="159"/>
      <c r="K308" s="159"/>
      <c r="L308" s="159"/>
      <c r="M308" s="159"/>
      <c r="N308" s="159"/>
      <c r="O308" s="159"/>
      <c r="P308" s="159"/>
      <c r="Q308" s="159"/>
      <c r="R308" s="159"/>
      <c r="S308" s="159"/>
      <c r="T308" s="159"/>
      <c r="U308" s="159"/>
      <c r="V308" s="159"/>
      <c r="W308" s="159"/>
      <c r="X308" s="159"/>
      <c r="Y308" s="159"/>
      <c r="Z308" s="159"/>
      <c r="AA308" s="4"/>
      <c r="AB308" s="116"/>
      <c r="AC308" s="116" t="s">
        <v>231</v>
      </c>
      <c r="AD308" s="116" t="s">
        <v>641</v>
      </c>
      <c r="AE308" s="116"/>
      <c r="AF308" s="116"/>
      <c r="AG308" s="123">
        <f>IF(Tabel5[[#This Row],[Respons Vendor]]=AC308,AB308,0)</f>
        <v>0</v>
      </c>
      <c r="AH308" s="98"/>
      <c r="AI308" s="116"/>
      <c r="AJ308" s="98"/>
      <c r="AK308" s="118">
        <f t="shared" si="91"/>
        <v>0</v>
      </c>
      <c r="AL308" s="118">
        <f t="shared" si="92"/>
        <v>0</v>
      </c>
      <c r="AM308" s="118">
        <f t="shared" si="93"/>
        <v>0</v>
      </c>
      <c r="AN308" s="118">
        <f t="shared" si="94"/>
        <v>0</v>
      </c>
      <c r="AO308" s="118">
        <f t="shared" si="95"/>
        <v>0</v>
      </c>
      <c r="AP308" s="118">
        <f t="shared" si="96"/>
        <v>0</v>
      </c>
      <c r="AQ308" s="118">
        <f t="shared" si="97"/>
        <v>0</v>
      </c>
      <c r="AR308" s="118">
        <f t="shared" si="98"/>
        <v>0</v>
      </c>
      <c r="AS308" s="118">
        <f t="shared" si="99"/>
        <v>0</v>
      </c>
      <c r="AT308" s="118">
        <f t="shared" si="100"/>
        <v>0</v>
      </c>
      <c r="AU308" s="118">
        <f t="shared" si="101"/>
        <v>0</v>
      </c>
      <c r="AV308" s="118">
        <f t="shared" si="102"/>
        <v>0</v>
      </c>
      <c r="AW308" s="118">
        <f t="shared" si="103"/>
        <v>0</v>
      </c>
      <c r="AX308" s="118">
        <f t="shared" si="104"/>
        <v>0</v>
      </c>
      <c r="AY308" s="118">
        <f t="shared" si="105"/>
        <v>0</v>
      </c>
      <c r="AZ308" s="118">
        <f t="shared" si="106"/>
        <v>0</v>
      </c>
      <c r="BA308" s="118">
        <f t="shared" si="107"/>
        <v>0</v>
      </c>
      <c r="BB308" s="118">
        <f t="shared" si="108"/>
        <v>0</v>
      </c>
      <c r="BC308" s="118">
        <f t="shared" si="109"/>
        <v>0</v>
      </c>
      <c r="BD308" s="118">
        <f t="shared" si="110"/>
        <v>0</v>
      </c>
      <c r="BE308" s="72"/>
      <c r="BG308" s="11"/>
      <c r="BH308" s="11"/>
      <c r="BI308" s="11"/>
      <c r="BJ308" s="11"/>
      <c r="BK308" s="11"/>
      <c r="BL308" s="11"/>
      <c r="BM308" s="11"/>
      <c r="BN308" s="11"/>
      <c r="BO308" s="11"/>
      <c r="BP308" s="165"/>
      <c r="BQ308" s="165"/>
      <c r="BR308" s="165"/>
      <c r="BS308" s="165"/>
      <c r="BT308" s="165"/>
      <c r="BU308" s="165"/>
      <c r="BV308" s="165"/>
      <c r="BW308" s="165"/>
      <c r="BX308" s="165"/>
      <c r="BY308" s="165"/>
      <c r="BZ308" s="165"/>
      <c r="CA308" s="165"/>
      <c r="CB308" s="165"/>
    </row>
    <row r="309" spans="1:80" ht="27.6" x14ac:dyDescent="0.3">
      <c r="B309" s="92" t="s">
        <v>1112</v>
      </c>
      <c r="C309" s="94"/>
      <c r="D309" s="94"/>
      <c r="E309" s="159"/>
      <c r="F309" s="159"/>
      <c r="G309" s="159"/>
      <c r="H309" s="159"/>
      <c r="I309" s="159"/>
      <c r="J309" s="159"/>
      <c r="K309" s="159"/>
      <c r="L309" s="159"/>
      <c r="M309" s="159"/>
      <c r="N309" s="159"/>
      <c r="O309" s="159"/>
      <c r="P309" s="159"/>
      <c r="Q309" s="159"/>
      <c r="R309" s="159"/>
      <c r="S309" s="159"/>
      <c r="T309" s="159"/>
      <c r="U309" s="159"/>
      <c r="V309" s="159"/>
      <c r="W309" s="159"/>
      <c r="X309" s="159"/>
      <c r="Y309" s="159"/>
      <c r="Z309" s="159"/>
      <c r="AA309" s="4"/>
      <c r="AB309" s="116"/>
      <c r="AC309" s="116" t="s">
        <v>231</v>
      </c>
      <c r="AD309" s="116" t="s">
        <v>641</v>
      </c>
      <c r="AE309" s="116"/>
      <c r="AF309" s="116"/>
      <c r="AG309" s="123">
        <f>IF(Tabel5[[#This Row],[Respons Vendor]]=AC309,AB309,0)</f>
        <v>0</v>
      </c>
      <c r="AH309" s="98"/>
      <c r="AI309" s="116"/>
      <c r="AJ309" s="98"/>
      <c r="AK309" s="118">
        <f t="shared" si="91"/>
        <v>0</v>
      </c>
      <c r="AL309" s="118">
        <f t="shared" si="92"/>
        <v>0</v>
      </c>
      <c r="AM309" s="118">
        <f t="shared" si="93"/>
        <v>0</v>
      </c>
      <c r="AN309" s="118">
        <f t="shared" si="94"/>
        <v>0</v>
      </c>
      <c r="AO309" s="118">
        <f t="shared" si="95"/>
        <v>0</v>
      </c>
      <c r="AP309" s="118">
        <f t="shared" si="96"/>
        <v>0</v>
      </c>
      <c r="AQ309" s="118">
        <f t="shared" si="97"/>
        <v>0</v>
      </c>
      <c r="AR309" s="118">
        <f t="shared" si="98"/>
        <v>0</v>
      </c>
      <c r="AS309" s="118">
        <f t="shared" si="99"/>
        <v>0</v>
      </c>
      <c r="AT309" s="118">
        <f t="shared" si="100"/>
        <v>0</v>
      </c>
      <c r="AU309" s="118">
        <f t="shared" si="101"/>
        <v>0</v>
      </c>
      <c r="AV309" s="118">
        <f t="shared" si="102"/>
        <v>0</v>
      </c>
      <c r="AW309" s="118">
        <f t="shared" si="103"/>
        <v>0</v>
      </c>
      <c r="AX309" s="118">
        <f t="shared" si="104"/>
        <v>0</v>
      </c>
      <c r="AY309" s="118">
        <f t="shared" si="105"/>
        <v>0</v>
      </c>
      <c r="AZ309" s="118">
        <f t="shared" si="106"/>
        <v>0</v>
      </c>
      <c r="BA309" s="118">
        <f t="shared" si="107"/>
        <v>0</v>
      </c>
      <c r="BB309" s="118">
        <f t="shared" si="108"/>
        <v>0</v>
      </c>
      <c r="BC309" s="118">
        <f t="shared" si="109"/>
        <v>0</v>
      </c>
      <c r="BD309" s="118">
        <f t="shared" si="110"/>
        <v>0</v>
      </c>
      <c r="BE309" s="72"/>
      <c r="BG309" s="11"/>
      <c r="BH309" s="11"/>
      <c r="BI309" s="11"/>
      <c r="BJ309" s="11"/>
      <c r="BK309" s="11"/>
      <c r="BL309" s="11"/>
      <c r="BM309" s="11"/>
      <c r="BN309" s="11"/>
      <c r="BO309" s="11"/>
      <c r="BP309" s="165"/>
      <c r="BQ309" s="165"/>
      <c r="BR309" s="165"/>
      <c r="BS309" s="165"/>
      <c r="BT309" s="165"/>
      <c r="BU309" s="165"/>
      <c r="BV309" s="165"/>
      <c r="BW309" s="165"/>
      <c r="BX309" s="165"/>
      <c r="BY309" s="165"/>
      <c r="BZ309" s="165"/>
      <c r="CA309" s="165"/>
      <c r="CB309" s="165"/>
    </row>
    <row r="310" spans="1:80" x14ac:dyDescent="0.3">
      <c r="A310" s="11" t="s">
        <v>1113</v>
      </c>
      <c r="B310" s="89" t="s">
        <v>1114</v>
      </c>
      <c r="C310" s="94"/>
      <c r="D310" s="94"/>
      <c r="E310" s="159"/>
      <c r="F310" s="159"/>
      <c r="G310" s="159"/>
      <c r="H310" s="159"/>
      <c r="I310" s="159"/>
      <c r="J310" s="159"/>
      <c r="K310" s="159"/>
      <c r="L310" s="159"/>
      <c r="M310" s="159"/>
      <c r="N310" s="159"/>
      <c r="O310" s="159"/>
      <c r="P310" s="159"/>
      <c r="Q310" s="159"/>
      <c r="R310" s="159"/>
      <c r="S310" s="159"/>
      <c r="T310" s="159"/>
      <c r="U310" s="159"/>
      <c r="V310" s="159"/>
      <c r="W310" s="159"/>
      <c r="X310" s="159"/>
      <c r="Y310" s="159"/>
      <c r="Z310" s="159"/>
      <c r="AA310" s="4" t="s">
        <v>62</v>
      </c>
      <c r="AB310" s="116">
        <v>1</v>
      </c>
      <c r="AC310" s="116" t="s">
        <v>641</v>
      </c>
      <c r="AD310" s="116" t="s">
        <v>231</v>
      </c>
      <c r="AE310" s="116"/>
      <c r="AF310" s="116"/>
      <c r="AG310" s="123">
        <f>IF(Tabel5[[#This Row],[Respons Vendor]]=AC310,AB310,0)</f>
        <v>0</v>
      </c>
      <c r="AH310" s="98"/>
      <c r="AI310" s="116"/>
      <c r="AJ310" s="98"/>
      <c r="AK310" s="118">
        <f t="shared" si="91"/>
        <v>0</v>
      </c>
      <c r="AL310" s="118">
        <f t="shared" si="92"/>
        <v>0</v>
      </c>
      <c r="AM310" s="118">
        <f t="shared" si="93"/>
        <v>0</v>
      </c>
      <c r="AN310" s="118">
        <f t="shared" si="94"/>
        <v>0</v>
      </c>
      <c r="AO310" s="118">
        <f t="shared" si="95"/>
        <v>0</v>
      </c>
      <c r="AP310" s="118">
        <f t="shared" si="96"/>
        <v>0</v>
      </c>
      <c r="AQ310" s="118">
        <f t="shared" si="97"/>
        <v>0</v>
      </c>
      <c r="AR310" s="118">
        <f t="shared" si="98"/>
        <v>0</v>
      </c>
      <c r="AS310" s="118">
        <f t="shared" si="99"/>
        <v>0</v>
      </c>
      <c r="AT310" s="118">
        <f t="shared" si="100"/>
        <v>0</v>
      </c>
      <c r="AU310" s="118">
        <f t="shared" si="101"/>
        <v>1</v>
      </c>
      <c r="AV310" s="118">
        <f t="shared" si="102"/>
        <v>0</v>
      </c>
      <c r="AW310" s="118">
        <f t="shared" si="103"/>
        <v>0</v>
      </c>
      <c r="AX310" s="118">
        <f t="shared" si="104"/>
        <v>0</v>
      </c>
      <c r="AY310" s="118">
        <f t="shared" si="105"/>
        <v>0</v>
      </c>
      <c r="AZ310" s="118">
        <f t="shared" si="106"/>
        <v>0</v>
      </c>
      <c r="BA310" s="118">
        <f t="shared" si="107"/>
        <v>0</v>
      </c>
      <c r="BB310" s="118">
        <f t="shared" si="108"/>
        <v>0</v>
      </c>
      <c r="BC310" s="118">
        <f t="shared" si="109"/>
        <v>0</v>
      </c>
      <c r="BD310" s="118">
        <f t="shared" si="110"/>
        <v>0</v>
      </c>
      <c r="BE310" s="72"/>
      <c r="BG310" s="11"/>
      <c r="BH310" s="11"/>
      <c r="BI310" s="11"/>
      <c r="BJ310" s="11"/>
      <c r="BK310" s="11"/>
      <c r="BL310" s="11"/>
      <c r="BM310" s="11"/>
      <c r="BN310" s="11"/>
      <c r="BO310" s="11"/>
      <c r="BP310" s="165"/>
      <c r="BQ310" s="165"/>
      <c r="BR310" s="165"/>
      <c r="BS310" s="165"/>
      <c r="BT310" s="165"/>
      <c r="BU310" s="165"/>
      <c r="BV310" s="165"/>
      <c r="BW310" s="165"/>
      <c r="BX310" s="165"/>
      <c r="BY310" s="165"/>
      <c r="BZ310" s="165"/>
      <c r="CA310" s="165"/>
      <c r="CB310" s="165"/>
    </row>
    <row r="311" spans="1:80" ht="27.6" x14ac:dyDescent="0.3">
      <c r="A311" s="11" t="s">
        <v>1115</v>
      </c>
      <c r="B311" s="89" t="s">
        <v>1116</v>
      </c>
      <c r="C311" s="94"/>
      <c r="D311" s="94"/>
      <c r="E311" s="159"/>
      <c r="F311" s="159"/>
      <c r="G311" s="159"/>
      <c r="H311" s="159"/>
      <c r="I311" s="159"/>
      <c r="J311" s="159"/>
      <c r="K311" s="159"/>
      <c r="L311" s="159"/>
      <c r="M311" s="159"/>
      <c r="N311" s="159"/>
      <c r="O311" s="159"/>
      <c r="P311" s="159"/>
      <c r="Q311" s="159"/>
      <c r="R311" s="159"/>
      <c r="S311" s="159"/>
      <c r="T311" s="159"/>
      <c r="U311" s="159"/>
      <c r="V311" s="159"/>
      <c r="W311" s="159"/>
      <c r="X311" s="159"/>
      <c r="Y311" s="159"/>
      <c r="Z311" s="159"/>
      <c r="AA311" s="4" t="s">
        <v>62</v>
      </c>
      <c r="AB311" s="116">
        <v>1</v>
      </c>
      <c r="AC311" s="116" t="s">
        <v>231</v>
      </c>
      <c r="AD311" s="116" t="s">
        <v>641</v>
      </c>
      <c r="AE311" s="116"/>
      <c r="AF311" s="116"/>
      <c r="AG311" s="123">
        <f>IF(Tabel5[[#This Row],[Respons Vendor]]=AC311,AB311,0)</f>
        <v>0</v>
      </c>
      <c r="AH311" s="98"/>
      <c r="AI311" s="116"/>
      <c r="AJ311" s="98"/>
      <c r="AK311" s="118">
        <f t="shared" si="91"/>
        <v>0</v>
      </c>
      <c r="AL311" s="118">
        <f t="shared" si="92"/>
        <v>0</v>
      </c>
      <c r="AM311" s="118">
        <f t="shared" si="93"/>
        <v>0</v>
      </c>
      <c r="AN311" s="118">
        <f t="shared" si="94"/>
        <v>0</v>
      </c>
      <c r="AO311" s="118">
        <f t="shared" si="95"/>
        <v>0</v>
      </c>
      <c r="AP311" s="118">
        <f t="shared" si="96"/>
        <v>0</v>
      </c>
      <c r="AQ311" s="118">
        <f t="shared" si="97"/>
        <v>0</v>
      </c>
      <c r="AR311" s="118">
        <f t="shared" si="98"/>
        <v>0</v>
      </c>
      <c r="AS311" s="118">
        <f t="shared" si="99"/>
        <v>0</v>
      </c>
      <c r="AT311" s="118">
        <f t="shared" si="100"/>
        <v>0</v>
      </c>
      <c r="AU311" s="118">
        <f t="shared" si="101"/>
        <v>1</v>
      </c>
      <c r="AV311" s="118">
        <f t="shared" si="102"/>
        <v>0</v>
      </c>
      <c r="AW311" s="118">
        <f t="shared" si="103"/>
        <v>0</v>
      </c>
      <c r="AX311" s="118">
        <f t="shared" si="104"/>
        <v>0</v>
      </c>
      <c r="AY311" s="118">
        <f t="shared" si="105"/>
        <v>0</v>
      </c>
      <c r="AZ311" s="118">
        <f t="shared" si="106"/>
        <v>0</v>
      </c>
      <c r="BA311" s="118">
        <f t="shared" si="107"/>
        <v>0</v>
      </c>
      <c r="BB311" s="118">
        <f t="shared" si="108"/>
        <v>0</v>
      </c>
      <c r="BC311" s="118">
        <f t="shared" si="109"/>
        <v>0</v>
      </c>
      <c r="BD311" s="118">
        <f t="shared" si="110"/>
        <v>0</v>
      </c>
      <c r="BE311" s="72"/>
      <c r="BG311" s="11"/>
      <c r="BH311" s="11"/>
      <c r="BI311" s="11"/>
      <c r="BJ311" s="11"/>
      <c r="BK311" s="11"/>
      <c r="BL311" s="11"/>
      <c r="BM311" s="11"/>
      <c r="BN311" s="11"/>
      <c r="BO311" s="11"/>
      <c r="BP311" s="165"/>
      <c r="BQ311" s="165"/>
      <c r="BR311" s="165"/>
      <c r="BS311" s="165"/>
      <c r="BT311" s="165"/>
      <c r="BU311" s="165"/>
      <c r="BV311" s="165"/>
      <c r="BW311" s="165"/>
      <c r="BX311" s="165"/>
      <c r="BY311" s="165"/>
      <c r="BZ311" s="165"/>
      <c r="CA311" s="165"/>
      <c r="CB311" s="165"/>
    </row>
    <row r="312" spans="1:80" x14ac:dyDescent="0.3">
      <c r="A312" s="11" t="s">
        <v>1117</v>
      </c>
      <c r="B312" s="89" t="s">
        <v>1118</v>
      </c>
      <c r="C312" s="94"/>
      <c r="D312" s="94"/>
      <c r="E312" s="159"/>
      <c r="F312" s="159"/>
      <c r="G312" s="159"/>
      <c r="H312" s="159"/>
      <c r="I312" s="159"/>
      <c r="J312" s="159"/>
      <c r="K312" s="159"/>
      <c r="L312" s="159"/>
      <c r="M312" s="159"/>
      <c r="N312" s="159"/>
      <c r="O312" s="159"/>
      <c r="P312" s="159"/>
      <c r="Q312" s="159"/>
      <c r="R312" s="159"/>
      <c r="S312" s="159"/>
      <c r="T312" s="159"/>
      <c r="U312" s="159"/>
      <c r="V312" s="159"/>
      <c r="W312" s="159"/>
      <c r="X312" s="159"/>
      <c r="Y312" s="159"/>
      <c r="Z312" s="159"/>
      <c r="AA312" s="4" t="s">
        <v>62</v>
      </c>
      <c r="AB312" s="146">
        <v>3</v>
      </c>
      <c r="AC312" s="116" t="s">
        <v>231</v>
      </c>
      <c r="AD312" s="116" t="s">
        <v>641</v>
      </c>
      <c r="AE312" s="116"/>
      <c r="AF312" s="116"/>
      <c r="AG312" s="123">
        <f>IF(Tabel5[[#This Row],[Respons Vendor]]=AC312,AB312,0)</f>
        <v>0</v>
      </c>
      <c r="AH312" s="98"/>
      <c r="AI312" s="116"/>
      <c r="AJ312" s="98"/>
      <c r="AK312" s="118">
        <f t="shared" si="91"/>
        <v>0</v>
      </c>
      <c r="AL312" s="118">
        <f t="shared" si="92"/>
        <v>0</v>
      </c>
      <c r="AM312" s="118">
        <f t="shared" si="93"/>
        <v>0</v>
      </c>
      <c r="AN312" s="118">
        <f t="shared" si="94"/>
        <v>0</v>
      </c>
      <c r="AO312" s="118">
        <f t="shared" si="95"/>
        <v>0</v>
      </c>
      <c r="AP312" s="118">
        <f t="shared" si="96"/>
        <v>0</v>
      </c>
      <c r="AQ312" s="118">
        <f t="shared" si="97"/>
        <v>0</v>
      </c>
      <c r="AR312" s="118">
        <f t="shared" si="98"/>
        <v>0</v>
      </c>
      <c r="AS312" s="118">
        <f t="shared" si="99"/>
        <v>0</v>
      </c>
      <c r="AT312" s="118">
        <f t="shared" si="100"/>
        <v>0</v>
      </c>
      <c r="AU312" s="118">
        <f t="shared" si="101"/>
        <v>3</v>
      </c>
      <c r="AV312" s="118">
        <f t="shared" si="102"/>
        <v>0</v>
      </c>
      <c r="AW312" s="118">
        <f t="shared" si="103"/>
        <v>0</v>
      </c>
      <c r="AX312" s="118">
        <f t="shared" si="104"/>
        <v>0</v>
      </c>
      <c r="AY312" s="118">
        <f t="shared" si="105"/>
        <v>0</v>
      </c>
      <c r="AZ312" s="118">
        <f t="shared" si="106"/>
        <v>0</v>
      </c>
      <c r="BA312" s="118">
        <f t="shared" si="107"/>
        <v>0</v>
      </c>
      <c r="BB312" s="118">
        <f t="shared" si="108"/>
        <v>0</v>
      </c>
      <c r="BC312" s="118">
        <f t="shared" si="109"/>
        <v>0</v>
      </c>
      <c r="BD312" s="118">
        <f t="shared" si="110"/>
        <v>0</v>
      </c>
      <c r="BE312" s="72"/>
      <c r="BG312" s="11"/>
      <c r="BH312" s="11"/>
      <c r="BI312" s="11"/>
      <c r="BJ312" s="11"/>
      <c r="BK312" s="11"/>
      <c r="BL312" s="11"/>
      <c r="BM312" s="11"/>
      <c r="BN312" s="11"/>
      <c r="BO312" s="11"/>
      <c r="BP312" s="165"/>
      <c r="BQ312" s="165"/>
      <c r="BR312" s="165"/>
      <c r="BS312" s="165"/>
      <c r="BT312" s="165"/>
      <c r="BU312" s="165"/>
      <c r="BV312" s="165"/>
      <c r="BW312" s="165"/>
      <c r="BX312" s="165"/>
      <c r="BY312" s="165"/>
      <c r="BZ312" s="165"/>
      <c r="CA312" s="165"/>
      <c r="CB312" s="165"/>
    </row>
    <row r="313" spans="1:80" x14ac:dyDescent="0.3">
      <c r="A313" s="11" t="s">
        <v>1119</v>
      </c>
      <c r="B313" s="89" t="s">
        <v>1120</v>
      </c>
      <c r="C313" s="94"/>
      <c r="D313" s="94"/>
      <c r="E313" s="159"/>
      <c r="F313" s="159"/>
      <c r="G313" s="159"/>
      <c r="H313" s="159"/>
      <c r="I313" s="159"/>
      <c r="J313" s="159"/>
      <c r="K313" s="159"/>
      <c r="L313" s="159"/>
      <c r="M313" s="159"/>
      <c r="N313" s="159"/>
      <c r="O313" s="159"/>
      <c r="P313" s="159"/>
      <c r="Q313" s="159"/>
      <c r="R313" s="159"/>
      <c r="S313" s="159"/>
      <c r="T313" s="159"/>
      <c r="U313" s="159"/>
      <c r="V313" s="159"/>
      <c r="W313" s="159"/>
      <c r="X313" s="159"/>
      <c r="Y313" s="159"/>
      <c r="Z313" s="159"/>
      <c r="AA313" s="4" t="s">
        <v>62</v>
      </c>
      <c r="AB313" s="116">
        <v>1</v>
      </c>
      <c r="AC313" s="116" t="s">
        <v>231</v>
      </c>
      <c r="AD313" s="116" t="s">
        <v>641</v>
      </c>
      <c r="AE313" s="116"/>
      <c r="AF313" s="116"/>
      <c r="AG313" s="123">
        <f>IF(Tabel5[[#This Row],[Respons Vendor]]=AC313,AB313,0)</f>
        <v>0</v>
      </c>
      <c r="AH313" s="98"/>
      <c r="AI313" s="116"/>
      <c r="AJ313" s="98"/>
      <c r="AK313" s="118">
        <f t="shared" si="91"/>
        <v>0</v>
      </c>
      <c r="AL313" s="118">
        <f t="shared" si="92"/>
        <v>0</v>
      </c>
      <c r="AM313" s="118">
        <f t="shared" si="93"/>
        <v>0</v>
      </c>
      <c r="AN313" s="118">
        <f t="shared" si="94"/>
        <v>0</v>
      </c>
      <c r="AO313" s="118">
        <f t="shared" si="95"/>
        <v>0</v>
      </c>
      <c r="AP313" s="118">
        <f t="shared" si="96"/>
        <v>0</v>
      </c>
      <c r="AQ313" s="118">
        <f t="shared" si="97"/>
        <v>0</v>
      </c>
      <c r="AR313" s="118">
        <f t="shared" si="98"/>
        <v>0</v>
      </c>
      <c r="AS313" s="118">
        <f t="shared" si="99"/>
        <v>0</v>
      </c>
      <c r="AT313" s="118">
        <f t="shared" si="100"/>
        <v>0</v>
      </c>
      <c r="AU313" s="118">
        <f t="shared" si="101"/>
        <v>1</v>
      </c>
      <c r="AV313" s="118">
        <f t="shared" si="102"/>
        <v>0</v>
      </c>
      <c r="AW313" s="118">
        <f t="shared" si="103"/>
        <v>0</v>
      </c>
      <c r="AX313" s="118">
        <f t="shared" si="104"/>
        <v>0</v>
      </c>
      <c r="AY313" s="118">
        <f t="shared" si="105"/>
        <v>0</v>
      </c>
      <c r="AZ313" s="118">
        <f t="shared" si="106"/>
        <v>0</v>
      </c>
      <c r="BA313" s="118">
        <f t="shared" si="107"/>
        <v>0</v>
      </c>
      <c r="BB313" s="118">
        <f t="shared" si="108"/>
        <v>0</v>
      </c>
      <c r="BC313" s="118">
        <f t="shared" si="109"/>
        <v>0</v>
      </c>
      <c r="BD313" s="118">
        <f t="shared" si="110"/>
        <v>0</v>
      </c>
      <c r="BE313" s="72"/>
      <c r="BG313" s="11"/>
      <c r="BH313" s="11"/>
      <c r="BI313" s="11"/>
      <c r="BJ313" s="11"/>
      <c r="BK313" s="11"/>
      <c r="BL313" s="11"/>
      <c r="BM313" s="11"/>
      <c r="BN313" s="11"/>
      <c r="BO313" s="11"/>
      <c r="BP313" s="165"/>
      <c r="BQ313" s="165"/>
      <c r="BR313" s="165"/>
      <c r="BS313" s="165"/>
      <c r="BT313" s="165"/>
      <c r="BU313" s="165"/>
      <c r="BV313" s="165"/>
      <c r="BW313" s="165"/>
      <c r="BX313" s="165"/>
      <c r="BY313" s="165"/>
      <c r="BZ313" s="165"/>
      <c r="CA313" s="165"/>
      <c r="CB313" s="165"/>
    </row>
    <row r="314" spans="1:80" x14ac:dyDescent="0.3">
      <c r="A314" s="11" t="s">
        <v>1121</v>
      </c>
      <c r="B314" s="89" t="s">
        <v>1122</v>
      </c>
      <c r="C314" s="94"/>
      <c r="D314" s="94"/>
      <c r="E314" s="159"/>
      <c r="F314" s="159"/>
      <c r="G314" s="159"/>
      <c r="H314" s="159"/>
      <c r="I314" s="159"/>
      <c r="J314" s="159"/>
      <c r="K314" s="159"/>
      <c r="L314" s="159"/>
      <c r="M314" s="159"/>
      <c r="N314" s="159"/>
      <c r="O314" s="159"/>
      <c r="P314" s="159"/>
      <c r="Q314" s="159"/>
      <c r="R314" s="159"/>
      <c r="S314" s="159"/>
      <c r="T314" s="159"/>
      <c r="U314" s="159"/>
      <c r="V314" s="159"/>
      <c r="W314" s="159"/>
      <c r="X314" s="159"/>
      <c r="Y314" s="159"/>
      <c r="Z314" s="159"/>
      <c r="AA314" s="4" t="s">
        <v>62</v>
      </c>
      <c r="AB314" s="116">
        <v>1</v>
      </c>
      <c r="AC314" s="116" t="s">
        <v>231</v>
      </c>
      <c r="AD314" s="116" t="s">
        <v>641</v>
      </c>
      <c r="AE314" s="116"/>
      <c r="AF314" s="116"/>
      <c r="AG314" s="123">
        <f>IF(Tabel5[[#This Row],[Respons Vendor]]=AC314,AB314,0)</f>
        <v>0</v>
      </c>
      <c r="AH314" s="98"/>
      <c r="AI314" s="116"/>
      <c r="AJ314" s="98"/>
      <c r="AK314" s="118">
        <f t="shared" si="91"/>
        <v>0</v>
      </c>
      <c r="AL314" s="118">
        <f t="shared" si="92"/>
        <v>0</v>
      </c>
      <c r="AM314" s="118">
        <f t="shared" si="93"/>
        <v>0</v>
      </c>
      <c r="AN314" s="118">
        <f t="shared" si="94"/>
        <v>0</v>
      </c>
      <c r="AO314" s="118">
        <f t="shared" si="95"/>
        <v>0</v>
      </c>
      <c r="AP314" s="118">
        <f t="shared" si="96"/>
        <v>0</v>
      </c>
      <c r="AQ314" s="118">
        <f t="shared" si="97"/>
        <v>0</v>
      </c>
      <c r="AR314" s="118">
        <f t="shared" si="98"/>
        <v>0</v>
      </c>
      <c r="AS314" s="118">
        <f t="shared" si="99"/>
        <v>0</v>
      </c>
      <c r="AT314" s="118">
        <f t="shared" si="100"/>
        <v>0</v>
      </c>
      <c r="AU314" s="118">
        <f t="shared" si="101"/>
        <v>1</v>
      </c>
      <c r="AV314" s="118">
        <f t="shared" si="102"/>
        <v>0</v>
      </c>
      <c r="AW314" s="118">
        <f t="shared" si="103"/>
        <v>0</v>
      </c>
      <c r="AX314" s="118">
        <f t="shared" si="104"/>
        <v>0</v>
      </c>
      <c r="AY314" s="118">
        <f t="shared" si="105"/>
        <v>0</v>
      </c>
      <c r="AZ314" s="118">
        <f t="shared" si="106"/>
        <v>0</v>
      </c>
      <c r="BA314" s="118">
        <f t="shared" si="107"/>
        <v>0</v>
      </c>
      <c r="BB314" s="118">
        <f t="shared" si="108"/>
        <v>0</v>
      </c>
      <c r="BC314" s="118">
        <f t="shared" si="109"/>
        <v>0</v>
      </c>
      <c r="BD314" s="118">
        <f t="shared" si="110"/>
        <v>0</v>
      </c>
      <c r="BE314" s="72"/>
      <c r="BG314" s="11"/>
      <c r="BH314" s="11"/>
      <c r="BI314" s="11"/>
      <c r="BJ314" s="11"/>
      <c r="BK314" s="11"/>
      <c r="BL314" s="11"/>
      <c r="BM314" s="11"/>
      <c r="BN314" s="11"/>
      <c r="BO314" s="11"/>
      <c r="BP314" s="165"/>
      <c r="BQ314" s="165"/>
      <c r="BR314" s="165"/>
      <c r="BS314" s="165"/>
      <c r="BT314" s="165"/>
      <c r="BU314" s="165"/>
      <c r="BV314" s="165"/>
      <c r="BW314" s="165"/>
      <c r="BX314" s="165"/>
      <c r="BY314" s="165"/>
      <c r="BZ314" s="165"/>
      <c r="CA314" s="165"/>
      <c r="CB314" s="165"/>
    </row>
    <row r="315" spans="1:80" x14ac:dyDescent="0.3">
      <c r="A315" s="11" t="s">
        <v>1123</v>
      </c>
      <c r="B315" s="89" t="s">
        <v>1124</v>
      </c>
      <c r="C315" s="94"/>
      <c r="D315" s="94"/>
      <c r="E315" s="159"/>
      <c r="F315" s="159"/>
      <c r="G315" s="159"/>
      <c r="H315" s="159"/>
      <c r="I315" s="159"/>
      <c r="J315" s="159"/>
      <c r="K315" s="159"/>
      <c r="L315" s="159"/>
      <c r="M315" s="159"/>
      <c r="N315" s="159"/>
      <c r="O315" s="159"/>
      <c r="P315" s="159"/>
      <c r="Q315" s="159"/>
      <c r="R315" s="159"/>
      <c r="S315" s="159"/>
      <c r="T315" s="159"/>
      <c r="U315" s="159"/>
      <c r="V315" s="159"/>
      <c r="W315" s="159"/>
      <c r="X315" s="159"/>
      <c r="Y315" s="159"/>
      <c r="Z315" s="159"/>
      <c r="AA315" s="4" t="s">
        <v>62</v>
      </c>
      <c r="AB315" s="116">
        <v>1</v>
      </c>
      <c r="AC315" s="116" t="s">
        <v>231</v>
      </c>
      <c r="AD315" s="116" t="s">
        <v>641</v>
      </c>
      <c r="AE315" s="116"/>
      <c r="AF315" s="116"/>
      <c r="AG315" s="123">
        <f>IF(Tabel5[[#This Row],[Respons Vendor]]=AC315,AB315,0)</f>
        <v>0</v>
      </c>
      <c r="AH315" s="98"/>
      <c r="AI315" s="116"/>
      <c r="AJ315" s="98"/>
      <c r="AK315" s="118">
        <f t="shared" si="91"/>
        <v>0</v>
      </c>
      <c r="AL315" s="118">
        <f t="shared" si="92"/>
        <v>0</v>
      </c>
      <c r="AM315" s="118">
        <f t="shared" si="93"/>
        <v>0</v>
      </c>
      <c r="AN315" s="118">
        <f t="shared" si="94"/>
        <v>0</v>
      </c>
      <c r="AO315" s="118">
        <f t="shared" si="95"/>
        <v>0</v>
      </c>
      <c r="AP315" s="118">
        <f t="shared" si="96"/>
        <v>0</v>
      </c>
      <c r="AQ315" s="118">
        <f t="shared" si="97"/>
        <v>0</v>
      </c>
      <c r="AR315" s="118">
        <f t="shared" si="98"/>
        <v>0</v>
      </c>
      <c r="AS315" s="118">
        <f t="shared" si="99"/>
        <v>0</v>
      </c>
      <c r="AT315" s="118">
        <f t="shared" si="100"/>
        <v>0</v>
      </c>
      <c r="AU315" s="118">
        <f t="shared" si="101"/>
        <v>1</v>
      </c>
      <c r="AV315" s="118">
        <f t="shared" si="102"/>
        <v>0</v>
      </c>
      <c r="AW315" s="118">
        <f t="shared" si="103"/>
        <v>0</v>
      </c>
      <c r="AX315" s="118">
        <f t="shared" si="104"/>
        <v>0</v>
      </c>
      <c r="AY315" s="118">
        <f t="shared" si="105"/>
        <v>0</v>
      </c>
      <c r="AZ315" s="118">
        <f t="shared" si="106"/>
        <v>0</v>
      </c>
      <c r="BA315" s="118">
        <f t="shared" si="107"/>
        <v>0</v>
      </c>
      <c r="BB315" s="118">
        <f t="shared" si="108"/>
        <v>0</v>
      </c>
      <c r="BC315" s="118">
        <f t="shared" si="109"/>
        <v>0</v>
      </c>
      <c r="BD315" s="118">
        <f t="shared" si="110"/>
        <v>0</v>
      </c>
      <c r="BE315" s="72"/>
      <c r="BG315" s="11"/>
      <c r="BH315" s="11"/>
      <c r="BI315" s="11"/>
      <c r="BJ315" s="11"/>
      <c r="BK315" s="11"/>
      <c r="BL315" s="11"/>
      <c r="BM315" s="11"/>
      <c r="BN315" s="11"/>
      <c r="BO315" s="11"/>
      <c r="BP315" s="165"/>
      <c r="BQ315" s="165"/>
      <c r="BR315" s="165"/>
      <c r="BS315" s="165"/>
      <c r="BT315" s="165"/>
      <c r="BU315" s="165"/>
      <c r="BV315" s="165"/>
      <c r="BW315" s="165"/>
      <c r="BX315" s="165"/>
      <c r="BY315" s="165"/>
      <c r="BZ315" s="165"/>
      <c r="CA315" s="165"/>
      <c r="CB315" s="165"/>
    </row>
    <row r="316" spans="1:80" x14ac:dyDescent="0.3">
      <c r="A316" s="89"/>
      <c r="C316" s="94"/>
      <c r="D316" s="94"/>
      <c r="E316" s="159"/>
      <c r="F316" s="159"/>
      <c r="G316" s="159"/>
      <c r="H316" s="159"/>
      <c r="I316" s="159"/>
      <c r="J316" s="159"/>
      <c r="K316" s="159"/>
      <c r="L316" s="159"/>
      <c r="M316" s="159"/>
      <c r="N316" s="159"/>
      <c r="O316" s="159"/>
      <c r="P316" s="159"/>
      <c r="Q316" s="159"/>
      <c r="R316" s="159"/>
      <c r="S316" s="159"/>
      <c r="T316" s="159"/>
      <c r="U316" s="159"/>
      <c r="V316" s="159"/>
      <c r="W316" s="159"/>
      <c r="X316" s="159"/>
      <c r="Y316" s="159"/>
      <c r="Z316" s="159"/>
      <c r="AA316" s="4"/>
      <c r="AB316" s="116"/>
      <c r="AC316" s="116" t="s">
        <v>231</v>
      </c>
      <c r="AD316" s="116" t="s">
        <v>641</v>
      </c>
      <c r="AE316" s="116"/>
      <c r="AF316" s="116"/>
      <c r="AG316" s="123">
        <f>IF(Tabel5[[#This Row],[Respons Vendor]]=AC316,AB316,0)</f>
        <v>0</v>
      </c>
      <c r="AH316" s="98"/>
      <c r="AI316" s="116"/>
      <c r="AJ316" s="98"/>
      <c r="AK316" s="118">
        <f t="shared" si="91"/>
        <v>0</v>
      </c>
      <c r="AL316" s="118">
        <f t="shared" si="92"/>
        <v>0</v>
      </c>
      <c r="AM316" s="118">
        <f t="shared" si="93"/>
        <v>0</v>
      </c>
      <c r="AN316" s="118">
        <f t="shared" si="94"/>
        <v>0</v>
      </c>
      <c r="AO316" s="118">
        <f t="shared" si="95"/>
        <v>0</v>
      </c>
      <c r="AP316" s="118">
        <f t="shared" si="96"/>
        <v>0</v>
      </c>
      <c r="AQ316" s="118">
        <f t="shared" si="97"/>
        <v>0</v>
      </c>
      <c r="AR316" s="118">
        <f t="shared" si="98"/>
        <v>0</v>
      </c>
      <c r="AS316" s="118">
        <f t="shared" si="99"/>
        <v>0</v>
      </c>
      <c r="AT316" s="118">
        <f t="shared" si="100"/>
        <v>0</v>
      </c>
      <c r="AU316" s="118">
        <f t="shared" si="101"/>
        <v>0</v>
      </c>
      <c r="AV316" s="118">
        <f t="shared" si="102"/>
        <v>0</v>
      </c>
      <c r="AW316" s="118">
        <f t="shared" si="103"/>
        <v>0</v>
      </c>
      <c r="AX316" s="118">
        <f t="shared" si="104"/>
        <v>0</v>
      </c>
      <c r="AY316" s="118">
        <f t="shared" si="105"/>
        <v>0</v>
      </c>
      <c r="AZ316" s="118">
        <f t="shared" si="106"/>
        <v>0</v>
      </c>
      <c r="BA316" s="118">
        <f t="shared" si="107"/>
        <v>0</v>
      </c>
      <c r="BB316" s="118">
        <f t="shared" si="108"/>
        <v>0</v>
      </c>
      <c r="BC316" s="118">
        <f t="shared" si="109"/>
        <v>0</v>
      </c>
      <c r="BD316" s="118">
        <f t="shared" si="110"/>
        <v>0</v>
      </c>
      <c r="BE316" s="72"/>
      <c r="BG316" s="11"/>
      <c r="BH316" s="11"/>
      <c r="BI316" s="11"/>
      <c r="BJ316" s="11"/>
      <c r="BK316" s="11"/>
      <c r="BL316" s="11"/>
      <c r="BM316" s="11"/>
      <c r="BN316" s="11"/>
      <c r="BO316" s="11"/>
      <c r="BP316" s="165"/>
      <c r="BQ316" s="165"/>
      <c r="BR316" s="165"/>
      <c r="BS316" s="165"/>
      <c r="BT316" s="165"/>
      <c r="BU316" s="165"/>
      <c r="BV316" s="165"/>
      <c r="BW316" s="165"/>
      <c r="BX316" s="165"/>
      <c r="BY316" s="165"/>
      <c r="BZ316" s="165"/>
      <c r="CA316" s="165"/>
      <c r="CB316" s="165"/>
    </row>
    <row r="317" spans="1:80" x14ac:dyDescent="0.3">
      <c r="A317" s="89"/>
      <c r="C317" s="94"/>
      <c r="D317" s="94"/>
      <c r="E317" s="159"/>
      <c r="F317" s="159"/>
      <c r="G317" s="159"/>
      <c r="H317" s="159"/>
      <c r="I317" s="159"/>
      <c r="J317" s="159"/>
      <c r="K317" s="159"/>
      <c r="L317" s="159"/>
      <c r="M317" s="159"/>
      <c r="N317" s="159"/>
      <c r="O317" s="159"/>
      <c r="P317" s="159"/>
      <c r="Q317" s="159"/>
      <c r="R317" s="159"/>
      <c r="S317" s="159"/>
      <c r="T317" s="159"/>
      <c r="U317" s="159"/>
      <c r="V317" s="159"/>
      <c r="W317" s="159"/>
      <c r="X317" s="159"/>
      <c r="Y317" s="159"/>
      <c r="Z317" s="159"/>
      <c r="AA317" s="4"/>
      <c r="AB317" s="116"/>
      <c r="AC317" s="116" t="s">
        <v>231</v>
      </c>
      <c r="AD317" s="116" t="s">
        <v>641</v>
      </c>
      <c r="AE317" s="116"/>
      <c r="AF317" s="116"/>
      <c r="AG317" s="123">
        <f>IF(Tabel5[[#This Row],[Respons Vendor]]=AC317,AB317,0)</f>
        <v>0</v>
      </c>
      <c r="AH317" s="98"/>
      <c r="AI317" s="116"/>
      <c r="AJ317" s="98"/>
      <c r="AK317" s="118">
        <f t="shared" si="91"/>
        <v>0</v>
      </c>
      <c r="AL317" s="118">
        <f t="shared" si="92"/>
        <v>0</v>
      </c>
      <c r="AM317" s="118">
        <f t="shared" si="93"/>
        <v>0</v>
      </c>
      <c r="AN317" s="118">
        <f t="shared" si="94"/>
        <v>0</v>
      </c>
      <c r="AO317" s="118">
        <f t="shared" si="95"/>
        <v>0</v>
      </c>
      <c r="AP317" s="118">
        <f t="shared" si="96"/>
        <v>0</v>
      </c>
      <c r="AQ317" s="118">
        <f t="shared" si="97"/>
        <v>0</v>
      </c>
      <c r="AR317" s="118">
        <f t="shared" si="98"/>
        <v>0</v>
      </c>
      <c r="AS317" s="118">
        <f t="shared" si="99"/>
        <v>0</v>
      </c>
      <c r="AT317" s="118">
        <f t="shared" si="100"/>
        <v>0</v>
      </c>
      <c r="AU317" s="118">
        <f t="shared" si="101"/>
        <v>0</v>
      </c>
      <c r="AV317" s="118">
        <f t="shared" si="102"/>
        <v>0</v>
      </c>
      <c r="AW317" s="118">
        <f t="shared" si="103"/>
        <v>0</v>
      </c>
      <c r="AX317" s="118">
        <f t="shared" si="104"/>
        <v>0</v>
      </c>
      <c r="AY317" s="118">
        <f t="shared" si="105"/>
        <v>0</v>
      </c>
      <c r="AZ317" s="118">
        <f t="shared" si="106"/>
        <v>0</v>
      </c>
      <c r="BA317" s="118">
        <f t="shared" si="107"/>
        <v>0</v>
      </c>
      <c r="BB317" s="118">
        <f t="shared" si="108"/>
        <v>0</v>
      </c>
      <c r="BC317" s="118">
        <f t="shared" si="109"/>
        <v>0</v>
      </c>
      <c r="BD317" s="118">
        <f t="shared" si="110"/>
        <v>0</v>
      </c>
      <c r="BE317" s="72"/>
      <c r="BG317" s="11"/>
      <c r="BH317" s="11"/>
      <c r="BI317" s="11"/>
      <c r="BJ317" s="11"/>
      <c r="BK317" s="11"/>
      <c r="BL317" s="11"/>
      <c r="BM317" s="11"/>
      <c r="BN317" s="11"/>
      <c r="BO317" s="11"/>
      <c r="BP317" s="165"/>
      <c r="BQ317" s="165"/>
      <c r="BR317" s="165"/>
      <c r="BS317" s="165"/>
      <c r="BT317" s="165"/>
      <c r="BU317" s="165"/>
      <c r="BV317" s="165"/>
      <c r="BW317" s="165"/>
      <c r="BX317" s="165"/>
      <c r="BY317" s="165"/>
      <c r="BZ317" s="165"/>
      <c r="CA317" s="165"/>
      <c r="CB317" s="165"/>
    </row>
    <row r="318" spans="1:80" x14ac:dyDescent="0.3">
      <c r="B318" s="91" t="s">
        <v>1125</v>
      </c>
      <c r="C318" s="94"/>
      <c r="D318" s="94"/>
      <c r="E318" s="159"/>
      <c r="F318" s="159"/>
      <c r="G318" s="159"/>
      <c r="H318" s="159"/>
      <c r="I318" s="159"/>
      <c r="J318" s="159"/>
      <c r="K318" s="159"/>
      <c r="L318" s="159"/>
      <c r="M318" s="159"/>
      <c r="N318" s="159"/>
      <c r="O318" s="159"/>
      <c r="P318" s="159"/>
      <c r="Q318" s="159"/>
      <c r="R318" s="159"/>
      <c r="S318" s="159"/>
      <c r="T318" s="159"/>
      <c r="U318" s="159"/>
      <c r="V318" s="159"/>
      <c r="W318" s="159"/>
      <c r="X318" s="159"/>
      <c r="Y318" s="159"/>
      <c r="Z318" s="159"/>
      <c r="AA318" s="4"/>
      <c r="AB318" s="116"/>
      <c r="AC318" s="116" t="s">
        <v>231</v>
      </c>
      <c r="AD318" s="116" t="s">
        <v>641</v>
      </c>
      <c r="AE318" s="116"/>
      <c r="AF318" s="116"/>
      <c r="AG318" s="123">
        <f>IF(Tabel5[[#This Row],[Respons Vendor]]=AC318,AB318,0)</f>
        <v>0</v>
      </c>
      <c r="AH318" s="98"/>
      <c r="AI318" s="116"/>
      <c r="AJ318" s="98"/>
      <c r="AK318" s="118">
        <f t="shared" si="91"/>
        <v>0</v>
      </c>
      <c r="AL318" s="118">
        <f t="shared" si="92"/>
        <v>0</v>
      </c>
      <c r="AM318" s="118">
        <f t="shared" si="93"/>
        <v>0</v>
      </c>
      <c r="AN318" s="118">
        <f t="shared" si="94"/>
        <v>0</v>
      </c>
      <c r="AO318" s="118">
        <f t="shared" si="95"/>
        <v>0</v>
      </c>
      <c r="AP318" s="118">
        <f t="shared" si="96"/>
        <v>0</v>
      </c>
      <c r="AQ318" s="118">
        <f t="shared" si="97"/>
        <v>0</v>
      </c>
      <c r="AR318" s="118">
        <f t="shared" si="98"/>
        <v>0</v>
      </c>
      <c r="AS318" s="118">
        <f t="shared" si="99"/>
        <v>0</v>
      </c>
      <c r="AT318" s="118">
        <f t="shared" si="100"/>
        <v>0</v>
      </c>
      <c r="AU318" s="118">
        <f t="shared" si="101"/>
        <v>0</v>
      </c>
      <c r="AV318" s="118">
        <f t="shared" si="102"/>
        <v>0</v>
      </c>
      <c r="AW318" s="118">
        <f t="shared" si="103"/>
        <v>0</v>
      </c>
      <c r="AX318" s="118">
        <f t="shared" si="104"/>
        <v>0</v>
      </c>
      <c r="AY318" s="118">
        <f t="shared" si="105"/>
        <v>0</v>
      </c>
      <c r="AZ318" s="118">
        <f t="shared" si="106"/>
        <v>0</v>
      </c>
      <c r="BA318" s="118">
        <f t="shared" si="107"/>
        <v>0</v>
      </c>
      <c r="BB318" s="118">
        <f t="shared" si="108"/>
        <v>0</v>
      </c>
      <c r="BC318" s="118">
        <f t="shared" si="109"/>
        <v>0</v>
      </c>
      <c r="BD318" s="118">
        <f t="shared" si="110"/>
        <v>0</v>
      </c>
      <c r="BE318" s="72"/>
      <c r="BG318" s="11"/>
      <c r="BH318" s="11"/>
      <c r="BI318" s="11"/>
      <c r="BJ318" s="11"/>
      <c r="BK318" s="11"/>
      <c r="BL318" s="11"/>
      <c r="BM318" s="11"/>
      <c r="BN318" s="11"/>
      <c r="BO318" s="11"/>
      <c r="BP318" s="165"/>
      <c r="BQ318" s="165"/>
      <c r="BR318" s="165"/>
      <c r="BS318" s="165"/>
      <c r="BT318" s="165"/>
      <c r="BU318" s="165"/>
      <c r="BV318" s="165"/>
      <c r="BW318" s="165"/>
      <c r="BX318" s="165"/>
      <c r="BY318" s="165"/>
      <c r="BZ318" s="165"/>
      <c r="CA318" s="165"/>
      <c r="CB318" s="165"/>
    </row>
    <row r="319" spans="1:80" x14ac:dyDescent="0.3">
      <c r="B319" s="92" t="s">
        <v>1126</v>
      </c>
      <c r="C319" s="94"/>
      <c r="D319" s="94"/>
      <c r="E319" s="159"/>
      <c r="F319" s="159"/>
      <c r="G319" s="159"/>
      <c r="H319" s="159"/>
      <c r="I319" s="159"/>
      <c r="J319" s="159"/>
      <c r="K319" s="159"/>
      <c r="L319" s="159"/>
      <c r="M319" s="159"/>
      <c r="N319" s="159"/>
      <c r="O319" s="159"/>
      <c r="P319" s="159"/>
      <c r="Q319" s="159"/>
      <c r="R319" s="159"/>
      <c r="S319" s="159"/>
      <c r="T319" s="159"/>
      <c r="U319" s="159"/>
      <c r="V319" s="159"/>
      <c r="W319" s="159"/>
      <c r="X319" s="159"/>
      <c r="Y319" s="159"/>
      <c r="Z319" s="159"/>
      <c r="AA319" s="4"/>
      <c r="AB319" s="116"/>
      <c r="AC319" s="116" t="s">
        <v>231</v>
      </c>
      <c r="AD319" s="116" t="s">
        <v>641</v>
      </c>
      <c r="AE319" s="116"/>
      <c r="AF319" s="116"/>
      <c r="AG319" s="123">
        <f>IF(Tabel5[[#This Row],[Respons Vendor]]=AC319,AB319,0)</f>
        <v>0</v>
      </c>
      <c r="AH319" s="98"/>
      <c r="AI319" s="116"/>
      <c r="AJ319" s="98"/>
      <c r="AK319" s="118">
        <f t="shared" si="91"/>
        <v>0</v>
      </c>
      <c r="AL319" s="118">
        <f t="shared" si="92"/>
        <v>0</v>
      </c>
      <c r="AM319" s="118">
        <f t="shared" si="93"/>
        <v>0</v>
      </c>
      <c r="AN319" s="118">
        <f t="shared" si="94"/>
        <v>0</v>
      </c>
      <c r="AO319" s="118">
        <f t="shared" si="95"/>
        <v>0</v>
      </c>
      <c r="AP319" s="118">
        <f t="shared" si="96"/>
        <v>0</v>
      </c>
      <c r="AQ319" s="118">
        <f t="shared" si="97"/>
        <v>0</v>
      </c>
      <c r="AR319" s="118">
        <f t="shared" si="98"/>
        <v>0</v>
      </c>
      <c r="AS319" s="118">
        <f t="shared" si="99"/>
        <v>0</v>
      </c>
      <c r="AT319" s="118">
        <f t="shared" si="100"/>
        <v>0</v>
      </c>
      <c r="AU319" s="118">
        <f t="shared" si="101"/>
        <v>0</v>
      </c>
      <c r="AV319" s="118">
        <f t="shared" si="102"/>
        <v>0</v>
      </c>
      <c r="AW319" s="118">
        <f t="shared" si="103"/>
        <v>0</v>
      </c>
      <c r="AX319" s="118">
        <f t="shared" si="104"/>
        <v>0</v>
      </c>
      <c r="AY319" s="118">
        <f t="shared" si="105"/>
        <v>0</v>
      </c>
      <c r="AZ319" s="118">
        <f t="shared" si="106"/>
        <v>0</v>
      </c>
      <c r="BA319" s="118">
        <f t="shared" si="107"/>
        <v>0</v>
      </c>
      <c r="BB319" s="118">
        <f t="shared" si="108"/>
        <v>0</v>
      </c>
      <c r="BC319" s="118">
        <f t="shared" si="109"/>
        <v>0</v>
      </c>
      <c r="BD319" s="118">
        <f t="shared" si="110"/>
        <v>0</v>
      </c>
      <c r="BE319" s="72"/>
      <c r="BG319" s="11"/>
      <c r="BH319" s="11"/>
      <c r="BI319" s="11"/>
      <c r="BJ319" s="11"/>
      <c r="BK319" s="11"/>
      <c r="BL319" s="11"/>
      <c r="BM319" s="11"/>
      <c r="BN319" s="11"/>
      <c r="BO319" s="11"/>
      <c r="BP319" s="165"/>
      <c r="BQ319" s="165"/>
      <c r="BR319" s="165"/>
      <c r="BS319" s="165"/>
      <c r="BT319" s="165"/>
      <c r="BU319" s="165"/>
      <c r="BV319" s="165"/>
      <c r="BW319" s="165"/>
      <c r="BX319" s="165"/>
      <c r="BY319" s="165"/>
      <c r="BZ319" s="165"/>
      <c r="CA319" s="165"/>
      <c r="CB319" s="165"/>
    </row>
    <row r="320" spans="1:80" ht="27.6" x14ac:dyDescent="0.3">
      <c r="A320" s="11" t="s">
        <v>1127</v>
      </c>
      <c r="B320" s="89" t="s">
        <v>1128</v>
      </c>
      <c r="C320" s="94"/>
      <c r="D320" s="94"/>
      <c r="E320" s="159"/>
      <c r="F320" s="159"/>
      <c r="G320" s="159"/>
      <c r="H320" s="159"/>
      <c r="I320" s="159"/>
      <c r="J320" s="159"/>
      <c r="K320" s="159"/>
      <c r="L320" s="159"/>
      <c r="M320" s="159"/>
      <c r="N320" s="159"/>
      <c r="O320" s="159"/>
      <c r="P320" s="159"/>
      <c r="Q320" s="159"/>
      <c r="R320" s="159"/>
      <c r="S320" s="159"/>
      <c r="T320" s="159"/>
      <c r="U320" s="159"/>
      <c r="V320" s="159"/>
      <c r="W320" s="159"/>
      <c r="X320" s="159"/>
      <c r="Y320" s="159"/>
      <c r="Z320" s="159"/>
      <c r="AA320" s="4" t="s">
        <v>62</v>
      </c>
      <c r="AB320" s="116">
        <v>1</v>
      </c>
      <c r="AC320" s="116" t="s">
        <v>231</v>
      </c>
      <c r="AD320" s="116" t="s">
        <v>641</v>
      </c>
      <c r="AE320" s="116"/>
      <c r="AF320" s="116"/>
      <c r="AG320" s="123">
        <f>IF(Tabel5[[#This Row],[Respons Vendor]]=AC320,AB320,0)</f>
        <v>0</v>
      </c>
      <c r="AH320" s="98"/>
      <c r="AI320" s="116"/>
      <c r="AJ320" s="98"/>
      <c r="AK320" s="118">
        <f t="shared" si="91"/>
        <v>0</v>
      </c>
      <c r="AL320" s="118">
        <f t="shared" si="92"/>
        <v>0</v>
      </c>
      <c r="AM320" s="118">
        <f t="shared" si="93"/>
        <v>0</v>
      </c>
      <c r="AN320" s="118">
        <f t="shared" si="94"/>
        <v>0</v>
      </c>
      <c r="AO320" s="118">
        <f t="shared" si="95"/>
        <v>0</v>
      </c>
      <c r="AP320" s="118">
        <f t="shared" si="96"/>
        <v>0</v>
      </c>
      <c r="AQ320" s="118">
        <f t="shared" si="97"/>
        <v>0</v>
      </c>
      <c r="AR320" s="118">
        <f t="shared" si="98"/>
        <v>0</v>
      </c>
      <c r="AS320" s="118">
        <f t="shared" si="99"/>
        <v>0</v>
      </c>
      <c r="AT320" s="118">
        <f t="shared" si="100"/>
        <v>0</v>
      </c>
      <c r="AU320" s="118">
        <f t="shared" si="101"/>
        <v>1</v>
      </c>
      <c r="AV320" s="118">
        <f t="shared" si="102"/>
        <v>0</v>
      </c>
      <c r="AW320" s="118">
        <f t="shared" si="103"/>
        <v>0</v>
      </c>
      <c r="AX320" s="118">
        <f t="shared" si="104"/>
        <v>0</v>
      </c>
      <c r="AY320" s="118">
        <f t="shared" si="105"/>
        <v>0</v>
      </c>
      <c r="AZ320" s="118">
        <f t="shared" si="106"/>
        <v>0</v>
      </c>
      <c r="BA320" s="118">
        <f t="shared" si="107"/>
        <v>0</v>
      </c>
      <c r="BB320" s="118">
        <f t="shared" si="108"/>
        <v>0</v>
      </c>
      <c r="BC320" s="118">
        <f t="shared" si="109"/>
        <v>0</v>
      </c>
      <c r="BD320" s="118">
        <f t="shared" si="110"/>
        <v>0</v>
      </c>
      <c r="BE320" s="72"/>
      <c r="BG320" s="11"/>
      <c r="BH320" s="11"/>
      <c r="BI320" s="11"/>
      <c r="BJ320" s="11"/>
      <c r="BK320" s="11"/>
      <c r="BL320" s="11"/>
      <c r="BM320" s="11"/>
      <c r="BN320" s="11"/>
      <c r="BO320" s="11"/>
      <c r="BP320" s="165"/>
      <c r="BQ320" s="165"/>
      <c r="BR320" s="165"/>
      <c r="BS320" s="165"/>
      <c r="BT320" s="165"/>
      <c r="BU320" s="165"/>
      <c r="BV320" s="165"/>
      <c r="BW320" s="165"/>
      <c r="BX320" s="165"/>
      <c r="BY320" s="165"/>
      <c r="BZ320" s="165"/>
      <c r="CA320" s="165"/>
      <c r="CB320" s="165"/>
    </row>
    <row r="321" spans="1:80" x14ac:dyDescent="0.3">
      <c r="A321" s="11" t="s">
        <v>1129</v>
      </c>
      <c r="B321" s="89" t="s">
        <v>1130</v>
      </c>
      <c r="C321" s="94"/>
      <c r="D321" s="94"/>
      <c r="E321" s="159"/>
      <c r="F321" s="159"/>
      <c r="G321" s="159"/>
      <c r="H321" s="159"/>
      <c r="I321" s="159"/>
      <c r="J321" s="159"/>
      <c r="K321" s="159"/>
      <c r="L321" s="159"/>
      <c r="M321" s="159"/>
      <c r="N321" s="159"/>
      <c r="O321" s="159"/>
      <c r="P321" s="159"/>
      <c r="Q321" s="159"/>
      <c r="R321" s="159"/>
      <c r="S321" s="159"/>
      <c r="T321" s="159"/>
      <c r="U321" s="159"/>
      <c r="V321" s="159"/>
      <c r="W321" s="159"/>
      <c r="X321" s="159"/>
      <c r="Y321" s="159"/>
      <c r="Z321" s="159"/>
      <c r="AA321" s="4" t="s">
        <v>62</v>
      </c>
      <c r="AB321" s="116">
        <v>1</v>
      </c>
      <c r="AC321" s="116" t="s">
        <v>641</v>
      </c>
      <c r="AD321" s="116" t="s">
        <v>231</v>
      </c>
      <c r="AE321" s="116"/>
      <c r="AF321" s="116"/>
      <c r="AG321" s="123">
        <f>IF(Tabel5[[#This Row],[Respons Vendor]]=AC321,AB321,0)</f>
        <v>0</v>
      </c>
      <c r="AH321" s="98"/>
      <c r="AI321" s="116"/>
      <c r="AJ321" s="98"/>
      <c r="AK321" s="118">
        <f t="shared" si="91"/>
        <v>0</v>
      </c>
      <c r="AL321" s="118">
        <f t="shared" si="92"/>
        <v>0</v>
      </c>
      <c r="AM321" s="118">
        <f t="shared" si="93"/>
        <v>0</v>
      </c>
      <c r="AN321" s="118">
        <f t="shared" si="94"/>
        <v>0</v>
      </c>
      <c r="AO321" s="118">
        <f t="shared" si="95"/>
        <v>0</v>
      </c>
      <c r="AP321" s="118">
        <f t="shared" si="96"/>
        <v>0</v>
      </c>
      <c r="AQ321" s="118">
        <f t="shared" si="97"/>
        <v>0</v>
      </c>
      <c r="AR321" s="118">
        <f t="shared" si="98"/>
        <v>0</v>
      </c>
      <c r="AS321" s="118">
        <f t="shared" si="99"/>
        <v>0</v>
      </c>
      <c r="AT321" s="118">
        <f t="shared" si="100"/>
        <v>0</v>
      </c>
      <c r="AU321" s="118">
        <f t="shared" si="101"/>
        <v>1</v>
      </c>
      <c r="AV321" s="118">
        <f t="shared" si="102"/>
        <v>0</v>
      </c>
      <c r="AW321" s="118">
        <f t="shared" si="103"/>
        <v>0</v>
      </c>
      <c r="AX321" s="118">
        <f t="shared" si="104"/>
        <v>0</v>
      </c>
      <c r="AY321" s="118">
        <f t="shared" si="105"/>
        <v>0</v>
      </c>
      <c r="AZ321" s="118">
        <f t="shared" si="106"/>
        <v>0</v>
      </c>
      <c r="BA321" s="118">
        <f t="shared" si="107"/>
        <v>0</v>
      </c>
      <c r="BB321" s="118">
        <f t="shared" si="108"/>
        <v>0</v>
      </c>
      <c r="BC321" s="118">
        <f t="shared" si="109"/>
        <v>0</v>
      </c>
      <c r="BD321" s="118">
        <f t="shared" si="110"/>
        <v>0</v>
      </c>
      <c r="BE321" s="72"/>
      <c r="BG321" s="11"/>
      <c r="BH321" s="11"/>
      <c r="BI321" s="11"/>
      <c r="BJ321" s="11"/>
      <c r="BK321" s="11"/>
      <c r="BL321" s="11"/>
      <c r="BM321" s="11"/>
      <c r="BN321" s="11"/>
      <c r="BO321" s="11"/>
      <c r="BP321" s="165"/>
      <c r="BQ321" s="165"/>
      <c r="BR321" s="165"/>
      <c r="BS321" s="165"/>
      <c r="BT321" s="165"/>
      <c r="BU321" s="165"/>
      <c r="BV321" s="165"/>
      <c r="BW321" s="165"/>
      <c r="BX321" s="165"/>
      <c r="BY321" s="165"/>
      <c r="BZ321" s="165"/>
      <c r="CA321" s="165"/>
      <c r="CB321" s="165"/>
    </row>
    <row r="322" spans="1:80" x14ac:dyDescent="0.3">
      <c r="C322" s="94"/>
      <c r="D322" s="94"/>
      <c r="E322" s="159"/>
      <c r="F322" s="159"/>
      <c r="G322" s="159"/>
      <c r="H322" s="159"/>
      <c r="I322" s="159"/>
      <c r="J322" s="159"/>
      <c r="K322" s="159"/>
      <c r="L322" s="159"/>
      <c r="M322" s="159"/>
      <c r="N322" s="159"/>
      <c r="O322" s="159"/>
      <c r="P322" s="159"/>
      <c r="Q322" s="159"/>
      <c r="R322" s="159"/>
      <c r="S322" s="159"/>
      <c r="T322" s="159"/>
      <c r="U322" s="159"/>
      <c r="V322" s="159"/>
      <c r="W322" s="159"/>
      <c r="X322" s="159"/>
      <c r="Y322" s="159"/>
      <c r="Z322" s="159"/>
      <c r="AA322" s="4"/>
      <c r="AB322" s="116"/>
      <c r="AC322" s="116" t="s">
        <v>231</v>
      </c>
      <c r="AD322" s="116" t="s">
        <v>641</v>
      </c>
      <c r="AE322" s="116"/>
      <c r="AF322" s="116"/>
      <c r="AG322" s="123">
        <f>IF(Tabel5[[#This Row],[Respons Vendor]]=AC322,AB322,0)</f>
        <v>0</v>
      </c>
      <c r="AH322" s="98"/>
      <c r="AI322" s="116"/>
      <c r="AJ322" s="98"/>
      <c r="AK322" s="118">
        <f t="shared" si="91"/>
        <v>0</v>
      </c>
      <c r="AL322" s="118">
        <f t="shared" si="92"/>
        <v>0</v>
      </c>
      <c r="AM322" s="118">
        <f t="shared" si="93"/>
        <v>0</v>
      </c>
      <c r="AN322" s="118">
        <f t="shared" si="94"/>
        <v>0</v>
      </c>
      <c r="AO322" s="118">
        <f t="shared" si="95"/>
        <v>0</v>
      </c>
      <c r="AP322" s="118">
        <f t="shared" si="96"/>
        <v>0</v>
      </c>
      <c r="AQ322" s="118">
        <f t="shared" si="97"/>
        <v>0</v>
      </c>
      <c r="AR322" s="118">
        <f t="shared" si="98"/>
        <v>0</v>
      </c>
      <c r="AS322" s="118">
        <f t="shared" si="99"/>
        <v>0</v>
      </c>
      <c r="AT322" s="118">
        <f t="shared" si="100"/>
        <v>0</v>
      </c>
      <c r="AU322" s="118">
        <f t="shared" si="101"/>
        <v>0</v>
      </c>
      <c r="AV322" s="118">
        <f t="shared" si="102"/>
        <v>0</v>
      </c>
      <c r="AW322" s="118">
        <f t="shared" si="103"/>
        <v>0</v>
      </c>
      <c r="AX322" s="118">
        <f t="shared" si="104"/>
        <v>0</v>
      </c>
      <c r="AY322" s="118">
        <f t="shared" si="105"/>
        <v>0</v>
      </c>
      <c r="AZ322" s="118">
        <f t="shared" si="106"/>
        <v>0</v>
      </c>
      <c r="BA322" s="118">
        <f t="shared" si="107"/>
        <v>0</v>
      </c>
      <c r="BB322" s="118">
        <f t="shared" si="108"/>
        <v>0</v>
      </c>
      <c r="BC322" s="118">
        <f t="shared" si="109"/>
        <v>0</v>
      </c>
      <c r="BD322" s="118">
        <f t="shared" si="110"/>
        <v>0</v>
      </c>
      <c r="BE322" s="72"/>
      <c r="BG322" s="11"/>
      <c r="BH322" s="11"/>
      <c r="BI322" s="11"/>
      <c r="BJ322" s="11"/>
      <c r="BK322" s="11"/>
      <c r="BL322" s="11"/>
      <c r="BM322" s="11"/>
      <c r="BN322" s="11"/>
      <c r="BO322" s="11"/>
      <c r="BP322" s="165"/>
      <c r="BQ322" s="165"/>
      <c r="BR322" s="165"/>
      <c r="BS322" s="165"/>
      <c r="BT322" s="165"/>
      <c r="BU322" s="165"/>
      <c r="BV322" s="165"/>
      <c r="BW322" s="165"/>
      <c r="BX322" s="165"/>
      <c r="BY322" s="165"/>
      <c r="BZ322" s="165"/>
      <c r="CA322" s="165"/>
      <c r="CB322" s="165"/>
    </row>
    <row r="323" spans="1:80" x14ac:dyDescent="0.3">
      <c r="A323" s="89"/>
      <c r="C323" s="94"/>
      <c r="D323" s="94"/>
      <c r="E323" s="159"/>
      <c r="F323" s="159"/>
      <c r="G323" s="159"/>
      <c r="H323" s="159"/>
      <c r="I323" s="159"/>
      <c r="J323" s="159"/>
      <c r="K323" s="159"/>
      <c r="L323" s="159"/>
      <c r="M323" s="159"/>
      <c r="N323" s="159"/>
      <c r="O323" s="159"/>
      <c r="P323" s="159"/>
      <c r="Q323" s="159"/>
      <c r="R323" s="159"/>
      <c r="S323" s="159"/>
      <c r="T323" s="159"/>
      <c r="U323" s="159"/>
      <c r="V323" s="159"/>
      <c r="W323" s="159"/>
      <c r="X323" s="159"/>
      <c r="Y323" s="159"/>
      <c r="Z323" s="159"/>
      <c r="AA323" s="4"/>
      <c r="AB323" s="116"/>
      <c r="AC323" s="116" t="s">
        <v>231</v>
      </c>
      <c r="AD323" s="116" t="s">
        <v>641</v>
      </c>
      <c r="AE323" s="116"/>
      <c r="AF323" s="116"/>
      <c r="AG323" s="123">
        <f>IF(Tabel5[[#This Row],[Respons Vendor]]=AC323,AB323,0)</f>
        <v>0</v>
      </c>
      <c r="AH323" s="98"/>
      <c r="AI323" s="116"/>
      <c r="AJ323" s="98"/>
      <c r="AK323" s="118">
        <f t="shared" si="91"/>
        <v>0</v>
      </c>
      <c r="AL323" s="118">
        <f t="shared" si="92"/>
        <v>0</v>
      </c>
      <c r="AM323" s="118">
        <f t="shared" si="93"/>
        <v>0</v>
      </c>
      <c r="AN323" s="118">
        <f t="shared" si="94"/>
        <v>0</v>
      </c>
      <c r="AO323" s="118">
        <f t="shared" si="95"/>
        <v>0</v>
      </c>
      <c r="AP323" s="118">
        <f t="shared" si="96"/>
        <v>0</v>
      </c>
      <c r="AQ323" s="118">
        <f t="shared" si="97"/>
        <v>0</v>
      </c>
      <c r="AR323" s="118">
        <f t="shared" si="98"/>
        <v>0</v>
      </c>
      <c r="AS323" s="118">
        <f t="shared" si="99"/>
        <v>0</v>
      </c>
      <c r="AT323" s="118">
        <f t="shared" si="100"/>
        <v>0</v>
      </c>
      <c r="AU323" s="118">
        <f t="shared" si="101"/>
        <v>0</v>
      </c>
      <c r="AV323" s="118">
        <f t="shared" si="102"/>
        <v>0</v>
      </c>
      <c r="AW323" s="118">
        <f t="shared" si="103"/>
        <v>0</v>
      </c>
      <c r="AX323" s="118">
        <f t="shared" si="104"/>
        <v>0</v>
      </c>
      <c r="AY323" s="118">
        <f t="shared" si="105"/>
        <v>0</v>
      </c>
      <c r="AZ323" s="118">
        <f t="shared" si="106"/>
        <v>0</v>
      </c>
      <c r="BA323" s="118">
        <f t="shared" si="107"/>
        <v>0</v>
      </c>
      <c r="BB323" s="118">
        <f t="shared" si="108"/>
        <v>0</v>
      </c>
      <c r="BC323" s="118">
        <f t="shared" si="109"/>
        <v>0</v>
      </c>
      <c r="BD323" s="118">
        <f t="shared" si="110"/>
        <v>0</v>
      </c>
      <c r="BE323" s="72"/>
      <c r="BG323" s="11"/>
      <c r="BH323" s="11"/>
      <c r="BI323" s="11"/>
      <c r="BJ323" s="11"/>
      <c r="BK323" s="11"/>
      <c r="BL323" s="11"/>
      <c r="BM323" s="11"/>
      <c r="BN323" s="11"/>
      <c r="BO323" s="11"/>
      <c r="BP323" s="165"/>
      <c r="BQ323" s="165"/>
      <c r="BR323" s="165"/>
      <c r="BS323" s="165"/>
      <c r="BT323" s="165"/>
      <c r="BU323" s="165"/>
      <c r="BV323" s="165"/>
      <c r="BW323" s="165"/>
      <c r="BX323" s="165"/>
      <c r="BY323" s="165"/>
      <c r="BZ323" s="165"/>
      <c r="CA323" s="165"/>
      <c r="CB323" s="165"/>
    </row>
    <row r="324" spans="1:80" x14ac:dyDescent="0.3">
      <c r="B324" s="91" t="s">
        <v>1131</v>
      </c>
      <c r="C324" s="94"/>
      <c r="D324" s="94"/>
      <c r="E324" s="159"/>
      <c r="F324" s="159"/>
      <c r="G324" s="159"/>
      <c r="H324" s="159"/>
      <c r="I324" s="159"/>
      <c r="J324" s="159"/>
      <c r="K324" s="159"/>
      <c r="L324" s="159"/>
      <c r="M324" s="159"/>
      <c r="N324" s="159"/>
      <c r="O324" s="159"/>
      <c r="P324" s="159"/>
      <c r="Q324" s="159"/>
      <c r="R324" s="159"/>
      <c r="S324" s="159"/>
      <c r="T324" s="159"/>
      <c r="U324" s="159"/>
      <c r="V324" s="159"/>
      <c r="W324" s="159"/>
      <c r="X324" s="159"/>
      <c r="Y324" s="159"/>
      <c r="Z324" s="159"/>
      <c r="AA324" s="4"/>
      <c r="AB324" s="116"/>
      <c r="AC324" s="116" t="s">
        <v>231</v>
      </c>
      <c r="AD324" s="116" t="s">
        <v>641</v>
      </c>
      <c r="AE324" s="116"/>
      <c r="AF324" s="116"/>
      <c r="AG324" s="123">
        <f>IF(Tabel5[[#This Row],[Respons Vendor]]=AC324,AB324,0)</f>
        <v>0</v>
      </c>
      <c r="AH324" s="98"/>
      <c r="AI324" s="116"/>
      <c r="AJ324" s="98"/>
      <c r="AK324" s="118">
        <f t="shared" si="91"/>
        <v>0</v>
      </c>
      <c r="AL324" s="118">
        <f t="shared" si="92"/>
        <v>0</v>
      </c>
      <c r="AM324" s="118">
        <f t="shared" si="93"/>
        <v>0</v>
      </c>
      <c r="AN324" s="118">
        <f t="shared" si="94"/>
        <v>0</v>
      </c>
      <c r="AO324" s="118">
        <f t="shared" si="95"/>
        <v>0</v>
      </c>
      <c r="AP324" s="118">
        <f t="shared" si="96"/>
        <v>0</v>
      </c>
      <c r="AQ324" s="118">
        <f t="shared" si="97"/>
        <v>0</v>
      </c>
      <c r="AR324" s="118">
        <f t="shared" si="98"/>
        <v>0</v>
      </c>
      <c r="AS324" s="118">
        <f t="shared" si="99"/>
        <v>0</v>
      </c>
      <c r="AT324" s="118">
        <f t="shared" si="100"/>
        <v>0</v>
      </c>
      <c r="AU324" s="118">
        <f t="shared" si="101"/>
        <v>0</v>
      </c>
      <c r="AV324" s="118">
        <f t="shared" si="102"/>
        <v>0</v>
      </c>
      <c r="AW324" s="118">
        <f t="shared" si="103"/>
        <v>0</v>
      </c>
      <c r="AX324" s="118">
        <f t="shared" si="104"/>
        <v>0</v>
      </c>
      <c r="AY324" s="118">
        <f t="shared" si="105"/>
        <v>0</v>
      </c>
      <c r="AZ324" s="118">
        <f t="shared" si="106"/>
        <v>0</v>
      </c>
      <c r="BA324" s="118">
        <f t="shared" si="107"/>
        <v>0</v>
      </c>
      <c r="BB324" s="118">
        <f t="shared" si="108"/>
        <v>0</v>
      </c>
      <c r="BC324" s="118">
        <f t="shared" si="109"/>
        <v>0</v>
      </c>
      <c r="BD324" s="118">
        <f t="shared" si="110"/>
        <v>0</v>
      </c>
      <c r="BE324" s="72"/>
      <c r="BG324" s="11"/>
      <c r="BH324" s="11"/>
      <c r="BI324" s="11"/>
      <c r="BJ324" s="11"/>
      <c r="BK324" s="11"/>
      <c r="BL324" s="11"/>
      <c r="BM324" s="11"/>
      <c r="BN324" s="11"/>
      <c r="BO324" s="11"/>
      <c r="BP324" s="165"/>
      <c r="BQ324" s="165"/>
      <c r="BR324" s="165"/>
      <c r="BS324" s="165"/>
      <c r="BT324" s="165"/>
      <c r="BU324" s="165"/>
      <c r="BV324" s="165"/>
      <c r="BW324" s="165"/>
      <c r="BX324" s="165"/>
      <c r="BY324" s="165"/>
      <c r="BZ324" s="165"/>
      <c r="CA324" s="165"/>
      <c r="CB324" s="165"/>
    </row>
    <row r="325" spans="1:80" ht="27.6" x14ac:dyDescent="0.3">
      <c r="B325" s="92" t="s">
        <v>1132</v>
      </c>
      <c r="C325" s="94"/>
      <c r="D325" s="94"/>
      <c r="E325" s="159"/>
      <c r="F325" s="159"/>
      <c r="G325" s="159"/>
      <c r="H325" s="159"/>
      <c r="I325" s="159"/>
      <c r="J325" s="159"/>
      <c r="K325" s="159"/>
      <c r="L325" s="159"/>
      <c r="M325" s="159"/>
      <c r="N325" s="159"/>
      <c r="O325" s="159"/>
      <c r="P325" s="159"/>
      <c r="Q325" s="159"/>
      <c r="R325" s="159"/>
      <c r="S325" s="159"/>
      <c r="T325" s="159"/>
      <c r="U325" s="159"/>
      <c r="V325" s="159"/>
      <c r="W325" s="159"/>
      <c r="X325" s="159"/>
      <c r="Y325" s="159"/>
      <c r="Z325" s="159"/>
      <c r="AA325" s="4"/>
      <c r="AB325" s="116"/>
      <c r="AC325" s="116" t="s">
        <v>231</v>
      </c>
      <c r="AD325" s="116" t="s">
        <v>641</v>
      </c>
      <c r="AE325" s="116"/>
      <c r="AF325" s="116"/>
      <c r="AG325" s="123">
        <f>IF(Tabel5[[#This Row],[Respons Vendor]]=AC325,AB325,0)</f>
        <v>0</v>
      </c>
      <c r="AH325" s="98"/>
      <c r="AI325" s="116"/>
      <c r="AJ325" s="98"/>
      <c r="AK325" s="118">
        <f t="shared" si="91"/>
        <v>0</v>
      </c>
      <c r="AL325" s="118">
        <f t="shared" si="92"/>
        <v>0</v>
      </c>
      <c r="AM325" s="118">
        <f t="shared" si="93"/>
        <v>0</v>
      </c>
      <c r="AN325" s="118">
        <f t="shared" si="94"/>
        <v>0</v>
      </c>
      <c r="AO325" s="118">
        <f t="shared" si="95"/>
        <v>0</v>
      </c>
      <c r="AP325" s="118">
        <f t="shared" si="96"/>
        <v>0</v>
      </c>
      <c r="AQ325" s="118">
        <f t="shared" si="97"/>
        <v>0</v>
      </c>
      <c r="AR325" s="118">
        <f t="shared" si="98"/>
        <v>0</v>
      </c>
      <c r="AS325" s="118">
        <f t="shared" si="99"/>
        <v>0</v>
      </c>
      <c r="AT325" s="118">
        <f t="shared" si="100"/>
        <v>0</v>
      </c>
      <c r="AU325" s="118">
        <f t="shared" si="101"/>
        <v>0</v>
      </c>
      <c r="AV325" s="118">
        <f t="shared" si="102"/>
        <v>0</v>
      </c>
      <c r="AW325" s="118">
        <f t="shared" si="103"/>
        <v>0</v>
      </c>
      <c r="AX325" s="118">
        <f t="shared" si="104"/>
        <v>0</v>
      </c>
      <c r="AY325" s="118">
        <f t="shared" si="105"/>
        <v>0</v>
      </c>
      <c r="AZ325" s="118">
        <f t="shared" si="106"/>
        <v>0</v>
      </c>
      <c r="BA325" s="118">
        <f t="shared" si="107"/>
        <v>0</v>
      </c>
      <c r="BB325" s="118">
        <f t="shared" si="108"/>
        <v>0</v>
      </c>
      <c r="BC325" s="118">
        <f t="shared" si="109"/>
        <v>0</v>
      </c>
      <c r="BD325" s="118">
        <f t="shared" si="110"/>
        <v>0</v>
      </c>
      <c r="BE325" s="72"/>
      <c r="BG325" s="11"/>
      <c r="BH325" s="11"/>
      <c r="BI325" s="11"/>
      <c r="BJ325" s="11"/>
      <c r="BK325" s="11"/>
      <c r="BL325" s="11"/>
      <c r="BM325" s="11"/>
      <c r="BN325" s="11"/>
      <c r="BO325" s="11"/>
      <c r="BP325" s="165"/>
      <c r="BQ325" s="165"/>
      <c r="BR325" s="165"/>
      <c r="BS325" s="165"/>
      <c r="BT325" s="165"/>
      <c r="BU325" s="165"/>
      <c r="BV325" s="165"/>
      <c r="BW325" s="165"/>
      <c r="BX325" s="165"/>
      <c r="BY325" s="165"/>
      <c r="BZ325" s="165"/>
      <c r="CA325" s="165"/>
      <c r="CB325" s="165"/>
    </row>
    <row r="326" spans="1:80" x14ac:dyDescent="0.3">
      <c r="A326" s="11" t="s">
        <v>1133</v>
      </c>
      <c r="B326" s="89" t="s">
        <v>1134</v>
      </c>
      <c r="C326" s="94"/>
      <c r="D326" s="94"/>
      <c r="E326" s="159"/>
      <c r="F326" s="159"/>
      <c r="G326" s="159"/>
      <c r="H326" s="159"/>
      <c r="I326" s="159"/>
      <c r="J326" s="159"/>
      <c r="K326" s="159"/>
      <c r="L326" s="159"/>
      <c r="M326" s="159"/>
      <c r="N326" s="159"/>
      <c r="O326" s="159"/>
      <c r="P326" s="159"/>
      <c r="Q326" s="159"/>
      <c r="R326" s="159"/>
      <c r="S326" s="159"/>
      <c r="T326" s="159"/>
      <c r="U326" s="159"/>
      <c r="V326" s="159"/>
      <c r="W326" s="159"/>
      <c r="X326" s="159"/>
      <c r="Y326" s="159"/>
      <c r="Z326" s="159"/>
      <c r="AA326" s="4" t="s">
        <v>62</v>
      </c>
      <c r="AB326" s="146">
        <v>5</v>
      </c>
      <c r="AC326" s="116" t="s">
        <v>641</v>
      </c>
      <c r="AD326" s="116" t="s">
        <v>231</v>
      </c>
      <c r="AE326" s="116"/>
      <c r="AF326" s="116"/>
      <c r="AG326" s="123">
        <f>IF(Tabel5[[#This Row],[Respons Vendor]]=AC326,AB326,0)</f>
        <v>0</v>
      </c>
      <c r="AH326" s="98"/>
      <c r="AI326" s="116"/>
      <c r="AJ326" s="98"/>
      <c r="AK326" s="118">
        <f t="shared" si="91"/>
        <v>0</v>
      </c>
      <c r="AL326" s="118">
        <f t="shared" si="92"/>
        <v>0</v>
      </c>
      <c r="AM326" s="118">
        <f t="shared" si="93"/>
        <v>0</v>
      </c>
      <c r="AN326" s="118">
        <f t="shared" si="94"/>
        <v>0</v>
      </c>
      <c r="AO326" s="118">
        <f t="shared" si="95"/>
        <v>0</v>
      </c>
      <c r="AP326" s="118">
        <f t="shared" si="96"/>
        <v>0</v>
      </c>
      <c r="AQ326" s="118">
        <f t="shared" si="97"/>
        <v>0</v>
      </c>
      <c r="AR326" s="118">
        <f t="shared" si="98"/>
        <v>0</v>
      </c>
      <c r="AS326" s="118">
        <f t="shared" si="99"/>
        <v>0</v>
      </c>
      <c r="AT326" s="118">
        <f t="shared" si="100"/>
        <v>0</v>
      </c>
      <c r="AU326" s="118">
        <f t="shared" si="101"/>
        <v>5</v>
      </c>
      <c r="AV326" s="118">
        <f t="shared" si="102"/>
        <v>0</v>
      </c>
      <c r="AW326" s="118">
        <f t="shared" si="103"/>
        <v>0</v>
      </c>
      <c r="AX326" s="118">
        <f t="shared" si="104"/>
        <v>0</v>
      </c>
      <c r="AY326" s="118">
        <f t="shared" si="105"/>
        <v>0</v>
      </c>
      <c r="AZ326" s="118">
        <f t="shared" si="106"/>
        <v>0</v>
      </c>
      <c r="BA326" s="118">
        <f t="shared" si="107"/>
        <v>0</v>
      </c>
      <c r="BB326" s="118">
        <f t="shared" si="108"/>
        <v>0</v>
      </c>
      <c r="BC326" s="118">
        <f t="shared" si="109"/>
        <v>0</v>
      </c>
      <c r="BD326" s="118">
        <f t="shared" si="110"/>
        <v>0</v>
      </c>
      <c r="BE326" s="72"/>
      <c r="BG326" s="11"/>
      <c r="BH326" s="11"/>
      <c r="BI326" s="11"/>
      <c r="BJ326" s="11"/>
      <c r="BK326" s="11"/>
      <c r="BL326" s="11"/>
      <c r="BM326" s="11"/>
      <c r="BN326" s="11"/>
      <c r="BO326" s="11"/>
      <c r="BP326" s="165"/>
      <c r="BQ326" s="165"/>
      <c r="BR326" s="165"/>
      <c r="BS326" s="165"/>
      <c r="BT326" s="165"/>
      <c r="BU326" s="165"/>
      <c r="BV326" s="165"/>
      <c r="BW326" s="165"/>
      <c r="BX326" s="165"/>
      <c r="BY326" s="165"/>
      <c r="BZ326" s="165"/>
      <c r="CA326" s="165"/>
      <c r="CB326" s="165"/>
    </row>
    <row r="327" spans="1:80" ht="27.6" x14ac:dyDescent="0.3">
      <c r="A327" s="11" t="s">
        <v>1135</v>
      </c>
      <c r="B327" s="89" t="s">
        <v>1136</v>
      </c>
      <c r="C327" s="94"/>
      <c r="D327" s="94"/>
      <c r="E327" s="159"/>
      <c r="F327" s="159"/>
      <c r="G327" s="159"/>
      <c r="H327" s="159"/>
      <c r="I327" s="159"/>
      <c r="J327" s="159"/>
      <c r="K327" s="159"/>
      <c r="L327" s="159"/>
      <c r="M327" s="159"/>
      <c r="N327" s="159"/>
      <c r="O327" s="159"/>
      <c r="P327" s="159"/>
      <c r="Q327" s="159"/>
      <c r="R327" s="159"/>
      <c r="S327" s="159"/>
      <c r="T327" s="159"/>
      <c r="U327" s="159"/>
      <c r="V327" s="159"/>
      <c r="W327" s="159"/>
      <c r="X327" s="159"/>
      <c r="Y327" s="159"/>
      <c r="Z327" s="159"/>
      <c r="AA327" s="4" t="s">
        <v>66</v>
      </c>
      <c r="AB327" s="116">
        <v>1</v>
      </c>
      <c r="AC327" s="116" t="s">
        <v>641</v>
      </c>
      <c r="AD327" s="116" t="s">
        <v>231</v>
      </c>
      <c r="AE327" s="116"/>
      <c r="AF327" s="116"/>
      <c r="AG327" s="123">
        <f>IF(Tabel5[[#This Row],[Respons Vendor]]=AC327,AB327,0)</f>
        <v>0</v>
      </c>
      <c r="AH327" s="98"/>
      <c r="AI327" s="116"/>
      <c r="AJ327" s="98"/>
      <c r="AK327" s="118">
        <f t="shared" ref="AK327:AK390" si="111">IF($AA327=AK$1,$AB327,0)</f>
        <v>0</v>
      </c>
      <c r="AL327" s="118">
        <f t="shared" ref="AL327:AL390" si="112">IF($AA327=AK$1,$AG327,0)</f>
        <v>0</v>
      </c>
      <c r="AM327" s="118">
        <f t="shared" ref="AM327:AM390" si="113">IF($AA327=AM$1,$AB327,0)</f>
        <v>0</v>
      </c>
      <c r="AN327" s="118">
        <f t="shared" ref="AN327:AN390" si="114">IF($AA327=AM$1,$AG327,0)</f>
        <v>0</v>
      </c>
      <c r="AO327" s="118">
        <f t="shared" ref="AO327:AO390" si="115">IF($AA327=AO$1,$AB327,0)</f>
        <v>0</v>
      </c>
      <c r="AP327" s="118">
        <f t="shared" ref="AP327:AP390" si="116">IF($AA327=AO$1,$AG327,0)</f>
        <v>0</v>
      </c>
      <c r="AQ327" s="118">
        <f t="shared" ref="AQ327:AQ390" si="117">IF($AA327=AQ$1,$AB327,0)</f>
        <v>0</v>
      </c>
      <c r="AR327" s="118">
        <f t="shared" ref="AR327:AR390" si="118">IF($AA327=AQ$1,$AG327,0)</f>
        <v>0</v>
      </c>
      <c r="AS327" s="118">
        <f t="shared" ref="AS327:AS390" si="119">IF($AA327=AS$1,$AB327,0)</f>
        <v>0</v>
      </c>
      <c r="AT327" s="118">
        <f t="shared" ref="AT327:AT390" si="120">IF($AA327=AS$1,$AG327,0)</f>
        <v>0</v>
      </c>
      <c r="AU327" s="118">
        <f t="shared" ref="AU327:AU390" si="121">IF($AA327=AU$1,$AB327,0)</f>
        <v>0</v>
      </c>
      <c r="AV327" s="118">
        <f t="shared" ref="AV327:AV390" si="122">IF($AA327=AU$1,$AG327,0)</f>
        <v>0</v>
      </c>
      <c r="AW327" s="118">
        <f t="shared" ref="AW327:AW390" si="123">IF($AA327=AW$1,$AB327,0)</f>
        <v>0</v>
      </c>
      <c r="AX327" s="118">
        <f t="shared" ref="AX327:AX390" si="124">IF($AA327=AW$1,$AG327,0)</f>
        <v>0</v>
      </c>
      <c r="AY327" s="118">
        <f t="shared" ref="AY327:AY390" si="125">IF($AA327=AY$1,$AB327,0)</f>
        <v>0</v>
      </c>
      <c r="AZ327" s="118">
        <f t="shared" ref="AZ327:AZ390" si="126">IF($AA327=AY$1,$AG327,0)</f>
        <v>0</v>
      </c>
      <c r="BA327" s="118">
        <f t="shared" ref="BA327:BA390" si="127">IF($AA327=BA$1,$AB327,0)</f>
        <v>0</v>
      </c>
      <c r="BB327" s="118">
        <f t="shared" ref="BB327:BB390" si="128">IF($AA327=BA$1,$AG327,0)</f>
        <v>0</v>
      </c>
      <c r="BC327" s="118">
        <f t="shared" ref="BC327:BC390" si="129">IF($AA327=BC$1,$AB327,0)</f>
        <v>1</v>
      </c>
      <c r="BD327" s="118">
        <f t="shared" ref="BD327:BD390" si="130">IF($AA327=BC$1,$AG327,0)</f>
        <v>0</v>
      </c>
      <c r="BE327" s="72"/>
      <c r="BG327" s="11"/>
      <c r="BH327" s="11"/>
      <c r="BI327" s="11"/>
      <c r="BJ327" s="11"/>
      <c r="BK327" s="11"/>
      <c r="BL327" s="11"/>
      <c r="BM327" s="11"/>
      <c r="BN327" s="11"/>
      <c r="BO327" s="11"/>
      <c r="BP327" s="165"/>
      <c r="BQ327" s="165"/>
      <c r="BR327" s="165"/>
      <c r="BS327" s="165"/>
      <c r="BT327" s="165"/>
      <c r="BU327" s="165"/>
      <c r="BV327" s="165"/>
      <c r="BW327" s="165"/>
      <c r="BX327" s="165"/>
      <c r="BY327" s="165"/>
      <c r="BZ327" s="165"/>
      <c r="CA327" s="165"/>
      <c r="CB327" s="165"/>
    </row>
    <row r="328" spans="1:80" x14ac:dyDescent="0.3">
      <c r="A328" s="11" t="s">
        <v>1137</v>
      </c>
      <c r="B328" s="89" t="s">
        <v>1138</v>
      </c>
      <c r="C328" s="94"/>
      <c r="D328" s="94"/>
      <c r="E328" s="159"/>
      <c r="F328" s="159"/>
      <c r="G328" s="159"/>
      <c r="H328" s="159"/>
      <c r="I328" s="159"/>
      <c r="J328" s="159"/>
      <c r="K328" s="159"/>
      <c r="L328" s="159"/>
      <c r="M328" s="159"/>
      <c r="N328" s="159"/>
      <c r="O328" s="159"/>
      <c r="P328" s="159"/>
      <c r="Q328" s="159"/>
      <c r="R328" s="159"/>
      <c r="S328" s="159"/>
      <c r="T328" s="159"/>
      <c r="U328" s="159"/>
      <c r="V328" s="159"/>
      <c r="W328" s="159"/>
      <c r="X328" s="159"/>
      <c r="Y328" s="159"/>
      <c r="Z328" s="159"/>
      <c r="AA328" s="4" t="s">
        <v>66</v>
      </c>
      <c r="AB328" s="116">
        <v>1</v>
      </c>
      <c r="AC328" s="116" t="s">
        <v>231</v>
      </c>
      <c r="AD328" s="116" t="s">
        <v>641</v>
      </c>
      <c r="AE328" s="116"/>
      <c r="AF328" s="116"/>
      <c r="AG328" s="123">
        <f>IF(Tabel5[[#This Row],[Respons Vendor]]=AC328,AB328,0)</f>
        <v>0</v>
      </c>
      <c r="AH328" s="98"/>
      <c r="AI328" s="116"/>
      <c r="AJ328" s="98"/>
      <c r="AK328" s="118">
        <f t="shared" si="111"/>
        <v>0</v>
      </c>
      <c r="AL328" s="118">
        <f t="shared" si="112"/>
        <v>0</v>
      </c>
      <c r="AM328" s="118">
        <f t="shared" si="113"/>
        <v>0</v>
      </c>
      <c r="AN328" s="118">
        <f t="shared" si="114"/>
        <v>0</v>
      </c>
      <c r="AO328" s="118">
        <f t="shared" si="115"/>
        <v>0</v>
      </c>
      <c r="AP328" s="118">
        <f t="shared" si="116"/>
        <v>0</v>
      </c>
      <c r="AQ328" s="118">
        <f t="shared" si="117"/>
        <v>0</v>
      </c>
      <c r="AR328" s="118">
        <f t="shared" si="118"/>
        <v>0</v>
      </c>
      <c r="AS328" s="118">
        <f t="shared" si="119"/>
        <v>0</v>
      </c>
      <c r="AT328" s="118">
        <f t="shared" si="120"/>
        <v>0</v>
      </c>
      <c r="AU328" s="118">
        <f t="shared" si="121"/>
        <v>0</v>
      </c>
      <c r="AV328" s="118">
        <f t="shared" si="122"/>
        <v>0</v>
      </c>
      <c r="AW328" s="118">
        <f t="shared" si="123"/>
        <v>0</v>
      </c>
      <c r="AX328" s="118">
        <f t="shared" si="124"/>
        <v>0</v>
      </c>
      <c r="AY328" s="118">
        <f t="shared" si="125"/>
        <v>0</v>
      </c>
      <c r="AZ328" s="118">
        <f t="shared" si="126"/>
        <v>0</v>
      </c>
      <c r="BA328" s="118">
        <f t="shared" si="127"/>
        <v>0</v>
      </c>
      <c r="BB328" s="118">
        <f t="shared" si="128"/>
        <v>0</v>
      </c>
      <c r="BC328" s="118">
        <f t="shared" si="129"/>
        <v>1</v>
      </c>
      <c r="BD328" s="118">
        <f t="shared" si="130"/>
        <v>0</v>
      </c>
      <c r="BE328" s="72"/>
      <c r="BG328" s="11"/>
      <c r="BH328" s="11"/>
      <c r="BI328" s="11"/>
      <c r="BJ328" s="11"/>
      <c r="BK328" s="11"/>
      <c r="BL328" s="11"/>
      <c r="BM328" s="11"/>
      <c r="BN328" s="11"/>
      <c r="BO328" s="11"/>
      <c r="BP328" s="165"/>
      <c r="BQ328" s="165"/>
      <c r="BR328" s="165"/>
      <c r="BS328" s="165"/>
      <c r="BT328" s="165"/>
      <c r="BU328" s="165"/>
      <c r="BV328" s="165"/>
      <c r="BW328" s="165"/>
      <c r="BX328" s="165"/>
      <c r="BY328" s="165"/>
      <c r="BZ328" s="165"/>
      <c r="CA328" s="165"/>
      <c r="CB328" s="165"/>
    </row>
    <row r="329" spans="1:80" x14ac:dyDescent="0.3">
      <c r="A329" s="11" t="s">
        <v>1139</v>
      </c>
      <c r="B329" s="89" t="s">
        <v>1140</v>
      </c>
      <c r="C329" s="94"/>
      <c r="D329" s="94"/>
      <c r="E329" s="159"/>
      <c r="F329" s="159"/>
      <c r="G329" s="159"/>
      <c r="H329" s="159"/>
      <c r="I329" s="159"/>
      <c r="J329" s="159"/>
      <c r="K329" s="159"/>
      <c r="L329" s="159"/>
      <c r="M329" s="159"/>
      <c r="N329" s="159"/>
      <c r="O329" s="159"/>
      <c r="P329" s="159"/>
      <c r="Q329" s="159"/>
      <c r="R329" s="159"/>
      <c r="S329" s="159"/>
      <c r="T329" s="159"/>
      <c r="U329" s="159"/>
      <c r="V329" s="159"/>
      <c r="W329" s="159"/>
      <c r="X329" s="159"/>
      <c r="Y329" s="159"/>
      <c r="Z329" s="159"/>
      <c r="AA329" s="4" t="s">
        <v>63</v>
      </c>
      <c r="AB329" s="146">
        <v>5</v>
      </c>
      <c r="AC329" s="116" t="s">
        <v>641</v>
      </c>
      <c r="AD329" s="116" t="s">
        <v>231</v>
      </c>
      <c r="AE329" s="116"/>
      <c r="AF329" s="116"/>
      <c r="AG329" s="123">
        <f>IF(Tabel5[[#This Row],[Respons Vendor]]=AC329,AB329,0)</f>
        <v>0</v>
      </c>
      <c r="AH329" s="98"/>
      <c r="AI329" s="116"/>
      <c r="AJ329" s="98"/>
      <c r="AK329" s="118">
        <f t="shared" si="111"/>
        <v>0</v>
      </c>
      <c r="AL329" s="118">
        <f t="shared" si="112"/>
        <v>0</v>
      </c>
      <c r="AM329" s="118">
        <f t="shared" si="113"/>
        <v>0</v>
      </c>
      <c r="AN329" s="118">
        <f t="shared" si="114"/>
        <v>0</v>
      </c>
      <c r="AO329" s="118">
        <f t="shared" si="115"/>
        <v>0</v>
      </c>
      <c r="AP329" s="118">
        <f t="shared" si="116"/>
        <v>0</v>
      </c>
      <c r="AQ329" s="118">
        <f t="shared" si="117"/>
        <v>0</v>
      </c>
      <c r="AR329" s="118">
        <f t="shared" si="118"/>
        <v>0</v>
      </c>
      <c r="AS329" s="118">
        <f t="shared" si="119"/>
        <v>0</v>
      </c>
      <c r="AT329" s="118">
        <f t="shared" si="120"/>
        <v>0</v>
      </c>
      <c r="AU329" s="118">
        <f t="shared" si="121"/>
        <v>0</v>
      </c>
      <c r="AV329" s="118">
        <f t="shared" si="122"/>
        <v>0</v>
      </c>
      <c r="AW329" s="118">
        <f t="shared" si="123"/>
        <v>5</v>
      </c>
      <c r="AX329" s="118">
        <f t="shared" si="124"/>
        <v>0</v>
      </c>
      <c r="AY329" s="118">
        <f t="shared" si="125"/>
        <v>0</v>
      </c>
      <c r="AZ329" s="118">
        <f t="shared" si="126"/>
        <v>0</v>
      </c>
      <c r="BA329" s="118">
        <f t="shared" si="127"/>
        <v>0</v>
      </c>
      <c r="BB329" s="118">
        <f t="shared" si="128"/>
        <v>0</v>
      </c>
      <c r="BC329" s="118">
        <f t="shared" si="129"/>
        <v>0</v>
      </c>
      <c r="BD329" s="118">
        <f t="shared" si="130"/>
        <v>0</v>
      </c>
      <c r="BE329" s="72"/>
      <c r="BG329" s="11"/>
      <c r="BH329" s="11"/>
      <c r="BI329" s="11"/>
      <c r="BJ329" s="11"/>
      <c r="BK329" s="11"/>
      <c r="BL329" s="11"/>
      <c r="BM329" s="11"/>
      <c r="BN329" s="11"/>
      <c r="BO329" s="11"/>
      <c r="BP329" s="165"/>
      <c r="BQ329" s="165"/>
      <c r="BR329" s="165"/>
      <c r="BS329" s="165"/>
      <c r="BT329" s="165"/>
      <c r="BU329" s="165"/>
      <c r="BV329" s="165"/>
      <c r="BW329" s="165"/>
      <c r="BX329" s="165"/>
      <c r="BY329" s="165"/>
      <c r="BZ329" s="165"/>
      <c r="CA329" s="165"/>
      <c r="CB329" s="165"/>
    </row>
    <row r="330" spans="1:80" x14ac:dyDescent="0.3">
      <c r="A330" s="11" t="s">
        <v>1141</v>
      </c>
      <c r="B330" s="89" t="s">
        <v>1142</v>
      </c>
      <c r="C330" s="94"/>
      <c r="D330" s="94"/>
      <c r="E330" s="159"/>
      <c r="F330" s="159"/>
      <c r="G330" s="159"/>
      <c r="H330" s="159"/>
      <c r="I330" s="159"/>
      <c r="J330" s="159"/>
      <c r="K330" s="159"/>
      <c r="L330" s="159"/>
      <c r="M330" s="159"/>
      <c r="N330" s="159"/>
      <c r="O330" s="159"/>
      <c r="P330" s="159"/>
      <c r="Q330" s="159"/>
      <c r="R330" s="159"/>
      <c r="S330" s="159"/>
      <c r="T330" s="159"/>
      <c r="U330" s="159"/>
      <c r="V330" s="159"/>
      <c r="W330" s="159"/>
      <c r="X330" s="159"/>
      <c r="Y330" s="159"/>
      <c r="Z330" s="159"/>
      <c r="AA330" s="4" t="s">
        <v>62</v>
      </c>
      <c r="AB330" s="116">
        <v>1</v>
      </c>
      <c r="AC330" s="116" t="s">
        <v>641</v>
      </c>
      <c r="AD330" s="116" t="s">
        <v>231</v>
      </c>
      <c r="AE330" s="116"/>
      <c r="AF330" s="116"/>
      <c r="AG330" s="123">
        <f>IF(Tabel5[[#This Row],[Respons Vendor]]=AC330,AB330,0)</f>
        <v>0</v>
      </c>
      <c r="AH330" s="98"/>
      <c r="AI330" s="116"/>
      <c r="AJ330" s="98"/>
      <c r="AK330" s="118">
        <f t="shared" si="111"/>
        <v>0</v>
      </c>
      <c r="AL330" s="118">
        <f t="shared" si="112"/>
        <v>0</v>
      </c>
      <c r="AM330" s="118">
        <f t="shared" si="113"/>
        <v>0</v>
      </c>
      <c r="AN330" s="118">
        <f t="shared" si="114"/>
        <v>0</v>
      </c>
      <c r="AO330" s="118">
        <f t="shared" si="115"/>
        <v>0</v>
      </c>
      <c r="AP330" s="118">
        <f t="shared" si="116"/>
        <v>0</v>
      </c>
      <c r="AQ330" s="118">
        <f t="shared" si="117"/>
        <v>0</v>
      </c>
      <c r="AR330" s="118">
        <f t="shared" si="118"/>
        <v>0</v>
      </c>
      <c r="AS330" s="118">
        <f t="shared" si="119"/>
        <v>0</v>
      </c>
      <c r="AT330" s="118">
        <f t="shared" si="120"/>
        <v>0</v>
      </c>
      <c r="AU330" s="118">
        <f t="shared" si="121"/>
        <v>1</v>
      </c>
      <c r="AV330" s="118">
        <f t="shared" si="122"/>
        <v>0</v>
      </c>
      <c r="AW330" s="118">
        <f t="shared" si="123"/>
        <v>0</v>
      </c>
      <c r="AX330" s="118">
        <f t="shared" si="124"/>
        <v>0</v>
      </c>
      <c r="AY330" s="118">
        <f t="shared" si="125"/>
        <v>0</v>
      </c>
      <c r="AZ330" s="118">
        <f t="shared" si="126"/>
        <v>0</v>
      </c>
      <c r="BA330" s="118">
        <f t="shared" si="127"/>
        <v>0</v>
      </c>
      <c r="BB330" s="118">
        <f t="shared" si="128"/>
        <v>0</v>
      </c>
      <c r="BC330" s="118">
        <f t="shared" si="129"/>
        <v>0</v>
      </c>
      <c r="BD330" s="118">
        <f t="shared" si="130"/>
        <v>0</v>
      </c>
      <c r="BE330" s="72"/>
      <c r="BG330" s="11"/>
      <c r="BH330" s="11"/>
      <c r="BI330" s="11"/>
      <c r="BJ330" s="11"/>
      <c r="BK330" s="11"/>
      <c r="BL330" s="11"/>
      <c r="BM330" s="11"/>
      <c r="BN330" s="11"/>
      <c r="BO330" s="11"/>
      <c r="BP330" s="165"/>
      <c r="BQ330" s="165"/>
      <c r="BR330" s="165"/>
      <c r="BS330" s="165"/>
      <c r="BT330" s="165"/>
      <c r="BU330" s="165"/>
      <c r="BV330" s="165"/>
      <c r="BW330" s="165"/>
      <c r="BX330" s="165"/>
      <c r="BY330" s="165"/>
      <c r="BZ330" s="165"/>
      <c r="CA330" s="165"/>
      <c r="CB330" s="165"/>
    </row>
    <row r="331" spans="1:80" ht="27.6" x14ac:dyDescent="0.3">
      <c r="A331" s="11" t="s">
        <v>1143</v>
      </c>
      <c r="B331" s="89" t="s">
        <v>1144</v>
      </c>
      <c r="C331" s="94"/>
      <c r="D331" s="94"/>
      <c r="E331" s="159"/>
      <c r="F331" s="159"/>
      <c r="G331" s="159"/>
      <c r="H331" s="159"/>
      <c r="I331" s="159"/>
      <c r="J331" s="159"/>
      <c r="K331" s="159"/>
      <c r="L331" s="159"/>
      <c r="M331" s="159"/>
      <c r="N331" s="159"/>
      <c r="O331" s="159"/>
      <c r="P331" s="159"/>
      <c r="Q331" s="159"/>
      <c r="R331" s="159"/>
      <c r="S331" s="159"/>
      <c r="T331" s="159"/>
      <c r="U331" s="159"/>
      <c r="V331" s="159"/>
      <c r="W331" s="159"/>
      <c r="X331" s="159"/>
      <c r="Y331" s="159"/>
      <c r="Z331" s="159"/>
      <c r="AA331" s="4" t="s">
        <v>62</v>
      </c>
      <c r="AB331" s="116">
        <v>1</v>
      </c>
      <c r="AC331" s="116" t="s">
        <v>641</v>
      </c>
      <c r="AD331" s="116" t="s">
        <v>231</v>
      </c>
      <c r="AE331" s="116"/>
      <c r="AF331" s="116"/>
      <c r="AG331" s="123">
        <f>IF(Tabel5[[#This Row],[Respons Vendor]]=AC331,AB331,0)</f>
        <v>0</v>
      </c>
      <c r="AH331" s="98"/>
      <c r="AI331" s="116"/>
      <c r="AJ331" s="98"/>
      <c r="AK331" s="118">
        <f t="shared" si="111"/>
        <v>0</v>
      </c>
      <c r="AL331" s="118">
        <f t="shared" si="112"/>
        <v>0</v>
      </c>
      <c r="AM331" s="118">
        <f t="shared" si="113"/>
        <v>0</v>
      </c>
      <c r="AN331" s="118">
        <f t="shared" si="114"/>
        <v>0</v>
      </c>
      <c r="AO331" s="118">
        <f t="shared" si="115"/>
        <v>0</v>
      </c>
      <c r="AP331" s="118">
        <f t="shared" si="116"/>
        <v>0</v>
      </c>
      <c r="AQ331" s="118">
        <f t="shared" si="117"/>
        <v>0</v>
      </c>
      <c r="AR331" s="118">
        <f t="shared" si="118"/>
        <v>0</v>
      </c>
      <c r="AS331" s="118">
        <f t="shared" si="119"/>
        <v>0</v>
      </c>
      <c r="AT331" s="118">
        <f t="shared" si="120"/>
        <v>0</v>
      </c>
      <c r="AU331" s="118">
        <f t="shared" si="121"/>
        <v>1</v>
      </c>
      <c r="AV331" s="118">
        <f t="shared" si="122"/>
        <v>0</v>
      </c>
      <c r="AW331" s="118">
        <f t="shared" si="123"/>
        <v>0</v>
      </c>
      <c r="AX331" s="118">
        <f t="shared" si="124"/>
        <v>0</v>
      </c>
      <c r="AY331" s="118">
        <f t="shared" si="125"/>
        <v>0</v>
      </c>
      <c r="AZ331" s="118">
        <f t="shared" si="126"/>
        <v>0</v>
      </c>
      <c r="BA331" s="118">
        <f t="shared" si="127"/>
        <v>0</v>
      </c>
      <c r="BB331" s="118">
        <f t="shared" si="128"/>
        <v>0</v>
      </c>
      <c r="BC331" s="118">
        <f t="shared" si="129"/>
        <v>0</v>
      </c>
      <c r="BD331" s="118">
        <f t="shared" si="130"/>
        <v>0</v>
      </c>
      <c r="BE331" s="72"/>
      <c r="BG331" s="11"/>
      <c r="BH331" s="11"/>
      <c r="BI331" s="11"/>
      <c r="BJ331" s="11"/>
      <c r="BK331" s="11"/>
      <c r="BL331" s="11"/>
      <c r="BM331" s="11"/>
      <c r="BN331" s="11"/>
      <c r="BO331" s="11"/>
      <c r="BP331" s="165"/>
      <c r="BQ331" s="165"/>
      <c r="BR331" s="165"/>
      <c r="BS331" s="165"/>
      <c r="BT331" s="165"/>
      <c r="BU331" s="165"/>
      <c r="BV331" s="165"/>
      <c r="BW331" s="165"/>
      <c r="BX331" s="165"/>
      <c r="BY331" s="165"/>
      <c r="BZ331" s="165"/>
      <c r="CA331" s="165"/>
      <c r="CB331" s="165"/>
    </row>
    <row r="332" spans="1:80" x14ac:dyDescent="0.3">
      <c r="C332" s="94"/>
      <c r="D332" s="94"/>
      <c r="E332" s="159"/>
      <c r="F332" s="159"/>
      <c r="G332" s="159"/>
      <c r="H332" s="159"/>
      <c r="I332" s="159"/>
      <c r="J332" s="159"/>
      <c r="K332" s="159"/>
      <c r="L332" s="159"/>
      <c r="M332" s="159"/>
      <c r="N332" s="159"/>
      <c r="O332" s="159"/>
      <c r="P332" s="159"/>
      <c r="Q332" s="159"/>
      <c r="R332" s="159"/>
      <c r="S332" s="159"/>
      <c r="T332" s="159"/>
      <c r="U332" s="159"/>
      <c r="V332" s="159"/>
      <c r="W332" s="159"/>
      <c r="X332" s="159"/>
      <c r="Y332" s="159"/>
      <c r="Z332" s="159"/>
      <c r="AA332" s="4"/>
      <c r="AB332" s="116"/>
      <c r="AC332" s="116" t="s">
        <v>231</v>
      </c>
      <c r="AD332" s="116" t="s">
        <v>641</v>
      </c>
      <c r="AE332" s="116"/>
      <c r="AF332" s="116"/>
      <c r="AG332" s="123">
        <f>IF(Tabel5[[#This Row],[Respons Vendor]]=AC332,AB332,0)</f>
        <v>0</v>
      </c>
      <c r="AH332" s="98"/>
      <c r="AI332" s="116"/>
      <c r="AJ332" s="98"/>
      <c r="AK332" s="118">
        <f t="shared" si="111"/>
        <v>0</v>
      </c>
      <c r="AL332" s="118">
        <f t="shared" si="112"/>
        <v>0</v>
      </c>
      <c r="AM332" s="118">
        <f t="shared" si="113"/>
        <v>0</v>
      </c>
      <c r="AN332" s="118">
        <f t="shared" si="114"/>
        <v>0</v>
      </c>
      <c r="AO332" s="118">
        <f t="shared" si="115"/>
        <v>0</v>
      </c>
      <c r="AP332" s="118">
        <f t="shared" si="116"/>
        <v>0</v>
      </c>
      <c r="AQ332" s="118">
        <f t="shared" si="117"/>
        <v>0</v>
      </c>
      <c r="AR332" s="118">
        <f t="shared" si="118"/>
        <v>0</v>
      </c>
      <c r="AS332" s="118">
        <f t="shared" si="119"/>
        <v>0</v>
      </c>
      <c r="AT332" s="118">
        <f t="shared" si="120"/>
        <v>0</v>
      </c>
      <c r="AU332" s="118">
        <f t="shared" si="121"/>
        <v>0</v>
      </c>
      <c r="AV332" s="118">
        <f t="shared" si="122"/>
        <v>0</v>
      </c>
      <c r="AW332" s="118">
        <f t="shared" si="123"/>
        <v>0</v>
      </c>
      <c r="AX332" s="118">
        <f t="shared" si="124"/>
        <v>0</v>
      </c>
      <c r="AY332" s="118">
        <f t="shared" si="125"/>
        <v>0</v>
      </c>
      <c r="AZ332" s="118">
        <f t="shared" si="126"/>
        <v>0</v>
      </c>
      <c r="BA332" s="118">
        <f t="shared" si="127"/>
        <v>0</v>
      </c>
      <c r="BB332" s="118">
        <f t="shared" si="128"/>
        <v>0</v>
      </c>
      <c r="BC332" s="118">
        <f t="shared" si="129"/>
        <v>0</v>
      </c>
      <c r="BD332" s="118">
        <f t="shared" si="130"/>
        <v>0</v>
      </c>
      <c r="BE332" s="72"/>
      <c r="BG332" s="11"/>
      <c r="BH332" s="11"/>
      <c r="BI332" s="11"/>
      <c r="BJ332" s="11"/>
      <c r="BK332" s="11"/>
      <c r="BL332" s="11"/>
      <c r="BM332" s="11"/>
      <c r="BN332" s="11"/>
      <c r="BO332" s="11"/>
      <c r="BP332" s="165"/>
      <c r="BQ332" s="165"/>
      <c r="BR332" s="165"/>
      <c r="BS332" s="165"/>
      <c r="BT332" s="165"/>
      <c r="BU332" s="165"/>
      <c r="BV332" s="165"/>
      <c r="BW332" s="165"/>
      <c r="BX332" s="165"/>
      <c r="BY332" s="165"/>
      <c r="BZ332" s="165"/>
      <c r="CA332" s="165"/>
      <c r="CB332" s="165"/>
    </row>
    <row r="333" spans="1:80" x14ac:dyDescent="0.3">
      <c r="C333" s="94"/>
      <c r="D333" s="94"/>
      <c r="E333" s="159"/>
      <c r="F333" s="159"/>
      <c r="G333" s="159"/>
      <c r="H333" s="159"/>
      <c r="I333" s="159"/>
      <c r="J333" s="159"/>
      <c r="K333" s="159"/>
      <c r="L333" s="159"/>
      <c r="M333" s="159"/>
      <c r="N333" s="159"/>
      <c r="O333" s="159"/>
      <c r="P333" s="159"/>
      <c r="Q333" s="159"/>
      <c r="R333" s="159"/>
      <c r="S333" s="159"/>
      <c r="T333" s="159"/>
      <c r="U333" s="159"/>
      <c r="V333" s="159"/>
      <c r="W333" s="159"/>
      <c r="X333" s="159"/>
      <c r="Y333" s="159"/>
      <c r="Z333" s="159"/>
      <c r="AA333" s="4"/>
      <c r="AB333" s="116"/>
      <c r="AC333" s="116" t="s">
        <v>231</v>
      </c>
      <c r="AD333" s="116" t="s">
        <v>641</v>
      </c>
      <c r="AE333" s="116"/>
      <c r="AF333" s="116"/>
      <c r="AG333" s="123">
        <f>IF(Tabel5[[#This Row],[Respons Vendor]]=AC333,AB333,0)</f>
        <v>0</v>
      </c>
      <c r="AH333" s="98"/>
      <c r="AI333" s="116"/>
      <c r="AJ333" s="98"/>
      <c r="AK333" s="118">
        <f t="shared" si="111"/>
        <v>0</v>
      </c>
      <c r="AL333" s="118">
        <f t="shared" si="112"/>
        <v>0</v>
      </c>
      <c r="AM333" s="118">
        <f t="shared" si="113"/>
        <v>0</v>
      </c>
      <c r="AN333" s="118">
        <f t="shared" si="114"/>
        <v>0</v>
      </c>
      <c r="AO333" s="118">
        <f t="shared" si="115"/>
        <v>0</v>
      </c>
      <c r="AP333" s="118">
        <f t="shared" si="116"/>
        <v>0</v>
      </c>
      <c r="AQ333" s="118">
        <f t="shared" si="117"/>
        <v>0</v>
      </c>
      <c r="AR333" s="118">
        <f t="shared" si="118"/>
        <v>0</v>
      </c>
      <c r="AS333" s="118">
        <f t="shared" si="119"/>
        <v>0</v>
      </c>
      <c r="AT333" s="118">
        <f t="shared" si="120"/>
        <v>0</v>
      </c>
      <c r="AU333" s="118">
        <f t="shared" si="121"/>
        <v>0</v>
      </c>
      <c r="AV333" s="118">
        <f t="shared" si="122"/>
        <v>0</v>
      </c>
      <c r="AW333" s="118">
        <f t="shared" si="123"/>
        <v>0</v>
      </c>
      <c r="AX333" s="118">
        <f t="shared" si="124"/>
        <v>0</v>
      </c>
      <c r="AY333" s="118">
        <f t="shared" si="125"/>
        <v>0</v>
      </c>
      <c r="AZ333" s="118">
        <f t="shared" si="126"/>
        <v>0</v>
      </c>
      <c r="BA333" s="118">
        <f t="shared" si="127"/>
        <v>0</v>
      </c>
      <c r="BB333" s="118">
        <f t="shared" si="128"/>
        <v>0</v>
      </c>
      <c r="BC333" s="118">
        <f t="shared" si="129"/>
        <v>0</v>
      </c>
      <c r="BD333" s="118">
        <f t="shared" si="130"/>
        <v>0</v>
      </c>
      <c r="BE333" s="72"/>
      <c r="BG333" s="11"/>
      <c r="BH333" s="11"/>
      <c r="BI333" s="11"/>
      <c r="BJ333" s="11"/>
      <c r="BK333" s="11"/>
      <c r="BL333" s="11"/>
      <c r="BM333" s="11"/>
      <c r="BN333" s="11"/>
      <c r="BO333" s="11"/>
      <c r="BP333" s="165"/>
      <c r="BQ333" s="165"/>
      <c r="BR333" s="165"/>
      <c r="BS333" s="165"/>
      <c r="BT333" s="165"/>
      <c r="BU333" s="165"/>
      <c r="BV333" s="165"/>
      <c r="BW333" s="165"/>
      <c r="BX333" s="165"/>
      <c r="BY333" s="165"/>
      <c r="BZ333" s="165"/>
      <c r="CA333" s="165"/>
      <c r="CB333" s="165"/>
    </row>
    <row r="334" spans="1:80" x14ac:dyDescent="0.3">
      <c r="C334" s="94"/>
      <c r="D334" s="94"/>
      <c r="E334" s="159"/>
      <c r="F334" s="159"/>
      <c r="G334" s="159"/>
      <c r="H334" s="159"/>
      <c r="I334" s="159"/>
      <c r="J334" s="159"/>
      <c r="K334" s="159"/>
      <c r="L334" s="159"/>
      <c r="M334" s="159"/>
      <c r="N334" s="159"/>
      <c r="O334" s="159"/>
      <c r="P334" s="159"/>
      <c r="Q334" s="159"/>
      <c r="R334" s="159"/>
      <c r="S334" s="159"/>
      <c r="T334" s="159"/>
      <c r="U334" s="159"/>
      <c r="V334" s="159"/>
      <c r="W334" s="159"/>
      <c r="X334" s="159"/>
      <c r="Y334" s="159"/>
      <c r="Z334" s="159"/>
      <c r="AA334" s="4"/>
      <c r="AB334" s="116"/>
      <c r="AC334" s="116" t="s">
        <v>231</v>
      </c>
      <c r="AD334" s="116" t="s">
        <v>641</v>
      </c>
      <c r="AE334" s="116"/>
      <c r="AF334" s="116"/>
      <c r="AG334" s="123">
        <f>IF(Tabel5[[#This Row],[Respons Vendor]]=AC334,AB334,0)</f>
        <v>0</v>
      </c>
      <c r="AH334" s="98"/>
      <c r="AI334" s="116"/>
      <c r="AJ334" s="98"/>
      <c r="AK334" s="118">
        <f t="shared" si="111"/>
        <v>0</v>
      </c>
      <c r="AL334" s="118">
        <f t="shared" si="112"/>
        <v>0</v>
      </c>
      <c r="AM334" s="118">
        <f t="shared" si="113"/>
        <v>0</v>
      </c>
      <c r="AN334" s="118">
        <f t="shared" si="114"/>
        <v>0</v>
      </c>
      <c r="AO334" s="118">
        <f t="shared" si="115"/>
        <v>0</v>
      </c>
      <c r="AP334" s="118">
        <f t="shared" si="116"/>
        <v>0</v>
      </c>
      <c r="AQ334" s="118">
        <f t="shared" si="117"/>
        <v>0</v>
      </c>
      <c r="AR334" s="118">
        <f t="shared" si="118"/>
        <v>0</v>
      </c>
      <c r="AS334" s="118">
        <f t="shared" si="119"/>
        <v>0</v>
      </c>
      <c r="AT334" s="118">
        <f t="shared" si="120"/>
        <v>0</v>
      </c>
      <c r="AU334" s="118">
        <f t="shared" si="121"/>
        <v>0</v>
      </c>
      <c r="AV334" s="118">
        <f t="shared" si="122"/>
        <v>0</v>
      </c>
      <c r="AW334" s="118">
        <f t="shared" si="123"/>
        <v>0</v>
      </c>
      <c r="AX334" s="118">
        <f t="shared" si="124"/>
        <v>0</v>
      </c>
      <c r="AY334" s="118">
        <f t="shared" si="125"/>
        <v>0</v>
      </c>
      <c r="AZ334" s="118">
        <f t="shared" si="126"/>
        <v>0</v>
      </c>
      <c r="BA334" s="118">
        <f t="shared" si="127"/>
        <v>0</v>
      </c>
      <c r="BB334" s="118">
        <f t="shared" si="128"/>
        <v>0</v>
      </c>
      <c r="BC334" s="118">
        <f t="shared" si="129"/>
        <v>0</v>
      </c>
      <c r="BD334" s="118">
        <f t="shared" si="130"/>
        <v>0</v>
      </c>
      <c r="BE334" s="72"/>
      <c r="BG334" s="11"/>
      <c r="BH334" s="11"/>
      <c r="BI334" s="11"/>
      <c r="BJ334" s="11"/>
      <c r="BK334" s="11"/>
      <c r="BL334" s="11"/>
      <c r="BM334" s="11"/>
      <c r="BN334" s="11"/>
      <c r="BO334" s="11"/>
      <c r="BP334" s="165"/>
      <c r="BQ334" s="165"/>
      <c r="BR334" s="165"/>
      <c r="BS334" s="165"/>
      <c r="BT334" s="165"/>
      <c r="BU334" s="165"/>
      <c r="BV334" s="165"/>
      <c r="BW334" s="165"/>
      <c r="BX334" s="165"/>
      <c r="BY334" s="165"/>
      <c r="BZ334" s="165"/>
      <c r="CA334" s="165"/>
      <c r="CB334" s="165"/>
    </row>
    <row r="335" spans="1:80" x14ac:dyDescent="0.3">
      <c r="E335" s="159"/>
      <c r="F335" s="159"/>
      <c r="G335" s="159"/>
      <c r="H335" s="159"/>
      <c r="I335" s="159"/>
      <c r="J335" s="159"/>
      <c r="K335" s="159"/>
      <c r="L335" s="159"/>
      <c r="M335" s="159"/>
      <c r="N335" s="159"/>
      <c r="O335" s="159"/>
      <c r="P335" s="159"/>
      <c r="Q335" s="159"/>
      <c r="R335" s="159"/>
      <c r="S335" s="159"/>
      <c r="T335" s="159"/>
      <c r="U335" s="159"/>
      <c r="V335" s="159"/>
      <c r="W335" s="159"/>
      <c r="X335" s="159"/>
      <c r="Y335" s="159"/>
      <c r="Z335" s="159"/>
      <c r="AA335" s="4"/>
      <c r="AB335" s="116"/>
      <c r="AC335" s="116" t="s">
        <v>231</v>
      </c>
      <c r="AD335" s="116" t="s">
        <v>641</v>
      </c>
      <c r="AE335" s="116"/>
      <c r="AF335" s="116"/>
      <c r="AG335" s="123">
        <f>IF(Tabel5[[#This Row],[Respons Vendor]]=AC335,AB335,0)</f>
        <v>0</v>
      </c>
      <c r="AH335" s="98"/>
      <c r="AI335" s="116"/>
      <c r="AJ335" s="98"/>
      <c r="AK335" s="118">
        <f t="shared" si="111"/>
        <v>0</v>
      </c>
      <c r="AL335" s="118">
        <f t="shared" si="112"/>
        <v>0</v>
      </c>
      <c r="AM335" s="118">
        <f t="shared" si="113"/>
        <v>0</v>
      </c>
      <c r="AN335" s="118">
        <f t="shared" si="114"/>
        <v>0</v>
      </c>
      <c r="AO335" s="118">
        <f t="shared" si="115"/>
        <v>0</v>
      </c>
      <c r="AP335" s="118">
        <f t="shared" si="116"/>
        <v>0</v>
      </c>
      <c r="AQ335" s="118">
        <f t="shared" si="117"/>
        <v>0</v>
      </c>
      <c r="AR335" s="118">
        <f t="shared" si="118"/>
        <v>0</v>
      </c>
      <c r="AS335" s="118">
        <f t="shared" si="119"/>
        <v>0</v>
      </c>
      <c r="AT335" s="118">
        <f t="shared" si="120"/>
        <v>0</v>
      </c>
      <c r="AU335" s="118">
        <f t="shared" si="121"/>
        <v>0</v>
      </c>
      <c r="AV335" s="118">
        <f t="shared" si="122"/>
        <v>0</v>
      </c>
      <c r="AW335" s="118">
        <f t="shared" si="123"/>
        <v>0</v>
      </c>
      <c r="AX335" s="118">
        <f t="shared" si="124"/>
        <v>0</v>
      </c>
      <c r="AY335" s="118">
        <f t="shared" si="125"/>
        <v>0</v>
      </c>
      <c r="AZ335" s="118">
        <f t="shared" si="126"/>
        <v>0</v>
      </c>
      <c r="BA335" s="118">
        <f t="shared" si="127"/>
        <v>0</v>
      </c>
      <c r="BB335" s="118">
        <f t="shared" si="128"/>
        <v>0</v>
      </c>
      <c r="BC335" s="118">
        <f t="shared" si="129"/>
        <v>0</v>
      </c>
      <c r="BD335" s="118">
        <f t="shared" si="130"/>
        <v>0</v>
      </c>
      <c r="BE335" s="72"/>
      <c r="BG335" s="11"/>
      <c r="BH335" s="11"/>
      <c r="BI335" s="11"/>
      <c r="BJ335" s="11"/>
      <c r="BK335" s="11"/>
      <c r="BL335" s="11"/>
      <c r="BM335" s="11"/>
      <c r="BN335" s="11"/>
      <c r="BO335" s="11"/>
      <c r="BP335" s="165"/>
      <c r="BQ335" s="165"/>
      <c r="BR335" s="165"/>
      <c r="BS335" s="165"/>
      <c r="BT335" s="165"/>
      <c r="BU335" s="165"/>
      <c r="BV335" s="165"/>
      <c r="BW335" s="165"/>
      <c r="BX335" s="165"/>
      <c r="BY335" s="165"/>
      <c r="BZ335" s="165"/>
      <c r="CA335" s="165"/>
      <c r="CB335" s="165"/>
    </row>
    <row r="336" spans="1:80" x14ac:dyDescent="0.3">
      <c r="B336" s="91" t="s">
        <v>1145</v>
      </c>
      <c r="E336" s="159"/>
      <c r="F336" s="159"/>
      <c r="G336" s="159"/>
      <c r="H336" s="159"/>
      <c r="I336" s="159"/>
      <c r="J336" s="159"/>
      <c r="K336" s="159"/>
      <c r="L336" s="159"/>
      <c r="M336" s="159"/>
      <c r="N336" s="159"/>
      <c r="O336" s="159"/>
      <c r="P336" s="159"/>
      <c r="Q336" s="159"/>
      <c r="R336" s="159"/>
      <c r="S336" s="159"/>
      <c r="T336" s="159"/>
      <c r="U336" s="159"/>
      <c r="V336" s="159"/>
      <c r="W336" s="159"/>
      <c r="X336" s="159"/>
      <c r="Y336" s="159"/>
      <c r="Z336" s="159"/>
      <c r="AA336" s="4"/>
      <c r="AB336" s="116"/>
      <c r="AC336" s="116" t="s">
        <v>231</v>
      </c>
      <c r="AD336" s="116" t="s">
        <v>641</v>
      </c>
      <c r="AE336" s="116"/>
      <c r="AF336" s="116"/>
      <c r="AG336" s="123">
        <f>IF(Tabel5[[#This Row],[Respons Vendor]]=AC336,AB336,0)</f>
        <v>0</v>
      </c>
      <c r="AH336" s="98"/>
      <c r="AI336" s="116"/>
      <c r="AJ336" s="98"/>
      <c r="AK336" s="118">
        <f t="shared" si="111"/>
        <v>0</v>
      </c>
      <c r="AL336" s="118">
        <f t="shared" si="112"/>
        <v>0</v>
      </c>
      <c r="AM336" s="118">
        <f t="shared" si="113"/>
        <v>0</v>
      </c>
      <c r="AN336" s="118">
        <f t="shared" si="114"/>
        <v>0</v>
      </c>
      <c r="AO336" s="118">
        <f t="shared" si="115"/>
        <v>0</v>
      </c>
      <c r="AP336" s="118">
        <f t="shared" si="116"/>
        <v>0</v>
      </c>
      <c r="AQ336" s="118">
        <f t="shared" si="117"/>
        <v>0</v>
      </c>
      <c r="AR336" s="118">
        <f t="shared" si="118"/>
        <v>0</v>
      </c>
      <c r="AS336" s="118">
        <f t="shared" si="119"/>
        <v>0</v>
      </c>
      <c r="AT336" s="118">
        <f t="shared" si="120"/>
        <v>0</v>
      </c>
      <c r="AU336" s="118">
        <f t="shared" si="121"/>
        <v>0</v>
      </c>
      <c r="AV336" s="118">
        <f t="shared" si="122"/>
        <v>0</v>
      </c>
      <c r="AW336" s="118">
        <f t="shared" si="123"/>
        <v>0</v>
      </c>
      <c r="AX336" s="118">
        <f t="shared" si="124"/>
        <v>0</v>
      </c>
      <c r="AY336" s="118">
        <f t="shared" si="125"/>
        <v>0</v>
      </c>
      <c r="AZ336" s="118">
        <f t="shared" si="126"/>
        <v>0</v>
      </c>
      <c r="BA336" s="118">
        <f t="shared" si="127"/>
        <v>0</v>
      </c>
      <c r="BB336" s="118">
        <f t="shared" si="128"/>
        <v>0</v>
      </c>
      <c r="BC336" s="118">
        <f t="shared" si="129"/>
        <v>0</v>
      </c>
      <c r="BD336" s="118">
        <f t="shared" si="130"/>
        <v>0</v>
      </c>
      <c r="BE336" s="72"/>
      <c r="BG336" s="11"/>
      <c r="BH336" s="11"/>
      <c r="BI336" s="11"/>
      <c r="BJ336" s="11"/>
      <c r="BK336" s="11"/>
      <c r="BL336" s="11"/>
      <c r="BM336" s="11"/>
      <c r="BN336" s="11"/>
      <c r="BO336" s="11"/>
      <c r="BP336" s="165"/>
      <c r="BQ336" s="165"/>
      <c r="BR336" s="165"/>
      <c r="BS336" s="165"/>
      <c r="BT336" s="165"/>
      <c r="BU336" s="165"/>
      <c r="BV336" s="165"/>
      <c r="BW336" s="165"/>
      <c r="BX336" s="165"/>
      <c r="BY336" s="165"/>
      <c r="BZ336" s="165"/>
      <c r="CA336" s="165"/>
      <c r="CB336" s="165"/>
    </row>
    <row r="337" spans="1:80" x14ac:dyDescent="0.3">
      <c r="A337" s="11" t="s">
        <v>1146</v>
      </c>
      <c r="B337" s="92" t="s">
        <v>1147</v>
      </c>
      <c r="E337" s="159"/>
      <c r="F337" s="159"/>
      <c r="G337" s="159"/>
      <c r="H337" s="159"/>
      <c r="I337" s="159"/>
      <c r="J337" s="159"/>
      <c r="K337" s="159"/>
      <c r="L337" s="159"/>
      <c r="M337" s="159"/>
      <c r="N337" s="159"/>
      <c r="O337" s="159"/>
      <c r="P337" s="159"/>
      <c r="Q337" s="159"/>
      <c r="R337" s="159"/>
      <c r="S337" s="159"/>
      <c r="T337" s="159"/>
      <c r="U337" s="159"/>
      <c r="V337" s="159"/>
      <c r="W337" s="159"/>
      <c r="X337" s="159"/>
      <c r="Y337" s="159"/>
      <c r="Z337" s="159"/>
      <c r="AA337" s="4"/>
      <c r="AB337" s="116"/>
      <c r="AC337" s="116" t="s">
        <v>231</v>
      </c>
      <c r="AD337" s="116" t="s">
        <v>641</v>
      </c>
      <c r="AE337" s="116"/>
      <c r="AF337" s="116"/>
      <c r="AG337" s="123">
        <f>IF(Tabel5[[#This Row],[Respons Vendor]]=AC337,AB337,0)</f>
        <v>0</v>
      </c>
      <c r="AH337" s="98"/>
      <c r="AI337" s="116"/>
      <c r="AJ337" s="98"/>
      <c r="AK337" s="118">
        <f t="shared" si="111"/>
        <v>0</v>
      </c>
      <c r="AL337" s="118">
        <f t="shared" si="112"/>
        <v>0</v>
      </c>
      <c r="AM337" s="118">
        <f t="shared" si="113"/>
        <v>0</v>
      </c>
      <c r="AN337" s="118">
        <f t="shared" si="114"/>
        <v>0</v>
      </c>
      <c r="AO337" s="118">
        <f t="shared" si="115"/>
        <v>0</v>
      </c>
      <c r="AP337" s="118">
        <f t="shared" si="116"/>
        <v>0</v>
      </c>
      <c r="AQ337" s="118">
        <f t="shared" si="117"/>
        <v>0</v>
      </c>
      <c r="AR337" s="118">
        <f t="shared" si="118"/>
        <v>0</v>
      </c>
      <c r="AS337" s="118">
        <f t="shared" si="119"/>
        <v>0</v>
      </c>
      <c r="AT337" s="118">
        <f t="shared" si="120"/>
        <v>0</v>
      </c>
      <c r="AU337" s="118">
        <f t="shared" si="121"/>
        <v>0</v>
      </c>
      <c r="AV337" s="118">
        <f t="shared" si="122"/>
        <v>0</v>
      </c>
      <c r="AW337" s="118">
        <f t="shared" si="123"/>
        <v>0</v>
      </c>
      <c r="AX337" s="118">
        <f t="shared" si="124"/>
        <v>0</v>
      </c>
      <c r="AY337" s="118">
        <f t="shared" si="125"/>
        <v>0</v>
      </c>
      <c r="AZ337" s="118">
        <f t="shared" si="126"/>
        <v>0</v>
      </c>
      <c r="BA337" s="118">
        <f t="shared" si="127"/>
        <v>0</v>
      </c>
      <c r="BB337" s="118">
        <f t="shared" si="128"/>
        <v>0</v>
      </c>
      <c r="BC337" s="118">
        <f t="shared" si="129"/>
        <v>0</v>
      </c>
      <c r="BD337" s="118">
        <f t="shared" si="130"/>
        <v>0</v>
      </c>
      <c r="BE337" s="72"/>
      <c r="BG337" s="11"/>
      <c r="BH337" s="11"/>
      <c r="BI337" s="11"/>
      <c r="BJ337" s="11"/>
      <c r="BK337" s="11"/>
      <c r="BL337" s="11"/>
      <c r="BM337" s="11"/>
      <c r="BN337" s="11"/>
      <c r="BO337" s="11"/>
      <c r="BP337" s="165"/>
      <c r="BQ337" s="165"/>
      <c r="BR337" s="165"/>
      <c r="BS337" s="165"/>
      <c r="BT337" s="165"/>
      <c r="BU337" s="165"/>
      <c r="BV337" s="165"/>
      <c r="BW337" s="165"/>
      <c r="BX337" s="165"/>
      <c r="BY337" s="165"/>
      <c r="BZ337" s="165"/>
      <c r="CA337" s="165"/>
      <c r="CB337" s="165"/>
    </row>
    <row r="338" spans="1:80" ht="6.6" customHeight="1" x14ac:dyDescent="0.3">
      <c r="A338" s="133" t="s">
        <v>1146</v>
      </c>
      <c r="B338" s="134"/>
      <c r="C338" s="134"/>
      <c r="D338" s="134"/>
      <c r="E338" s="159"/>
      <c r="F338" s="159"/>
      <c r="G338" s="159"/>
      <c r="H338" s="159"/>
      <c r="I338" s="159"/>
      <c r="J338" s="159"/>
      <c r="K338" s="159"/>
      <c r="L338" s="159"/>
      <c r="M338" s="159"/>
      <c r="N338" s="159"/>
      <c r="O338" s="159"/>
      <c r="P338" s="159"/>
      <c r="Q338" s="159"/>
      <c r="R338" s="159"/>
      <c r="S338" s="159"/>
      <c r="T338" s="159"/>
      <c r="U338" s="159"/>
      <c r="V338" s="159"/>
      <c r="W338" s="159"/>
      <c r="X338" s="159"/>
      <c r="Y338" s="159"/>
      <c r="Z338" s="159"/>
      <c r="AA338" s="135"/>
      <c r="AB338" s="136"/>
      <c r="AC338" s="136"/>
      <c r="AD338" s="136"/>
      <c r="AE338" s="136"/>
      <c r="AF338" s="136"/>
      <c r="AG338" s="136"/>
      <c r="AH338" s="137"/>
      <c r="AI338" s="136"/>
      <c r="AJ338" s="137"/>
      <c r="AK338" s="118">
        <f t="shared" si="111"/>
        <v>0</v>
      </c>
      <c r="AL338" s="118">
        <f t="shared" si="112"/>
        <v>0</v>
      </c>
      <c r="AM338" s="118">
        <f t="shared" si="113"/>
        <v>0</v>
      </c>
      <c r="AN338" s="118">
        <f t="shared" si="114"/>
        <v>0</v>
      </c>
      <c r="AO338" s="118">
        <f t="shared" si="115"/>
        <v>0</v>
      </c>
      <c r="AP338" s="118">
        <f t="shared" si="116"/>
        <v>0</v>
      </c>
      <c r="AQ338" s="118">
        <f t="shared" si="117"/>
        <v>0</v>
      </c>
      <c r="AR338" s="118">
        <f t="shared" si="118"/>
        <v>0</v>
      </c>
      <c r="AS338" s="118">
        <f t="shared" si="119"/>
        <v>0</v>
      </c>
      <c r="AT338" s="118">
        <f t="shared" si="120"/>
        <v>0</v>
      </c>
      <c r="AU338" s="118">
        <f t="shared" si="121"/>
        <v>0</v>
      </c>
      <c r="AV338" s="118">
        <f t="shared" si="122"/>
        <v>0</v>
      </c>
      <c r="AW338" s="118">
        <f t="shared" si="123"/>
        <v>0</v>
      </c>
      <c r="AX338" s="118">
        <f t="shared" si="124"/>
        <v>0</v>
      </c>
      <c r="AY338" s="118">
        <f t="shared" si="125"/>
        <v>0</v>
      </c>
      <c r="AZ338" s="118">
        <f t="shared" si="126"/>
        <v>0</v>
      </c>
      <c r="BA338" s="118">
        <f t="shared" si="127"/>
        <v>0</v>
      </c>
      <c r="BB338" s="118">
        <f t="shared" si="128"/>
        <v>0</v>
      </c>
      <c r="BC338" s="118">
        <f t="shared" si="129"/>
        <v>0</v>
      </c>
      <c r="BD338" s="118">
        <f t="shared" si="130"/>
        <v>0</v>
      </c>
      <c r="BE338" s="138"/>
      <c r="BF338" s="138"/>
      <c r="BG338" s="133"/>
      <c r="BH338" s="133"/>
      <c r="BI338" s="133"/>
      <c r="BJ338" s="133"/>
      <c r="BK338" s="133"/>
      <c r="BL338" s="133"/>
      <c r="BM338" s="133"/>
      <c r="BN338" s="133"/>
      <c r="BO338" s="133"/>
      <c r="BP338" s="165"/>
      <c r="BQ338" s="165"/>
      <c r="BR338" s="165"/>
      <c r="BS338" s="165"/>
      <c r="BT338" s="165"/>
      <c r="BU338" s="165"/>
      <c r="BV338" s="165"/>
      <c r="BW338" s="165"/>
      <c r="BX338" s="165"/>
      <c r="BY338" s="165"/>
      <c r="BZ338" s="165"/>
      <c r="CA338" s="165"/>
      <c r="CB338" s="165"/>
    </row>
    <row r="339" spans="1:80" x14ac:dyDescent="0.3">
      <c r="B339" s="91" t="s">
        <v>1148</v>
      </c>
      <c r="E339" s="159"/>
      <c r="F339" s="159"/>
      <c r="G339" s="159"/>
      <c r="H339" s="159"/>
      <c r="I339" s="159"/>
      <c r="J339" s="159"/>
      <c r="K339" s="159"/>
      <c r="L339" s="159"/>
      <c r="M339" s="159"/>
      <c r="N339" s="159"/>
      <c r="O339" s="159"/>
      <c r="P339" s="159"/>
      <c r="Q339" s="159"/>
      <c r="R339" s="159"/>
      <c r="S339" s="159"/>
      <c r="T339" s="159"/>
      <c r="U339" s="159"/>
      <c r="V339" s="159"/>
      <c r="W339" s="159"/>
      <c r="X339" s="159"/>
      <c r="Y339" s="159"/>
      <c r="Z339" s="159"/>
      <c r="AA339" s="4"/>
      <c r="AB339" s="116"/>
      <c r="AC339" s="116"/>
      <c r="AD339" s="116"/>
      <c r="AE339" s="116"/>
      <c r="AF339" s="116"/>
      <c r="AG339" s="123"/>
      <c r="AH339" s="98"/>
      <c r="AI339" s="116"/>
      <c r="AJ339" s="98"/>
      <c r="AK339" s="118">
        <f t="shared" si="111"/>
        <v>0</v>
      </c>
      <c r="AL339" s="118">
        <f t="shared" si="112"/>
        <v>0</v>
      </c>
      <c r="AM339" s="118">
        <f t="shared" si="113"/>
        <v>0</v>
      </c>
      <c r="AN339" s="118">
        <f t="shared" si="114"/>
        <v>0</v>
      </c>
      <c r="AO339" s="118">
        <f t="shared" si="115"/>
        <v>0</v>
      </c>
      <c r="AP339" s="118">
        <f t="shared" si="116"/>
        <v>0</v>
      </c>
      <c r="AQ339" s="118">
        <f t="shared" si="117"/>
        <v>0</v>
      </c>
      <c r="AR339" s="118">
        <f t="shared" si="118"/>
        <v>0</v>
      </c>
      <c r="AS339" s="118">
        <f t="shared" si="119"/>
        <v>0</v>
      </c>
      <c r="AT339" s="118">
        <f t="shared" si="120"/>
        <v>0</v>
      </c>
      <c r="AU339" s="118">
        <f t="shared" si="121"/>
        <v>0</v>
      </c>
      <c r="AV339" s="118">
        <f t="shared" si="122"/>
        <v>0</v>
      </c>
      <c r="AW339" s="118">
        <f t="shared" si="123"/>
        <v>0</v>
      </c>
      <c r="AX339" s="118">
        <f t="shared" si="124"/>
        <v>0</v>
      </c>
      <c r="AY339" s="118">
        <f t="shared" si="125"/>
        <v>0</v>
      </c>
      <c r="AZ339" s="118">
        <f t="shared" si="126"/>
        <v>0</v>
      </c>
      <c r="BA339" s="118">
        <f t="shared" si="127"/>
        <v>0</v>
      </c>
      <c r="BB339" s="118">
        <f t="shared" si="128"/>
        <v>0</v>
      </c>
      <c r="BC339" s="118">
        <f t="shared" si="129"/>
        <v>0</v>
      </c>
      <c r="BD339" s="118">
        <f t="shared" si="130"/>
        <v>0</v>
      </c>
      <c r="BE339" s="72"/>
      <c r="BG339" s="11"/>
      <c r="BH339" s="11"/>
      <c r="BI339" s="11"/>
      <c r="BJ339" s="11"/>
      <c r="BK339" s="11"/>
      <c r="BL339" s="11"/>
      <c r="BM339" s="11"/>
      <c r="BN339" s="11"/>
      <c r="BO339" s="11"/>
      <c r="BP339" s="165"/>
      <c r="BQ339" s="165"/>
      <c r="BR339" s="165"/>
      <c r="BS339" s="165"/>
      <c r="BT339" s="165"/>
      <c r="BU339" s="165"/>
      <c r="BV339" s="165"/>
      <c r="BW339" s="165"/>
      <c r="BX339" s="165"/>
      <c r="BY339" s="165"/>
      <c r="BZ339" s="165"/>
      <c r="CA339" s="165"/>
      <c r="CB339" s="165"/>
    </row>
    <row r="340" spans="1:80" x14ac:dyDescent="0.3">
      <c r="A340" s="11" t="s">
        <v>1146</v>
      </c>
      <c r="E340" s="159"/>
      <c r="F340" s="159"/>
      <c r="G340" s="159"/>
      <c r="H340" s="159"/>
      <c r="I340" s="159"/>
      <c r="J340" s="159"/>
      <c r="K340" s="159"/>
      <c r="L340" s="159"/>
      <c r="M340" s="159"/>
      <c r="N340" s="159"/>
      <c r="O340" s="159"/>
      <c r="P340" s="159"/>
      <c r="Q340" s="159"/>
      <c r="R340" s="159"/>
      <c r="S340" s="159"/>
      <c r="T340" s="159"/>
      <c r="U340" s="159"/>
      <c r="V340" s="159"/>
      <c r="W340" s="159"/>
      <c r="X340" s="159"/>
      <c r="Y340" s="159"/>
      <c r="Z340" s="159"/>
      <c r="AA340" s="4"/>
      <c r="AB340" s="116"/>
      <c r="AC340" s="116"/>
      <c r="AD340" s="116"/>
      <c r="AE340" s="116"/>
      <c r="AF340" s="116"/>
      <c r="AG340" s="123"/>
      <c r="AH340" s="98"/>
      <c r="AI340" s="116"/>
      <c r="AJ340" s="98"/>
      <c r="AK340" s="118">
        <f t="shared" si="111"/>
        <v>0</v>
      </c>
      <c r="AL340" s="118">
        <f t="shared" si="112"/>
        <v>0</v>
      </c>
      <c r="AM340" s="118">
        <f t="shared" si="113"/>
        <v>0</v>
      </c>
      <c r="AN340" s="118">
        <f t="shared" si="114"/>
        <v>0</v>
      </c>
      <c r="AO340" s="118">
        <f t="shared" si="115"/>
        <v>0</v>
      </c>
      <c r="AP340" s="118">
        <f t="shared" si="116"/>
        <v>0</v>
      </c>
      <c r="AQ340" s="118">
        <f t="shared" si="117"/>
        <v>0</v>
      </c>
      <c r="AR340" s="118">
        <f t="shared" si="118"/>
        <v>0</v>
      </c>
      <c r="AS340" s="118">
        <f t="shared" si="119"/>
        <v>0</v>
      </c>
      <c r="AT340" s="118">
        <f t="shared" si="120"/>
        <v>0</v>
      </c>
      <c r="AU340" s="118">
        <f t="shared" si="121"/>
        <v>0</v>
      </c>
      <c r="AV340" s="118">
        <f t="shared" si="122"/>
        <v>0</v>
      </c>
      <c r="AW340" s="118">
        <f t="shared" si="123"/>
        <v>0</v>
      </c>
      <c r="AX340" s="118">
        <f t="shared" si="124"/>
        <v>0</v>
      </c>
      <c r="AY340" s="118">
        <f t="shared" si="125"/>
        <v>0</v>
      </c>
      <c r="AZ340" s="118">
        <f t="shared" si="126"/>
        <v>0</v>
      </c>
      <c r="BA340" s="118">
        <f t="shared" si="127"/>
        <v>0</v>
      </c>
      <c r="BB340" s="118">
        <f t="shared" si="128"/>
        <v>0</v>
      </c>
      <c r="BC340" s="118">
        <f t="shared" si="129"/>
        <v>0</v>
      </c>
      <c r="BD340" s="118">
        <f t="shared" si="130"/>
        <v>0</v>
      </c>
      <c r="BE340" s="72"/>
      <c r="BG340" s="11"/>
      <c r="BH340" s="11"/>
      <c r="BI340" s="11"/>
      <c r="BJ340" s="11"/>
      <c r="BK340" s="11"/>
      <c r="BL340" s="11"/>
      <c r="BM340" s="11"/>
      <c r="BN340" s="11"/>
      <c r="BO340" s="11"/>
      <c r="BP340" s="165"/>
      <c r="BQ340" s="165"/>
      <c r="BR340" s="165"/>
      <c r="BS340" s="165"/>
      <c r="BT340" s="165"/>
      <c r="BU340" s="165"/>
      <c r="BV340" s="165"/>
      <c r="BW340" s="165"/>
      <c r="BX340" s="165"/>
      <c r="BY340" s="165"/>
      <c r="BZ340" s="165"/>
      <c r="CA340" s="165"/>
      <c r="CB340" s="165"/>
    </row>
    <row r="341" spans="1:80" ht="27.6" x14ac:dyDescent="0.3">
      <c r="A341" s="11" t="s">
        <v>1149</v>
      </c>
      <c r="B341" s="89" t="s">
        <v>1150</v>
      </c>
      <c r="E341" s="159"/>
      <c r="F341" s="159"/>
      <c r="G341" s="159"/>
      <c r="H341" s="159"/>
      <c r="I341" s="159"/>
      <c r="J341" s="159"/>
      <c r="K341" s="159"/>
      <c r="L341" s="159"/>
      <c r="M341" s="159"/>
      <c r="N341" s="159"/>
      <c r="O341" s="159"/>
      <c r="P341" s="159"/>
      <c r="Q341" s="159"/>
      <c r="R341" s="159"/>
      <c r="S341" s="159"/>
      <c r="T341" s="159"/>
      <c r="U341" s="159"/>
      <c r="V341" s="159"/>
      <c r="W341" s="159"/>
      <c r="X341" s="159"/>
      <c r="Y341" s="159"/>
      <c r="Z341" s="159"/>
      <c r="AA341" s="4"/>
      <c r="AB341" s="116"/>
      <c r="AC341" s="116"/>
      <c r="AD341" s="116"/>
      <c r="AE341" s="116"/>
      <c r="AF341" s="116"/>
      <c r="AG341" s="123"/>
      <c r="AH341" s="98"/>
      <c r="AI341" s="116"/>
      <c r="AJ341" s="98"/>
      <c r="AK341" s="118">
        <f t="shared" si="111"/>
        <v>0</v>
      </c>
      <c r="AL341" s="118">
        <f t="shared" si="112"/>
        <v>0</v>
      </c>
      <c r="AM341" s="118">
        <f t="shared" si="113"/>
        <v>0</v>
      </c>
      <c r="AN341" s="118">
        <f t="shared" si="114"/>
        <v>0</v>
      </c>
      <c r="AO341" s="118">
        <f t="shared" si="115"/>
        <v>0</v>
      </c>
      <c r="AP341" s="118">
        <f t="shared" si="116"/>
        <v>0</v>
      </c>
      <c r="AQ341" s="118">
        <f t="shared" si="117"/>
        <v>0</v>
      </c>
      <c r="AR341" s="118">
        <f t="shared" si="118"/>
        <v>0</v>
      </c>
      <c r="AS341" s="118">
        <f t="shared" si="119"/>
        <v>0</v>
      </c>
      <c r="AT341" s="118">
        <f t="shared" si="120"/>
        <v>0</v>
      </c>
      <c r="AU341" s="118">
        <f t="shared" si="121"/>
        <v>0</v>
      </c>
      <c r="AV341" s="118">
        <f t="shared" si="122"/>
        <v>0</v>
      </c>
      <c r="AW341" s="118">
        <f t="shared" si="123"/>
        <v>0</v>
      </c>
      <c r="AX341" s="118">
        <f t="shared" si="124"/>
        <v>0</v>
      </c>
      <c r="AY341" s="118">
        <f t="shared" si="125"/>
        <v>0</v>
      </c>
      <c r="AZ341" s="118">
        <f t="shared" si="126"/>
        <v>0</v>
      </c>
      <c r="BA341" s="118">
        <f t="shared" si="127"/>
        <v>0</v>
      </c>
      <c r="BB341" s="118">
        <f t="shared" si="128"/>
        <v>0</v>
      </c>
      <c r="BC341" s="118">
        <f t="shared" si="129"/>
        <v>0</v>
      </c>
      <c r="BD341" s="118">
        <f t="shared" si="130"/>
        <v>0</v>
      </c>
      <c r="BE341" s="72"/>
      <c r="BG341" s="11"/>
      <c r="BH341" s="11"/>
      <c r="BI341" s="11"/>
      <c r="BJ341" s="11"/>
      <c r="BK341" s="11"/>
      <c r="BL341" s="11"/>
      <c r="BM341" s="11"/>
      <c r="BN341" s="11"/>
      <c r="BO341" s="11"/>
      <c r="BP341" s="165"/>
      <c r="BQ341" s="165"/>
      <c r="BR341" s="165"/>
      <c r="BS341" s="165"/>
      <c r="BT341" s="165"/>
      <c r="BU341" s="165"/>
      <c r="BV341" s="165"/>
      <c r="BW341" s="165"/>
      <c r="BX341" s="165"/>
      <c r="BY341" s="165"/>
      <c r="BZ341" s="165"/>
      <c r="CA341" s="165"/>
      <c r="CB341" s="165"/>
    </row>
    <row r="342" spans="1:80" x14ac:dyDescent="0.3">
      <c r="E342" s="159"/>
      <c r="F342" s="159"/>
      <c r="G342" s="159"/>
      <c r="H342" s="159"/>
      <c r="I342" s="159"/>
      <c r="J342" s="159"/>
      <c r="K342" s="159"/>
      <c r="L342" s="159"/>
      <c r="M342" s="159"/>
      <c r="N342" s="159"/>
      <c r="O342" s="159"/>
      <c r="P342" s="159"/>
      <c r="Q342" s="159"/>
      <c r="R342" s="159"/>
      <c r="S342" s="159"/>
      <c r="T342" s="159"/>
      <c r="U342" s="159"/>
      <c r="V342" s="159"/>
      <c r="W342" s="159"/>
      <c r="X342" s="159"/>
      <c r="Y342" s="159"/>
      <c r="Z342" s="159"/>
      <c r="AA342" s="4"/>
      <c r="AB342" s="116"/>
      <c r="AC342" s="116"/>
      <c r="AD342" s="116"/>
      <c r="AE342" s="116"/>
      <c r="AF342" s="116"/>
      <c r="AG342" s="123"/>
      <c r="AH342" s="98"/>
      <c r="AI342" s="116"/>
      <c r="AJ342" s="98"/>
      <c r="AK342" s="118">
        <f t="shared" si="111"/>
        <v>0</v>
      </c>
      <c r="AL342" s="118">
        <f t="shared" si="112"/>
        <v>0</v>
      </c>
      <c r="AM342" s="118">
        <f t="shared" si="113"/>
        <v>0</v>
      </c>
      <c r="AN342" s="118">
        <f t="shared" si="114"/>
        <v>0</v>
      </c>
      <c r="AO342" s="118">
        <f t="shared" si="115"/>
        <v>0</v>
      </c>
      <c r="AP342" s="118">
        <f t="shared" si="116"/>
        <v>0</v>
      </c>
      <c r="AQ342" s="118">
        <f t="shared" si="117"/>
        <v>0</v>
      </c>
      <c r="AR342" s="118">
        <f t="shared" si="118"/>
        <v>0</v>
      </c>
      <c r="AS342" s="118">
        <f t="shared" si="119"/>
        <v>0</v>
      </c>
      <c r="AT342" s="118">
        <f t="shared" si="120"/>
        <v>0</v>
      </c>
      <c r="AU342" s="118">
        <f t="shared" si="121"/>
        <v>0</v>
      </c>
      <c r="AV342" s="118">
        <f t="shared" si="122"/>
        <v>0</v>
      </c>
      <c r="AW342" s="118">
        <f t="shared" si="123"/>
        <v>0</v>
      </c>
      <c r="AX342" s="118">
        <f t="shared" si="124"/>
        <v>0</v>
      </c>
      <c r="AY342" s="118">
        <f t="shared" si="125"/>
        <v>0</v>
      </c>
      <c r="AZ342" s="118">
        <f t="shared" si="126"/>
        <v>0</v>
      </c>
      <c r="BA342" s="118">
        <f t="shared" si="127"/>
        <v>0</v>
      </c>
      <c r="BB342" s="118">
        <f t="shared" si="128"/>
        <v>0</v>
      </c>
      <c r="BC342" s="118">
        <f t="shared" si="129"/>
        <v>0</v>
      </c>
      <c r="BD342" s="118">
        <f t="shared" si="130"/>
        <v>0</v>
      </c>
      <c r="BE342" s="72"/>
      <c r="BG342" s="11"/>
      <c r="BH342" s="11"/>
      <c r="BI342" s="11"/>
      <c r="BJ342" s="11"/>
      <c r="BK342" s="11"/>
      <c r="BL342" s="11"/>
      <c r="BM342" s="11"/>
      <c r="BN342" s="11"/>
      <c r="BO342" s="11"/>
      <c r="BP342" s="165"/>
      <c r="BQ342" s="165"/>
      <c r="BR342" s="165"/>
      <c r="BS342" s="165"/>
      <c r="BT342" s="165"/>
      <c r="BU342" s="165"/>
      <c r="BV342" s="165"/>
      <c r="BW342" s="165"/>
      <c r="BX342" s="165"/>
      <c r="BY342" s="165"/>
      <c r="BZ342" s="165"/>
      <c r="CA342" s="165"/>
      <c r="CB342" s="165"/>
    </row>
    <row r="343" spans="1:80" x14ac:dyDescent="0.3">
      <c r="E343" s="159"/>
      <c r="F343" s="159"/>
      <c r="G343" s="159"/>
      <c r="H343" s="159"/>
      <c r="I343" s="159"/>
      <c r="J343" s="159"/>
      <c r="K343" s="159"/>
      <c r="L343" s="159"/>
      <c r="M343" s="159"/>
      <c r="N343" s="159"/>
      <c r="O343" s="159"/>
      <c r="P343" s="159"/>
      <c r="Q343" s="159"/>
      <c r="R343" s="159"/>
      <c r="S343" s="159"/>
      <c r="T343" s="159"/>
      <c r="U343" s="159"/>
      <c r="V343" s="159"/>
      <c r="W343" s="159"/>
      <c r="X343" s="159"/>
      <c r="Y343" s="159"/>
      <c r="Z343" s="159"/>
      <c r="AA343" s="4"/>
      <c r="AB343" s="116"/>
      <c r="AC343" s="116"/>
      <c r="AD343" s="116"/>
      <c r="AE343" s="116"/>
      <c r="AF343" s="116"/>
      <c r="AG343" s="123"/>
      <c r="AH343" s="98"/>
      <c r="AI343" s="116"/>
      <c r="AJ343" s="98"/>
      <c r="AK343" s="118">
        <f t="shared" si="111"/>
        <v>0</v>
      </c>
      <c r="AL343" s="118">
        <f t="shared" si="112"/>
        <v>0</v>
      </c>
      <c r="AM343" s="118">
        <f t="shared" si="113"/>
        <v>0</v>
      </c>
      <c r="AN343" s="118">
        <f t="shared" si="114"/>
        <v>0</v>
      </c>
      <c r="AO343" s="118">
        <f t="shared" si="115"/>
        <v>0</v>
      </c>
      <c r="AP343" s="118">
        <f t="shared" si="116"/>
        <v>0</v>
      </c>
      <c r="AQ343" s="118">
        <f t="shared" si="117"/>
        <v>0</v>
      </c>
      <c r="AR343" s="118">
        <f t="shared" si="118"/>
        <v>0</v>
      </c>
      <c r="AS343" s="118">
        <f t="shared" si="119"/>
        <v>0</v>
      </c>
      <c r="AT343" s="118">
        <f t="shared" si="120"/>
        <v>0</v>
      </c>
      <c r="AU343" s="118">
        <f t="shared" si="121"/>
        <v>0</v>
      </c>
      <c r="AV343" s="118">
        <f t="shared" si="122"/>
        <v>0</v>
      </c>
      <c r="AW343" s="118">
        <f t="shared" si="123"/>
        <v>0</v>
      </c>
      <c r="AX343" s="118">
        <f t="shared" si="124"/>
        <v>0</v>
      </c>
      <c r="AY343" s="118">
        <f t="shared" si="125"/>
        <v>0</v>
      </c>
      <c r="AZ343" s="118">
        <f t="shared" si="126"/>
        <v>0</v>
      </c>
      <c r="BA343" s="118">
        <f t="shared" si="127"/>
        <v>0</v>
      </c>
      <c r="BB343" s="118">
        <f t="shared" si="128"/>
        <v>0</v>
      </c>
      <c r="BC343" s="118">
        <f t="shared" si="129"/>
        <v>0</v>
      </c>
      <c r="BD343" s="118">
        <f t="shared" si="130"/>
        <v>0</v>
      </c>
      <c r="BE343" s="72"/>
      <c r="BG343" s="11"/>
      <c r="BH343" s="11"/>
      <c r="BI343" s="11"/>
      <c r="BJ343" s="11"/>
      <c r="BK343" s="11"/>
      <c r="BL343" s="11"/>
      <c r="BM343" s="11"/>
      <c r="BN343" s="11"/>
      <c r="BO343" s="11"/>
      <c r="BP343" s="165"/>
      <c r="BQ343" s="165"/>
      <c r="BR343" s="165"/>
      <c r="BS343" s="165"/>
      <c r="BT343" s="165"/>
      <c r="BU343" s="165"/>
      <c r="BV343" s="165"/>
      <c r="BW343" s="165"/>
      <c r="BX343" s="165"/>
      <c r="BY343" s="165"/>
      <c r="BZ343" s="165"/>
      <c r="CA343" s="165"/>
      <c r="CB343" s="165"/>
    </row>
    <row r="344" spans="1:80" x14ac:dyDescent="0.3">
      <c r="E344" s="159"/>
      <c r="F344" s="159"/>
      <c r="G344" s="159"/>
      <c r="H344" s="159"/>
      <c r="I344" s="159"/>
      <c r="J344" s="159"/>
      <c r="K344" s="159"/>
      <c r="L344" s="159"/>
      <c r="M344" s="159"/>
      <c r="N344" s="159"/>
      <c r="O344" s="159"/>
      <c r="P344" s="159"/>
      <c r="Q344" s="159"/>
      <c r="R344" s="159"/>
      <c r="S344" s="159"/>
      <c r="T344" s="159"/>
      <c r="U344" s="159"/>
      <c r="V344" s="159"/>
      <c r="W344" s="159"/>
      <c r="X344" s="159"/>
      <c r="Y344" s="159"/>
      <c r="Z344" s="159"/>
      <c r="AA344" s="4"/>
      <c r="AB344" s="116"/>
      <c r="AC344" s="116"/>
      <c r="AD344" s="116"/>
      <c r="AE344" s="116"/>
      <c r="AF344" s="116"/>
      <c r="AG344" s="123"/>
      <c r="AH344" s="98"/>
      <c r="AI344" s="116"/>
      <c r="AJ344" s="98"/>
      <c r="AK344" s="118">
        <f t="shared" si="111"/>
        <v>0</v>
      </c>
      <c r="AL344" s="118">
        <f t="shared" si="112"/>
        <v>0</v>
      </c>
      <c r="AM344" s="118">
        <f t="shared" si="113"/>
        <v>0</v>
      </c>
      <c r="AN344" s="118">
        <f t="shared" si="114"/>
        <v>0</v>
      </c>
      <c r="AO344" s="118">
        <f t="shared" si="115"/>
        <v>0</v>
      </c>
      <c r="AP344" s="118">
        <f t="shared" si="116"/>
        <v>0</v>
      </c>
      <c r="AQ344" s="118">
        <f t="shared" si="117"/>
        <v>0</v>
      </c>
      <c r="AR344" s="118">
        <f t="shared" si="118"/>
        <v>0</v>
      </c>
      <c r="AS344" s="118">
        <f t="shared" si="119"/>
        <v>0</v>
      </c>
      <c r="AT344" s="118">
        <f t="shared" si="120"/>
        <v>0</v>
      </c>
      <c r="AU344" s="118">
        <f t="shared" si="121"/>
        <v>0</v>
      </c>
      <c r="AV344" s="118">
        <f t="shared" si="122"/>
        <v>0</v>
      </c>
      <c r="AW344" s="118">
        <f t="shared" si="123"/>
        <v>0</v>
      </c>
      <c r="AX344" s="118">
        <f t="shared" si="124"/>
        <v>0</v>
      </c>
      <c r="AY344" s="118">
        <f t="shared" si="125"/>
        <v>0</v>
      </c>
      <c r="AZ344" s="118">
        <f t="shared" si="126"/>
        <v>0</v>
      </c>
      <c r="BA344" s="118">
        <f t="shared" si="127"/>
        <v>0</v>
      </c>
      <c r="BB344" s="118">
        <f t="shared" si="128"/>
        <v>0</v>
      </c>
      <c r="BC344" s="118">
        <f t="shared" si="129"/>
        <v>0</v>
      </c>
      <c r="BD344" s="118">
        <f t="shared" si="130"/>
        <v>0</v>
      </c>
      <c r="BE344" s="72"/>
      <c r="BG344" s="11"/>
      <c r="BH344" s="11"/>
      <c r="BI344" s="11"/>
      <c r="BJ344" s="11"/>
      <c r="BK344" s="11"/>
      <c r="BL344" s="11"/>
      <c r="BM344" s="11"/>
      <c r="BN344" s="11"/>
      <c r="BO344" s="11"/>
      <c r="BP344" s="165"/>
      <c r="BQ344" s="165"/>
      <c r="BR344" s="165"/>
      <c r="BS344" s="165"/>
      <c r="BT344" s="165"/>
      <c r="BU344" s="165"/>
      <c r="BV344" s="165"/>
      <c r="BW344" s="165"/>
      <c r="BX344" s="165"/>
      <c r="BY344" s="165"/>
      <c r="BZ344" s="165"/>
      <c r="CA344" s="165"/>
      <c r="CB344" s="165"/>
    </row>
    <row r="345" spans="1:80" x14ac:dyDescent="0.3">
      <c r="E345" s="159"/>
      <c r="F345" s="159"/>
      <c r="G345" s="159"/>
      <c r="H345" s="159"/>
      <c r="I345" s="159"/>
      <c r="J345" s="159"/>
      <c r="K345" s="159"/>
      <c r="L345" s="159"/>
      <c r="M345" s="159"/>
      <c r="N345" s="159"/>
      <c r="O345" s="159"/>
      <c r="P345" s="159"/>
      <c r="Q345" s="159"/>
      <c r="R345" s="159"/>
      <c r="S345" s="159"/>
      <c r="T345" s="159"/>
      <c r="U345" s="159"/>
      <c r="V345" s="159"/>
      <c r="W345" s="159"/>
      <c r="X345" s="159"/>
      <c r="Y345" s="159"/>
      <c r="Z345" s="159"/>
      <c r="AA345" s="4"/>
      <c r="AB345" s="116"/>
      <c r="AC345" s="116"/>
      <c r="AD345" s="116"/>
      <c r="AE345" s="116"/>
      <c r="AF345" s="116"/>
      <c r="AG345" s="123"/>
      <c r="AH345" s="98"/>
      <c r="AI345" s="116"/>
      <c r="AJ345" s="98"/>
      <c r="AK345" s="118">
        <f t="shared" si="111"/>
        <v>0</v>
      </c>
      <c r="AL345" s="118">
        <f t="shared" si="112"/>
        <v>0</v>
      </c>
      <c r="AM345" s="118">
        <f t="shared" si="113"/>
        <v>0</v>
      </c>
      <c r="AN345" s="118">
        <f t="shared" si="114"/>
        <v>0</v>
      </c>
      <c r="AO345" s="118">
        <f t="shared" si="115"/>
        <v>0</v>
      </c>
      <c r="AP345" s="118">
        <f t="shared" si="116"/>
        <v>0</v>
      </c>
      <c r="AQ345" s="118">
        <f t="shared" si="117"/>
        <v>0</v>
      </c>
      <c r="AR345" s="118">
        <f t="shared" si="118"/>
        <v>0</v>
      </c>
      <c r="AS345" s="118">
        <f t="shared" si="119"/>
        <v>0</v>
      </c>
      <c r="AT345" s="118">
        <f t="shared" si="120"/>
        <v>0</v>
      </c>
      <c r="AU345" s="118">
        <f t="shared" si="121"/>
        <v>0</v>
      </c>
      <c r="AV345" s="118">
        <f t="shared" si="122"/>
        <v>0</v>
      </c>
      <c r="AW345" s="118">
        <f t="shared" si="123"/>
        <v>0</v>
      </c>
      <c r="AX345" s="118">
        <f t="shared" si="124"/>
        <v>0</v>
      </c>
      <c r="AY345" s="118">
        <f t="shared" si="125"/>
        <v>0</v>
      </c>
      <c r="AZ345" s="118">
        <f t="shared" si="126"/>
        <v>0</v>
      </c>
      <c r="BA345" s="118">
        <f t="shared" si="127"/>
        <v>0</v>
      </c>
      <c r="BB345" s="118">
        <f t="shared" si="128"/>
        <v>0</v>
      </c>
      <c r="BC345" s="118">
        <f t="shared" si="129"/>
        <v>0</v>
      </c>
      <c r="BD345" s="118">
        <f t="shared" si="130"/>
        <v>0</v>
      </c>
      <c r="BE345" s="72"/>
      <c r="BG345" s="11"/>
      <c r="BH345" s="11"/>
      <c r="BI345" s="11"/>
      <c r="BJ345" s="11"/>
      <c r="BK345" s="11"/>
      <c r="BL345" s="11"/>
      <c r="BM345" s="11"/>
      <c r="BN345" s="11"/>
      <c r="BO345" s="11"/>
      <c r="BP345" s="165"/>
      <c r="BQ345" s="165"/>
      <c r="BR345" s="165"/>
      <c r="BS345" s="165"/>
      <c r="BT345" s="165"/>
      <c r="BU345" s="165"/>
      <c r="BV345" s="165"/>
      <c r="BW345" s="165"/>
      <c r="BX345" s="165"/>
      <c r="BY345" s="165"/>
      <c r="BZ345" s="165"/>
      <c r="CA345" s="165"/>
      <c r="CB345" s="165"/>
    </row>
    <row r="346" spans="1:80" x14ac:dyDescent="0.3">
      <c r="E346" s="159"/>
      <c r="F346" s="159"/>
      <c r="G346" s="159"/>
      <c r="H346" s="159"/>
      <c r="I346" s="159"/>
      <c r="J346" s="159"/>
      <c r="K346" s="159"/>
      <c r="L346" s="159"/>
      <c r="M346" s="159"/>
      <c r="N346" s="159"/>
      <c r="O346" s="159"/>
      <c r="P346" s="159"/>
      <c r="Q346" s="159"/>
      <c r="R346" s="159"/>
      <c r="S346" s="159"/>
      <c r="T346" s="159"/>
      <c r="U346" s="159"/>
      <c r="V346" s="159"/>
      <c r="W346" s="159"/>
      <c r="X346" s="159"/>
      <c r="Y346" s="159"/>
      <c r="Z346" s="159"/>
      <c r="AA346" s="4"/>
      <c r="AB346" s="116"/>
      <c r="AC346" s="116"/>
      <c r="AD346" s="116"/>
      <c r="AE346" s="116"/>
      <c r="AF346" s="116"/>
      <c r="AG346" s="123"/>
      <c r="AH346" s="98"/>
      <c r="AI346" s="116"/>
      <c r="AJ346" s="98"/>
      <c r="AK346" s="118">
        <f t="shared" si="111"/>
        <v>0</v>
      </c>
      <c r="AL346" s="118">
        <f t="shared" si="112"/>
        <v>0</v>
      </c>
      <c r="AM346" s="118">
        <f t="shared" si="113"/>
        <v>0</v>
      </c>
      <c r="AN346" s="118">
        <f t="shared" si="114"/>
        <v>0</v>
      </c>
      <c r="AO346" s="118">
        <f t="shared" si="115"/>
        <v>0</v>
      </c>
      <c r="AP346" s="118">
        <f t="shared" si="116"/>
        <v>0</v>
      </c>
      <c r="AQ346" s="118">
        <f t="shared" si="117"/>
        <v>0</v>
      </c>
      <c r="AR346" s="118">
        <f t="shared" si="118"/>
        <v>0</v>
      </c>
      <c r="AS346" s="118">
        <f t="shared" si="119"/>
        <v>0</v>
      </c>
      <c r="AT346" s="118">
        <f t="shared" si="120"/>
        <v>0</v>
      </c>
      <c r="AU346" s="118">
        <f t="shared" si="121"/>
        <v>0</v>
      </c>
      <c r="AV346" s="118">
        <f t="shared" si="122"/>
        <v>0</v>
      </c>
      <c r="AW346" s="118">
        <f t="shared" si="123"/>
        <v>0</v>
      </c>
      <c r="AX346" s="118">
        <f t="shared" si="124"/>
        <v>0</v>
      </c>
      <c r="AY346" s="118">
        <f t="shared" si="125"/>
        <v>0</v>
      </c>
      <c r="AZ346" s="118">
        <f t="shared" si="126"/>
        <v>0</v>
      </c>
      <c r="BA346" s="118">
        <f t="shared" si="127"/>
        <v>0</v>
      </c>
      <c r="BB346" s="118">
        <f t="shared" si="128"/>
        <v>0</v>
      </c>
      <c r="BC346" s="118">
        <f t="shared" si="129"/>
        <v>0</v>
      </c>
      <c r="BD346" s="118">
        <f t="shared" si="130"/>
        <v>0</v>
      </c>
      <c r="BE346" s="72"/>
      <c r="BG346" s="11"/>
      <c r="BH346" s="11"/>
      <c r="BI346" s="11"/>
      <c r="BJ346" s="11"/>
      <c r="BK346" s="11"/>
      <c r="BL346" s="11"/>
      <c r="BM346" s="11"/>
      <c r="BN346" s="11"/>
      <c r="BO346" s="11"/>
      <c r="BP346" s="165"/>
      <c r="BQ346" s="165"/>
      <c r="BR346" s="165"/>
      <c r="BS346" s="165"/>
      <c r="BT346" s="165"/>
      <c r="BU346" s="165"/>
      <c r="BV346" s="165"/>
      <c r="BW346" s="165"/>
      <c r="BX346" s="165"/>
      <c r="BY346" s="165"/>
      <c r="BZ346" s="165"/>
      <c r="CA346" s="165"/>
      <c r="CB346" s="165"/>
    </row>
    <row r="347" spans="1:80" x14ac:dyDescent="0.3">
      <c r="E347" s="159"/>
      <c r="F347" s="159"/>
      <c r="G347" s="159"/>
      <c r="H347" s="159"/>
      <c r="I347" s="159"/>
      <c r="J347" s="159"/>
      <c r="K347" s="159"/>
      <c r="L347" s="159"/>
      <c r="M347" s="159"/>
      <c r="N347" s="159"/>
      <c r="O347" s="159"/>
      <c r="P347" s="159"/>
      <c r="Q347" s="159"/>
      <c r="R347" s="159"/>
      <c r="S347" s="159"/>
      <c r="T347" s="159"/>
      <c r="U347" s="159"/>
      <c r="V347" s="159"/>
      <c r="W347" s="159"/>
      <c r="X347" s="159"/>
      <c r="Y347" s="159"/>
      <c r="Z347" s="159"/>
      <c r="AA347" s="4"/>
      <c r="AB347" s="116"/>
      <c r="AC347" s="116"/>
      <c r="AD347" s="116"/>
      <c r="AE347" s="116"/>
      <c r="AF347" s="116"/>
      <c r="AG347" s="123"/>
      <c r="AH347" s="98"/>
      <c r="AI347" s="116"/>
      <c r="AJ347" s="98"/>
      <c r="AK347" s="118">
        <f t="shared" si="111"/>
        <v>0</v>
      </c>
      <c r="AL347" s="118">
        <f t="shared" si="112"/>
        <v>0</v>
      </c>
      <c r="AM347" s="118">
        <f t="shared" si="113"/>
        <v>0</v>
      </c>
      <c r="AN347" s="118">
        <f t="shared" si="114"/>
        <v>0</v>
      </c>
      <c r="AO347" s="118">
        <f t="shared" si="115"/>
        <v>0</v>
      </c>
      <c r="AP347" s="118">
        <f t="shared" si="116"/>
        <v>0</v>
      </c>
      <c r="AQ347" s="118">
        <f t="shared" si="117"/>
        <v>0</v>
      </c>
      <c r="AR347" s="118">
        <f t="shared" si="118"/>
        <v>0</v>
      </c>
      <c r="AS347" s="118">
        <f t="shared" si="119"/>
        <v>0</v>
      </c>
      <c r="AT347" s="118">
        <f t="shared" si="120"/>
        <v>0</v>
      </c>
      <c r="AU347" s="118">
        <f t="shared" si="121"/>
        <v>0</v>
      </c>
      <c r="AV347" s="118">
        <f t="shared" si="122"/>
        <v>0</v>
      </c>
      <c r="AW347" s="118">
        <f t="shared" si="123"/>
        <v>0</v>
      </c>
      <c r="AX347" s="118">
        <f t="shared" si="124"/>
        <v>0</v>
      </c>
      <c r="AY347" s="118">
        <f t="shared" si="125"/>
        <v>0</v>
      </c>
      <c r="AZ347" s="118">
        <f t="shared" si="126"/>
        <v>0</v>
      </c>
      <c r="BA347" s="118">
        <f t="shared" si="127"/>
        <v>0</v>
      </c>
      <c r="BB347" s="118">
        <f t="shared" si="128"/>
        <v>0</v>
      </c>
      <c r="BC347" s="118">
        <f t="shared" si="129"/>
        <v>0</v>
      </c>
      <c r="BD347" s="118">
        <f t="shared" si="130"/>
        <v>0</v>
      </c>
      <c r="BE347" s="72"/>
      <c r="BG347" s="11"/>
      <c r="BH347" s="11"/>
      <c r="BI347" s="11"/>
      <c r="BJ347" s="11"/>
      <c r="BK347" s="11"/>
      <c r="BL347" s="11"/>
      <c r="BM347" s="11"/>
      <c r="BN347" s="11"/>
      <c r="BO347" s="11"/>
      <c r="BP347" s="165"/>
      <c r="BQ347" s="165"/>
      <c r="BR347" s="165"/>
      <c r="BS347" s="165"/>
      <c r="BT347" s="165"/>
      <c r="BU347" s="165"/>
      <c r="BV347" s="165"/>
      <c r="BW347" s="165"/>
      <c r="BX347" s="165"/>
      <c r="BY347" s="165"/>
      <c r="BZ347" s="165"/>
      <c r="CA347" s="165"/>
      <c r="CB347" s="165"/>
    </row>
    <row r="348" spans="1:80" x14ac:dyDescent="0.3">
      <c r="E348" s="159"/>
      <c r="F348" s="159"/>
      <c r="G348" s="159"/>
      <c r="H348" s="159"/>
      <c r="I348" s="159"/>
      <c r="J348" s="159"/>
      <c r="K348" s="159"/>
      <c r="L348" s="159"/>
      <c r="M348" s="159"/>
      <c r="N348" s="159"/>
      <c r="O348" s="159"/>
      <c r="P348" s="159"/>
      <c r="Q348" s="159"/>
      <c r="R348" s="159"/>
      <c r="S348" s="159"/>
      <c r="T348" s="159"/>
      <c r="U348" s="159"/>
      <c r="V348" s="159"/>
      <c r="W348" s="159"/>
      <c r="X348" s="159"/>
      <c r="Y348" s="159"/>
      <c r="Z348" s="159"/>
      <c r="AA348" s="4"/>
      <c r="AB348" s="116"/>
      <c r="AC348" s="116"/>
      <c r="AD348" s="116"/>
      <c r="AE348" s="116"/>
      <c r="AF348" s="116"/>
      <c r="AG348" s="123"/>
      <c r="AH348" s="98"/>
      <c r="AI348" s="116"/>
      <c r="AJ348" s="98"/>
      <c r="AK348" s="118">
        <f t="shared" si="111"/>
        <v>0</v>
      </c>
      <c r="AL348" s="118">
        <f t="shared" si="112"/>
        <v>0</v>
      </c>
      <c r="AM348" s="118">
        <f t="shared" si="113"/>
        <v>0</v>
      </c>
      <c r="AN348" s="118">
        <f t="shared" si="114"/>
        <v>0</v>
      </c>
      <c r="AO348" s="118">
        <f t="shared" si="115"/>
        <v>0</v>
      </c>
      <c r="AP348" s="118">
        <f t="shared" si="116"/>
        <v>0</v>
      </c>
      <c r="AQ348" s="118">
        <f t="shared" si="117"/>
        <v>0</v>
      </c>
      <c r="AR348" s="118">
        <f t="shared" si="118"/>
        <v>0</v>
      </c>
      <c r="AS348" s="118">
        <f t="shared" si="119"/>
        <v>0</v>
      </c>
      <c r="AT348" s="118">
        <f t="shared" si="120"/>
        <v>0</v>
      </c>
      <c r="AU348" s="118">
        <f t="shared" si="121"/>
        <v>0</v>
      </c>
      <c r="AV348" s="118">
        <f t="shared" si="122"/>
        <v>0</v>
      </c>
      <c r="AW348" s="118">
        <f t="shared" si="123"/>
        <v>0</v>
      </c>
      <c r="AX348" s="118">
        <f t="shared" si="124"/>
        <v>0</v>
      </c>
      <c r="AY348" s="118">
        <f t="shared" si="125"/>
        <v>0</v>
      </c>
      <c r="AZ348" s="118">
        <f t="shared" si="126"/>
        <v>0</v>
      </c>
      <c r="BA348" s="118">
        <f t="shared" si="127"/>
        <v>0</v>
      </c>
      <c r="BB348" s="118">
        <f t="shared" si="128"/>
        <v>0</v>
      </c>
      <c r="BC348" s="118">
        <f t="shared" si="129"/>
        <v>0</v>
      </c>
      <c r="BD348" s="118">
        <f t="shared" si="130"/>
        <v>0</v>
      </c>
      <c r="BE348" s="72"/>
      <c r="BG348" s="11"/>
      <c r="BH348" s="11"/>
      <c r="BI348" s="11"/>
      <c r="BJ348" s="11"/>
      <c r="BK348" s="11"/>
      <c r="BL348" s="11"/>
      <c r="BM348" s="11"/>
      <c r="BN348" s="11"/>
      <c r="BO348" s="11"/>
      <c r="BP348" s="165"/>
      <c r="BQ348" s="165"/>
      <c r="BR348" s="165"/>
      <c r="BS348" s="165"/>
      <c r="BT348" s="165"/>
      <c r="BU348" s="165"/>
      <c r="BV348" s="165"/>
      <c r="BW348" s="165"/>
      <c r="BX348" s="165"/>
      <c r="BY348" s="165"/>
      <c r="BZ348" s="165"/>
      <c r="CA348" s="165"/>
      <c r="CB348" s="165"/>
    </row>
    <row r="349" spans="1:80" x14ac:dyDescent="0.3">
      <c r="E349" s="159"/>
      <c r="F349" s="159"/>
      <c r="G349" s="159"/>
      <c r="H349" s="159"/>
      <c r="I349" s="159"/>
      <c r="J349" s="159"/>
      <c r="K349" s="159"/>
      <c r="L349" s="159"/>
      <c r="M349" s="159"/>
      <c r="N349" s="159"/>
      <c r="O349" s="159"/>
      <c r="P349" s="159"/>
      <c r="Q349" s="159"/>
      <c r="R349" s="159"/>
      <c r="S349" s="159"/>
      <c r="T349" s="159"/>
      <c r="U349" s="159"/>
      <c r="V349" s="159"/>
      <c r="W349" s="159"/>
      <c r="X349" s="159"/>
      <c r="Y349" s="159"/>
      <c r="Z349" s="159"/>
      <c r="AA349" s="4"/>
      <c r="AB349" s="116"/>
      <c r="AC349" s="116"/>
      <c r="AD349" s="116"/>
      <c r="AE349" s="116"/>
      <c r="AF349" s="116"/>
      <c r="AG349" s="123"/>
      <c r="AH349" s="98"/>
      <c r="AI349" s="116"/>
      <c r="AJ349" s="98"/>
      <c r="AK349" s="118">
        <f t="shared" si="111"/>
        <v>0</v>
      </c>
      <c r="AL349" s="118">
        <f t="shared" si="112"/>
        <v>0</v>
      </c>
      <c r="AM349" s="118">
        <f t="shared" si="113"/>
        <v>0</v>
      </c>
      <c r="AN349" s="118">
        <f t="shared" si="114"/>
        <v>0</v>
      </c>
      <c r="AO349" s="118">
        <f t="shared" si="115"/>
        <v>0</v>
      </c>
      <c r="AP349" s="118">
        <f t="shared" si="116"/>
        <v>0</v>
      </c>
      <c r="AQ349" s="118">
        <f t="shared" si="117"/>
        <v>0</v>
      </c>
      <c r="AR349" s="118">
        <f t="shared" si="118"/>
        <v>0</v>
      </c>
      <c r="AS349" s="118">
        <f t="shared" si="119"/>
        <v>0</v>
      </c>
      <c r="AT349" s="118">
        <f t="shared" si="120"/>
        <v>0</v>
      </c>
      <c r="AU349" s="118">
        <f t="shared" si="121"/>
        <v>0</v>
      </c>
      <c r="AV349" s="118">
        <f t="shared" si="122"/>
        <v>0</v>
      </c>
      <c r="AW349" s="118">
        <f t="shared" si="123"/>
        <v>0</v>
      </c>
      <c r="AX349" s="118">
        <f t="shared" si="124"/>
        <v>0</v>
      </c>
      <c r="AY349" s="118">
        <f t="shared" si="125"/>
        <v>0</v>
      </c>
      <c r="AZ349" s="118">
        <f t="shared" si="126"/>
        <v>0</v>
      </c>
      <c r="BA349" s="118">
        <f t="shared" si="127"/>
        <v>0</v>
      </c>
      <c r="BB349" s="118">
        <f t="shared" si="128"/>
        <v>0</v>
      </c>
      <c r="BC349" s="118">
        <f t="shared" si="129"/>
        <v>0</v>
      </c>
      <c r="BD349" s="118">
        <f t="shared" si="130"/>
        <v>0</v>
      </c>
      <c r="BE349" s="72"/>
      <c r="BG349" s="11"/>
      <c r="BH349" s="11"/>
      <c r="BI349" s="11"/>
      <c r="BJ349" s="11"/>
      <c r="BK349" s="11"/>
      <c r="BL349" s="11"/>
      <c r="BM349" s="11"/>
      <c r="BN349" s="11"/>
      <c r="BO349" s="11"/>
      <c r="BP349" s="165"/>
      <c r="BQ349" s="165"/>
      <c r="BR349" s="165"/>
      <c r="BS349" s="165"/>
      <c r="BT349" s="165"/>
      <c r="BU349" s="165"/>
      <c r="BV349" s="165"/>
      <c r="BW349" s="165"/>
      <c r="BX349" s="165"/>
      <c r="BY349" s="165"/>
      <c r="BZ349" s="165"/>
      <c r="CA349" s="165"/>
      <c r="CB349" s="165"/>
    </row>
    <row r="350" spans="1:80" x14ac:dyDescent="0.3">
      <c r="E350" s="159"/>
      <c r="F350" s="159"/>
      <c r="G350" s="159"/>
      <c r="H350" s="159"/>
      <c r="I350" s="159"/>
      <c r="J350" s="159"/>
      <c r="K350" s="159"/>
      <c r="L350" s="159"/>
      <c r="M350" s="159"/>
      <c r="N350" s="159"/>
      <c r="O350" s="159"/>
      <c r="P350" s="159"/>
      <c r="Q350" s="159"/>
      <c r="R350" s="159"/>
      <c r="S350" s="159"/>
      <c r="T350" s="159"/>
      <c r="U350" s="159"/>
      <c r="V350" s="159"/>
      <c r="W350" s="159"/>
      <c r="X350" s="159"/>
      <c r="Y350" s="159"/>
      <c r="Z350" s="159"/>
      <c r="AA350" s="4"/>
      <c r="AB350" s="116"/>
      <c r="AC350" s="116"/>
      <c r="AD350" s="116"/>
      <c r="AE350" s="116"/>
      <c r="AF350" s="116"/>
      <c r="AG350" s="123"/>
      <c r="AH350" s="98"/>
      <c r="AI350" s="116"/>
      <c r="AJ350" s="98"/>
      <c r="AK350" s="118">
        <f t="shared" si="111"/>
        <v>0</v>
      </c>
      <c r="AL350" s="118">
        <f t="shared" si="112"/>
        <v>0</v>
      </c>
      <c r="AM350" s="118">
        <f t="shared" si="113"/>
        <v>0</v>
      </c>
      <c r="AN350" s="118">
        <f t="shared" si="114"/>
        <v>0</v>
      </c>
      <c r="AO350" s="118">
        <f t="shared" si="115"/>
        <v>0</v>
      </c>
      <c r="AP350" s="118">
        <f t="shared" si="116"/>
        <v>0</v>
      </c>
      <c r="AQ350" s="118">
        <f t="shared" si="117"/>
        <v>0</v>
      </c>
      <c r="AR350" s="118">
        <f t="shared" si="118"/>
        <v>0</v>
      </c>
      <c r="AS350" s="118">
        <f t="shared" si="119"/>
        <v>0</v>
      </c>
      <c r="AT350" s="118">
        <f t="shared" si="120"/>
        <v>0</v>
      </c>
      <c r="AU350" s="118">
        <f t="shared" si="121"/>
        <v>0</v>
      </c>
      <c r="AV350" s="118">
        <f t="shared" si="122"/>
        <v>0</v>
      </c>
      <c r="AW350" s="118">
        <f t="shared" si="123"/>
        <v>0</v>
      </c>
      <c r="AX350" s="118">
        <f t="shared" si="124"/>
        <v>0</v>
      </c>
      <c r="AY350" s="118">
        <f t="shared" si="125"/>
        <v>0</v>
      </c>
      <c r="AZ350" s="118">
        <f t="shared" si="126"/>
        <v>0</v>
      </c>
      <c r="BA350" s="118">
        <f t="shared" si="127"/>
        <v>0</v>
      </c>
      <c r="BB350" s="118">
        <f t="shared" si="128"/>
        <v>0</v>
      </c>
      <c r="BC350" s="118">
        <f t="shared" si="129"/>
        <v>0</v>
      </c>
      <c r="BD350" s="118">
        <f t="shared" si="130"/>
        <v>0</v>
      </c>
      <c r="BE350" s="72"/>
      <c r="BG350" s="11"/>
      <c r="BH350" s="11"/>
      <c r="BI350" s="11"/>
      <c r="BJ350" s="11"/>
      <c r="BK350" s="11"/>
      <c r="BL350" s="11"/>
      <c r="BM350" s="11"/>
      <c r="BN350" s="11"/>
      <c r="BO350" s="11"/>
      <c r="BP350" s="165"/>
      <c r="BQ350" s="165"/>
      <c r="BR350" s="165"/>
      <c r="BS350" s="165"/>
      <c r="BT350" s="165"/>
      <c r="BU350" s="165"/>
      <c r="BV350" s="165"/>
      <c r="BW350" s="165"/>
      <c r="BX350" s="165"/>
      <c r="BY350" s="165"/>
      <c r="BZ350" s="165"/>
      <c r="CA350" s="165"/>
      <c r="CB350" s="165"/>
    </row>
    <row r="351" spans="1:80" x14ac:dyDescent="0.3">
      <c r="E351" s="159"/>
      <c r="F351" s="159"/>
      <c r="G351" s="159"/>
      <c r="H351" s="159"/>
      <c r="I351" s="159"/>
      <c r="J351" s="159"/>
      <c r="K351" s="159"/>
      <c r="L351" s="159"/>
      <c r="M351" s="159"/>
      <c r="N351" s="159"/>
      <c r="O351" s="159"/>
      <c r="P351" s="159"/>
      <c r="Q351" s="159"/>
      <c r="R351" s="159"/>
      <c r="S351" s="159"/>
      <c r="T351" s="159"/>
      <c r="U351" s="159"/>
      <c r="V351" s="159"/>
      <c r="W351" s="159"/>
      <c r="X351" s="159"/>
      <c r="Y351" s="159"/>
      <c r="Z351" s="159"/>
      <c r="AA351" s="4"/>
      <c r="AB351" s="116"/>
      <c r="AC351" s="116"/>
      <c r="AD351" s="116"/>
      <c r="AE351" s="116"/>
      <c r="AF351" s="116"/>
      <c r="AG351" s="123"/>
      <c r="AH351" s="98"/>
      <c r="AI351" s="116"/>
      <c r="AJ351" s="98"/>
      <c r="AK351" s="118">
        <f t="shared" si="111"/>
        <v>0</v>
      </c>
      <c r="AL351" s="118">
        <f t="shared" si="112"/>
        <v>0</v>
      </c>
      <c r="AM351" s="118">
        <f t="shared" si="113"/>
        <v>0</v>
      </c>
      <c r="AN351" s="118">
        <f t="shared" si="114"/>
        <v>0</v>
      </c>
      <c r="AO351" s="118">
        <f t="shared" si="115"/>
        <v>0</v>
      </c>
      <c r="AP351" s="118">
        <f t="shared" si="116"/>
        <v>0</v>
      </c>
      <c r="AQ351" s="118">
        <f t="shared" si="117"/>
        <v>0</v>
      </c>
      <c r="AR351" s="118">
        <f t="shared" si="118"/>
        <v>0</v>
      </c>
      <c r="AS351" s="118">
        <f t="shared" si="119"/>
        <v>0</v>
      </c>
      <c r="AT351" s="118">
        <f t="shared" si="120"/>
        <v>0</v>
      </c>
      <c r="AU351" s="118">
        <f t="shared" si="121"/>
        <v>0</v>
      </c>
      <c r="AV351" s="118">
        <f t="shared" si="122"/>
        <v>0</v>
      </c>
      <c r="AW351" s="118">
        <f t="shared" si="123"/>
        <v>0</v>
      </c>
      <c r="AX351" s="118">
        <f t="shared" si="124"/>
        <v>0</v>
      </c>
      <c r="AY351" s="118">
        <f t="shared" si="125"/>
        <v>0</v>
      </c>
      <c r="AZ351" s="118">
        <f t="shared" si="126"/>
        <v>0</v>
      </c>
      <c r="BA351" s="118">
        <f t="shared" si="127"/>
        <v>0</v>
      </c>
      <c r="BB351" s="118">
        <f t="shared" si="128"/>
        <v>0</v>
      </c>
      <c r="BC351" s="118">
        <f t="shared" si="129"/>
        <v>0</v>
      </c>
      <c r="BD351" s="118">
        <f t="shared" si="130"/>
        <v>0</v>
      </c>
      <c r="BE351" s="72"/>
      <c r="BG351" s="11"/>
      <c r="BH351" s="11"/>
      <c r="BI351" s="11"/>
      <c r="BJ351" s="11"/>
      <c r="BK351" s="11"/>
      <c r="BL351" s="11"/>
      <c r="BM351" s="11"/>
      <c r="BN351" s="11"/>
      <c r="BO351" s="11"/>
      <c r="BP351" s="165"/>
      <c r="BQ351" s="165"/>
      <c r="BR351" s="165"/>
      <c r="BS351" s="165"/>
      <c r="BT351" s="165"/>
      <c r="BU351" s="165"/>
      <c r="BV351" s="165"/>
      <c r="BW351" s="165"/>
      <c r="BX351" s="165"/>
      <c r="BY351" s="165"/>
      <c r="BZ351" s="165"/>
      <c r="CA351" s="165"/>
      <c r="CB351" s="165"/>
    </row>
    <row r="352" spans="1:80" x14ac:dyDescent="0.3">
      <c r="E352" s="159"/>
      <c r="F352" s="159"/>
      <c r="G352" s="159"/>
      <c r="H352" s="159"/>
      <c r="I352" s="159"/>
      <c r="J352" s="159"/>
      <c r="K352" s="159"/>
      <c r="L352" s="159"/>
      <c r="M352" s="159"/>
      <c r="N352" s="159"/>
      <c r="O352" s="159"/>
      <c r="P352" s="159"/>
      <c r="Q352" s="159"/>
      <c r="R352" s="159"/>
      <c r="S352" s="159"/>
      <c r="T352" s="159"/>
      <c r="U352" s="159"/>
      <c r="V352" s="159"/>
      <c r="W352" s="159"/>
      <c r="X352" s="159"/>
      <c r="Y352" s="159"/>
      <c r="Z352" s="159"/>
      <c r="AA352" s="4"/>
      <c r="AB352" s="116"/>
      <c r="AC352" s="116"/>
      <c r="AD352" s="116"/>
      <c r="AE352" s="116"/>
      <c r="AF352" s="116"/>
      <c r="AG352" s="123"/>
      <c r="AH352" s="98"/>
      <c r="AI352" s="116"/>
      <c r="AJ352" s="98"/>
      <c r="AK352" s="118">
        <f t="shared" si="111"/>
        <v>0</v>
      </c>
      <c r="AL352" s="118">
        <f t="shared" si="112"/>
        <v>0</v>
      </c>
      <c r="AM352" s="118">
        <f t="shared" si="113"/>
        <v>0</v>
      </c>
      <c r="AN352" s="118">
        <f t="shared" si="114"/>
        <v>0</v>
      </c>
      <c r="AO352" s="118">
        <f t="shared" si="115"/>
        <v>0</v>
      </c>
      <c r="AP352" s="118">
        <f t="shared" si="116"/>
        <v>0</v>
      </c>
      <c r="AQ352" s="118">
        <f t="shared" si="117"/>
        <v>0</v>
      </c>
      <c r="AR352" s="118">
        <f t="shared" si="118"/>
        <v>0</v>
      </c>
      <c r="AS352" s="118">
        <f t="shared" si="119"/>
        <v>0</v>
      </c>
      <c r="AT352" s="118">
        <f t="shared" si="120"/>
        <v>0</v>
      </c>
      <c r="AU352" s="118">
        <f t="shared" si="121"/>
        <v>0</v>
      </c>
      <c r="AV352" s="118">
        <f t="shared" si="122"/>
        <v>0</v>
      </c>
      <c r="AW352" s="118">
        <f t="shared" si="123"/>
        <v>0</v>
      </c>
      <c r="AX352" s="118">
        <f t="shared" si="124"/>
        <v>0</v>
      </c>
      <c r="AY352" s="118">
        <f t="shared" si="125"/>
        <v>0</v>
      </c>
      <c r="AZ352" s="118">
        <f t="shared" si="126"/>
        <v>0</v>
      </c>
      <c r="BA352" s="118">
        <f t="shared" si="127"/>
        <v>0</v>
      </c>
      <c r="BB352" s="118">
        <f t="shared" si="128"/>
        <v>0</v>
      </c>
      <c r="BC352" s="118">
        <f t="shared" si="129"/>
        <v>0</v>
      </c>
      <c r="BD352" s="118">
        <f t="shared" si="130"/>
        <v>0</v>
      </c>
      <c r="BE352" s="72"/>
      <c r="BG352" s="11"/>
      <c r="BH352" s="11"/>
      <c r="BI352" s="11"/>
      <c r="BJ352" s="11"/>
      <c r="BK352" s="11"/>
      <c r="BL352" s="11"/>
      <c r="BM352" s="11"/>
      <c r="BN352" s="11"/>
      <c r="BO352" s="11"/>
      <c r="BP352" s="165"/>
      <c r="BQ352" s="165"/>
      <c r="BR352" s="165"/>
      <c r="BS352" s="165"/>
      <c r="BT352" s="165"/>
      <c r="BU352" s="165"/>
      <c r="BV352" s="165"/>
      <c r="BW352" s="165"/>
      <c r="BX352" s="165"/>
      <c r="BY352" s="165"/>
      <c r="BZ352" s="165"/>
      <c r="CA352" s="165"/>
      <c r="CB352" s="165"/>
    </row>
    <row r="353" spans="5:80" x14ac:dyDescent="0.3">
      <c r="E353" s="159"/>
      <c r="F353" s="159"/>
      <c r="G353" s="159"/>
      <c r="H353" s="159"/>
      <c r="I353" s="159"/>
      <c r="J353" s="159"/>
      <c r="K353" s="159"/>
      <c r="L353" s="159"/>
      <c r="M353" s="159"/>
      <c r="N353" s="159"/>
      <c r="O353" s="159"/>
      <c r="P353" s="159"/>
      <c r="Q353" s="159"/>
      <c r="R353" s="159"/>
      <c r="S353" s="159"/>
      <c r="T353" s="159"/>
      <c r="U353" s="159"/>
      <c r="V353" s="159"/>
      <c r="W353" s="159"/>
      <c r="X353" s="159"/>
      <c r="Y353" s="159"/>
      <c r="Z353" s="159"/>
      <c r="AA353" s="4"/>
      <c r="AB353" s="116"/>
      <c r="AC353" s="116"/>
      <c r="AD353" s="116"/>
      <c r="AE353" s="116"/>
      <c r="AF353" s="116"/>
      <c r="AG353" s="123"/>
      <c r="AH353" s="98"/>
      <c r="AI353" s="116"/>
      <c r="AJ353" s="98"/>
      <c r="AK353" s="118">
        <f t="shared" si="111"/>
        <v>0</v>
      </c>
      <c r="AL353" s="118">
        <f t="shared" si="112"/>
        <v>0</v>
      </c>
      <c r="AM353" s="118">
        <f t="shared" si="113"/>
        <v>0</v>
      </c>
      <c r="AN353" s="118">
        <f t="shared" si="114"/>
        <v>0</v>
      </c>
      <c r="AO353" s="118">
        <f t="shared" si="115"/>
        <v>0</v>
      </c>
      <c r="AP353" s="118">
        <f t="shared" si="116"/>
        <v>0</v>
      </c>
      <c r="AQ353" s="118">
        <f t="shared" si="117"/>
        <v>0</v>
      </c>
      <c r="AR353" s="118">
        <f t="shared" si="118"/>
        <v>0</v>
      </c>
      <c r="AS353" s="118">
        <f t="shared" si="119"/>
        <v>0</v>
      </c>
      <c r="AT353" s="118">
        <f t="shared" si="120"/>
        <v>0</v>
      </c>
      <c r="AU353" s="118">
        <f t="shared" si="121"/>
        <v>0</v>
      </c>
      <c r="AV353" s="118">
        <f t="shared" si="122"/>
        <v>0</v>
      </c>
      <c r="AW353" s="118">
        <f t="shared" si="123"/>
        <v>0</v>
      </c>
      <c r="AX353" s="118">
        <f t="shared" si="124"/>
        <v>0</v>
      </c>
      <c r="AY353" s="118">
        <f t="shared" si="125"/>
        <v>0</v>
      </c>
      <c r="AZ353" s="118">
        <f t="shared" si="126"/>
        <v>0</v>
      </c>
      <c r="BA353" s="118">
        <f t="shared" si="127"/>
        <v>0</v>
      </c>
      <c r="BB353" s="118">
        <f t="shared" si="128"/>
        <v>0</v>
      </c>
      <c r="BC353" s="118">
        <f t="shared" si="129"/>
        <v>0</v>
      </c>
      <c r="BD353" s="118">
        <f t="shared" si="130"/>
        <v>0</v>
      </c>
      <c r="BE353" s="72"/>
      <c r="BG353" s="11"/>
      <c r="BH353" s="11"/>
      <c r="BI353" s="11"/>
      <c r="BJ353" s="11"/>
      <c r="BK353" s="11"/>
      <c r="BL353" s="11"/>
      <c r="BM353" s="11"/>
      <c r="BN353" s="11"/>
      <c r="BO353" s="11"/>
      <c r="BP353" s="165"/>
      <c r="BQ353" s="165"/>
      <c r="BR353" s="165"/>
      <c r="BS353" s="165"/>
      <c r="BT353" s="165"/>
      <c r="BU353" s="165"/>
      <c r="BV353" s="165"/>
      <c r="BW353" s="165"/>
      <c r="BX353" s="165"/>
      <c r="BY353" s="165"/>
      <c r="BZ353" s="165"/>
      <c r="CA353" s="165"/>
      <c r="CB353" s="165"/>
    </row>
    <row r="354" spans="5:80" x14ac:dyDescent="0.3">
      <c r="E354" s="159"/>
      <c r="F354" s="159"/>
      <c r="G354" s="159"/>
      <c r="H354" s="159"/>
      <c r="I354" s="159"/>
      <c r="J354" s="159"/>
      <c r="K354" s="159"/>
      <c r="L354" s="159"/>
      <c r="M354" s="159"/>
      <c r="N354" s="159"/>
      <c r="O354" s="159"/>
      <c r="P354" s="159"/>
      <c r="Q354" s="159"/>
      <c r="R354" s="159"/>
      <c r="S354" s="159"/>
      <c r="T354" s="159"/>
      <c r="U354" s="159"/>
      <c r="V354" s="159"/>
      <c r="W354" s="159"/>
      <c r="X354" s="159"/>
      <c r="Y354" s="159"/>
      <c r="Z354" s="159"/>
      <c r="AA354" s="4"/>
      <c r="AB354" s="116"/>
      <c r="AC354" s="116"/>
      <c r="AD354" s="116"/>
      <c r="AE354" s="116"/>
      <c r="AF354" s="116"/>
      <c r="AG354" s="123"/>
      <c r="AH354" s="98"/>
      <c r="AI354" s="116"/>
      <c r="AJ354" s="98"/>
      <c r="AK354" s="118">
        <f t="shared" si="111"/>
        <v>0</v>
      </c>
      <c r="AL354" s="118">
        <f t="shared" si="112"/>
        <v>0</v>
      </c>
      <c r="AM354" s="118">
        <f t="shared" si="113"/>
        <v>0</v>
      </c>
      <c r="AN354" s="118">
        <f t="shared" si="114"/>
        <v>0</v>
      </c>
      <c r="AO354" s="118">
        <f t="shared" si="115"/>
        <v>0</v>
      </c>
      <c r="AP354" s="118">
        <f t="shared" si="116"/>
        <v>0</v>
      </c>
      <c r="AQ354" s="118">
        <f t="shared" si="117"/>
        <v>0</v>
      </c>
      <c r="AR354" s="118">
        <f t="shared" si="118"/>
        <v>0</v>
      </c>
      <c r="AS354" s="118">
        <f t="shared" si="119"/>
        <v>0</v>
      </c>
      <c r="AT354" s="118">
        <f t="shared" si="120"/>
        <v>0</v>
      </c>
      <c r="AU354" s="118">
        <f t="shared" si="121"/>
        <v>0</v>
      </c>
      <c r="AV354" s="118">
        <f t="shared" si="122"/>
        <v>0</v>
      </c>
      <c r="AW354" s="118">
        <f t="shared" si="123"/>
        <v>0</v>
      </c>
      <c r="AX354" s="118">
        <f t="shared" si="124"/>
        <v>0</v>
      </c>
      <c r="AY354" s="118">
        <f t="shared" si="125"/>
        <v>0</v>
      </c>
      <c r="AZ354" s="118">
        <f t="shared" si="126"/>
        <v>0</v>
      </c>
      <c r="BA354" s="118">
        <f t="shared" si="127"/>
        <v>0</v>
      </c>
      <c r="BB354" s="118">
        <f t="shared" si="128"/>
        <v>0</v>
      </c>
      <c r="BC354" s="118">
        <f t="shared" si="129"/>
        <v>0</v>
      </c>
      <c r="BD354" s="118">
        <f t="shared" si="130"/>
        <v>0</v>
      </c>
      <c r="BE354" s="72"/>
      <c r="BG354" s="11"/>
      <c r="BH354" s="11"/>
      <c r="BI354" s="11"/>
      <c r="BJ354" s="11"/>
      <c r="BK354" s="11"/>
      <c r="BL354" s="11"/>
      <c r="BM354" s="11"/>
      <c r="BN354" s="11"/>
      <c r="BO354" s="11"/>
      <c r="BP354" s="165"/>
      <c r="BQ354" s="165"/>
      <c r="BR354" s="165"/>
      <c r="BS354" s="165"/>
      <c r="BT354" s="165"/>
      <c r="BU354" s="165"/>
      <c r="BV354" s="165"/>
      <c r="BW354" s="165"/>
      <c r="BX354" s="165"/>
      <c r="BY354" s="165"/>
      <c r="BZ354" s="165"/>
      <c r="CA354" s="165"/>
      <c r="CB354" s="165"/>
    </row>
    <row r="355" spans="5:80" x14ac:dyDescent="0.3">
      <c r="E355" s="159"/>
      <c r="F355" s="159"/>
      <c r="G355" s="159"/>
      <c r="H355" s="159"/>
      <c r="I355" s="159"/>
      <c r="J355" s="159"/>
      <c r="K355" s="159"/>
      <c r="L355" s="159"/>
      <c r="M355" s="159"/>
      <c r="N355" s="159"/>
      <c r="O355" s="159"/>
      <c r="P355" s="159"/>
      <c r="Q355" s="159"/>
      <c r="R355" s="159"/>
      <c r="S355" s="159"/>
      <c r="T355" s="159"/>
      <c r="U355" s="159"/>
      <c r="V355" s="159"/>
      <c r="W355" s="159"/>
      <c r="X355" s="159"/>
      <c r="Y355" s="159"/>
      <c r="Z355" s="159"/>
      <c r="AA355" s="4"/>
      <c r="AB355" s="116"/>
      <c r="AC355" s="116"/>
      <c r="AD355" s="116"/>
      <c r="AE355" s="116"/>
      <c r="AF355" s="116"/>
      <c r="AG355" s="123"/>
      <c r="AH355" s="98"/>
      <c r="AI355" s="116"/>
      <c r="AJ355" s="98"/>
      <c r="AK355" s="118">
        <f t="shared" si="111"/>
        <v>0</v>
      </c>
      <c r="AL355" s="118">
        <f t="shared" si="112"/>
        <v>0</v>
      </c>
      <c r="AM355" s="118">
        <f t="shared" si="113"/>
        <v>0</v>
      </c>
      <c r="AN355" s="118">
        <f t="shared" si="114"/>
        <v>0</v>
      </c>
      <c r="AO355" s="118">
        <f t="shared" si="115"/>
        <v>0</v>
      </c>
      <c r="AP355" s="118">
        <f t="shared" si="116"/>
        <v>0</v>
      </c>
      <c r="AQ355" s="118">
        <f t="shared" si="117"/>
        <v>0</v>
      </c>
      <c r="AR355" s="118">
        <f t="shared" si="118"/>
        <v>0</v>
      </c>
      <c r="AS355" s="118">
        <f t="shared" si="119"/>
        <v>0</v>
      </c>
      <c r="AT355" s="118">
        <f t="shared" si="120"/>
        <v>0</v>
      </c>
      <c r="AU355" s="118">
        <f t="shared" si="121"/>
        <v>0</v>
      </c>
      <c r="AV355" s="118">
        <f t="shared" si="122"/>
        <v>0</v>
      </c>
      <c r="AW355" s="118">
        <f t="shared" si="123"/>
        <v>0</v>
      </c>
      <c r="AX355" s="118">
        <f t="shared" si="124"/>
        <v>0</v>
      </c>
      <c r="AY355" s="118">
        <f t="shared" si="125"/>
        <v>0</v>
      </c>
      <c r="AZ355" s="118">
        <f t="shared" si="126"/>
        <v>0</v>
      </c>
      <c r="BA355" s="118">
        <f t="shared" si="127"/>
        <v>0</v>
      </c>
      <c r="BB355" s="118">
        <f t="shared" si="128"/>
        <v>0</v>
      </c>
      <c r="BC355" s="118">
        <f t="shared" si="129"/>
        <v>0</v>
      </c>
      <c r="BD355" s="118">
        <f t="shared" si="130"/>
        <v>0</v>
      </c>
      <c r="BE355" s="72"/>
      <c r="BG355" s="11"/>
      <c r="BH355" s="11"/>
      <c r="BI355" s="11"/>
      <c r="BJ355" s="11"/>
      <c r="BK355" s="11"/>
      <c r="BL355" s="11"/>
      <c r="BM355" s="11"/>
      <c r="BN355" s="11"/>
      <c r="BO355" s="11"/>
      <c r="BP355" s="165"/>
      <c r="BQ355" s="165"/>
      <c r="BR355" s="165"/>
      <c r="BS355" s="165"/>
      <c r="BT355" s="165"/>
      <c r="BU355" s="165"/>
      <c r="BV355" s="165"/>
      <c r="BW355" s="165"/>
      <c r="BX355" s="165"/>
      <c r="BY355" s="165"/>
      <c r="BZ355" s="165"/>
      <c r="CA355" s="165"/>
      <c r="CB355" s="165"/>
    </row>
    <row r="356" spans="5:80" x14ac:dyDescent="0.3">
      <c r="E356" s="159"/>
      <c r="F356" s="159"/>
      <c r="G356" s="159"/>
      <c r="H356" s="159"/>
      <c r="I356" s="159"/>
      <c r="J356" s="159"/>
      <c r="K356" s="159"/>
      <c r="L356" s="159"/>
      <c r="M356" s="159"/>
      <c r="N356" s="159"/>
      <c r="O356" s="159"/>
      <c r="P356" s="159"/>
      <c r="Q356" s="159"/>
      <c r="R356" s="159"/>
      <c r="S356" s="159"/>
      <c r="T356" s="159"/>
      <c r="U356" s="159"/>
      <c r="V356" s="159"/>
      <c r="W356" s="159"/>
      <c r="X356" s="159"/>
      <c r="Y356" s="159"/>
      <c r="Z356" s="159"/>
      <c r="AA356" s="4"/>
      <c r="AB356" s="116"/>
      <c r="AC356" s="116"/>
      <c r="AD356" s="116"/>
      <c r="AE356" s="116"/>
      <c r="AF356" s="116"/>
      <c r="AG356" s="123"/>
      <c r="AH356" s="98"/>
      <c r="AI356" s="116"/>
      <c r="AJ356" s="98"/>
      <c r="AK356" s="118">
        <f t="shared" si="111"/>
        <v>0</v>
      </c>
      <c r="AL356" s="118">
        <f t="shared" si="112"/>
        <v>0</v>
      </c>
      <c r="AM356" s="118">
        <f t="shared" si="113"/>
        <v>0</v>
      </c>
      <c r="AN356" s="118">
        <f t="shared" si="114"/>
        <v>0</v>
      </c>
      <c r="AO356" s="118">
        <f t="shared" si="115"/>
        <v>0</v>
      </c>
      <c r="AP356" s="118">
        <f t="shared" si="116"/>
        <v>0</v>
      </c>
      <c r="AQ356" s="118">
        <f t="shared" si="117"/>
        <v>0</v>
      </c>
      <c r="AR356" s="118">
        <f t="shared" si="118"/>
        <v>0</v>
      </c>
      <c r="AS356" s="118">
        <f t="shared" si="119"/>
        <v>0</v>
      </c>
      <c r="AT356" s="118">
        <f t="shared" si="120"/>
        <v>0</v>
      </c>
      <c r="AU356" s="118">
        <f t="shared" si="121"/>
        <v>0</v>
      </c>
      <c r="AV356" s="118">
        <f t="shared" si="122"/>
        <v>0</v>
      </c>
      <c r="AW356" s="118">
        <f t="shared" si="123"/>
        <v>0</v>
      </c>
      <c r="AX356" s="118">
        <f t="shared" si="124"/>
        <v>0</v>
      </c>
      <c r="AY356" s="118">
        <f t="shared" si="125"/>
        <v>0</v>
      </c>
      <c r="AZ356" s="118">
        <f t="shared" si="126"/>
        <v>0</v>
      </c>
      <c r="BA356" s="118">
        <f t="shared" si="127"/>
        <v>0</v>
      </c>
      <c r="BB356" s="118">
        <f t="shared" si="128"/>
        <v>0</v>
      </c>
      <c r="BC356" s="118">
        <f t="shared" si="129"/>
        <v>0</v>
      </c>
      <c r="BD356" s="118">
        <f t="shared" si="130"/>
        <v>0</v>
      </c>
      <c r="BE356" s="72"/>
      <c r="BG356" s="11"/>
      <c r="BH356" s="11"/>
      <c r="BI356" s="11"/>
      <c r="BJ356" s="11"/>
      <c r="BK356" s="11"/>
      <c r="BL356" s="11"/>
      <c r="BM356" s="11"/>
      <c r="BN356" s="11"/>
      <c r="BO356" s="11"/>
      <c r="BP356" s="165"/>
      <c r="BQ356" s="165"/>
      <c r="BR356" s="165"/>
      <c r="BS356" s="165"/>
      <c r="BT356" s="165"/>
      <c r="BU356" s="165"/>
      <c r="BV356" s="165"/>
      <c r="BW356" s="165"/>
      <c r="BX356" s="165"/>
      <c r="BY356" s="165"/>
      <c r="BZ356" s="165"/>
      <c r="CA356" s="165"/>
      <c r="CB356" s="165"/>
    </row>
    <row r="357" spans="5:80" x14ac:dyDescent="0.3">
      <c r="E357" s="159"/>
      <c r="F357" s="159"/>
      <c r="G357" s="159"/>
      <c r="H357" s="159"/>
      <c r="I357" s="159"/>
      <c r="J357" s="159"/>
      <c r="K357" s="159"/>
      <c r="L357" s="159"/>
      <c r="M357" s="159"/>
      <c r="N357" s="159"/>
      <c r="O357" s="159"/>
      <c r="P357" s="159"/>
      <c r="Q357" s="159"/>
      <c r="R357" s="159"/>
      <c r="S357" s="159"/>
      <c r="T357" s="159"/>
      <c r="U357" s="159"/>
      <c r="V357" s="159"/>
      <c r="W357" s="159"/>
      <c r="X357" s="159"/>
      <c r="Y357" s="159"/>
      <c r="Z357" s="159"/>
      <c r="AA357" s="4"/>
      <c r="AB357" s="116"/>
      <c r="AC357" s="116"/>
      <c r="AD357" s="116"/>
      <c r="AE357" s="116"/>
      <c r="AF357" s="116"/>
      <c r="AG357" s="123"/>
      <c r="AH357" s="98"/>
      <c r="AI357" s="116"/>
      <c r="AJ357" s="98"/>
      <c r="AK357" s="118">
        <f t="shared" si="111"/>
        <v>0</v>
      </c>
      <c r="AL357" s="118">
        <f t="shared" si="112"/>
        <v>0</v>
      </c>
      <c r="AM357" s="118">
        <f t="shared" si="113"/>
        <v>0</v>
      </c>
      <c r="AN357" s="118">
        <f t="shared" si="114"/>
        <v>0</v>
      </c>
      <c r="AO357" s="118">
        <f t="shared" si="115"/>
        <v>0</v>
      </c>
      <c r="AP357" s="118">
        <f t="shared" si="116"/>
        <v>0</v>
      </c>
      <c r="AQ357" s="118">
        <f t="shared" si="117"/>
        <v>0</v>
      </c>
      <c r="AR357" s="118">
        <f t="shared" si="118"/>
        <v>0</v>
      </c>
      <c r="AS357" s="118">
        <f t="shared" si="119"/>
        <v>0</v>
      </c>
      <c r="AT357" s="118">
        <f t="shared" si="120"/>
        <v>0</v>
      </c>
      <c r="AU357" s="118">
        <f t="shared" si="121"/>
        <v>0</v>
      </c>
      <c r="AV357" s="118">
        <f t="shared" si="122"/>
        <v>0</v>
      </c>
      <c r="AW357" s="118">
        <f t="shared" si="123"/>
        <v>0</v>
      </c>
      <c r="AX357" s="118">
        <f t="shared" si="124"/>
        <v>0</v>
      </c>
      <c r="AY357" s="118">
        <f t="shared" si="125"/>
        <v>0</v>
      </c>
      <c r="AZ357" s="118">
        <f t="shared" si="126"/>
        <v>0</v>
      </c>
      <c r="BA357" s="118">
        <f t="shared" si="127"/>
        <v>0</v>
      </c>
      <c r="BB357" s="118">
        <f t="shared" si="128"/>
        <v>0</v>
      </c>
      <c r="BC357" s="118">
        <f t="shared" si="129"/>
        <v>0</v>
      </c>
      <c r="BD357" s="118">
        <f t="shared" si="130"/>
        <v>0</v>
      </c>
      <c r="BE357" s="72"/>
      <c r="BG357" s="11"/>
      <c r="BH357" s="11"/>
      <c r="BI357" s="11"/>
      <c r="BJ357" s="11"/>
      <c r="BK357" s="11"/>
      <c r="BL357" s="11"/>
      <c r="BM357" s="11"/>
      <c r="BN357" s="11"/>
      <c r="BO357" s="11"/>
      <c r="BP357" s="165"/>
      <c r="BQ357" s="165"/>
      <c r="BR357" s="165"/>
      <c r="BS357" s="165"/>
      <c r="BT357" s="165"/>
      <c r="BU357" s="165"/>
      <c r="BV357" s="165"/>
      <c r="BW357" s="165"/>
      <c r="BX357" s="165"/>
      <c r="BY357" s="165"/>
      <c r="BZ357" s="165"/>
      <c r="CA357" s="165"/>
      <c r="CB357" s="165"/>
    </row>
    <row r="358" spans="5:80" x14ac:dyDescent="0.3">
      <c r="E358" s="159"/>
      <c r="F358" s="159"/>
      <c r="G358" s="159"/>
      <c r="H358" s="159"/>
      <c r="I358" s="159"/>
      <c r="J358" s="159"/>
      <c r="K358" s="159"/>
      <c r="L358" s="159"/>
      <c r="M358" s="159"/>
      <c r="N358" s="159"/>
      <c r="O358" s="159"/>
      <c r="P358" s="159"/>
      <c r="Q358" s="159"/>
      <c r="R358" s="159"/>
      <c r="S358" s="159"/>
      <c r="T358" s="159"/>
      <c r="U358" s="159"/>
      <c r="V358" s="159"/>
      <c r="W358" s="159"/>
      <c r="X358" s="159"/>
      <c r="Y358" s="159"/>
      <c r="Z358" s="159"/>
      <c r="AA358" s="4"/>
      <c r="AB358" s="116"/>
      <c r="AC358" s="116"/>
      <c r="AD358" s="116"/>
      <c r="AE358" s="116"/>
      <c r="AF358" s="116"/>
      <c r="AG358" s="123"/>
      <c r="AH358" s="98"/>
      <c r="AI358" s="116"/>
      <c r="AJ358" s="98"/>
      <c r="AK358" s="118">
        <f t="shared" si="111"/>
        <v>0</v>
      </c>
      <c r="AL358" s="118">
        <f t="shared" si="112"/>
        <v>0</v>
      </c>
      <c r="AM358" s="118">
        <f t="shared" si="113"/>
        <v>0</v>
      </c>
      <c r="AN358" s="118">
        <f t="shared" si="114"/>
        <v>0</v>
      </c>
      <c r="AO358" s="118">
        <f t="shared" si="115"/>
        <v>0</v>
      </c>
      <c r="AP358" s="118">
        <f t="shared" si="116"/>
        <v>0</v>
      </c>
      <c r="AQ358" s="118">
        <f t="shared" si="117"/>
        <v>0</v>
      </c>
      <c r="AR358" s="118">
        <f t="shared" si="118"/>
        <v>0</v>
      </c>
      <c r="AS358" s="118">
        <f t="shared" si="119"/>
        <v>0</v>
      </c>
      <c r="AT358" s="118">
        <f t="shared" si="120"/>
        <v>0</v>
      </c>
      <c r="AU358" s="118">
        <f t="shared" si="121"/>
        <v>0</v>
      </c>
      <c r="AV358" s="118">
        <f t="shared" si="122"/>
        <v>0</v>
      </c>
      <c r="AW358" s="118">
        <f t="shared" si="123"/>
        <v>0</v>
      </c>
      <c r="AX358" s="118">
        <f t="shared" si="124"/>
        <v>0</v>
      </c>
      <c r="AY358" s="118">
        <f t="shared" si="125"/>
        <v>0</v>
      </c>
      <c r="AZ358" s="118">
        <f t="shared" si="126"/>
        <v>0</v>
      </c>
      <c r="BA358" s="118">
        <f t="shared" si="127"/>
        <v>0</v>
      </c>
      <c r="BB358" s="118">
        <f t="shared" si="128"/>
        <v>0</v>
      </c>
      <c r="BC358" s="118">
        <f t="shared" si="129"/>
        <v>0</v>
      </c>
      <c r="BD358" s="118">
        <f t="shared" si="130"/>
        <v>0</v>
      </c>
      <c r="BE358" s="72"/>
      <c r="BG358" s="11"/>
      <c r="BH358" s="11"/>
      <c r="BI358" s="11"/>
      <c r="BJ358" s="11"/>
      <c r="BK358" s="11"/>
      <c r="BL358" s="11"/>
      <c r="BM358" s="11"/>
      <c r="BN358" s="11"/>
      <c r="BO358" s="11"/>
      <c r="BP358" s="165"/>
      <c r="BQ358" s="165"/>
      <c r="BR358" s="165"/>
      <c r="BS358" s="165"/>
      <c r="BT358" s="165"/>
      <c r="BU358" s="165"/>
      <c r="BV358" s="165"/>
      <c r="BW358" s="165"/>
      <c r="BX358" s="165"/>
      <c r="BY358" s="165"/>
      <c r="BZ358" s="165"/>
      <c r="CA358" s="165"/>
      <c r="CB358" s="165"/>
    </row>
    <row r="359" spans="5:80" x14ac:dyDescent="0.3">
      <c r="E359" s="159"/>
      <c r="F359" s="159"/>
      <c r="G359" s="159"/>
      <c r="H359" s="159"/>
      <c r="I359" s="159"/>
      <c r="J359" s="159"/>
      <c r="K359" s="159"/>
      <c r="L359" s="159"/>
      <c r="M359" s="159"/>
      <c r="N359" s="159"/>
      <c r="O359" s="159"/>
      <c r="P359" s="159"/>
      <c r="Q359" s="159"/>
      <c r="R359" s="159"/>
      <c r="S359" s="159"/>
      <c r="T359" s="159"/>
      <c r="U359" s="159"/>
      <c r="V359" s="159"/>
      <c r="W359" s="159"/>
      <c r="X359" s="159"/>
      <c r="Y359" s="159"/>
      <c r="Z359" s="159"/>
      <c r="AA359" s="4"/>
      <c r="AB359" s="116"/>
      <c r="AC359" s="116"/>
      <c r="AD359" s="116"/>
      <c r="AE359" s="116"/>
      <c r="AF359" s="116"/>
      <c r="AG359" s="123"/>
      <c r="AH359" s="98"/>
      <c r="AI359" s="116"/>
      <c r="AJ359" s="98"/>
      <c r="AK359" s="118">
        <f t="shared" si="111"/>
        <v>0</v>
      </c>
      <c r="AL359" s="118">
        <f t="shared" si="112"/>
        <v>0</v>
      </c>
      <c r="AM359" s="118">
        <f t="shared" si="113"/>
        <v>0</v>
      </c>
      <c r="AN359" s="118">
        <f t="shared" si="114"/>
        <v>0</v>
      </c>
      <c r="AO359" s="118">
        <f t="shared" si="115"/>
        <v>0</v>
      </c>
      <c r="AP359" s="118">
        <f t="shared" si="116"/>
        <v>0</v>
      </c>
      <c r="AQ359" s="118">
        <f t="shared" si="117"/>
        <v>0</v>
      </c>
      <c r="AR359" s="118">
        <f t="shared" si="118"/>
        <v>0</v>
      </c>
      <c r="AS359" s="118">
        <f t="shared" si="119"/>
        <v>0</v>
      </c>
      <c r="AT359" s="118">
        <f t="shared" si="120"/>
        <v>0</v>
      </c>
      <c r="AU359" s="118">
        <f t="shared" si="121"/>
        <v>0</v>
      </c>
      <c r="AV359" s="118">
        <f t="shared" si="122"/>
        <v>0</v>
      </c>
      <c r="AW359" s="118">
        <f t="shared" si="123"/>
        <v>0</v>
      </c>
      <c r="AX359" s="118">
        <f t="shared" si="124"/>
        <v>0</v>
      </c>
      <c r="AY359" s="118">
        <f t="shared" si="125"/>
        <v>0</v>
      </c>
      <c r="AZ359" s="118">
        <f t="shared" si="126"/>
        <v>0</v>
      </c>
      <c r="BA359" s="118">
        <f t="shared" si="127"/>
        <v>0</v>
      </c>
      <c r="BB359" s="118">
        <f t="shared" si="128"/>
        <v>0</v>
      </c>
      <c r="BC359" s="118">
        <f t="shared" si="129"/>
        <v>0</v>
      </c>
      <c r="BD359" s="118">
        <f t="shared" si="130"/>
        <v>0</v>
      </c>
      <c r="BE359" s="72"/>
      <c r="BG359" s="11"/>
      <c r="BH359" s="11"/>
      <c r="BI359" s="11"/>
      <c r="BJ359" s="11"/>
      <c r="BK359" s="11"/>
      <c r="BL359" s="11"/>
      <c r="BM359" s="11"/>
      <c r="BN359" s="11"/>
      <c r="BO359" s="11"/>
      <c r="BP359" s="165"/>
      <c r="BQ359" s="165"/>
      <c r="BR359" s="165"/>
      <c r="BS359" s="165"/>
      <c r="BT359" s="165"/>
      <c r="BU359" s="165"/>
      <c r="BV359" s="165"/>
      <c r="BW359" s="165"/>
      <c r="BX359" s="165"/>
      <c r="BY359" s="165"/>
      <c r="BZ359" s="165"/>
      <c r="CA359" s="165"/>
      <c r="CB359" s="165"/>
    </row>
    <row r="360" spans="5:80" x14ac:dyDescent="0.3">
      <c r="E360" s="159"/>
      <c r="F360" s="159"/>
      <c r="G360" s="159"/>
      <c r="H360" s="159"/>
      <c r="I360" s="159"/>
      <c r="J360" s="159"/>
      <c r="K360" s="159"/>
      <c r="L360" s="159"/>
      <c r="M360" s="159"/>
      <c r="N360" s="159"/>
      <c r="O360" s="159"/>
      <c r="P360" s="159"/>
      <c r="Q360" s="159"/>
      <c r="R360" s="159"/>
      <c r="S360" s="159"/>
      <c r="T360" s="159"/>
      <c r="U360" s="159"/>
      <c r="V360" s="159"/>
      <c r="W360" s="159"/>
      <c r="X360" s="159"/>
      <c r="Y360" s="159"/>
      <c r="Z360" s="159"/>
      <c r="AA360" s="4"/>
      <c r="AB360" s="116"/>
      <c r="AC360" s="116"/>
      <c r="AD360" s="116"/>
      <c r="AE360" s="116"/>
      <c r="AF360" s="116"/>
      <c r="AG360" s="123"/>
      <c r="AH360" s="98"/>
      <c r="AI360" s="116"/>
      <c r="AJ360" s="98"/>
      <c r="AK360" s="118">
        <f t="shared" si="111"/>
        <v>0</v>
      </c>
      <c r="AL360" s="118">
        <f t="shared" si="112"/>
        <v>0</v>
      </c>
      <c r="AM360" s="118">
        <f t="shared" si="113"/>
        <v>0</v>
      </c>
      <c r="AN360" s="118">
        <f t="shared" si="114"/>
        <v>0</v>
      </c>
      <c r="AO360" s="118">
        <f t="shared" si="115"/>
        <v>0</v>
      </c>
      <c r="AP360" s="118">
        <f t="shared" si="116"/>
        <v>0</v>
      </c>
      <c r="AQ360" s="118">
        <f t="shared" si="117"/>
        <v>0</v>
      </c>
      <c r="AR360" s="118">
        <f t="shared" si="118"/>
        <v>0</v>
      </c>
      <c r="AS360" s="118">
        <f t="shared" si="119"/>
        <v>0</v>
      </c>
      <c r="AT360" s="118">
        <f t="shared" si="120"/>
        <v>0</v>
      </c>
      <c r="AU360" s="118">
        <f t="shared" si="121"/>
        <v>0</v>
      </c>
      <c r="AV360" s="118">
        <f t="shared" si="122"/>
        <v>0</v>
      </c>
      <c r="AW360" s="118">
        <f t="shared" si="123"/>
        <v>0</v>
      </c>
      <c r="AX360" s="118">
        <f t="shared" si="124"/>
        <v>0</v>
      </c>
      <c r="AY360" s="118">
        <f t="shared" si="125"/>
        <v>0</v>
      </c>
      <c r="AZ360" s="118">
        <f t="shared" si="126"/>
        <v>0</v>
      </c>
      <c r="BA360" s="118">
        <f t="shared" si="127"/>
        <v>0</v>
      </c>
      <c r="BB360" s="118">
        <f t="shared" si="128"/>
        <v>0</v>
      </c>
      <c r="BC360" s="118">
        <f t="shared" si="129"/>
        <v>0</v>
      </c>
      <c r="BD360" s="118">
        <f t="shared" si="130"/>
        <v>0</v>
      </c>
      <c r="BE360" s="72"/>
      <c r="BG360" s="11"/>
      <c r="BH360" s="11"/>
      <c r="BI360" s="11"/>
      <c r="BJ360" s="11"/>
      <c r="BK360" s="11"/>
      <c r="BL360" s="11"/>
      <c r="BM360" s="11"/>
      <c r="BN360" s="11"/>
      <c r="BO360" s="11"/>
      <c r="BP360" s="165"/>
      <c r="BQ360" s="165"/>
      <c r="BR360" s="165"/>
      <c r="BS360" s="165"/>
      <c r="BT360" s="165"/>
      <c r="BU360" s="165"/>
      <c r="BV360" s="165"/>
      <c r="BW360" s="165"/>
      <c r="BX360" s="165"/>
      <c r="BY360" s="165"/>
      <c r="BZ360" s="165"/>
      <c r="CA360" s="165"/>
      <c r="CB360" s="165"/>
    </row>
    <row r="361" spans="5:80" x14ac:dyDescent="0.3">
      <c r="E361" s="159"/>
      <c r="F361" s="159"/>
      <c r="G361" s="159"/>
      <c r="H361" s="159"/>
      <c r="I361" s="159"/>
      <c r="J361" s="159"/>
      <c r="K361" s="159"/>
      <c r="L361" s="159"/>
      <c r="M361" s="159"/>
      <c r="N361" s="159"/>
      <c r="O361" s="159"/>
      <c r="P361" s="159"/>
      <c r="Q361" s="159"/>
      <c r="R361" s="159"/>
      <c r="S361" s="159"/>
      <c r="T361" s="159"/>
      <c r="U361" s="159"/>
      <c r="V361" s="159"/>
      <c r="W361" s="159"/>
      <c r="X361" s="159"/>
      <c r="Y361" s="159"/>
      <c r="Z361" s="159"/>
      <c r="AA361" s="4"/>
      <c r="AB361" s="116"/>
      <c r="AC361" s="116"/>
      <c r="AD361" s="116"/>
      <c r="AE361" s="116"/>
      <c r="AF361" s="116"/>
      <c r="AG361" s="123"/>
      <c r="AH361" s="98"/>
      <c r="AI361" s="116"/>
      <c r="AJ361" s="98"/>
      <c r="AK361" s="118">
        <f t="shared" si="111"/>
        <v>0</v>
      </c>
      <c r="AL361" s="118">
        <f t="shared" si="112"/>
        <v>0</v>
      </c>
      <c r="AM361" s="118">
        <f t="shared" si="113"/>
        <v>0</v>
      </c>
      <c r="AN361" s="118">
        <f t="shared" si="114"/>
        <v>0</v>
      </c>
      <c r="AO361" s="118">
        <f t="shared" si="115"/>
        <v>0</v>
      </c>
      <c r="AP361" s="118">
        <f t="shared" si="116"/>
        <v>0</v>
      </c>
      <c r="AQ361" s="118">
        <f t="shared" si="117"/>
        <v>0</v>
      </c>
      <c r="AR361" s="118">
        <f t="shared" si="118"/>
        <v>0</v>
      </c>
      <c r="AS361" s="118">
        <f t="shared" si="119"/>
        <v>0</v>
      </c>
      <c r="AT361" s="118">
        <f t="shared" si="120"/>
        <v>0</v>
      </c>
      <c r="AU361" s="118">
        <f t="shared" si="121"/>
        <v>0</v>
      </c>
      <c r="AV361" s="118">
        <f t="shared" si="122"/>
        <v>0</v>
      </c>
      <c r="AW361" s="118">
        <f t="shared" si="123"/>
        <v>0</v>
      </c>
      <c r="AX361" s="118">
        <f t="shared" si="124"/>
        <v>0</v>
      </c>
      <c r="AY361" s="118">
        <f t="shared" si="125"/>
        <v>0</v>
      </c>
      <c r="AZ361" s="118">
        <f t="shared" si="126"/>
        <v>0</v>
      </c>
      <c r="BA361" s="118">
        <f t="shared" si="127"/>
        <v>0</v>
      </c>
      <c r="BB361" s="118">
        <f t="shared" si="128"/>
        <v>0</v>
      </c>
      <c r="BC361" s="118">
        <f t="shared" si="129"/>
        <v>0</v>
      </c>
      <c r="BD361" s="118">
        <f t="shared" si="130"/>
        <v>0</v>
      </c>
      <c r="BE361" s="72"/>
      <c r="BG361" s="11"/>
      <c r="BH361" s="11"/>
      <c r="BI361" s="11"/>
      <c r="BJ361" s="11"/>
      <c r="BK361" s="11"/>
      <c r="BL361" s="11"/>
      <c r="BM361" s="11"/>
      <c r="BN361" s="11"/>
      <c r="BO361" s="11"/>
      <c r="BP361" s="165"/>
      <c r="BQ361" s="165"/>
      <c r="BR361" s="165"/>
      <c r="BS361" s="165"/>
      <c r="BT361" s="165"/>
      <c r="BU361" s="165"/>
      <c r="BV361" s="165"/>
      <c r="BW361" s="165"/>
      <c r="BX361" s="165"/>
      <c r="BY361" s="165"/>
      <c r="BZ361" s="165"/>
      <c r="CA361" s="165"/>
      <c r="CB361" s="165"/>
    </row>
    <row r="362" spans="5:80" x14ac:dyDescent="0.3">
      <c r="E362" s="159"/>
      <c r="F362" s="159"/>
      <c r="G362" s="159"/>
      <c r="H362" s="159"/>
      <c r="I362" s="159"/>
      <c r="J362" s="159"/>
      <c r="K362" s="159"/>
      <c r="L362" s="159"/>
      <c r="M362" s="159"/>
      <c r="N362" s="159"/>
      <c r="O362" s="159"/>
      <c r="P362" s="159"/>
      <c r="Q362" s="159"/>
      <c r="R362" s="159"/>
      <c r="S362" s="159"/>
      <c r="T362" s="159"/>
      <c r="U362" s="159"/>
      <c r="V362" s="159"/>
      <c r="W362" s="159"/>
      <c r="X362" s="159"/>
      <c r="Y362" s="159"/>
      <c r="Z362" s="159"/>
      <c r="AA362" s="4"/>
      <c r="AB362" s="116"/>
      <c r="AC362" s="116"/>
      <c r="AD362" s="116"/>
      <c r="AE362" s="116"/>
      <c r="AF362" s="116"/>
      <c r="AG362" s="123"/>
      <c r="AH362" s="98"/>
      <c r="AI362" s="116"/>
      <c r="AJ362" s="98"/>
      <c r="AK362" s="118">
        <f t="shared" si="111"/>
        <v>0</v>
      </c>
      <c r="AL362" s="118">
        <f t="shared" si="112"/>
        <v>0</v>
      </c>
      <c r="AM362" s="118">
        <f t="shared" si="113"/>
        <v>0</v>
      </c>
      <c r="AN362" s="118">
        <f t="shared" si="114"/>
        <v>0</v>
      </c>
      <c r="AO362" s="118">
        <f t="shared" si="115"/>
        <v>0</v>
      </c>
      <c r="AP362" s="118">
        <f t="shared" si="116"/>
        <v>0</v>
      </c>
      <c r="AQ362" s="118">
        <f t="shared" si="117"/>
        <v>0</v>
      </c>
      <c r="AR362" s="118">
        <f t="shared" si="118"/>
        <v>0</v>
      </c>
      <c r="AS362" s="118">
        <f t="shared" si="119"/>
        <v>0</v>
      </c>
      <c r="AT362" s="118">
        <f t="shared" si="120"/>
        <v>0</v>
      </c>
      <c r="AU362" s="118">
        <f t="shared" si="121"/>
        <v>0</v>
      </c>
      <c r="AV362" s="118">
        <f t="shared" si="122"/>
        <v>0</v>
      </c>
      <c r="AW362" s="118">
        <f t="shared" si="123"/>
        <v>0</v>
      </c>
      <c r="AX362" s="118">
        <f t="shared" si="124"/>
        <v>0</v>
      </c>
      <c r="AY362" s="118">
        <f t="shared" si="125"/>
        <v>0</v>
      </c>
      <c r="AZ362" s="118">
        <f t="shared" si="126"/>
        <v>0</v>
      </c>
      <c r="BA362" s="118">
        <f t="shared" si="127"/>
        <v>0</v>
      </c>
      <c r="BB362" s="118">
        <f t="shared" si="128"/>
        <v>0</v>
      </c>
      <c r="BC362" s="118">
        <f t="shared" si="129"/>
        <v>0</v>
      </c>
      <c r="BD362" s="118">
        <f t="shared" si="130"/>
        <v>0</v>
      </c>
      <c r="BE362" s="72"/>
      <c r="BG362" s="11"/>
      <c r="BH362" s="11"/>
      <c r="BI362" s="11"/>
      <c r="BJ362" s="11"/>
      <c r="BK362" s="11"/>
      <c r="BL362" s="11"/>
      <c r="BM362" s="11"/>
      <c r="BN362" s="11"/>
      <c r="BO362" s="11"/>
      <c r="BP362" s="165"/>
      <c r="BQ362" s="165"/>
      <c r="BR362" s="165"/>
      <c r="BS362" s="165"/>
      <c r="BT362" s="165"/>
      <c r="BU362" s="165"/>
      <c r="BV362" s="165"/>
      <c r="BW362" s="165"/>
      <c r="BX362" s="165"/>
      <c r="BY362" s="165"/>
      <c r="BZ362" s="165"/>
      <c r="CA362" s="165"/>
      <c r="CB362" s="165"/>
    </row>
    <row r="363" spans="5:80" x14ac:dyDescent="0.3">
      <c r="E363" s="159"/>
      <c r="F363" s="159"/>
      <c r="G363" s="159"/>
      <c r="H363" s="159"/>
      <c r="I363" s="159"/>
      <c r="J363" s="159"/>
      <c r="K363" s="159"/>
      <c r="L363" s="159"/>
      <c r="M363" s="159"/>
      <c r="N363" s="159"/>
      <c r="O363" s="159"/>
      <c r="P363" s="159"/>
      <c r="Q363" s="159"/>
      <c r="R363" s="159"/>
      <c r="S363" s="159"/>
      <c r="T363" s="159"/>
      <c r="U363" s="159"/>
      <c r="V363" s="159"/>
      <c r="W363" s="159"/>
      <c r="X363" s="159"/>
      <c r="Y363" s="159"/>
      <c r="Z363" s="159"/>
      <c r="AA363" s="4"/>
      <c r="AB363" s="116"/>
      <c r="AC363" s="116"/>
      <c r="AD363" s="116"/>
      <c r="AE363" s="116"/>
      <c r="AF363" s="116"/>
      <c r="AG363" s="123"/>
      <c r="AH363" s="98"/>
      <c r="AI363" s="116"/>
      <c r="AJ363" s="98"/>
      <c r="AK363" s="118">
        <f t="shared" si="111"/>
        <v>0</v>
      </c>
      <c r="AL363" s="118">
        <f t="shared" si="112"/>
        <v>0</v>
      </c>
      <c r="AM363" s="118">
        <f t="shared" si="113"/>
        <v>0</v>
      </c>
      <c r="AN363" s="118">
        <f t="shared" si="114"/>
        <v>0</v>
      </c>
      <c r="AO363" s="118">
        <f t="shared" si="115"/>
        <v>0</v>
      </c>
      <c r="AP363" s="118">
        <f t="shared" si="116"/>
        <v>0</v>
      </c>
      <c r="AQ363" s="118">
        <f t="shared" si="117"/>
        <v>0</v>
      </c>
      <c r="AR363" s="118">
        <f t="shared" si="118"/>
        <v>0</v>
      </c>
      <c r="AS363" s="118">
        <f t="shared" si="119"/>
        <v>0</v>
      </c>
      <c r="AT363" s="118">
        <f t="shared" si="120"/>
        <v>0</v>
      </c>
      <c r="AU363" s="118">
        <f t="shared" si="121"/>
        <v>0</v>
      </c>
      <c r="AV363" s="118">
        <f t="shared" si="122"/>
        <v>0</v>
      </c>
      <c r="AW363" s="118">
        <f t="shared" si="123"/>
        <v>0</v>
      </c>
      <c r="AX363" s="118">
        <f t="shared" si="124"/>
        <v>0</v>
      </c>
      <c r="AY363" s="118">
        <f t="shared" si="125"/>
        <v>0</v>
      </c>
      <c r="AZ363" s="118">
        <f t="shared" si="126"/>
        <v>0</v>
      </c>
      <c r="BA363" s="118">
        <f t="shared" si="127"/>
        <v>0</v>
      </c>
      <c r="BB363" s="118">
        <f t="shared" si="128"/>
        <v>0</v>
      </c>
      <c r="BC363" s="118">
        <f t="shared" si="129"/>
        <v>0</v>
      </c>
      <c r="BD363" s="118">
        <f t="shared" si="130"/>
        <v>0</v>
      </c>
      <c r="BE363" s="72"/>
      <c r="BG363" s="11"/>
      <c r="BH363" s="11"/>
      <c r="BI363" s="11"/>
      <c r="BJ363" s="11"/>
      <c r="BK363" s="11"/>
      <c r="BL363" s="11"/>
      <c r="BM363" s="11"/>
      <c r="BN363" s="11"/>
      <c r="BO363" s="11"/>
      <c r="BP363" s="165"/>
      <c r="BQ363" s="165"/>
      <c r="BR363" s="165"/>
      <c r="BS363" s="165"/>
      <c r="BT363" s="165"/>
      <c r="BU363" s="165"/>
      <c r="BV363" s="165"/>
      <c r="BW363" s="165"/>
      <c r="BX363" s="165"/>
      <c r="BY363" s="165"/>
      <c r="BZ363" s="165"/>
      <c r="CA363" s="165"/>
      <c r="CB363" s="165"/>
    </row>
    <row r="364" spans="5:80" x14ac:dyDescent="0.3">
      <c r="E364" s="159"/>
      <c r="F364" s="159"/>
      <c r="G364" s="159"/>
      <c r="H364" s="159"/>
      <c r="I364" s="159"/>
      <c r="J364" s="159"/>
      <c r="K364" s="159"/>
      <c r="L364" s="159"/>
      <c r="M364" s="159"/>
      <c r="N364" s="159"/>
      <c r="O364" s="159"/>
      <c r="P364" s="159"/>
      <c r="Q364" s="159"/>
      <c r="R364" s="159"/>
      <c r="S364" s="159"/>
      <c r="T364" s="159"/>
      <c r="U364" s="159"/>
      <c r="V364" s="159"/>
      <c r="W364" s="159"/>
      <c r="X364" s="159"/>
      <c r="Y364" s="159"/>
      <c r="Z364" s="159"/>
      <c r="AA364" s="4"/>
      <c r="AB364" s="116"/>
      <c r="AC364" s="116"/>
      <c r="AD364" s="116"/>
      <c r="AE364" s="116"/>
      <c r="AF364" s="116"/>
      <c r="AG364" s="123"/>
      <c r="AH364" s="98"/>
      <c r="AI364" s="116"/>
      <c r="AJ364" s="98"/>
      <c r="AK364" s="118">
        <f t="shared" si="111"/>
        <v>0</v>
      </c>
      <c r="AL364" s="118">
        <f t="shared" si="112"/>
        <v>0</v>
      </c>
      <c r="AM364" s="118">
        <f t="shared" si="113"/>
        <v>0</v>
      </c>
      <c r="AN364" s="118">
        <f t="shared" si="114"/>
        <v>0</v>
      </c>
      <c r="AO364" s="118">
        <f t="shared" si="115"/>
        <v>0</v>
      </c>
      <c r="AP364" s="118">
        <f t="shared" si="116"/>
        <v>0</v>
      </c>
      <c r="AQ364" s="118">
        <f t="shared" si="117"/>
        <v>0</v>
      </c>
      <c r="AR364" s="118">
        <f t="shared" si="118"/>
        <v>0</v>
      </c>
      <c r="AS364" s="118">
        <f t="shared" si="119"/>
        <v>0</v>
      </c>
      <c r="AT364" s="118">
        <f t="shared" si="120"/>
        <v>0</v>
      </c>
      <c r="AU364" s="118">
        <f t="shared" si="121"/>
        <v>0</v>
      </c>
      <c r="AV364" s="118">
        <f t="shared" si="122"/>
        <v>0</v>
      </c>
      <c r="AW364" s="118">
        <f t="shared" si="123"/>
        <v>0</v>
      </c>
      <c r="AX364" s="118">
        <f t="shared" si="124"/>
        <v>0</v>
      </c>
      <c r="AY364" s="118">
        <f t="shared" si="125"/>
        <v>0</v>
      </c>
      <c r="AZ364" s="118">
        <f t="shared" si="126"/>
        <v>0</v>
      </c>
      <c r="BA364" s="118">
        <f t="shared" si="127"/>
        <v>0</v>
      </c>
      <c r="BB364" s="118">
        <f t="shared" si="128"/>
        <v>0</v>
      </c>
      <c r="BC364" s="118">
        <f t="shared" si="129"/>
        <v>0</v>
      </c>
      <c r="BD364" s="118">
        <f t="shared" si="130"/>
        <v>0</v>
      </c>
      <c r="BE364" s="72"/>
      <c r="BG364" s="11"/>
      <c r="BH364" s="11"/>
      <c r="BI364" s="11"/>
      <c r="BJ364" s="11"/>
      <c r="BK364" s="11"/>
      <c r="BL364" s="11"/>
      <c r="BM364" s="11"/>
      <c r="BN364" s="11"/>
      <c r="BO364" s="11"/>
      <c r="BP364" s="165"/>
      <c r="BQ364" s="165"/>
      <c r="BR364" s="165"/>
      <c r="BS364" s="165"/>
      <c r="BT364" s="165"/>
      <c r="BU364" s="165"/>
      <c r="BV364" s="165"/>
      <c r="BW364" s="165"/>
      <c r="BX364" s="165"/>
      <c r="BY364" s="165"/>
      <c r="BZ364" s="165"/>
      <c r="CA364" s="165"/>
      <c r="CB364" s="165"/>
    </row>
    <row r="365" spans="5:80" x14ac:dyDescent="0.3">
      <c r="E365" s="159"/>
      <c r="F365" s="159"/>
      <c r="G365" s="159"/>
      <c r="H365" s="159"/>
      <c r="I365" s="159"/>
      <c r="J365" s="159"/>
      <c r="K365" s="159"/>
      <c r="L365" s="159"/>
      <c r="M365" s="159"/>
      <c r="N365" s="159"/>
      <c r="O365" s="159"/>
      <c r="P365" s="159"/>
      <c r="Q365" s="159"/>
      <c r="R365" s="159"/>
      <c r="S365" s="159"/>
      <c r="T365" s="159"/>
      <c r="U365" s="159"/>
      <c r="V365" s="159"/>
      <c r="W365" s="159"/>
      <c r="X365" s="159"/>
      <c r="Y365" s="159"/>
      <c r="Z365" s="159"/>
      <c r="AA365" s="4"/>
      <c r="AB365" s="116"/>
      <c r="AC365" s="116"/>
      <c r="AD365" s="116"/>
      <c r="AE365" s="116"/>
      <c r="AF365" s="116"/>
      <c r="AG365" s="123"/>
      <c r="AH365" s="98"/>
      <c r="AI365" s="116"/>
      <c r="AJ365" s="98"/>
      <c r="AK365" s="118">
        <f t="shared" si="111"/>
        <v>0</v>
      </c>
      <c r="AL365" s="118">
        <f t="shared" si="112"/>
        <v>0</v>
      </c>
      <c r="AM365" s="118">
        <f t="shared" si="113"/>
        <v>0</v>
      </c>
      <c r="AN365" s="118">
        <f t="shared" si="114"/>
        <v>0</v>
      </c>
      <c r="AO365" s="118">
        <f t="shared" si="115"/>
        <v>0</v>
      </c>
      <c r="AP365" s="118">
        <f t="shared" si="116"/>
        <v>0</v>
      </c>
      <c r="AQ365" s="118">
        <f t="shared" si="117"/>
        <v>0</v>
      </c>
      <c r="AR365" s="118">
        <f t="shared" si="118"/>
        <v>0</v>
      </c>
      <c r="AS365" s="118">
        <f t="shared" si="119"/>
        <v>0</v>
      </c>
      <c r="AT365" s="118">
        <f t="shared" si="120"/>
        <v>0</v>
      </c>
      <c r="AU365" s="118">
        <f t="shared" si="121"/>
        <v>0</v>
      </c>
      <c r="AV365" s="118">
        <f t="shared" si="122"/>
        <v>0</v>
      </c>
      <c r="AW365" s="118">
        <f t="shared" si="123"/>
        <v>0</v>
      </c>
      <c r="AX365" s="118">
        <f t="shared" si="124"/>
        <v>0</v>
      </c>
      <c r="AY365" s="118">
        <f t="shared" si="125"/>
        <v>0</v>
      </c>
      <c r="AZ365" s="118">
        <f t="shared" si="126"/>
        <v>0</v>
      </c>
      <c r="BA365" s="118">
        <f t="shared" si="127"/>
        <v>0</v>
      </c>
      <c r="BB365" s="118">
        <f t="shared" si="128"/>
        <v>0</v>
      </c>
      <c r="BC365" s="118">
        <f t="shared" si="129"/>
        <v>0</v>
      </c>
      <c r="BD365" s="118">
        <f t="shared" si="130"/>
        <v>0</v>
      </c>
      <c r="BE365" s="72"/>
      <c r="BG365" s="11"/>
      <c r="BH365" s="11"/>
      <c r="BI365" s="11"/>
      <c r="BJ365" s="11"/>
      <c r="BK365" s="11"/>
      <c r="BL365" s="11"/>
      <c r="BM365" s="11"/>
      <c r="BN365" s="11"/>
      <c r="BO365" s="11"/>
      <c r="BP365" s="165"/>
      <c r="BQ365" s="165"/>
      <c r="BR365" s="165"/>
      <c r="BS365" s="165"/>
      <c r="BT365" s="165"/>
      <c r="BU365" s="165"/>
      <c r="BV365" s="165"/>
      <c r="BW365" s="165"/>
      <c r="BX365" s="165"/>
      <c r="BY365" s="165"/>
      <c r="BZ365" s="165"/>
      <c r="CA365" s="165"/>
      <c r="CB365" s="165"/>
    </row>
    <row r="366" spans="5:80" x14ac:dyDescent="0.3">
      <c r="E366" s="159"/>
      <c r="F366" s="159"/>
      <c r="G366" s="159"/>
      <c r="H366" s="159"/>
      <c r="I366" s="159"/>
      <c r="J366" s="159"/>
      <c r="K366" s="159"/>
      <c r="L366" s="159"/>
      <c r="M366" s="159"/>
      <c r="N366" s="159"/>
      <c r="O366" s="159"/>
      <c r="P366" s="159"/>
      <c r="Q366" s="159"/>
      <c r="R366" s="159"/>
      <c r="S366" s="159"/>
      <c r="T366" s="159"/>
      <c r="U366" s="159"/>
      <c r="V366" s="159"/>
      <c r="W366" s="159"/>
      <c r="X366" s="159"/>
      <c r="Y366" s="159"/>
      <c r="Z366" s="159"/>
      <c r="AA366" s="4"/>
      <c r="AB366" s="116"/>
      <c r="AC366" s="116"/>
      <c r="AD366" s="116"/>
      <c r="AE366" s="116"/>
      <c r="AF366" s="116"/>
      <c r="AG366" s="123"/>
      <c r="AH366" s="98"/>
      <c r="AI366" s="116"/>
      <c r="AJ366" s="98"/>
      <c r="AK366" s="118">
        <f t="shared" si="111"/>
        <v>0</v>
      </c>
      <c r="AL366" s="118">
        <f t="shared" si="112"/>
        <v>0</v>
      </c>
      <c r="AM366" s="118">
        <f t="shared" si="113"/>
        <v>0</v>
      </c>
      <c r="AN366" s="118">
        <f t="shared" si="114"/>
        <v>0</v>
      </c>
      <c r="AO366" s="118">
        <f t="shared" si="115"/>
        <v>0</v>
      </c>
      <c r="AP366" s="118">
        <f t="shared" si="116"/>
        <v>0</v>
      </c>
      <c r="AQ366" s="118">
        <f t="shared" si="117"/>
        <v>0</v>
      </c>
      <c r="AR366" s="118">
        <f t="shared" si="118"/>
        <v>0</v>
      </c>
      <c r="AS366" s="118">
        <f t="shared" si="119"/>
        <v>0</v>
      </c>
      <c r="AT366" s="118">
        <f t="shared" si="120"/>
        <v>0</v>
      </c>
      <c r="AU366" s="118">
        <f t="shared" si="121"/>
        <v>0</v>
      </c>
      <c r="AV366" s="118">
        <f t="shared" si="122"/>
        <v>0</v>
      </c>
      <c r="AW366" s="118">
        <f t="shared" si="123"/>
        <v>0</v>
      </c>
      <c r="AX366" s="118">
        <f t="shared" si="124"/>
        <v>0</v>
      </c>
      <c r="AY366" s="118">
        <f t="shared" si="125"/>
        <v>0</v>
      </c>
      <c r="AZ366" s="118">
        <f t="shared" si="126"/>
        <v>0</v>
      </c>
      <c r="BA366" s="118">
        <f t="shared" si="127"/>
        <v>0</v>
      </c>
      <c r="BB366" s="118">
        <f t="shared" si="128"/>
        <v>0</v>
      </c>
      <c r="BC366" s="118">
        <f t="shared" si="129"/>
        <v>0</v>
      </c>
      <c r="BD366" s="118">
        <f t="shared" si="130"/>
        <v>0</v>
      </c>
      <c r="BE366" s="72"/>
      <c r="BG366" s="11"/>
      <c r="BH366" s="11"/>
      <c r="BI366" s="11"/>
      <c r="BJ366" s="11"/>
      <c r="BK366" s="11"/>
      <c r="BL366" s="11"/>
      <c r="BM366" s="11"/>
      <c r="BN366" s="11"/>
      <c r="BO366" s="11"/>
      <c r="BP366" s="165"/>
      <c r="BQ366" s="165"/>
      <c r="BR366" s="165"/>
      <c r="BS366" s="165"/>
      <c r="BT366" s="165"/>
      <c r="BU366" s="165"/>
      <c r="BV366" s="165"/>
      <c r="BW366" s="165"/>
      <c r="BX366" s="165"/>
      <c r="BY366" s="165"/>
      <c r="BZ366" s="165"/>
      <c r="CA366" s="165"/>
      <c r="CB366" s="165"/>
    </row>
    <row r="367" spans="5:80" x14ac:dyDescent="0.3">
      <c r="E367" s="159"/>
      <c r="F367" s="159"/>
      <c r="G367" s="159"/>
      <c r="H367" s="159"/>
      <c r="I367" s="159"/>
      <c r="J367" s="159"/>
      <c r="K367" s="159"/>
      <c r="L367" s="159"/>
      <c r="M367" s="159"/>
      <c r="N367" s="159"/>
      <c r="O367" s="159"/>
      <c r="P367" s="159"/>
      <c r="Q367" s="159"/>
      <c r="R367" s="159"/>
      <c r="S367" s="159"/>
      <c r="T367" s="159"/>
      <c r="U367" s="159"/>
      <c r="V367" s="159"/>
      <c r="W367" s="159"/>
      <c r="X367" s="159"/>
      <c r="Y367" s="159"/>
      <c r="Z367" s="159"/>
      <c r="AA367" s="4"/>
      <c r="AB367" s="116"/>
      <c r="AC367" s="116"/>
      <c r="AD367" s="116"/>
      <c r="AE367" s="116"/>
      <c r="AF367" s="116"/>
      <c r="AG367" s="123"/>
      <c r="AH367" s="98"/>
      <c r="AI367" s="116"/>
      <c r="AJ367" s="98"/>
      <c r="AK367" s="118">
        <f t="shared" si="111"/>
        <v>0</v>
      </c>
      <c r="AL367" s="118">
        <f t="shared" si="112"/>
        <v>0</v>
      </c>
      <c r="AM367" s="118">
        <f t="shared" si="113"/>
        <v>0</v>
      </c>
      <c r="AN367" s="118">
        <f t="shared" si="114"/>
        <v>0</v>
      </c>
      <c r="AO367" s="118">
        <f t="shared" si="115"/>
        <v>0</v>
      </c>
      <c r="AP367" s="118">
        <f t="shared" si="116"/>
        <v>0</v>
      </c>
      <c r="AQ367" s="118">
        <f t="shared" si="117"/>
        <v>0</v>
      </c>
      <c r="AR367" s="118">
        <f t="shared" si="118"/>
        <v>0</v>
      </c>
      <c r="AS367" s="118">
        <f t="shared" si="119"/>
        <v>0</v>
      </c>
      <c r="AT367" s="118">
        <f t="shared" si="120"/>
        <v>0</v>
      </c>
      <c r="AU367" s="118">
        <f t="shared" si="121"/>
        <v>0</v>
      </c>
      <c r="AV367" s="118">
        <f t="shared" si="122"/>
        <v>0</v>
      </c>
      <c r="AW367" s="118">
        <f t="shared" si="123"/>
        <v>0</v>
      </c>
      <c r="AX367" s="118">
        <f t="shared" si="124"/>
        <v>0</v>
      </c>
      <c r="AY367" s="118">
        <f t="shared" si="125"/>
        <v>0</v>
      </c>
      <c r="AZ367" s="118">
        <f t="shared" si="126"/>
        <v>0</v>
      </c>
      <c r="BA367" s="118">
        <f t="shared" si="127"/>
        <v>0</v>
      </c>
      <c r="BB367" s="118">
        <f t="shared" si="128"/>
        <v>0</v>
      </c>
      <c r="BC367" s="118">
        <f t="shared" si="129"/>
        <v>0</v>
      </c>
      <c r="BD367" s="118">
        <f t="shared" si="130"/>
        <v>0</v>
      </c>
      <c r="BE367" s="72"/>
      <c r="BG367" s="11"/>
      <c r="BH367" s="11"/>
      <c r="BI367" s="11"/>
      <c r="BJ367" s="11"/>
      <c r="BK367" s="11"/>
      <c r="BL367" s="11"/>
      <c r="BM367" s="11"/>
      <c r="BN367" s="11"/>
      <c r="BO367" s="11"/>
      <c r="BP367" s="165"/>
      <c r="BQ367" s="165"/>
      <c r="BR367" s="165"/>
      <c r="BS367" s="165"/>
      <c r="BT367" s="165"/>
      <c r="BU367" s="165"/>
      <c r="BV367" s="165"/>
      <c r="BW367" s="165"/>
      <c r="BX367" s="165"/>
      <c r="BY367" s="165"/>
      <c r="BZ367" s="165"/>
      <c r="CA367" s="165"/>
      <c r="CB367" s="165"/>
    </row>
    <row r="368" spans="5:80" x14ac:dyDescent="0.3">
      <c r="E368" s="159"/>
      <c r="F368" s="159"/>
      <c r="G368" s="159"/>
      <c r="H368" s="159"/>
      <c r="I368" s="159"/>
      <c r="J368" s="159"/>
      <c r="K368" s="159"/>
      <c r="L368" s="159"/>
      <c r="M368" s="159"/>
      <c r="N368" s="159"/>
      <c r="O368" s="159"/>
      <c r="P368" s="159"/>
      <c r="Q368" s="159"/>
      <c r="R368" s="159"/>
      <c r="S368" s="159"/>
      <c r="T368" s="159"/>
      <c r="U368" s="159"/>
      <c r="V368" s="159"/>
      <c r="W368" s="159"/>
      <c r="X368" s="159"/>
      <c r="Y368" s="159"/>
      <c r="Z368" s="159"/>
      <c r="AA368" s="4"/>
      <c r="AB368" s="116"/>
      <c r="AC368" s="116"/>
      <c r="AD368" s="116"/>
      <c r="AE368" s="116"/>
      <c r="AF368" s="116"/>
      <c r="AG368" s="123"/>
      <c r="AH368" s="98"/>
      <c r="AI368" s="116"/>
      <c r="AJ368" s="98"/>
      <c r="AK368" s="118">
        <f t="shared" si="111"/>
        <v>0</v>
      </c>
      <c r="AL368" s="118">
        <f t="shared" si="112"/>
        <v>0</v>
      </c>
      <c r="AM368" s="118">
        <f t="shared" si="113"/>
        <v>0</v>
      </c>
      <c r="AN368" s="118">
        <f t="shared" si="114"/>
        <v>0</v>
      </c>
      <c r="AO368" s="118">
        <f t="shared" si="115"/>
        <v>0</v>
      </c>
      <c r="AP368" s="118">
        <f t="shared" si="116"/>
        <v>0</v>
      </c>
      <c r="AQ368" s="118">
        <f t="shared" si="117"/>
        <v>0</v>
      </c>
      <c r="AR368" s="118">
        <f t="shared" si="118"/>
        <v>0</v>
      </c>
      <c r="AS368" s="118">
        <f t="shared" si="119"/>
        <v>0</v>
      </c>
      <c r="AT368" s="118">
        <f t="shared" si="120"/>
        <v>0</v>
      </c>
      <c r="AU368" s="118">
        <f t="shared" si="121"/>
        <v>0</v>
      </c>
      <c r="AV368" s="118">
        <f t="shared" si="122"/>
        <v>0</v>
      </c>
      <c r="AW368" s="118">
        <f t="shared" si="123"/>
        <v>0</v>
      </c>
      <c r="AX368" s="118">
        <f t="shared" si="124"/>
        <v>0</v>
      </c>
      <c r="AY368" s="118">
        <f t="shared" si="125"/>
        <v>0</v>
      </c>
      <c r="AZ368" s="118">
        <f t="shared" si="126"/>
        <v>0</v>
      </c>
      <c r="BA368" s="118">
        <f t="shared" si="127"/>
        <v>0</v>
      </c>
      <c r="BB368" s="118">
        <f t="shared" si="128"/>
        <v>0</v>
      </c>
      <c r="BC368" s="118">
        <f t="shared" si="129"/>
        <v>0</v>
      </c>
      <c r="BD368" s="118">
        <f t="shared" si="130"/>
        <v>0</v>
      </c>
      <c r="BE368" s="72"/>
      <c r="BG368" s="11"/>
      <c r="BH368" s="11"/>
      <c r="BI368" s="11"/>
      <c r="BJ368" s="11"/>
      <c r="BK368" s="11"/>
      <c r="BL368" s="11"/>
      <c r="BM368" s="11"/>
      <c r="BN368" s="11"/>
      <c r="BO368" s="11"/>
      <c r="BP368" s="165"/>
      <c r="BQ368" s="165"/>
      <c r="BR368" s="165"/>
      <c r="BS368" s="165"/>
      <c r="BT368" s="165"/>
      <c r="BU368" s="165"/>
      <c r="BV368" s="165"/>
      <c r="BW368" s="165"/>
      <c r="BX368" s="165"/>
      <c r="BY368" s="165"/>
      <c r="BZ368" s="165"/>
      <c r="CA368" s="165"/>
      <c r="CB368" s="165"/>
    </row>
    <row r="369" spans="5:80" x14ac:dyDescent="0.3">
      <c r="E369" s="159"/>
      <c r="F369" s="159"/>
      <c r="G369" s="159"/>
      <c r="H369" s="159"/>
      <c r="I369" s="159"/>
      <c r="J369" s="159"/>
      <c r="K369" s="159"/>
      <c r="L369" s="159"/>
      <c r="M369" s="159"/>
      <c r="N369" s="159"/>
      <c r="O369" s="159"/>
      <c r="P369" s="159"/>
      <c r="Q369" s="159"/>
      <c r="R369" s="159"/>
      <c r="S369" s="159"/>
      <c r="T369" s="159"/>
      <c r="U369" s="159"/>
      <c r="V369" s="159"/>
      <c r="W369" s="159"/>
      <c r="X369" s="159"/>
      <c r="Y369" s="159"/>
      <c r="Z369" s="159"/>
      <c r="AA369" s="4"/>
      <c r="AB369" s="116"/>
      <c r="AC369" s="116"/>
      <c r="AD369" s="116"/>
      <c r="AE369" s="116"/>
      <c r="AF369" s="116"/>
      <c r="AG369" s="123"/>
      <c r="AH369" s="98"/>
      <c r="AI369" s="116"/>
      <c r="AJ369" s="98"/>
      <c r="AK369" s="118">
        <f t="shared" si="111"/>
        <v>0</v>
      </c>
      <c r="AL369" s="118">
        <f t="shared" si="112"/>
        <v>0</v>
      </c>
      <c r="AM369" s="118">
        <f t="shared" si="113"/>
        <v>0</v>
      </c>
      <c r="AN369" s="118">
        <f t="shared" si="114"/>
        <v>0</v>
      </c>
      <c r="AO369" s="118">
        <f t="shared" si="115"/>
        <v>0</v>
      </c>
      <c r="AP369" s="118">
        <f t="shared" si="116"/>
        <v>0</v>
      </c>
      <c r="AQ369" s="118">
        <f t="shared" si="117"/>
        <v>0</v>
      </c>
      <c r="AR369" s="118">
        <f t="shared" si="118"/>
        <v>0</v>
      </c>
      <c r="AS369" s="118">
        <f t="shared" si="119"/>
        <v>0</v>
      </c>
      <c r="AT369" s="118">
        <f t="shared" si="120"/>
        <v>0</v>
      </c>
      <c r="AU369" s="118">
        <f t="shared" si="121"/>
        <v>0</v>
      </c>
      <c r="AV369" s="118">
        <f t="shared" si="122"/>
        <v>0</v>
      </c>
      <c r="AW369" s="118">
        <f t="shared" si="123"/>
        <v>0</v>
      </c>
      <c r="AX369" s="118">
        <f t="shared" si="124"/>
        <v>0</v>
      </c>
      <c r="AY369" s="118">
        <f t="shared" si="125"/>
        <v>0</v>
      </c>
      <c r="AZ369" s="118">
        <f t="shared" si="126"/>
        <v>0</v>
      </c>
      <c r="BA369" s="118">
        <f t="shared" si="127"/>
        <v>0</v>
      </c>
      <c r="BB369" s="118">
        <f t="shared" si="128"/>
        <v>0</v>
      </c>
      <c r="BC369" s="118">
        <f t="shared" si="129"/>
        <v>0</v>
      </c>
      <c r="BD369" s="118">
        <f t="shared" si="130"/>
        <v>0</v>
      </c>
      <c r="BE369" s="72"/>
      <c r="BG369" s="11"/>
      <c r="BH369" s="11"/>
      <c r="BI369" s="11"/>
      <c r="BJ369" s="11"/>
      <c r="BK369" s="11"/>
      <c r="BL369" s="11"/>
      <c r="BM369" s="11"/>
      <c r="BN369" s="11"/>
      <c r="BO369" s="11"/>
      <c r="BP369" s="165"/>
      <c r="BQ369" s="165"/>
      <c r="BR369" s="165"/>
      <c r="BS369" s="165"/>
      <c r="BT369" s="165"/>
      <c r="BU369" s="165"/>
      <c r="BV369" s="165"/>
      <c r="BW369" s="165"/>
      <c r="BX369" s="165"/>
      <c r="BY369" s="165"/>
      <c r="BZ369" s="165"/>
      <c r="CA369" s="165"/>
      <c r="CB369" s="165"/>
    </row>
    <row r="370" spans="5:80" x14ac:dyDescent="0.3">
      <c r="E370" s="159"/>
      <c r="F370" s="159"/>
      <c r="G370" s="159"/>
      <c r="H370" s="159"/>
      <c r="I370" s="159"/>
      <c r="J370" s="159"/>
      <c r="K370" s="159"/>
      <c r="L370" s="159"/>
      <c r="M370" s="159"/>
      <c r="N370" s="159"/>
      <c r="O370" s="159"/>
      <c r="P370" s="159"/>
      <c r="Q370" s="159"/>
      <c r="R370" s="159"/>
      <c r="S370" s="159"/>
      <c r="T370" s="159"/>
      <c r="U370" s="159"/>
      <c r="V370" s="159"/>
      <c r="W370" s="159"/>
      <c r="X370" s="159"/>
      <c r="Y370" s="159"/>
      <c r="Z370" s="159"/>
      <c r="AA370" s="4"/>
      <c r="AB370" s="116"/>
      <c r="AC370" s="116"/>
      <c r="AD370" s="116"/>
      <c r="AE370" s="116"/>
      <c r="AF370" s="116"/>
      <c r="AG370" s="123"/>
      <c r="AH370" s="98"/>
      <c r="AI370" s="116"/>
      <c r="AJ370" s="98"/>
      <c r="AK370" s="118">
        <f t="shared" si="111"/>
        <v>0</v>
      </c>
      <c r="AL370" s="118">
        <f t="shared" si="112"/>
        <v>0</v>
      </c>
      <c r="AM370" s="118">
        <f t="shared" si="113"/>
        <v>0</v>
      </c>
      <c r="AN370" s="118">
        <f t="shared" si="114"/>
        <v>0</v>
      </c>
      <c r="AO370" s="118">
        <f t="shared" si="115"/>
        <v>0</v>
      </c>
      <c r="AP370" s="118">
        <f t="shared" si="116"/>
        <v>0</v>
      </c>
      <c r="AQ370" s="118">
        <f t="shared" si="117"/>
        <v>0</v>
      </c>
      <c r="AR370" s="118">
        <f t="shared" si="118"/>
        <v>0</v>
      </c>
      <c r="AS370" s="118">
        <f t="shared" si="119"/>
        <v>0</v>
      </c>
      <c r="AT370" s="118">
        <f t="shared" si="120"/>
        <v>0</v>
      </c>
      <c r="AU370" s="118">
        <f t="shared" si="121"/>
        <v>0</v>
      </c>
      <c r="AV370" s="118">
        <f t="shared" si="122"/>
        <v>0</v>
      </c>
      <c r="AW370" s="118">
        <f t="shared" si="123"/>
        <v>0</v>
      </c>
      <c r="AX370" s="118">
        <f t="shared" si="124"/>
        <v>0</v>
      </c>
      <c r="AY370" s="118">
        <f t="shared" si="125"/>
        <v>0</v>
      </c>
      <c r="AZ370" s="118">
        <f t="shared" si="126"/>
        <v>0</v>
      </c>
      <c r="BA370" s="118">
        <f t="shared" si="127"/>
        <v>0</v>
      </c>
      <c r="BB370" s="118">
        <f t="shared" si="128"/>
        <v>0</v>
      </c>
      <c r="BC370" s="118">
        <f t="shared" si="129"/>
        <v>0</v>
      </c>
      <c r="BD370" s="118">
        <f t="shared" si="130"/>
        <v>0</v>
      </c>
      <c r="BE370" s="72"/>
      <c r="BG370" s="11"/>
      <c r="BH370" s="11"/>
      <c r="BI370" s="11"/>
      <c r="BJ370" s="11"/>
      <c r="BK370" s="11"/>
      <c r="BL370" s="11"/>
      <c r="BM370" s="11"/>
      <c r="BN370" s="11"/>
      <c r="BO370" s="11"/>
      <c r="BP370" s="165"/>
      <c r="BQ370" s="165"/>
      <c r="BR370" s="165"/>
      <c r="BS370" s="165"/>
      <c r="BT370" s="165"/>
      <c r="BU370" s="165"/>
      <c r="BV370" s="165"/>
      <c r="BW370" s="165"/>
      <c r="BX370" s="165"/>
      <c r="BY370" s="165"/>
      <c r="BZ370" s="165"/>
      <c r="CA370" s="165"/>
      <c r="CB370" s="165"/>
    </row>
    <row r="371" spans="5:80" x14ac:dyDescent="0.3">
      <c r="E371" s="159"/>
      <c r="F371" s="159"/>
      <c r="G371" s="159"/>
      <c r="H371" s="159"/>
      <c r="I371" s="159"/>
      <c r="J371" s="159"/>
      <c r="K371" s="159"/>
      <c r="L371" s="159"/>
      <c r="M371" s="159"/>
      <c r="N371" s="159"/>
      <c r="O371" s="159"/>
      <c r="P371" s="159"/>
      <c r="Q371" s="159"/>
      <c r="R371" s="159"/>
      <c r="S371" s="159"/>
      <c r="T371" s="159"/>
      <c r="U371" s="159"/>
      <c r="V371" s="159"/>
      <c r="W371" s="159"/>
      <c r="X371" s="159"/>
      <c r="Y371" s="159"/>
      <c r="Z371" s="159"/>
      <c r="AA371" s="4"/>
      <c r="AB371" s="116"/>
      <c r="AC371" s="116"/>
      <c r="AD371" s="116"/>
      <c r="AE371" s="116"/>
      <c r="AF371" s="116"/>
      <c r="AG371" s="123"/>
      <c r="AH371" s="98"/>
      <c r="AI371" s="116"/>
      <c r="AJ371" s="98"/>
      <c r="AK371" s="118">
        <f t="shared" si="111"/>
        <v>0</v>
      </c>
      <c r="AL371" s="118">
        <f t="shared" si="112"/>
        <v>0</v>
      </c>
      <c r="AM371" s="118">
        <f t="shared" si="113"/>
        <v>0</v>
      </c>
      <c r="AN371" s="118">
        <f t="shared" si="114"/>
        <v>0</v>
      </c>
      <c r="AO371" s="118">
        <f t="shared" si="115"/>
        <v>0</v>
      </c>
      <c r="AP371" s="118">
        <f t="shared" si="116"/>
        <v>0</v>
      </c>
      <c r="AQ371" s="118">
        <f t="shared" si="117"/>
        <v>0</v>
      </c>
      <c r="AR371" s="118">
        <f t="shared" si="118"/>
        <v>0</v>
      </c>
      <c r="AS371" s="118">
        <f t="shared" si="119"/>
        <v>0</v>
      </c>
      <c r="AT371" s="118">
        <f t="shared" si="120"/>
        <v>0</v>
      </c>
      <c r="AU371" s="118">
        <f t="shared" si="121"/>
        <v>0</v>
      </c>
      <c r="AV371" s="118">
        <f t="shared" si="122"/>
        <v>0</v>
      </c>
      <c r="AW371" s="118">
        <f t="shared" si="123"/>
        <v>0</v>
      </c>
      <c r="AX371" s="118">
        <f t="shared" si="124"/>
        <v>0</v>
      </c>
      <c r="AY371" s="118">
        <f t="shared" si="125"/>
        <v>0</v>
      </c>
      <c r="AZ371" s="118">
        <f t="shared" si="126"/>
        <v>0</v>
      </c>
      <c r="BA371" s="118">
        <f t="shared" si="127"/>
        <v>0</v>
      </c>
      <c r="BB371" s="118">
        <f t="shared" si="128"/>
        <v>0</v>
      </c>
      <c r="BC371" s="118">
        <f t="shared" si="129"/>
        <v>0</v>
      </c>
      <c r="BD371" s="118">
        <f t="shared" si="130"/>
        <v>0</v>
      </c>
      <c r="BE371" s="72"/>
      <c r="BG371" s="11"/>
      <c r="BH371" s="11"/>
      <c r="BI371" s="11"/>
      <c r="BJ371" s="11"/>
      <c r="BK371" s="11"/>
      <c r="BL371" s="11"/>
      <c r="BM371" s="11"/>
      <c r="BN371" s="11"/>
      <c r="BO371" s="11"/>
      <c r="BP371" s="165"/>
      <c r="BQ371" s="165"/>
      <c r="BR371" s="165"/>
      <c r="BS371" s="165"/>
      <c r="BT371" s="165"/>
      <c r="BU371" s="165"/>
      <c r="BV371" s="165"/>
      <c r="BW371" s="165"/>
      <c r="BX371" s="165"/>
      <c r="BY371" s="165"/>
      <c r="BZ371" s="165"/>
      <c r="CA371" s="165"/>
      <c r="CB371" s="165"/>
    </row>
    <row r="372" spans="5:80" x14ac:dyDescent="0.3">
      <c r="E372" s="159"/>
      <c r="F372" s="159"/>
      <c r="G372" s="159"/>
      <c r="H372" s="159"/>
      <c r="I372" s="159"/>
      <c r="J372" s="159"/>
      <c r="K372" s="159"/>
      <c r="L372" s="159"/>
      <c r="M372" s="159"/>
      <c r="N372" s="159"/>
      <c r="O372" s="159"/>
      <c r="P372" s="159"/>
      <c r="Q372" s="159"/>
      <c r="R372" s="159"/>
      <c r="S372" s="159"/>
      <c r="T372" s="159"/>
      <c r="U372" s="159"/>
      <c r="V372" s="159"/>
      <c r="W372" s="159"/>
      <c r="X372" s="159"/>
      <c r="Y372" s="159"/>
      <c r="Z372" s="159"/>
      <c r="AA372" s="4"/>
      <c r="AB372" s="116"/>
      <c r="AC372" s="116"/>
      <c r="AD372" s="116"/>
      <c r="AE372" s="116"/>
      <c r="AF372" s="116"/>
      <c r="AG372" s="123"/>
      <c r="AH372" s="98"/>
      <c r="AI372" s="116"/>
      <c r="AJ372" s="98"/>
      <c r="AK372" s="118">
        <f t="shared" si="111"/>
        <v>0</v>
      </c>
      <c r="AL372" s="118">
        <f t="shared" si="112"/>
        <v>0</v>
      </c>
      <c r="AM372" s="118">
        <f t="shared" si="113"/>
        <v>0</v>
      </c>
      <c r="AN372" s="118">
        <f t="shared" si="114"/>
        <v>0</v>
      </c>
      <c r="AO372" s="118">
        <f t="shared" si="115"/>
        <v>0</v>
      </c>
      <c r="AP372" s="118">
        <f t="shared" si="116"/>
        <v>0</v>
      </c>
      <c r="AQ372" s="118">
        <f t="shared" si="117"/>
        <v>0</v>
      </c>
      <c r="AR372" s="118">
        <f t="shared" si="118"/>
        <v>0</v>
      </c>
      <c r="AS372" s="118">
        <f t="shared" si="119"/>
        <v>0</v>
      </c>
      <c r="AT372" s="118">
        <f t="shared" si="120"/>
        <v>0</v>
      </c>
      <c r="AU372" s="118">
        <f t="shared" si="121"/>
        <v>0</v>
      </c>
      <c r="AV372" s="118">
        <f t="shared" si="122"/>
        <v>0</v>
      </c>
      <c r="AW372" s="118">
        <f t="shared" si="123"/>
        <v>0</v>
      </c>
      <c r="AX372" s="118">
        <f t="shared" si="124"/>
        <v>0</v>
      </c>
      <c r="AY372" s="118">
        <f t="shared" si="125"/>
        <v>0</v>
      </c>
      <c r="AZ372" s="118">
        <f t="shared" si="126"/>
        <v>0</v>
      </c>
      <c r="BA372" s="118">
        <f t="shared" si="127"/>
        <v>0</v>
      </c>
      <c r="BB372" s="118">
        <f t="shared" si="128"/>
        <v>0</v>
      </c>
      <c r="BC372" s="118">
        <f t="shared" si="129"/>
        <v>0</v>
      </c>
      <c r="BD372" s="118">
        <f t="shared" si="130"/>
        <v>0</v>
      </c>
      <c r="BE372" s="72"/>
      <c r="BG372" s="11"/>
      <c r="BH372" s="11"/>
      <c r="BI372" s="11"/>
      <c r="BJ372" s="11"/>
      <c r="BK372" s="11"/>
      <c r="BL372" s="11"/>
      <c r="BM372" s="11"/>
      <c r="BN372" s="11"/>
      <c r="BO372" s="11"/>
      <c r="BP372" s="165"/>
      <c r="BQ372" s="165"/>
      <c r="BR372" s="165"/>
      <c r="BS372" s="165"/>
      <c r="BT372" s="165"/>
      <c r="BU372" s="165"/>
      <c r="BV372" s="165"/>
      <c r="BW372" s="165"/>
      <c r="BX372" s="165"/>
      <c r="BY372" s="165"/>
      <c r="BZ372" s="165"/>
      <c r="CA372" s="165"/>
      <c r="CB372" s="165"/>
    </row>
    <row r="373" spans="5:80" x14ac:dyDescent="0.3">
      <c r="E373" s="159"/>
      <c r="F373" s="159"/>
      <c r="G373" s="159"/>
      <c r="H373" s="159"/>
      <c r="I373" s="159"/>
      <c r="J373" s="159"/>
      <c r="K373" s="159"/>
      <c r="L373" s="159"/>
      <c r="M373" s="159"/>
      <c r="N373" s="159"/>
      <c r="O373" s="159"/>
      <c r="P373" s="159"/>
      <c r="Q373" s="159"/>
      <c r="R373" s="159"/>
      <c r="S373" s="159"/>
      <c r="T373" s="159"/>
      <c r="U373" s="159"/>
      <c r="V373" s="159"/>
      <c r="W373" s="159"/>
      <c r="X373" s="159"/>
      <c r="Y373" s="159"/>
      <c r="Z373" s="159"/>
      <c r="AA373" s="4"/>
      <c r="AB373" s="116"/>
      <c r="AC373" s="116"/>
      <c r="AD373" s="116"/>
      <c r="AE373" s="116"/>
      <c r="AF373" s="116"/>
      <c r="AG373" s="123"/>
      <c r="AH373" s="98"/>
      <c r="AI373" s="116"/>
      <c r="AJ373" s="98"/>
      <c r="AK373" s="118">
        <f t="shared" si="111"/>
        <v>0</v>
      </c>
      <c r="AL373" s="118">
        <f t="shared" si="112"/>
        <v>0</v>
      </c>
      <c r="AM373" s="118">
        <f t="shared" si="113"/>
        <v>0</v>
      </c>
      <c r="AN373" s="118">
        <f t="shared" si="114"/>
        <v>0</v>
      </c>
      <c r="AO373" s="118">
        <f t="shared" si="115"/>
        <v>0</v>
      </c>
      <c r="AP373" s="118">
        <f t="shared" si="116"/>
        <v>0</v>
      </c>
      <c r="AQ373" s="118">
        <f t="shared" si="117"/>
        <v>0</v>
      </c>
      <c r="AR373" s="118">
        <f t="shared" si="118"/>
        <v>0</v>
      </c>
      <c r="AS373" s="118">
        <f t="shared" si="119"/>
        <v>0</v>
      </c>
      <c r="AT373" s="118">
        <f t="shared" si="120"/>
        <v>0</v>
      </c>
      <c r="AU373" s="118">
        <f t="shared" si="121"/>
        <v>0</v>
      </c>
      <c r="AV373" s="118">
        <f t="shared" si="122"/>
        <v>0</v>
      </c>
      <c r="AW373" s="118">
        <f t="shared" si="123"/>
        <v>0</v>
      </c>
      <c r="AX373" s="118">
        <f t="shared" si="124"/>
        <v>0</v>
      </c>
      <c r="AY373" s="118">
        <f t="shared" si="125"/>
        <v>0</v>
      </c>
      <c r="AZ373" s="118">
        <f t="shared" si="126"/>
        <v>0</v>
      </c>
      <c r="BA373" s="118">
        <f t="shared" si="127"/>
        <v>0</v>
      </c>
      <c r="BB373" s="118">
        <f t="shared" si="128"/>
        <v>0</v>
      </c>
      <c r="BC373" s="118">
        <f t="shared" si="129"/>
        <v>0</v>
      </c>
      <c r="BD373" s="118">
        <f t="shared" si="130"/>
        <v>0</v>
      </c>
      <c r="BE373" s="72"/>
      <c r="BG373" s="11"/>
      <c r="BH373" s="11"/>
      <c r="BI373" s="11"/>
      <c r="BJ373" s="11"/>
      <c r="BK373" s="11"/>
      <c r="BL373" s="11"/>
      <c r="BM373" s="11"/>
      <c r="BN373" s="11"/>
      <c r="BO373" s="11"/>
      <c r="BP373" s="165"/>
      <c r="BQ373" s="165"/>
      <c r="BR373" s="165"/>
      <c r="BS373" s="165"/>
      <c r="BT373" s="165"/>
      <c r="BU373" s="165"/>
      <c r="BV373" s="165"/>
      <c r="BW373" s="165"/>
      <c r="BX373" s="165"/>
      <c r="BY373" s="165"/>
      <c r="BZ373" s="165"/>
      <c r="CA373" s="165"/>
      <c r="CB373" s="165"/>
    </row>
    <row r="374" spans="5:80" x14ac:dyDescent="0.3">
      <c r="E374" s="159"/>
      <c r="F374" s="159"/>
      <c r="G374" s="159"/>
      <c r="H374" s="159"/>
      <c r="I374" s="159"/>
      <c r="J374" s="159"/>
      <c r="K374" s="159"/>
      <c r="L374" s="159"/>
      <c r="M374" s="159"/>
      <c r="N374" s="159"/>
      <c r="O374" s="159"/>
      <c r="P374" s="159"/>
      <c r="Q374" s="159"/>
      <c r="R374" s="159"/>
      <c r="S374" s="159"/>
      <c r="T374" s="159"/>
      <c r="U374" s="159"/>
      <c r="V374" s="159"/>
      <c r="W374" s="159"/>
      <c r="X374" s="159"/>
      <c r="Y374" s="159"/>
      <c r="Z374" s="159"/>
      <c r="AA374" s="4"/>
      <c r="AB374" s="116"/>
      <c r="AC374" s="116"/>
      <c r="AD374" s="116"/>
      <c r="AE374" s="116"/>
      <c r="AF374" s="116"/>
      <c r="AG374" s="123"/>
      <c r="AH374" s="98"/>
      <c r="AI374" s="116"/>
      <c r="AJ374" s="98"/>
      <c r="AK374" s="118">
        <f t="shared" si="111"/>
        <v>0</v>
      </c>
      <c r="AL374" s="118">
        <f t="shared" si="112"/>
        <v>0</v>
      </c>
      <c r="AM374" s="118">
        <f t="shared" si="113"/>
        <v>0</v>
      </c>
      <c r="AN374" s="118">
        <f t="shared" si="114"/>
        <v>0</v>
      </c>
      <c r="AO374" s="118">
        <f t="shared" si="115"/>
        <v>0</v>
      </c>
      <c r="AP374" s="118">
        <f t="shared" si="116"/>
        <v>0</v>
      </c>
      <c r="AQ374" s="118">
        <f t="shared" si="117"/>
        <v>0</v>
      </c>
      <c r="AR374" s="118">
        <f t="shared" si="118"/>
        <v>0</v>
      </c>
      <c r="AS374" s="118">
        <f t="shared" si="119"/>
        <v>0</v>
      </c>
      <c r="AT374" s="118">
        <f t="shared" si="120"/>
        <v>0</v>
      </c>
      <c r="AU374" s="118">
        <f t="shared" si="121"/>
        <v>0</v>
      </c>
      <c r="AV374" s="118">
        <f t="shared" si="122"/>
        <v>0</v>
      </c>
      <c r="AW374" s="118">
        <f t="shared" si="123"/>
        <v>0</v>
      </c>
      <c r="AX374" s="118">
        <f t="shared" si="124"/>
        <v>0</v>
      </c>
      <c r="AY374" s="118">
        <f t="shared" si="125"/>
        <v>0</v>
      </c>
      <c r="AZ374" s="118">
        <f t="shared" si="126"/>
        <v>0</v>
      </c>
      <c r="BA374" s="118">
        <f t="shared" si="127"/>
        <v>0</v>
      </c>
      <c r="BB374" s="118">
        <f t="shared" si="128"/>
        <v>0</v>
      </c>
      <c r="BC374" s="118">
        <f t="shared" si="129"/>
        <v>0</v>
      </c>
      <c r="BD374" s="118">
        <f t="shared" si="130"/>
        <v>0</v>
      </c>
      <c r="BE374" s="72"/>
      <c r="BG374" s="11"/>
      <c r="BH374" s="11"/>
      <c r="BI374" s="11"/>
      <c r="BJ374" s="11"/>
      <c r="BK374" s="11"/>
      <c r="BL374" s="11"/>
      <c r="BM374" s="11"/>
      <c r="BN374" s="11"/>
      <c r="BO374" s="11"/>
      <c r="BP374" s="165"/>
      <c r="BQ374" s="165"/>
      <c r="BR374" s="165"/>
      <c r="BS374" s="165"/>
      <c r="BT374" s="165"/>
      <c r="BU374" s="165"/>
      <c r="BV374" s="165"/>
      <c r="BW374" s="165"/>
      <c r="BX374" s="165"/>
      <c r="BY374" s="165"/>
      <c r="BZ374" s="165"/>
      <c r="CA374" s="165"/>
      <c r="CB374" s="165"/>
    </row>
    <row r="375" spans="5:80" x14ac:dyDescent="0.3">
      <c r="E375" s="159"/>
      <c r="F375" s="159"/>
      <c r="G375" s="159"/>
      <c r="H375" s="159"/>
      <c r="I375" s="159"/>
      <c r="J375" s="159"/>
      <c r="K375" s="159"/>
      <c r="L375" s="159"/>
      <c r="M375" s="159"/>
      <c r="N375" s="159"/>
      <c r="O375" s="159"/>
      <c r="P375" s="159"/>
      <c r="Q375" s="159"/>
      <c r="R375" s="159"/>
      <c r="S375" s="159"/>
      <c r="T375" s="159"/>
      <c r="U375" s="159"/>
      <c r="V375" s="159"/>
      <c r="W375" s="159"/>
      <c r="X375" s="159"/>
      <c r="Y375" s="159"/>
      <c r="Z375" s="159"/>
      <c r="AA375" s="4"/>
      <c r="AB375" s="116"/>
      <c r="AC375" s="116"/>
      <c r="AD375" s="116"/>
      <c r="AE375" s="116"/>
      <c r="AF375" s="116"/>
      <c r="AG375" s="123"/>
      <c r="AH375" s="98"/>
      <c r="AI375" s="116"/>
      <c r="AJ375" s="98"/>
      <c r="AK375" s="118">
        <f t="shared" si="111"/>
        <v>0</v>
      </c>
      <c r="AL375" s="118">
        <f t="shared" si="112"/>
        <v>0</v>
      </c>
      <c r="AM375" s="118">
        <f t="shared" si="113"/>
        <v>0</v>
      </c>
      <c r="AN375" s="118">
        <f t="shared" si="114"/>
        <v>0</v>
      </c>
      <c r="AO375" s="118">
        <f t="shared" si="115"/>
        <v>0</v>
      </c>
      <c r="AP375" s="118">
        <f t="shared" si="116"/>
        <v>0</v>
      </c>
      <c r="AQ375" s="118">
        <f t="shared" si="117"/>
        <v>0</v>
      </c>
      <c r="AR375" s="118">
        <f t="shared" si="118"/>
        <v>0</v>
      </c>
      <c r="AS375" s="118">
        <f t="shared" si="119"/>
        <v>0</v>
      </c>
      <c r="AT375" s="118">
        <f t="shared" si="120"/>
        <v>0</v>
      </c>
      <c r="AU375" s="118">
        <f t="shared" si="121"/>
        <v>0</v>
      </c>
      <c r="AV375" s="118">
        <f t="shared" si="122"/>
        <v>0</v>
      </c>
      <c r="AW375" s="118">
        <f t="shared" si="123"/>
        <v>0</v>
      </c>
      <c r="AX375" s="118">
        <f t="shared" si="124"/>
        <v>0</v>
      </c>
      <c r="AY375" s="118">
        <f t="shared" si="125"/>
        <v>0</v>
      </c>
      <c r="AZ375" s="118">
        <f t="shared" si="126"/>
        <v>0</v>
      </c>
      <c r="BA375" s="118">
        <f t="shared" si="127"/>
        <v>0</v>
      </c>
      <c r="BB375" s="118">
        <f t="shared" si="128"/>
        <v>0</v>
      </c>
      <c r="BC375" s="118">
        <f t="shared" si="129"/>
        <v>0</v>
      </c>
      <c r="BD375" s="118">
        <f t="shared" si="130"/>
        <v>0</v>
      </c>
      <c r="BE375" s="72"/>
      <c r="BG375" s="11"/>
      <c r="BH375" s="11"/>
      <c r="BI375" s="11"/>
      <c r="BJ375" s="11"/>
      <c r="BK375" s="11"/>
      <c r="BL375" s="11"/>
      <c r="BM375" s="11"/>
      <c r="BN375" s="11"/>
      <c r="BO375" s="11"/>
      <c r="BP375" s="165"/>
      <c r="BQ375" s="165"/>
      <c r="BR375" s="165"/>
      <c r="BS375" s="165"/>
      <c r="BT375" s="165"/>
      <c r="BU375" s="165"/>
      <c r="BV375" s="165"/>
      <c r="BW375" s="165"/>
      <c r="BX375" s="165"/>
      <c r="BY375" s="165"/>
      <c r="BZ375" s="165"/>
      <c r="CA375" s="165"/>
      <c r="CB375" s="165"/>
    </row>
    <row r="376" spans="5:80" x14ac:dyDescent="0.3">
      <c r="E376" s="159"/>
      <c r="F376" s="159"/>
      <c r="G376" s="159"/>
      <c r="H376" s="159"/>
      <c r="I376" s="159"/>
      <c r="J376" s="159"/>
      <c r="K376" s="159"/>
      <c r="L376" s="159"/>
      <c r="M376" s="159"/>
      <c r="N376" s="159"/>
      <c r="O376" s="159"/>
      <c r="P376" s="159"/>
      <c r="Q376" s="159"/>
      <c r="R376" s="159"/>
      <c r="S376" s="159"/>
      <c r="T376" s="159"/>
      <c r="U376" s="159"/>
      <c r="V376" s="159"/>
      <c r="W376" s="159"/>
      <c r="X376" s="159"/>
      <c r="Y376" s="159"/>
      <c r="Z376" s="159"/>
      <c r="AA376" s="4"/>
      <c r="AB376" s="116"/>
      <c r="AC376" s="116"/>
      <c r="AD376" s="116"/>
      <c r="AE376" s="116"/>
      <c r="AF376" s="116"/>
      <c r="AG376" s="123"/>
      <c r="AH376" s="98"/>
      <c r="AI376" s="116"/>
      <c r="AJ376" s="98"/>
      <c r="AK376" s="118">
        <f t="shared" si="111"/>
        <v>0</v>
      </c>
      <c r="AL376" s="118">
        <f t="shared" si="112"/>
        <v>0</v>
      </c>
      <c r="AM376" s="118">
        <f t="shared" si="113"/>
        <v>0</v>
      </c>
      <c r="AN376" s="118">
        <f t="shared" si="114"/>
        <v>0</v>
      </c>
      <c r="AO376" s="118">
        <f t="shared" si="115"/>
        <v>0</v>
      </c>
      <c r="AP376" s="118">
        <f t="shared" si="116"/>
        <v>0</v>
      </c>
      <c r="AQ376" s="118">
        <f t="shared" si="117"/>
        <v>0</v>
      </c>
      <c r="AR376" s="118">
        <f t="shared" si="118"/>
        <v>0</v>
      </c>
      <c r="AS376" s="118">
        <f t="shared" si="119"/>
        <v>0</v>
      </c>
      <c r="AT376" s="118">
        <f t="shared" si="120"/>
        <v>0</v>
      </c>
      <c r="AU376" s="118">
        <f t="shared" si="121"/>
        <v>0</v>
      </c>
      <c r="AV376" s="118">
        <f t="shared" si="122"/>
        <v>0</v>
      </c>
      <c r="AW376" s="118">
        <f t="shared" si="123"/>
        <v>0</v>
      </c>
      <c r="AX376" s="118">
        <f t="shared" si="124"/>
        <v>0</v>
      </c>
      <c r="AY376" s="118">
        <f t="shared" si="125"/>
        <v>0</v>
      </c>
      <c r="AZ376" s="118">
        <f t="shared" si="126"/>
        <v>0</v>
      </c>
      <c r="BA376" s="118">
        <f t="shared" si="127"/>
        <v>0</v>
      </c>
      <c r="BB376" s="118">
        <f t="shared" si="128"/>
        <v>0</v>
      </c>
      <c r="BC376" s="118">
        <f t="shared" si="129"/>
        <v>0</v>
      </c>
      <c r="BD376" s="118">
        <f t="shared" si="130"/>
        <v>0</v>
      </c>
      <c r="BE376" s="72"/>
      <c r="BG376" s="11"/>
      <c r="BH376" s="11"/>
      <c r="BI376" s="11"/>
      <c r="BJ376" s="11"/>
      <c r="BK376" s="11"/>
      <c r="BL376" s="11"/>
      <c r="BM376" s="11"/>
      <c r="BN376" s="11"/>
      <c r="BO376" s="11"/>
      <c r="BP376" s="165"/>
      <c r="BQ376" s="165"/>
      <c r="BR376" s="165"/>
      <c r="BS376" s="165"/>
      <c r="BT376" s="165"/>
      <c r="BU376" s="165"/>
      <c r="BV376" s="165"/>
      <c r="BW376" s="165"/>
      <c r="BX376" s="165"/>
      <c r="BY376" s="165"/>
      <c r="BZ376" s="165"/>
      <c r="CA376" s="165"/>
      <c r="CB376" s="165"/>
    </row>
    <row r="377" spans="5:80" x14ac:dyDescent="0.3">
      <c r="E377" s="159"/>
      <c r="F377" s="159"/>
      <c r="G377" s="159"/>
      <c r="H377" s="159"/>
      <c r="I377" s="159"/>
      <c r="J377" s="159"/>
      <c r="K377" s="159"/>
      <c r="L377" s="159"/>
      <c r="M377" s="159"/>
      <c r="N377" s="159"/>
      <c r="O377" s="159"/>
      <c r="P377" s="159"/>
      <c r="Q377" s="159"/>
      <c r="R377" s="159"/>
      <c r="S377" s="159"/>
      <c r="T377" s="159"/>
      <c r="U377" s="159"/>
      <c r="V377" s="159"/>
      <c r="W377" s="159"/>
      <c r="X377" s="159"/>
      <c r="Y377" s="159"/>
      <c r="Z377" s="159"/>
      <c r="AA377" s="4"/>
      <c r="AB377" s="116"/>
      <c r="AC377" s="116"/>
      <c r="AD377" s="116"/>
      <c r="AE377" s="116"/>
      <c r="AF377" s="116"/>
      <c r="AG377" s="123"/>
      <c r="AH377" s="98"/>
      <c r="AI377" s="116"/>
      <c r="AJ377" s="98"/>
      <c r="AK377" s="118">
        <f t="shared" si="111"/>
        <v>0</v>
      </c>
      <c r="AL377" s="118">
        <f t="shared" si="112"/>
        <v>0</v>
      </c>
      <c r="AM377" s="118">
        <f t="shared" si="113"/>
        <v>0</v>
      </c>
      <c r="AN377" s="118">
        <f t="shared" si="114"/>
        <v>0</v>
      </c>
      <c r="AO377" s="118">
        <f t="shared" si="115"/>
        <v>0</v>
      </c>
      <c r="AP377" s="118">
        <f t="shared" si="116"/>
        <v>0</v>
      </c>
      <c r="AQ377" s="118">
        <f t="shared" si="117"/>
        <v>0</v>
      </c>
      <c r="AR377" s="118">
        <f t="shared" si="118"/>
        <v>0</v>
      </c>
      <c r="AS377" s="118">
        <f t="shared" si="119"/>
        <v>0</v>
      </c>
      <c r="AT377" s="118">
        <f t="shared" si="120"/>
        <v>0</v>
      </c>
      <c r="AU377" s="118">
        <f t="shared" si="121"/>
        <v>0</v>
      </c>
      <c r="AV377" s="118">
        <f t="shared" si="122"/>
        <v>0</v>
      </c>
      <c r="AW377" s="118">
        <f t="shared" si="123"/>
        <v>0</v>
      </c>
      <c r="AX377" s="118">
        <f t="shared" si="124"/>
        <v>0</v>
      </c>
      <c r="AY377" s="118">
        <f t="shared" si="125"/>
        <v>0</v>
      </c>
      <c r="AZ377" s="118">
        <f t="shared" si="126"/>
        <v>0</v>
      </c>
      <c r="BA377" s="118">
        <f t="shared" si="127"/>
        <v>0</v>
      </c>
      <c r="BB377" s="118">
        <f t="shared" si="128"/>
        <v>0</v>
      </c>
      <c r="BC377" s="118">
        <f t="shared" si="129"/>
        <v>0</v>
      </c>
      <c r="BD377" s="118">
        <f t="shared" si="130"/>
        <v>0</v>
      </c>
      <c r="BE377" s="72"/>
      <c r="BG377" s="11"/>
      <c r="BH377" s="11"/>
      <c r="BI377" s="11"/>
      <c r="BJ377" s="11"/>
      <c r="BK377" s="11"/>
      <c r="BL377" s="11"/>
      <c r="BM377" s="11"/>
      <c r="BN377" s="11"/>
      <c r="BO377" s="11"/>
      <c r="BP377" s="165"/>
      <c r="BQ377" s="165"/>
      <c r="BR377" s="165"/>
      <c r="BS377" s="165"/>
      <c r="BT377" s="165"/>
      <c r="BU377" s="165"/>
      <c r="BV377" s="165"/>
      <c r="BW377" s="165"/>
      <c r="BX377" s="165"/>
      <c r="BY377" s="165"/>
      <c r="BZ377" s="165"/>
      <c r="CA377" s="165"/>
      <c r="CB377" s="165"/>
    </row>
    <row r="378" spans="5:80" x14ac:dyDescent="0.3">
      <c r="E378" s="159"/>
      <c r="F378" s="159"/>
      <c r="G378" s="159"/>
      <c r="H378" s="159"/>
      <c r="I378" s="159"/>
      <c r="J378" s="159"/>
      <c r="K378" s="159"/>
      <c r="L378" s="159"/>
      <c r="M378" s="159"/>
      <c r="N378" s="159"/>
      <c r="O378" s="159"/>
      <c r="P378" s="159"/>
      <c r="Q378" s="159"/>
      <c r="R378" s="159"/>
      <c r="S378" s="159"/>
      <c r="T378" s="159"/>
      <c r="U378" s="159"/>
      <c r="V378" s="159"/>
      <c r="W378" s="159"/>
      <c r="X378" s="159"/>
      <c r="Y378" s="159"/>
      <c r="Z378" s="159"/>
      <c r="AA378" s="4"/>
      <c r="AB378" s="116"/>
      <c r="AC378" s="116"/>
      <c r="AD378" s="116"/>
      <c r="AE378" s="116"/>
      <c r="AF378" s="116"/>
      <c r="AG378" s="123"/>
      <c r="AH378" s="98"/>
      <c r="AI378" s="116"/>
      <c r="AJ378" s="98"/>
      <c r="AK378" s="118">
        <f t="shared" si="111"/>
        <v>0</v>
      </c>
      <c r="AL378" s="118">
        <f t="shared" si="112"/>
        <v>0</v>
      </c>
      <c r="AM378" s="118">
        <f t="shared" si="113"/>
        <v>0</v>
      </c>
      <c r="AN378" s="118">
        <f t="shared" si="114"/>
        <v>0</v>
      </c>
      <c r="AO378" s="118">
        <f t="shared" si="115"/>
        <v>0</v>
      </c>
      <c r="AP378" s="118">
        <f t="shared" si="116"/>
        <v>0</v>
      </c>
      <c r="AQ378" s="118">
        <f t="shared" si="117"/>
        <v>0</v>
      </c>
      <c r="AR378" s="118">
        <f t="shared" si="118"/>
        <v>0</v>
      </c>
      <c r="AS378" s="118">
        <f t="shared" si="119"/>
        <v>0</v>
      </c>
      <c r="AT378" s="118">
        <f t="shared" si="120"/>
        <v>0</v>
      </c>
      <c r="AU378" s="118">
        <f t="shared" si="121"/>
        <v>0</v>
      </c>
      <c r="AV378" s="118">
        <f t="shared" si="122"/>
        <v>0</v>
      </c>
      <c r="AW378" s="118">
        <f t="shared" si="123"/>
        <v>0</v>
      </c>
      <c r="AX378" s="118">
        <f t="shared" si="124"/>
        <v>0</v>
      </c>
      <c r="AY378" s="118">
        <f t="shared" si="125"/>
        <v>0</v>
      </c>
      <c r="AZ378" s="118">
        <f t="shared" si="126"/>
        <v>0</v>
      </c>
      <c r="BA378" s="118">
        <f t="shared" si="127"/>
        <v>0</v>
      </c>
      <c r="BB378" s="118">
        <f t="shared" si="128"/>
        <v>0</v>
      </c>
      <c r="BC378" s="118">
        <f t="shared" si="129"/>
        <v>0</v>
      </c>
      <c r="BD378" s="118">
        <f t="shared" si="130"/>
        <v>0</v>
      </c>
      <c r="BE378" s="72"/>
      <c r="BG378" s="11"/>
      <c r="BH378" s="11"/>
      <c r="BI378" s="11"/>
      <c r="BJ378" s="11"/>
      <c r="BK378" s="11"/>
      <c r="BL378" s="11"/>
      <c r="BM378" s="11"/>
      <c r="BN378" s="11"/>
      <c r="BO378" s="11"/>
      <c r="BP378" s="165"/>
      <c r="BQ378" s="165"/>
      <c r="BR378" s="165"/>
      <c r="BS378" s="165"/>
      <c r="BT378" s="165"/>
      <c r="BU378" s="165"/>
      <c r="BV378" s="165"/>
      <c r="BW378" s="165"/>
      <c r="BX378" s="165"/>
      <c r="BY378" s="165"/>
      <c r="BZ378" s="165"/>
      <c r="CA378" s="165"/>
      <c r="CB378" s="165"/>
    </row>
    <row r="379" spans="5:80" x14ac:dyDescent="0.3">
      <c r="E379" s="159"/>
      <c r="F379" s="159"/>
      <c r="G379" s="159"/>
      <c r="H379" s="159"/>
      <c r="I379" s="159"/>
      <c r="J379" s="159"/>
      <c r="K379" s="159"/>
      <c r="L379" s="159"/>
      <c r="M379" s="159"/>
      <c r="N379" s="159"/>
      <c r="O379" s="159"/>
      <c r="P379" s="159"/>
      <c r="Q379" s="159"/>
      <c r="R379" s="159"/>
      <c r="S379" s="159"/>
      <c r="T379" s="159"/>
      <c r="U379" s="159"/>
      <c r="V379" s="159"/>
      <c r="W379" s="159"/>
      <c r="X379" s="159"/>
      <c r="Y379" s="159"/>
      <c r="Z379" s="159"/>
      <c r="AA379" s="4"/>
      <c r="AB379" s="116"/>
      <c r="AC379" s="116"/>
      <c r="AD379" s="116"/>
      <c r="AE379" s="116"/>
      <c r="AF379" s="116"/>
      <c r="AG379" s="123"/>
      <c r="AH379" s="98"/>
      <c r="AI379" s="116"/>
      <c r="AJ379" s="98"/>
      <c r="AK379" s="118">
        <f t="shared" si="111"/>
        <v>0</v>
      </c>
      <c r="AL379" s="118">
        <f t="shared" si="112"/>
        <v>0</v>
      </c>
      <c r="AM379" s="118">
        <f t="shared" si="113"/>
        <v>0</v>
      </c>
      <c r="AN379" s="118">
        <f t="shared" si="114"/>
        <v>0</v>
      </c>
      <c r="AO379" s="118">
        <f t="shared" si="115"/>
        <v>0</v>
      </c>
      <c r="AP379" s="118">
        <f t="shared" si="116"/>
        <v>0</v>
      </c>
      <c r="AQ379" s="118">
        <f t="shared" si="117"/>
        <v>0</v>
      </c>
      <c r="AR379" s="118">
        <f t="shared" si="118"/>
        <v>0</v>
      </c>
      <c r="AS379" s="118">
        <f t="shared" si="119"/>
        <v>0</v>
      </c>
      <c r="AT379" s="118">
        <f t="shared" si="120"/>
        <v>0</v>
      </c>
      <c r="AU379" s="118">
        <f t="shared" si="121"/>
        <v>0</v>
      </c>
      <c r="AV379" s="118">
        <f t="shared" si="122"/>
        <v>0</v>
      </c>
      <c r="AW379" s="118">
        <f t="shared" si="123"/>
        <v>0</v>
      </c>
      <c r="AX379" s="118">
        <f t="shared" si="124"/>
        <v>0</v>
      </c>
      <c r="AY379" s="118">
        <f t="shared" si="125"/>
        <v>0</v>
      </c>
      <c r="AZ379" s="118">
        <f t="shared" si="126"/>
        <v>0</v>
      </c>
      <c r="BA379" s="118">
        <f t="shared" si="127"/>
        <v>0</v>
      </c>
      <c r="BB379" s="118">
        <f t="shared" si="128"/>
        <v>0</v>
      </c>
      <c r="BC379" s="118">
        <f t="shared" si="129"/>
        <v>0</v>
      </c>
      <c r="BD379" s="118">
        <f t="shared" si="130"/>
        <v>0</v>
      </c>
      <c r="BE379" s="72"/>
      <c r="BG379" s="11"/>
      <c r="BH379" s="11"/>
      <c r="BI379" s="11"/>
      <c r="BJ379" s="11"/>
      <c r="BK379" s="11"/>
      <c r="BL379" s="11"/>
      <c r="BM379" s="11"/>
      <c r="BN379" s="11"/>
      <c r="BO379" s="11"/>
      <c r="BP379" s="165"/>
      <c r="BQ379" s="165"/>
      <c r="BR379" s="165"/>
      <c r="BS379" s="165"/>
      <c r="BT379" s="165"/>
      <c r="BU379" s="165"/>
      <c r="BV379" s="165"/>
      <c r="BW379" s="165"/>
      <c r="BX379" s="165"/>
      <c r="BY379" s="165"/>
      <c r="BZ379" s="165"/>
      <c r="CA379" s="165"/>
      <c r="CB379" s="165"/>
    </row>
    <row r="380" spans="5:80" x14ac:dyDescent="0.3">
      <c r="E380" s="159"/>
      <c r="F380" s="159"/>
      <c r="G380" s="159"/>
      <c r="H380" s="159"/>
      <c r="I380" s="159"/>
      <c r="J380" s="159"/>
      <c r="K380" s="159"/>
      <c r="L380" s="159"/>
      <c r="M380" s="159"/>
      <c r="N380" s="159"/>
      <c r="O380" s="159"/>
      <c r="P380" s="159"/>
      <c r="Q380" s="159"/>
      <c r="R380" s="159"/>
      <c r="S380" s="159"/>
      <c r="T380" s="159"/>
      <c r="U380" s="159"/>
      <c r="V380" s="159"/>
      <c r="W380" s="159"/>
      <c r="X380" s="159"/>
      <c r="Y380" s="159"/>
      <c r="Z380" s="159"/>
      <c r="AA380" s="4"/>
      <c r="AB380" s="116"/>
      <c r="AC380" s="116"/>
      <c r="AD380" s="116"/>
      <c r="AE380" s="116"/>
      <c r="AF380" s="116"/>
      <c r="AG380" s="123"/>
      <c r="AH380" s="98"/>
      <c r="AI380" s="116"/>
      <c r="AJ380" s="98"/>
      <c r="AK380" s="118">
        <f t="shared" si="111"/>
        <v>0</v>
      </c>
      <c r="AL380" s="118">
        <f t="shared" si="112"/>
        <v>0</v>
      </c>
      <c r="AM380" s="118">
        <f t="shared" si="113"/>
        <v>0</v>
      </c>
      <c r="AN380" s="118">
        <f t="shared" si="114"/>
        <v>0</v>
      </c>
      <c r="AO380" s="118">
        <f t="shared" si="115"/>
        <v>0</v>
      </c>
      <c r="AP380" s="118">
        <f t="shared" si="116"/>
        <v>0</v>
      </c>
      <c r="AQ380" s="118">
        <f t="shared" si="117"/>
        <v>0</v>
      </c>
      <c r="AR380" s="118">
        <f t="shared" si="118"/>
        <v>0</v>
      </c>
      <c r="AS380" s="118">
        <f t="shared" si="119"/>
        <v>0</v>
      </c>
      <c r="AT380" s="118">
        <f t="shared" si="120"/>
        <v>0</v>
      </c>
      <c r="AU380" s="118">
        <f t="shared" si="121"/>
        <v>0</v>
      </c>
      <c r="AV380" s="118">
        <f t="shared" si="122"/>
        <v>0</v>
      </c>
      <c r="AW380" s="118">
        <f t="shared" si="123"/>
        <v>0</v>
      </c>
      <c r="AX380" s="118">
        <f t="shared" si="124"/>
        <v>0</v>
      </c>
      <c r="AY380" s="118">
        <f t="shared" si="125"/>
        <v>0</v>
      </c>
      <c r="AZ380" s="118">
        <f t="shared" si="126"/>
        <v>0</v>
      </c>
      <c r="BA380" s="118">
        <f t="shared" si="127"/>
        <v>0</v>
      </c>
      <c r="BB380" s="118">
        <f t="shared" si="128"/>
        <v>0</v>
      </c>
      <c r="BC380" s="118">
        <f t="shared" si="129"/>
        <v>0</v>
      </c>
      <c r="BD380" s="118">
        <f t="shared" si="130"/>
        <v>0</v>
      </c>
      <c r="BE380" s="72"/>
      <c r="BG380" s="11"/>
      <c r="BH380" s="11"/>
      <c r="BI380" s="11"/>
      <c r="BJ380" s="11"/>
      <c r="BK380" s="11"/>
      <c r="BL380" s="11"/>
      <c r="BM380" s="11"/>
      <c r="BN380" s="11"/>
      <c r="BO380" s="11"/>
      <c r="BP380" s="165"/>
      <c r="BQ380" s="165"/>
      <c r="BR380" s="165"/>
      <c r="BS380" s="165"/>
      <c r="BT380" s="165"/>
      <c r="BU380" s="165"/>
      <c r="BV380" s="165"/>
      <c r="BW380" s="165"/>
      <c r="BX380" s="165"/>
      <c r="BY380" s="165"/>
      <c r="BZ380" s="165"/>
      <c r="CA380" s="165"/>
      <c r="CB380" s="165"/>
    </row>
    <row r="381" spans="5:80" x14ac:dyDescent="0.3">
      <c r="E381" s="159"/>
      <c r="F381" s="159"/>
      <c r="G381" s="159"/>
      <c r="H381" s="159"/>
      <c r="I381" s="159"/>
      <c r="J381" s="159"/>
      <c r="K381" s="159"/>
      <c r="L381" s="159"/>
      <c r="M381" s="159"/>
      <c r="N381" s="159"/>
      <c r="O381" s="159"/>
      <c r="P381" s="159"/>
      <c r="Q381" s="159"/>
      <c r="R381" s="159"/>
      <c r="S381" s="159"/>
      <c r="T381" s="159"/>
      <c r="U381" s="159"/>
      <c r="V381" s="159"/>
      <c r="W381" s="159"/>
      <c r="X381" s="159"/>
      <c r="Y381" s="159"/>
      <c r="Z381" s="159"/>
      <c r="AA381" s="4"/>
      <c r="AB381" s="116"/>
      <c r="AC381" s="116"/>
      <c r="AD381" s="116"/>
      <c r="AE381" s="116"/>
      <c r="AF381" s="116"/>
      <c r="AG381" s="123"/>
      <c r="AH381" s="98"/>
      <c r="AI381" s="116"/>
      <c r="AJ381" s="98"/>
      <c r="AK381" s="118">
        <f t="shared" si="111"/>
        <v>0</v>
      </c>
      <c r="AL381" s="118">
        <f t="shared" si="112"/>
        <v>0</v>
      </c>
      <c r="AM381" s="118">
        <f t="shared" si="113"/>
        <v>0</v>
      </c>
      <c r="AN381" s="118">
        <f t="shared" si="114"/>
        <v>0</v>
      </c>
      <c r="AO381" s="118">
        <f t="shared" si="115"/>
        <v>0</v>
      </c>
      <c r="AP381" s="118">
        <f t="shared" si="116"/>
        <v>0</v>
      </c>
      <c r="AQ381" s="118">
        <f t="shared" si="117"/>
        <v>0</v>
      </c>
      <c r="AR381" s="118">
        <f t="shared" si="118"/>
        <v>0</v>
      </c>
      <c r="AS381" s="118">
        <f t="shared" si="119"/>
        <v>0</v>
      </c>
      <c r="AT381" s="118">
        <f t="shared" si="120"/>
        <v>0</v>
      </c>
      <c r="AU381" s="118">
        <f t="shared" si="121"/>
        <v>0</v>
      </c>
      <c r="AV381" s="118">
        <f t="shared" si="122"/>
        <v>0</v>
      </c>
      <c r="AW381" s="118">
        <f t="shared" si="123"/>
        <v>0</v>
      </c>
      <c r="AX381" s="118">
        <f t="shared" si="124"/>
        <v>0</v>
      </c>
      <c r="AY381" s="118">
        <f t="shared" si="125"/>
        <v>0</v>
      </c>
      <c r="AZ381" s="118">
        <f t="shared" si="126"/>
        <v>0</v>
      </c>
      <c r="BA381" s="118">
        <f t="shared" si="127"/>
        <v>0</v>
      </c>
      <c r="BB381" s="118">
        <f t="shared" si="128"/>
        <v>0</v>
      </c>
      <c r="BC381" s="118">
        <f t="shared" si="129"/>
        <v>0</v>
      </c>
      <c r="BD381" s="118">
        <f t="shared" si="130"/>
        <v>0</v>
      </c>
      <c r="BE381" s="72"/>
      <c r="BG381" s="11"/>
      <c r="BH381" s="11"/>
      <c r="BI381" s="11"/>
      <c r="BJ381" s="11"/>
      <c r="BK381" s="11"/>
      <c r="BL381" s="11"/>
      <c r="BM381" s="11"/>
      <c r="BN381" s="11"/>
      <c r="BO381" s="11"/>
      <c r="BP381" s="165"/>
      <c r="BQ381" s="165"/>
      <c r="BR381" s="165"/>
      <c r="BS381" s="165"/>
      <c r="BT381" s="165"/>
      <c r="BU381" s="165"/>
      <c r="BV381" s="165"/>
      <c r="BW381" s="165"/>
      <c r="BX381" s="165"/>
      <c r="BY381" s="165"/>
      <c r="BZ381" s="165"/>
      <c r="CA381" s="165"/>
      <c r="CB381" s="165"/>
    </row>
    <row r="382" spans="5:80" x14ac:dyDescent="0.3">
      <c r="E382" s="159"/>
      <c r="F382" s="159"/>
      <c r="G382" s="159"/>
      <c r="H382" s="159"/>
      <c r="I382" s="159"/>
      <c r="J382" s="159"/>
      <c r="K382" s="159"/>
      <c r="L382" s="159"/>
      <c r="M382" s="159"/>
      <c r="N382" s="159"/>
      <c r="O382" s="159"/>
      <c r="P382" s="159"/>
      <c r="Q382" s="159"/>
      <c r="R382" s="159"/>
      <c r="S382" s="159"/>
      <c r="T382" s="159"/>
      <c r="U382" s="159"/>
      <c r="V382" s="159"/>
      <c r="W382" s="159"/>
      <c r="X382" s="159"/>
      <c r="Y382" s="159"/>
      <c r="Z382" s="159"/>
      <c r="AA382" s="4"/>
      <c r="AB382" s="116"/>
      <c r="AC382" s="116"/>
      <c r="AD382" s="116"/>
      <c r="AE382" s="116"/>
      <c r="AF382" s="116"/>
      <c r="AG382" s="123"/>
      <c r="AH382" s="98"/>
      <c r="AI382" s="116"/>
      <c r="AJ382" s="98"/>
      <c r="AK382" s="118">
        <f t="shared" si="111"/>
        <v>0</v>
      </c>
      <c r="AL382" s="118">
        <f t="shared" si="112"/>
        <v>0</v>
      </c>
      <c r="AM382" s="118">
        <f t="shared" si="113"/>
        <v>0</v>
      </c>
      <c r="AN382" s="118">
        <f t="shared" si="114"/>
        <v>0</v>
      </c>
      <c r="AO382" s="118">
        <f t="shared" si="115"/>
        <v>0</v>
      </c>
      <c r="AP382" s="118">
        <f t="shared" si="116"/>
        <v>0</v>
      </c>
      <c r="AQ382" s="118">
        <f t="shared" si="117"/>
        <v>0</v>
      </c>
      <c r="AR382" s="118">
        <f t="shared" si="118"/>
        <v>0</v>
      </c>
      <c r="AS382" s="118">
        <f t="shared" si="119"/>
        <v>0</v>
      </c>
      <c r="AT382" s="118">
        <f t="shared" si="120"/>
        <v>0</v>
      </c>
      <c r="AU382" s="118">
        <f t="shared" si="121"/>
        <v>0</v>
      </c>
      <c r="AV382" s="118">
        <f t="shared" si="122"/>
        <v>0</v>
      </c>
      <c r="AW382" s="118">
        <f t="shared" si="123"/>
        <v>0</v>
      </c>
      <c r="AX382" s="118">
        <f t="shared" si="124"/>
        <v>0</v>
      </c>
      <c r="AY382" s="118">
        <f t="shared" si="125"/>
        <v>0</v>
      </c>
      <c r="AZ382" s="118">
        <f t="shared" si="126"/>
        <v>0</v>
      </c>
      <c r="BA382" s="118">
        <f t="shared" si="127"/>
        <v>0</v>
      </c>
      <c r="BB382" s="118">
        <f t="shared" si="128"/>
        <v>0</v>
      </c>
      <c r="BC382" s="118">
        <f t="shared" si="129"/>
        <v>0</v>
      </c>
      <c r="BD382" s="118">
        <f t="shared" si="130"/>
        <v>0</v>
      </c>
      <c r="BE382" s="72"/>
      <c r="BG382" s="11"/>
      <c r="BH382" s="11"/>
      <c r="BI382" s="11"/>
      <c r="BJ382" s="11"/>
      <c r="BK382" s="11"/>
      <c r="BL382" s="11"/>
      <c r="BM382" s="11"/>
      <c r="BN382" s="11"/>
      <c r="BO382" s="11"/>
      <c r="BP382" s="165"/>
      <c r="BQ382" s="165"/>
      <c r="BR382" s="165"/>
      <c r="BS382" s="165"/>
      <c r="BT382" s="165"/>
      <c r="BU382" s="165"/>
      <c r="BV382" s="165"/>
      <c r="BW382" s="165"/>
      <c r="BX382" s="165"/>
      <c r="BY382" s="165"/>
      <c r="BZ382" s="165"/>
      <c r="CA382" s="165"/>
      <c r="CB382" s="165"/>
    </row>
    <row r="383" spans="5:80" x14ac:dyDescent="0.3">
      <c r="E383" s="159"/>
      <c r="F383" s="159"/>
      <c r="G383" s="159"/>
      <c r="H383" s="159"/>
      <c r="I383" s="159"/>
      <c r="J383" s="159"/>
      <c r="K383" s="159"/>
      <c r="L383" s="159"/>
      <c r="M383" s="159"/>
      <c r="N383" s="159"/>
      <c r="O383" s="159"/>
      <c r="P383" s="159"/>
      <c r="Q383" s="159"/>
      <c r="R383" s="159"/>
      <c r="S383" s="159"/>
      <c r="T383" s="159"/>
      <c r="U383" s="159"/>
      <c r="V383" s="159"/>
      <c r="W383" s="159"/>
      <c r="X383" s="159"/>
      <c r="Y383" s="159"/>
      <c r="Z383" s="159"/>
      <c r="AA383" s="4"/>
      <c r="AB383" s="116"/>
      <c r="AC383" s="116"/>
      <c r="AD383" s="116"/>
      <c r="AE383" s="116"/>
      <c r="AF383" s="116"/>
      <c r="AG383" s="123"/>
      <c r="AH383" s="98"/>
      <c r="AI383" s="116"/>
      <c r="AJ383" s="98"/>
      <c r="AK383" s="118">
        <f t="shared" si="111"/>
        <v>0</v>
      </c>
      <c r="AL383" s="118">
        <f t="shared" si="112"/>
        <v>0</v>
      </c>
      <c r="AM383" s="118">
        <f t="shared" si="113"/>
        <v>0</v>
      </c>
      <c r="AN383" s="118">
        <f t="shared" si="114"/>
        <v>0</v>
      </c>
      <c r="AO383" s="118">
        <f t="shared" si="115"/>
        <v>0</v>
      </c>
      <c r="AP383" s="118">
        <f t="shared" si="116"/>
        <v>0</v>
      </c>
      <c r="AQ383" s="118">
        <f t="shared" si="117"/>
        <v>0</v>
      </c>
      <c r="AR383" s="118">
        <f t="shared" si="118"/>
        <v>0</v>
      </c>
      <c r="AS383" s="118">
        <f t="shared" si="119"/>
        <v>0</v>
      </c>
      <c r="AT383" s="118">
        <f t="shared" si="120"/>
        <v>0</v>
      </c>
      <c r="AU383" s="118">
        <f t="shared" si="121"/>
        <v>0</v>
      </c>
      <c r="AV383" s="118">
        <f t="shared" si="122"/>
        <v>0</v>
      </c>
      <c r="AW383" s="118">
        <f t="shared" si="123"/>
        <v>0</v>
      </c>
      <c r="AX383" s="118">
        <f t="shared" si="124"/>
        <v>0</v>
      </c>
      <c r="AY383" s="118">
        <f t="shared" si="125"/>
        <v>0</v>
      </c>
      <c r="AZ383" s="118">
        <f t="shared" si="126"/>
        <v>0</v>
      </c>
      <c r="BA383" s="118">
        <f t="shared" si="127"/>
        <v>0</v>
      </c>
      <c r="BB383" s="118">
        <f t="shared" si="128"/>
        <v>0</v>
      </c>
      <c r="BC383" s="118">
        <f t="shared" si="129"/>
        <v>0</v>
      </c>
      <c r="BD383" s="118">
        <f t="shared" si="130"/>
        <v>0</v>
      </c>
      <c r="BE383" s="72"/>
      <c r="BG383" s="11"/>
      <c r="BH383" s="11"/>
      <c r="BI383" s="11"/>
      <c r="BJ383" s="11"/>
      <c r="BK383" s="11"/>
      <c r="BL383" s="11"/>
      <c r="BM383" s="11"/>
      <c r="BN383" s="11"/>
      <c r="BO383" s="11"/>
      <c r="BP383" s="165"/>
      <c r="BQ383" s="165"/>
      <c r="BR383" s="165"/>
      <c r="BS383" s="165"/>
      <c r="BT383" s="165"/>
      <c r="BU383" s="165"/>
      <c r="BV383" s="165"/>
      <c r="BW383" s="165"/>
      <c r="BX383" s="165"/>
      <c r="BY383" s="165"/>
      <c r="BZ383" s="165"/>
      <c r="CA383" s="165"/>
      <c r="CB383" s="165"/>
    </row>
    <row r="384" spans="5:80" x14ac:dyDescent="0.3">
      <c r="E384" s="159"/>
      <c r="F384" s="159"/>
      <c r="G384" s="159"/>
      <c r="H384" s="159"/>
      <c r="I384" s="159"/>
      <c r="J384" s="159"/>
      <c r="K384" s="159"/>
      <c r="L384" s="159"/>
      <c r="M384" s="159"/>
      <c r="N384" s="159"/>
      <c r="O384" s="159"/>
      <c r="P384" s="159"/>
      <c r="Q384" s="159"/>
      <c r="R384" s="159"/>
      <c r="S384" s="159"/>
      <c r="T384" s="159"/>
      <c r="U384" s="159"/>
      <c r="V384" s="159"/>
      <c r="W384" s="159"/>
      <c r="X384" s="159"/>
      <c r="Y384" s="159"/>
      <c r="Z384" s="159"/>
      <c r="AA384" s="4"/>
      <c r="AB384" s="116"/>
      <c r="AC384" s="116"/>
      <c r="AD384" s="116"/>
      <c r="AE384" s="116"/>
      <c r="AF384" s="116"/>
      <c r="AG384" s="123"/>
      <c r="AH384" s="98"/>
      <c r="AI384" s="116"/>
      <c r="AJ384" s="98"/>
      <c r="AK384" s="118">
        <f t="shared" si="111"/>
        <v>0</v>
      </c>
      <c r="AL384" s="118">
        <f t="shared" si="112"/>
        <v>0</v>
      </c>
      <c r="AM384" s="118">
        <f t="shared" si="113"/>
        <v>0</v>
      </c>
      <c r="AN384" s="118">
        <f t="shared" si="114"/>
        <v>0</v>
      </c>
      <c r="AO384" s="118">
        <f t="shared" si="115"/>
        <v>0</v>
      </c>
      <c r="AP384" s="118">
        <f t="shared" si="116"/>
        <v>0</v>
      </c>
      <c r="AQ384" s="118">
        <f t="shared" si="117"/>
        <v>0</v>
      </c>
      <c r="AR384" s="118">
        <f t="shared" si="118"/>
        <v>0</v>
      </c>
      <c r="AS384" s="118">
        <f t="shared" si="119"/>
        <v>0</v>
      </c>
      <c r="AT384" s="118">
        <f t="shared" si="120"/>
        <v>0</v>
      </c>
      <c r="AU384" s="118">
        <f t="shared" si="121"/>
        <v>0</v>
      </c>
      <c r="AV384" s="118">
        <f t="shared" si="122"/>
        <v>0</v>
      </c>
      <c r="AW384" s="118">
        <f t="shared" si="123"/>
        <v>0</v>
      </c>
      <c r="AX384" s="118">
        <f t="shared" si="124"/>
        <v>0</v>
      </c>
      <c r="AY384" s="118">
        <f t="shared" si="125"/>
        <v>0</v>
      </c>
      <c r="AZ384" s="118">
        <f t="shared" si="126"/>
        <v>0</v>
      </c>
      <c r="BA384" s="118">
        <f t="shared" si="127"/>
        <v>0</v>
      </c>
      <c r="BB384" s="118">
        <f t="shared" si="128"/>
        <v>0</v>
      </c>
      <c r="BC384" s="118">
        <f t="shared" si="129"/>
        <v>0</v>
      </c>
      <c r="BD384" s="118">
        <f t="shared" si="130"/>
        <v>0</v>
      </c>
      <c r="BE384" s="72"/>
      <c r="BG384" s="11"/>
      <c r="BH384" s="11"/>
      <c r="BI384" s="11"/>
      <c r="BJ384" s="11"/>
      <c r="BK384" s="11"/>
      <c r="BL384" s="11"/>
      <c r="BM384" s="11"/>
      <c r="BN384" s="11"/>
      <c r="BO384" s="11"/>
      <c r="BP384" s="165"/>
      <c r="BQ384" s="165"/>
      <c r="BR384" s="165"/>
      <c r="BS384" s="165"/>
      <c r="BT384" s="165"/>
      <c r="BU384" s="165"/>
      <c r="BV384" s="165"/>
      <c r="BW384" s="165"/>
      <c r="BX384" s="165"/>
      <c r="BY384" s="165"/>
      <c r="BZ384" s="165"/>
      <c r="CA384" s="165"/>
      <c r="CB384" s="165"/>
    </row>
    <row r="385" spans="5:80" x14ac:dyDescent="0.3">
      <c r="E385" s="159"/>
      <c r="F385" s="159"/>
      <c r="G385" s="159"/>
      <c r="H385" s="159"/>
      <c r="I385" s="159"/>
      <c r="J385" s="159"/>
      <c r="K385" s="159"/>
      <c r="L385" s="159"/>
      <c r="M385" s="159"/>
      <c r="N385" s="159"/>
      <c r="O385" s="159"/>
      <c r="P385" s="159"/>
      <c r="Q385" s="159"/>
      <c r="R385" s="159"/>
      <c r="S385" s="159"/>
      <c r="T385" s="159"/>
      <c r="U385" s="159"/>
      <c r="V385" s="159"/>
      <c r="W385" s="159"/>
      <c r="X385" s="159"/>
      <c r="Y385" s="159"/>
      <c r="Z385" s="159"/>
      <c r="AA385" s="4"/>
      <c r="AB385" s="116"/>
      <c r="AC385" s="116"/>
      <c r="AD385" s="116"/>
      <c r="AE385" s="116"/>
      <c r="AF385" s="116"/>
      <c r="AG385" s="123"/>
      <c r="AH385" s="98"/>
      <c r="AI385" s="116"/>
      <c r="AJ385" s="98"/>
      <c r="AK385" s="118">
        <f t="shared" si="111"/>
        <v>0</v>
      </c>
      <c r="AL385" s="118">
        <f t="shared" si="112"/>
        <v>0</v>
      </c>
      <c r="AM385" s="118">
        <f t="shared" si="113"/>
        <v>0</v>
      </c>
      <c r="AN385" s="118">
        <f t="shared" si="114"/>
        <v>0</v>
      </c>
      <c r="AO385" s="118">
        <f t="shared" si="115"/>
        <v>0</v>
      </c>
      <c r="AP385" s="118">
        <f t="shared" si="116"/>
        <v>0</v>
      </c>
      <c r="AQ385" s="118">
        <f t="shared" si="117"/>
        <v>0</v>
      </c>
      <c r="AR385" s="118">
        <f t="shared" si="118"/>
        <v>0</v>
      </c>
      <c r="AS385" s="118">
        <f t="shared" si="119"/>
        <v>0</v>
      </c>
      <c r="AT385" s="118">
        <f t="shared" si="120"/>
        <v>0</v>
      </c>
      <c r="AU385" s="118">
        <f t="shared" si="121"/>
        <v>0</v>
      </c>
      <c r="AV385" s="118">
        <f t="shared" si="122"/>
        <v>0</v>
      </c>
      <c r="AW385" s="118">
        <f t="shared" si="123"/>
        <v>0</v>
      </c>
      <c r="AX385" s="118">
        <f t="shared" si="124"/>
        <v>0</v>
      </c>
      <c r="AY385" s="118">
        <f t="shared" si="125"/>
        <v>0</v>
      </c>
      <c r="AZ385" s="118">
        <f t="shared" si="126"/>
        <v>0</v>
      </c>
      <c r="BA385" s="118">
        <f t="shared" si="127"/>
        <v>0</v>
      </c>
      <c r="BB385" s="118">
        <f t="shared" si="128"/>
        <v>0</v>
      </c>
      <c r="BC385" s="118">
        <f t="shared" si="129"/>
        <v>0</v>
      </c>
      <c r="BD385" s="118">
        <f t="shared" si="130"/>
        <v>0</v>
      </c>
      <c r="BE385" s="72"/>
      <c r="BG385" s="11"/>
      <c r="BH385" s="11"/>
      <c r="BI385" s="11"/>
      <c r="BJ385" s="11"/>
      <c r="BK385" s="11"/>
      <c r="BL385" s="11"/>
      <c r="BM385" s="11"/>
      <c r="BN385" s="11"/>
      <c r="BO385" s="11"/>
      <c r="BP385" s="165"/>
      <c r="BQ385" s="165"/>
      <c r="BR385" s="165"/>
      <c r="BS385" s="165"/>
      <c r="BT385" s="165"/>
      <c r="BU385" s="165"/>
      <c r="BV385" s="165"/>
      <c r="BW385" s="165"/>
      <c r="BX385" s="165"/>
      <c r="BY385" s="165"/>
      <c r="BZ385" s="165"/>
      <c r="CA385" s="165"/>
      <c r="CB385" s="165"/>
    </row>
    <row r="386" spans="5:80" x14ac:dyDescent="0.3">
      <c r="E386" s="159"/>
      <c r="F386" s="159"/>
      <c r="G386" s="159"/>
      <c r="H386" s="159"/>
      <c r="I386" s="159"/>
      <c r="J386" s="159"/>
      <c r="K386" s="159"/>
      <c r="L386" s="159"/>
      <c r="M386" s="159"/>
      <c r="N386" s="159"/>
      <c r="O386" s="159"/>
      <c r="P386" s="159"/>
      <c r="Q386" s="159"/>
      <c r="R386" s="159"/>
      <c r="S386" s="159"/>
      <c r="T386" s="159"/>
      <c r="U386" s="159"/>
      <c r="V386" s="159"/>
      <c r="W386" s="159"/>
      <c r="X386" s="159"/>
      <c r="Y386" s="159"/>
      <c r="Z386" s="159"/>
      <c r="AA386" s="4"/>
      <c r="AB386" s="116"/>
      <c r="AC386" s="116"/>
      <c r="AD386" s="116"/>
      <c r="AE386" s="116"/>
      <c r="AF386" s="116"/>
      <c r="AG386" s="123"/>
      <c r="AH386" s="98"/>
      <c r="AI386" s="116"/>
      <c r="AJ386" s="98"/>
      <c r="AK386" s="118">
        <f t="shared" si="111"/>
        <v>0</v>
      </c>
      <c r="AL386" s="118">
        <f t="shared" si="112"/>
        <v>0</v>
      </c>
      <c r="AM386" s="118">
        <f t="shared" si="113"/>
        <v>0</v>
      </c>
      <c r="AN386" s="118">
        <f t="shared" si="114"/>
        <v>0</v>
      </c>
      <c r="AO386" s="118">
        <f t="shared" si="115"/>
        <v>0</v>
      </c>
      <c r="AP386" s="118">
        <f t="shared" si="116"/>
        <v>0</v>
      </c>
      <c r="AQ386" s="118">
        <f t="shared" si="117"/>
        <v>0</v>
      </c>
      <c r="AR386" s="118">
        <f t="shared" si="118"/>
        <v>0</v>
      </c>
      <c r="AS386" s="118">
        <f t="shared" si="119"/>
        <v>0</v>
      </c>
      <c r="AT386" s="118">
        <f t="shared" si="120"/>
        <v>0</v>
      </c>
      <c r="AU386" s="118">
        <f t="shared" si="121"/>
        <v>0</v>
      </c>
      <c r="AV386" s="118">
        <f t="shared" si="122"/>
        <v>0</v>
      </c>
      <c r="AW386" s="118">
        <f t="shared" si="123"/>
        <v>0</v>
      </c>
      <c r="AX386" s="118">
        <f t="shared" si="124"/>
        <v>0</v>
      </c>
      <c r="AY386" s="118">
        <f t="shared" si="125"/>
        <v>0</v>
      </c>
      <c r="AZ386" s="118">
        <f t="shared" si="126"/>
        <v>0</v>
      </c>
      <c r="BA386" s="118">
        <f t="shared" si="127"/>
        <v>0</v>
      </c>
      <c r="BB386" s="118">
        <f t="shared" si="128"/>
        <v>0</v>
      </c>
      <c r="BC386" s="118">
        <f t="shared" si="129"/>
        <v>0</v>
      </c>
      <c r="BD386" s="118">
        <f t="shared" si="130"/>
        <v>0</v>
      </c>
      <c r="BE386" s="72"/>
      <c r="BG386" s="11"/>
      <c r="BH386" s="11"/>
      <c r="BI386" s="11"/>
      <c r="BJ386" s="11"/>
      <c r="BK386" s="11"/>
      <c r="BL386" s="11"/>
      <c r="BM386" s="11"/>
      <c r="BN386" s="11"/>
      <c r="BO386" s="11"/>
      <c r="BP386" s="165"/>
      <c r="BQ386" s="165"/>
      <c r="BR386" s="165"/>
      <c r="BS386" s="165"/>
      <c r="BT386" s="165"/>
      <c r="BU386" s="165"/>
      <c r="BV386" s="165"/>
      <c r="BW386" s="165"/>
      <c r="BX386" s="165"/>
      <c r="BY386" s="165"/>
      <c r="BZ386" s="165"/>
      <c r="CA386" s="165"/>
      <c r="CB386" s="165"/>
    </row>
    <row r="387" spans="5:80" x14ac:dyDescent="0.3">
      <c r="E387" s="159"/>
      <c r="F387" s="159"/>
      <c r="G387" s="159"/>
      <c r="H387" s="159"/>
      <c r="I387" s="159"/>
      <c r="J387" s="159"/>
      <c r="K387" s="159"/>
      <c r="L387" s="159"/>
      <c r="M387" s="159"/>
      <c r="N387" s="159"/>
      <c r="O387" s="159"/>
      <c r="P387" s="159"/>
      <c r="Q387" s="159"/>
      <c r="R387" s="159"/>
      <c r="S387" s="159"/>
      <c r="T387" s="159"/>
      <c r="U387" s="159"/>
      <c r="V387" s="159"/>
      <c r="W387" s="159"/>
      <c r="X387" s="159"/>
      <c r="Y387" s="159"/>
      <c r="Z387" s="159"/>
      <c r="AA387" s="4"/>
      <c r="AB387" s="116"/>
      <c r="AC387" s="116"/>
      <c r="AD387" s="116"/>
      <c r="AE387" s="116"/>
      <c r="AF387" s="116"/>
      <c r="AG387" s="123"/>
      <c r="AH387" s="98"/>
      <c r="AI387" s="116"/>
      <c r="AJ387" s="98"/>
      <c r="AK387" s="118">
        <f t="shared" si="111"/>
        <v>0</v>
      </c>
      <c r="AL387" s="118">
        <f t="shared" si="112"/>
        <v>0</v>
      </c>
      <c r="AM387" s="118">
        <f t="shared" si="113"/>
        <v>0</v>
      </c>
      <c r="AN387" s="118">
        <f t="shared" si="114"/>
        <v>0</v>
      </c>
      <c r="AO387" s="118">
        <f t="shared" si="115"/>
        <v>0</v>
      </c>
      <c r="AP387" s="118">
        <f t="shared" si="116"/>
        <v>0</v>
      </c>
      <c r="AQ387" s="118">
        <f t="shared" si="117"/>
        <v>0</v>
      </c>
      <c r="AR387" s="118">
        <f t="shared" si="118"/>
        <v>0</v>
      </c>
      <c r="AS387" s="118">
        <f t="shared" si="119"/>
        <v>0</v>
      </c>
      <c r="AT387" s="118">
        <f t="shared" si="120"/>
        <v>0</v>
      </c>
      <c r="AU387" s="118">
        <f t="shared" si="121"/>
        <v>0</v>
      </c>
      <c r="AV387" s="118">
        <f t="shared" si="122"/>
        <v>0</v>
      </c>
      <c r="AW387" s="118">
        <f t="shared" si="123"/>
        <v>0</v>
      </c>
      <c r="AX387" s="118">
        <f t="shared" si="124"/>
        <v>0</v>
      </c>
      <c r="AY387" s="118">
        <f t="shared" si="125"/>
        <v>0</v>
      </c>
      <c r="AZ387" s="118">
        <f t="shared" si="126"/>
        <v>0</v>
      </c>
      <c r="BA387" s="118">
        <f t="shared" si="127"/>
        <v>0</v>
      </c>
      <c r="BB387" s="118">
        <f t="shared" si="128"/>
        <v>0</v>
      </c>
      <c r="BC387" s="118">
        <f t="shared" si="129"/>
        <v>0</v>
      </c>
      <c r="BD387" s="118">
        <f t="shared" si="130"/>
        <v>0</v>
      </c>
      <c r="BE387" s="72"/>
      <c r="BG387" s="11"/>
      <c r="BH387" s="11"/>
      <c r="BI387" s="11"/>
      <c r="BJ387" s="11"/>
      <c r="BK387" s="11"/>
      <c r="BL387" s="11"/>
      <c r="BM387" s="11"/>
      <c r="BN387" s="11"/>
      <c r="BO387" s="11"/>
      <c r="BP387" s="165"/>
      <c r="BQ387" s="165"/>
      <c r="BR387" s="165"/>
      <c r="BS387" s="165"/>
      <c r="BT387" s="165"/>
      <c r="BU387" s="165"/>
      <c r="BV387" s="165"/>
      <c r="BW387" s="165"/>
      <c r="BX387" s="165"/>
      <c r="BY387" s="165"/>
      <c r="BZ387" s="165"/>
      <c r="CA387" s="165"/>
      <c r="CB387" s="165"/>
    </row>
    <row r="388" spans="5:80" x14ac:dyDescent="0.3">
      <c r="E388" s="159"/>
      <c r="F388" s="159"/>
      <c r="G388" s="159"/>
      <c r="H388" s="159"/>
      <c r="I388" s="159"/>
      <c r="J388" s="159"/>
      <c r="K388" s="159"/>
      <c r="L388" s="159"/>
      <c r="M388" s="159"/>
      <c r="N388" s="159"/>
      <c r="O388" s="159"/>
      <c r="P388" s="159"/>
      <c r="Q388" s="159"/>
      <c r="R388" s="159"/>
      <c r="S388" s="159"/>
      <c r="T388" s="159"/>
      <c r="U388" s="159"/>
      <c r="V388" s="159"/>
      <c r="W388" s="159"/>
      <c r="X388" s="159"/>
      <c r="Y388" s="159"/>
      <c r="Z388" s="159"/>
      <c r="AA388" s="4"/>
      <c r="AB388" s="116"/>
      <c r="AC388" s="116"/>
      <c r="AD388" s="116"/>
      <c r="AE388" s="116"/>
      <c r="AF388" s="116"/>
      <c r="AG388" s="123"/>
      <c r="AH388" s="98"/>
      <c r="AI388" s="116"/>
      <c r="AJ388" s="98"/>
      <c r="AK388" s="118">
        <f t="shared" si="111"/>
        <v>0</v>
      </c>
      <c r="AL388" s="118">
        <f t="shared" si="112"/>
        <v>0</v>
      </c>
      <c r="AM388" s="118">
        <f t="shared" si="113"/>
        <v>0</v>
      </c>
      <c r="AN388" s="118">
        <f t="shared" si="114"/>
        <v>0</v>
      </c>
      <c r="AO388" s="118">
        <f t="shared" si="115"/>
        <v>0</v>
      </c>
      <c r="AP388" s="118">
        <f t="shared" si="116"/>
        <v>0</v>
      </c>
      <c r="AQ388" s="118">
        <f t="shared" si="117"/>
        <v>0</v>
      </c>
      <c r="AR388" s="118">
        <f t="shared" si="118"/>
        <v>0</v>
      </c>
      <c r="AS388" s="118">
        <f t="shared" si="119"/>
        <v>0</v>
      </c>
      <c r="AT388" s="118">
        <f t="shared" si="120"/>
        <v>0</v>
      </c>
      <c r="AU388" s="118">
        <f t="shared" si="121"/>
        <v>0</v>
      </c>
      <c r="AV388" s="118">
        <f t="shared" si="122"/>
        <v>0</v>
      </c>
      <c r="AW388" s="118">
        <f t="shared" si="123"/>
        <v>0</v>
      </c>
      <c r="AX388" s="118">
        <f t="shared" si="124"/>
        <v>0</v>
      </c>
      <c r="AY388" s="118">
        <f t="shared" si="125"/>
        <v>0</v>
      </c>
      <c r="AZ388" s="118">
        <f t="shared" si="126"/>
        <v>0</v>
      </c>
      <c r="BA388" s="118">
        <f t="shared" si="127"/>
        <v>0</v>
      </c>
      <c r="BB388" s="118">
        <f t="shared" si="128"/>
        <v>0</v>
      </c>
      <c r="BC388" s="118">
        <f t="shared" si="129"/>
        <v>0</v>
      </c>
      <c r="BD388" s="118">
        <f t="shared" si="130"/>
        <v>0</v>
      </c>
      <c r="BE388" s="72"/>
      <c r="BG388" s="11"/>
      <c r="BH388" s="11"/>
      <c r="BI388" s="11"/>
      <c r="BJ388" s="11"/>
      <c r="BK388" s="11"/>
      <c r="BL388" s="11"/>
      <c r="BM388" s="11"/>
      <c r="BN388" s="11"/>
      <c r="BO388" s="11"/>
      <c r="BP388" s="165"/>
      <c r="BQ388" s="165"/>
      <c r="BR388" s="165"/>
      <c r="BS388" s="165"/>
      <c r="BT388" s="165"/>
      <c r="BU388" s="165"/>
      <c r="BV388" s="165"/>
      <c r="BW388" s="165"/>
      <c r="BX388" s="165"/>
      <c r="BY388" s="165"/>
      <c r="BZ388" s="165"/>
      <c r="CA388" s="165"/>
      <c r="CB388" s="165"/>
    </row>
    <row r="389" spans="5:80" x14ac:dyDescent="0.3">
      <c r="E389" s="159"/>
      <c r="F389" s="159"/>
      <c r="G389" s="159"/>
      <c r="H389" s="159"/>
      <c r="I389" s="159"/>
      <c r="J389" s="159"/>
      <c r="K389" s="159"/>
      <c r="L389" s="159"/>
      <c r="M389" s="159"/>
      <c r="N389" s="159"/>
      <c r="O389" s="159"/>
      <c r="P389" s="159"/>
      <c r="Q389" s="159"/>
      <c r="R389" s="159"/>
      <c r="S389" s="159"/>
      <c r="T389" s="159"/>
      <c r="U389" s="159"/>
      <c r="V389" s="159"/>
      <c r="W389" s="159"/>
      <c r="X389" s="159"/>
      <c r="Y389" s="159"/>
      <c r="Z389" s="159"/>
      <c r="AA389" s="4"/>
      <c r="AB389" s="116"/>
      <c r="AC389" s="116"/>
      <c r="AD389" s="116"/>
      <c r="AE389" s="116"/>
      <c r="AF389" s="116"/>
      <c r="AG389" s="123"/>
      <c r="AH389" s="98"/>
      <c r="AI389" s="116"/>
      <c r="AJ389" s="98"/>
      <c r="AK389" s="118">
        <f t="shared" si="111"/>
        <v>0</v>
      </c>
      <c r="AL389" s="118">
        <f t="shared" si="112"/>
        <v>0</v>
      </c>
      <c r="AM389" s="118">
        <f t="shared" si="113"/>
        <v>0</v>
      </c>
      <c r="AN389" s="118">
        <f t="shared" si="114"/>
        <v>0</v>
      </c>
      <c r="AO389" s="118">
        <f t="shared" si="115"/>
        <v>0</v>
      </c>
      <c r="AP389" s="118">
        <f t="shared" si="116"/>
        <v>0</v>
      </c>
      <c r="AQ389" s="118">
        <f t="shared" si="117"/>
        <v>0</v>
      </c>
      <c r="AR389" s="118">
        <f t="shared" si="118"/>
        <v>0</v>
      </c>
      <c r="AS389" s="118">
        <f t="shared" si="119"/>
        <v>0</v>
      </c>
      <c r="AT389" s="118">
        <f t="shared" si="120"/>
        <v>0</v>
      </c>
      <c r="AU389" s="118">
        <f t="shared" si="121"/>
        <v>0</v>
      </c>
      <c r="AV389" s="118">
        <f t="shared" si="122"/>
        <v>0</v>
      </c>
      <c r="AW389" s="118">
        <f t="shared" si="123"/>
        <v>0</v>
      </c>
      <c r="AX389" s="118">
        <f t="shared" si="124"/>
        <v>0</v>
      </c>
      <c r="AY389" s="118">
        <f t="shared" si="125"/>
        <v>0</v>
      </c>
      <c r="AZ389" s="118">
        <f t="shared" si="126"/>
        <v>0</v>
      </c>
      <c r="BA389" s="118">
        <f t="shared" si="127"/>
        <v>0</v>
      </c>
      <c r="BB389" s="118">
        <f t="shared" si="128"/>
        <v>0</v>
      </c>
      <c r="BC389" s="118">
        <f t="shared" si="129"/>
        <v>0</v>
      </c>
      <c r="BD389" s="118">
        <f t="shared" si="130"/>
        <v>0</v>
      </c>
      <c r="BE389" s="72"/>
      <c r="BG389" s="11"/>
      <c r="BH389" s="11"/>
      <c r="BI389" s="11"/>
      <c r="BJ389" s="11"/>
      <c r="BK389" s="11"/>
      <c r="BL389" s="11"/>
      <c r="BM389" s="11"/>
      <c r="BN389" s="11"/>
      <c r="BO389" s="11"/>
      <c r="BP389" s="165"/>
      <c r="BQ389" s="165"/>
      <c r="BR389" s="165"/>
      <c r="BS389" s="165"/>
      <c r="BT389" s="165"/>
      <c r="BU389" s="165"/>
      <c r="BV389" s="165"/>
      <c r="BW389" s="165"/>
      <c r="BX389" s="165"/>
      <c r="BY389" s="165"/>
      <c r="BZ389" s="165"/>
      <c r="CA389" s="165"/>
      <c r="CB389" s="165"/>
    </row>
    <row r="390" spans="5:80" x14ac:dyDescent="0.3">
      <c r="E390" s="159"/>
      <c r="F390" s="159"/>
      <c r="G390" s="159"/>
      <c r="H390" s="159"/>
      <c r="I390" s="159"/>
      <c r="J390" s="159"/>
      <c r="K390" s="159"/>
      <c r="L390" s="159"/>
      <c r="M390" s="159"/>
      <c r="N390" s="159"/>
      <c r="O390" s="159"/>
      <c r="P390" s="159"/>
      <c r="Q390" s="159"/>
      <c r="R390" s="159"/>
      <c r="S390" s="159"/>
      <c r="T390" s="159"/>
      <c r="U390" s="159"/>
      <c r="V390" s="159"/>
      <c r="W390" s="159"/>
      <c r="X390" s="159"/>
      <c r="Y390" s="159"/>
      <c r="Z390" s="159"/>
      <c r="AA390" s="4"/>
      <c r="AB390" s="116"/>
      <c r="AC390" s="116"/>
      <c r="AD390" s="116"/>
      <c r="AE390" s="116"/>
      <c r="AF390" s="116"/>
      <c r="AG390" s="123"/>
      <c r="AH390" s="98"/>
      <c r="AI390" s="116"/>
      <c r="AJ390" s="98"/>
      <c r="AK390" s="118">
        <f t="shared" si="111"/>
        <v>0</v>
      </c>
      <c r="AL390" s="118">
        <f t="shared" si="112"/>
        <v>0</v>
      </c>
      <c r="AM390" s="118">
        <f t="shared" si="113"/>
        <v>0</v>
      </c>
      <c r="AN390" s="118">
        <f t="shared" si="114"/>
        <v>0</v>
      </c>
      <c r="AO390" s="118">
        <f t="shared" si="115"/>
        <v>0</v>
      </c>
      <c r="AP390" s="118">
        <f t="shared" si="116"/>
        <v>0</v>
      </c>
      <c r="AQ390" s="118">
        <f t="shared" si="117"/>
        <v>0</v>
      </c>
      <c r="AR390" s="118">
        <f t="shared" si="118"/>
        <v>0</v>
      </c>
      <c r="AS390" s="118">
        <f t="shared" si="119"/>
        <v>0</v>
      </c>
      <c r="AT390" s="118">
        <f t="shared" si="120"/>
        <v>0</v>
      </c>
      <c r="AU390" s="118">
        <f t="shared" si="121"/>
        <v>0</v>
      </c>
      <c r="AV390" s="118">
        <f t="shared" si="122"/>
        <v>0</v>
      </c>
      <c r="AW390" s="118">
        <f t="shared" si="123"/>
        <v>0</v>
      </c>
      <c r="AX390" s="118">
        <f t="shared" si="124"/>
        <v>0</v>
      </c>
      <c r="AY390" s="118">
        <f t="shared" si="125"/>
        <v>0</v>
      </c>
      <c r="AZ390" s="118">
        <f t="shared" si="126"/>
        <v>0</v>
      </c>
      <c r="BA390" s="118">
        <f t="shared" si="127"/>
        <v>0</v>
      </c>
      <c r="BB390" s="118">
        <f t="shared" si="128"/>
        <v>0</v>
      </c>
      <c r="BC390" s="118">
        <f t="shared" si="129"/>
        <v>0</v>
      </c>
      <c r="BD390" s="118">
        <f t="shared" si="130"/>
        <v>0</v>
      </c>
      <c r="BE390" s="72"/>
      <c r="BG390" s="11"/>
      <c r="BH390" s="11"/>
      <c r="BI390" s="11"/>
      <c r="BJ390" s="11"/>
      <c r="BK390" s="11"/>
      <c r="BL390" s="11"/>
      <c r="BM390" s="11"/>
      <c r="BN390" s="11"/>
      <c r="BO390" s="11"/>
      <c r="BP390" s="165"/>
      <c r="BQ390" s="165"/>
      <c r="BR390" s="165"/>
      <c r="BS390" s="165"/>
      <c r="BT390" s="165"/>
      <c r="BU390" s="165"/>
      <c r="BV390" s="165"/>
      <c r="BW390" s="165"/>
      <c r="BX390" s="165"/>
      <c r="BY390" s="165"/>
      <c r="BZ390" s="165"/>
      <c r="CA390" s="165"/>
      <c r="CB390" s="165"/>
    </row>
    <row r="391" spans="5:80" x14ac:dyDescent="0.3">
      <c r="E391" s="159"/>
      <c r="F391" s="159"/>
      <c r="G391" s="159"/>
      <c r="H391" s="159"/>
      <c r="I391" s="159"/>
      <c r="J391" s="159"/>
      <c r="K391" s="159"/>
      <c r="L391" s="159"/>
      <c r="M391" s="159"/>
      <c r="N391" s="159"/>
      <c r="O391" s="159"/>
      <c r="P391" s="159"/>
      <c r="Q391" s="159"/>
      <c r="R391" s="159"/>
      <c r="S391" s="159"/>
      <c r="T391" s="159"/>
      <c r="U391" s="159"/>
      <c r="V391" s="159"/>
      <c r="W391" s="159"/>
      <c r="X391" s="159"/>
      <c r="Y391" s="159"/>
      <c r="Z391" s="159"/>
      <c r="AA391" s="4"/>
      <c r="AB391" s="116"/>
      <c r="AC391" s="116"/>
      <c r="AD391" s="116"/>
      <c r="AE391" s="116"/>
      <c r="AF391" s="116"/>
      <c r="AG391" s="123"/>
      <c r="AH391" s="98"/>
      <c r="AI391" s="116"/>
      <c r="AJ391" s="98"/>
      <c r="AK391" s="118">
        <f t="shared" ref="AK391:AK400" si="131">IF($AA391=AK$1,$AB391,0)</f>
        <v>0</v>
      </c>
      <c r="AL391" s="118">
        <f t="shared" ref="AL391:AL400" si="132">IF($AA391=AK$1,$AG391,0)</f>
        <v>0</v>
      </c>
      <c r="AM391" s="118">
        <f t="shared" ref="AM391:AM400" si="133">IF($AA391=AM$1,$AB391,0)</f>
        <v>0</v>
      </c>
      <c r="AN391" s="118">
        <f t="shared" ref="AN391:AN400" si="134">IF($AA391=AM$1,$AG391,0)</f>
        <v>0</v>
      </c>
      <c r="AO391" s="118">
        <f t="shared" ref="AO391:AO400" si="135">IF($AA391=AO$1,$AB391,0)</f>
        <v>0</v>
      </c>
      <c r="AP391" s="118">
        <f t="shared" ref="AP391:AP400" si="136">IF($AA391=AO$1,$AG391,0)</f>
        <v>0</v>
      </c>
      <c r="AQ391" s="118">
        <f t="shared" ref="AQ391:AQ400" si="137">IF($AA391=AQ$1,$AB391,0)</f>
        <v>0</v>
      </c>
      <c r="AR391" s="118">
        <f t="shared" ref="AR391:AR400" si="138">IF($AA391=AQ$1,$AG391,0)</f>
        <v>0</v>
      </c>
      <c r="AS391" s="118">
        <f t="shared" ref="AS391:AS400" si="139">IF($AA391=AS$1,$AB391,0)</f>
        <v>0</v>
      </c>
      <c r="AT391" s="118">
        <f t="shared" ref="AT391:AT400" si="140">IF($AA391=AS$1,$AG391,0)</f>
        <v>0</v>
      </c>
      <c r="AU391" s="118">
        <f t="shared" ref="AU391:AU400" si="141">IF($AA391=AU$1,$AB391,0)</f>
        <v>0</v>
      </c>
      <c r="AV391" s="118">
        <f t="shared" ref="AV391:AV400" si="142">IF($AA391=AU$1,$AG391,0)</f>
        <v>0</v>
      </c>
      <c r="AW391" s="118">
        <f t="shared" ref="AW391:AW400" si="143">IF($AA391=AW$1,$AB391,0)</f>
        <v>0</v>
      </c>
      <c r="AX391" s="118">
        <f t="shared" ref="AX391:AX400" si="144">IF($AA391=AW$1,$AG391,0)</f>
        <v>0</v>
      </c>
      <c r="AY391" s="118">
        <f t="shared" ref="AY391:AY400" si="145">IF($AA391=AY$1,$AB391,0)</f>
        <v>0</v>
      </c>
      <c r="AZ391" s="118">
        <f t="shared" ref="AZ391:AZ400" si="146">IF($AA391=AY$1,$AG391,0)</f>
        <v>0</v>
      </c>
      <c r="BA391" s="118">
        <f t="shared" ref="BA391:BA400" si="147">IF($AA391=BA$1,$AB391,0)</f>
        <v>0</v>
      </c>
      <c r="BB391" s="118">
        <f t="shared" ref="BB391:BB400" si="148">IF($AA391=BA$1,$AG391,0)</f>
        <v>0</v>
      </c>
      <c r="BC391" s="118">
        <f t="shared" ref="BC391:BC400" si="149">IF($AA391=BC$1,$AB391,0)</f>
        <v>0</v>
      </c>
      <c r="BD391" s="118">
        <f t="shared" ref="BD391:BD400" si="150">IF($AA391=BC$1,$AG391,0)</f>
        <v>0</v>
      </c>
      <c r="BE391" s="72"/>
      <c r="BG391" s="11"/>
      <c r="BH391" s="11"/>
      <c r="BI391" s="11"/>
      <c r="BJ391" s="11"/>
      <c r="BK391" s="11"/>
      <c r="BL391" s="11"/>
      <c r="BM391" s="11"/>
      <c r="BN391" s="11"/>
      <c r="BO391" s="11"/>
      <c r="BP391" s="165"/>
      <c r="BQ391" s="165"/>
      <c r="BR391" s="165"/>
      <c r="BS391" s="165"/>
      <c r="BT391" s="165"/>
      <c r="BU391" s="165"/>
      <c r="BV391" s="165"/>
      <c r="BW391" s="165"/>
      <c r="BX391" s="165"/>
      <c r="BY391" s="165"/>
      <c r="BZ391" s="165"/>
      <c r="CA391" s="165"/>
      <c r="CB391" s="165"/>
    </row>
    <row r="392" spans="5:80" x14ac:dyDescent="0.3">
      <c r="E392" s="159"/>
      <c r="F392" s="159"/>
      <c r="G392" s="159"/>
      <c r="H392" s="159"/>
      <c r="I392" s="159"/>
      <c r="J392" s="159"/>
      <c r="K392" s="159"/>
      <c r="L392" s="159"/>
      <c r="M392" s="159"/>
      <c r="N392" s="159"/>
      <c r="O392" s="159"/>
      <c r="P392" s="159"/>
      <c r="Q392" s="159"/>
      <c r="R392" s="159"/>
      <c r="S392" s="159"/>
      <c r="T392" s="159"/>
      <c r="U392" s="159"/>
      <c r="V392" s="159"/>
      <c r="W392" s="159"/>
      <c r="X392" s="159"/>
      <c r="Y392" s="159"/>
      <c r="Z392" s="159"/>
      <c r="AA392" s="4"/>
      <c r="AB392" s="116"/>
      <c r="AC392" s="116"/>
      <c r="AD392" s="116"/>
      <c r="AE392" s="116"/>
      <c r="AF392" s="116"/>
      <c r="AG392" s="123"/>
      <c r="AH392" s="98"/>
      <c r="AI392" s="116"/>
      <c r="AJ392" s="98"/>
      <c r="AK392" s="118">
        <f t="shared" si="131"/>
        <v>0</v>
      </c>
      <c r="AL392" s="118">
        <f t="shared" si="132"/>
        <v>0</v>
      </c>
      <c r="AM392" s="118">
        <f t="shared" si="133"/>
        <v>0</v>
      </c>
      <c r="AN392" s="118">
        <f t="shared" si="134"/>
        <v>0</v>
      </c>
      <c r="AO392" s="118">
        <f t="shared" si="135"/>
        <v>0</v>
      </c>
      <c r="AP392" s="118">
        <f t="shared" si="136"/>
        <v>0</v>
      </c>
      <c r="AQ392" s="118">
        <f t="shared" si="137"/>
        <v>0</v>
      </c>
      <c r="AR392" s="118">
        <f t="shared" si="138"/>
        <v>0</v>
      </c>
      <c r="AS392" s="118">
        <f t="shared" si="139"/>
        <v>0</v>
      </c>
      <c r="AT392" s="118">
        <f t="shared" si="140"/>
        <v>0</v>
      </c>
      <c r="AU392" s="118">
        <f t="shared" si="141"/>
        <v>0</v>
      </c>
      <c r="AV392" s="118">
        <f t="shared" si="142"/>
        <v>0</v>
      </c>
      <c r="AW392" s="118">
        <f t="shared" si="143"/>
        <v>0</v>
      </c>
      <c r="AX392" s="118">
        <f t="shared" si="144"/>
        <v>0</v>
      </c>
      <c r="AY392" s="118">
        <f t="shared" si="145"/>
        <v>0</v>
      </c>
      <c r="AZ392" s="118">
        <f t="shared" si="146"/>
        <v>0</v>
      </c>
      <c r="BA392" s="118">
        <f t="shared" si="147"/>
        <v>0</v>
      </c>
      <c r="BB392" s="118">
        <f t="shared" si="148"/>
        <v>0</v>
      </c>
      <c r="BC392" s="118">
        <f t="shared" si="149"/>
        <v>0</v>
      </c>
      <c r="BD392" s="118">
        <f t="shared" si="150"/>
        <v>0</v>
      </c>
      <c r="BE392" s="72"/>
      <c r="BG392" s="11"/>
      <c r="BH392" s="11"/>
      <c r="BI392" s="11"/>
      <c r="BJ392" s="11"/>
      <c r="BK392" s="11"/>
      <c r="BL392" s="11"/>
      <c r="BM392" s="11"/>
      <c r="BN392" s="11"/>
      <c r="BO392" s="11"/>
      <c r="BP392" s="165"/>
      <c r="BQ392" s="165"/>
      <c r="BR392" s="165"/>
      <c r="BS392" s="165"/>
      <c r="BT392" s="165"/>
      <c r="BU392" s="165"/>
      <c r="BV392" s="165"/>
      <c r="BW392" s="165"/>
      <c r="BX392" s="165"/>
      <c r="BY392" s="165"/>
      <c r="BZ392" s="165"/>
      <c r="CA392" s="165"/>
      <c r="CB392" s="165"/>
    </row>
    <row r="393" spans="5:80" x14ac:dyDescent="0.3">
      <c r="E393" s="159"/>
      <c r="F393" s="159"/>
      <c r="G393" s="159"/>
      <c r="H393" s="159"/>
      <c r="I393" s="159"/>
      <c r="J393" s="159"/>
      <c r="K393" s="159"/>
      <c r="L393" s="159"/>
      <c r="M393" s="159"/>
      <c r="N393" s="159"/>
      <c r="O393" s="159"/>
      <c r="P393" s="159"/>
      <c r="Q393" s="159"/>
      <c r="R393" s="159"/>
      <c r="S393" s="159"/>
      <c r="T393" s="159"/>
      <c r="U393" s="159"/>
      <c r="V393" s="159"/>
      <c r="W393" s="159"/>
      <c r="X393" s="159"/>
      <c r="Y393" s="159"/>
      <c r="Z393" s="159"/>
      <c r="AA393" s="4"/>
      <c r="AB393" s="116"/>
      <c r="AC393" s="116"/>
      <c r="AD393" s="116"/>
      <c r="AE393" s="116"/>
      <c r="AF393" s="116"/>
      <c r="AG393" s="123"/>
      <c r="AH393" s="98"/>
      <c r="AI393" s="116"/>
      <c r="AJ393" s="98"/>
      <c r="AK393" s="118">
        <f t="shared" si="131"/>
        <v>0</v>
      </c>
      <c r="AL393" s="118">
        <f t="shared" si="132"/>
        <v>0</v>
      </c>
      <c r="AM393" s="118">
        <f t="shared" si="133"/>
        <v>0</v>
      </c>
      <c r="AN393" s="118">
        <f t="shared" si="134"/>
        <v>0</v>
      </c>
      <c r="AO393" s="118">
        <f t="shared" si="135"/>
        <v>0</v>
      </c>
      <c r="AP393" s="118">
        <f t="shared" si="136"/>
        <v>0</v>
      </c>
      <c r="AQ393" s="118">
        <f t="shared" si="137"/>
        <v>0</v>
      </c>
      <c r="AR393" s="118">
        <f t="shared" si="138"/>
        <v>0</v>
      </c>
      <c r="AS393" s="118">
        <f t="shared" si="139"/>
        <v>0</v>
      </c>
      <c r="AT393" s="118">
        <f t="shared" si="140"/>
        <v>0</v>
      </c>
      <c r="AU393" s="118">
        <f t="shared" si="141"/>
        <v>0</v>
      </c>
      <c r="AV393" s="118">
        <f t="shared" si="142"/>
        <v>0</v>
      </c>
      <c r="AW393" s="118">
        <f t="shared" si="143"/>
        <v>0</v>
      </c>
      <c r="AX393" s="118">
        <f t="shared" si="144"/>
        <v>0</v>
      </c>
      <c r="AY393" s="118">
        <f t="shared" si="145"/>
        <v>0</v>
      </c>
      <c r="AZ393" s="118">
        <f t="shared" si="146"/>
        <v>0</v>
      </c>
      <c r="BA393" s="118">
        <f t="shared" si="147"/>
        <v>0</v>
      </c>
      <c r="BB393" s="118">
        <f t="shared" si="148"/>
        <v>0</v>
      </c>
      <c r="BC393" s="118">
        <f t="shared" si="149"/>
        <v>0</v>
      </c>
      <c r="BD393" s="118">
        <f t="shared" si="150"/>
        <v>0</v>
      </c>
      <c r="BE393" s="72"/>
      <c r="BG393" s="11"/>
      <c r="BH393" s="11"/>
      <c r="BI393" s="11"/>
      <c r="BJ393" s="11"/>
      <c r="BK393" s="11"/>
      <c r="BL393" s="11"/>
      <c r="BM393" s="11"/>
      <c r="BN393" s="11"/>
      <c r="BO393" s="11"/>
      <c r="BP393" s="165"/>
      <c r="BQ393" s="165"/>
      <c r="BR393" s="165"/>
      <c r="BS393" s="165"/>
      <c r="BT393" s="165"/>
      <c r="BU393" s="165"/>
      <c r="BV393" s="165"/>
      <c r="BW393" s="165"/>
      <c r="BX393" s="165"/>
      <c r="BY393" s="165"/>
      <c r="BZ393" s="165"/>
      <c r="CA393" s="165"/>
      <c r="CB393" s="165"/>
    </row>
    <row r="394" spans="5:80" x14ac:dyDescent="0.3">
      <c r="E394" s="159"/>
      <c r="F394" s="159"/>
      <c r="G394" s="159"/>
      <c r="H394" s="159"/>
      <c r="I394" s="159"/>
      <c r="J394" s="159"/>
      <c r="K394" s="159"/>
      <c r="L394" s="159"/>
      <c r="M394" s="159"/>
      <c r="N394" s="159"/>
      <c r="O394" s="159"/>
      <c r="P394" s="159"/>
      <c r="Q394" s="159"/>
      <c r="R394" s="159"/>
      <c r="S394" s="159"/>
      <c r="T394" s="159"/>
      <c r="U394" s="159"/>
      <c r="V394" s="159"/>
      <c r="W394" s="159"/>
      <c r="X394" s="159"/>
      <c r="Y394" s="159"/>
      <c r="Z394" s="159"/>
      <c r="AA394" s="4"/>
      <c r="AB394" s="116"/>
      <c r="AC394" s="116"/>
      <c r="AD394" s="116"/>
      <c r="AE394" s="116"/>
      <c r="AF394" s="116"/>
      <c r="AG394" s="123"/>
      <c r="AH394" s="98"/>
      <c r="AI394" s="116"/>
      <c r="AJ394" s="98"/>
      <c r="AK394" s="118">
        <f t="shared" si="131"/>
        <v>0</v>
      </c>
      <c r="AL394" s="118">
        <f t="shared" si="132"/>
        <v>0</v>
      </c>
      <c r="AM394" s="118">
        <f t="shared" si="133"/>
        <v>0</v>
      </c>
      <c r="AN394" s="118">
        <f t="shared" si="134"/>
        <v>0</v>
      </c>
      <c r="AO394" s="118">
        <f t="shared" si="135"/>
        <v>0</v>
      </c>
      <c r="AP394" s="118">
        <f t="shared" si="136"/>
        <v>0</v>
      </c>
      <c r="AQ394" s="118">
        <f t="shared" si="137"/>
        <v>0</v>
      </c>
      <c r="AR394" s="118">
        <f t="shared" si="138"/>
        <v>0</v>
      </c>
      <c r="AS394" s="118">
        <f t="shared" si="139"/>
        <v>0</v>
      </c>
      <c r="AT394" s="118">
        <f t="shared" si="140"/>
        <v>0</v>
      </c>
      <c r="AU394" s="118">
        <f t="shared" si="141"/>
        <v>0</v>
      </c>
      <c r="AV394" s="118">
        <f t="shared" si="142"/>
        <v>0</v>
      </c>
      <c r="AW394" s="118">
        <f t="shared" si="143"/>
        <v>0</v>
      </c>
      <c r="AX394" s="118">
        <f t="shared" si="144"/>
        <v>0</v>
      </c>
      <c r="AY394" s="118">
        <f t="shared" si="145"/>
        <v>0</v>
      </c>
      <c r="AZ394" s="118">
        <f t="shared" si="146"/>
        <v>0</v>
      </c>
      <c r="BA394" s="118">
        <f t="shared" si="147"/>
        <v>0</v>
      </c>
      <c r="BB394" s="118">
        <f t="shared" si="148"/>
        <v>0</v>
      </c>
      <c r="BC394" s="118">
        <f t="shared" si="149"/>
        <v>0</v>
      </c>
      <c r="BD394" s="118">
        <f t="shared" si="150"/>
        <v>0</v>
      </c>
      <c r="BE394" s="72"/>
      <c r="BG394" s="11"/>
      <c r="BH394" s="11"/>
      <c r="BI394" s="11"/>
      <c r="BJ394" s="11"/>
      <c r="BK394" s="11"/>
      <c r="BL394" s="11"/>
      <c r="BM394" s="11"/>
      <c r="BN394" s="11"/>
      <c r="BO394" s="11"/>
      <c r="BP394" s="165"/>
      <c r="BQ394" s="165"/>
      <c r="BR394" s="165"/>
      <c r="BS394" s="165"/>
      <c r="BT394" s="165"/>
      <c r="BU394" s="165"/>
      <c r="BV394" s="165"/>
      <c r="BW394" s="165"/>
      <c r="BX394" s="165"/>
      <c r="BY394" s="165"/>
      <c r="BZ394" s="165"/>
      <c r="CA394" s="165"/>
      <c r="CB394" s="165"/>
    </row>
    <row r="395" spans="5:80" x14ac:dyDescent="0.3">
      <c r="E395" s="159"/>
      <c r="F395" s="159"/>
      <c r="G395" s="159"/>
      <c r="H395" s="159"/>
      <c r="I395" s="159"/>
      <c r="J395" s="159"/>
      <c r="K395" s="159"/>
      <c r="L395" s="159"/>
      <c r="M395" s="159"/>
      <c r="N395" s="159"/>
      <c r="O395" s="159"/>
      <c r="P395" s="159"/>
      <c r="Q395" s="159"/>
      <c r="R395" s="159"/>
      <c r="S395" s="159"/>
      <c r="T395" s="159"/>
      <c r="U395" s="159"/>
      <c r="V395" s="159"/>
      <c r="W395" s="159"/>
      <c r="X395" s="159"/>
      <c r="Y395" s="159"/>
      <c r="Z395" s="159"/>
      <c r="AA395" s="4"/>
      <c r="AB395" s="116"/>
      <c r="AC395" s="116"/>
      <c r="AD395" s="116"/>
      <c r="AE395" s="116"/>
      <c r="AF395" s="116"/>
      <c r="AG395" s="123"/>
      <c r="AH395" s="98"/>
      <c r="AI395" s="116"/>
      <c r="AJ395" s="98"/>
      <c r="AK395" s="118">
        <f t="shared" si="131"/>
        <v>0</v>
      </c>
      <c r="AL395" s="118">
        <f t="shared" si="132"/>
        <v>0</v>
      </c>
      <c r="AM395" s="118">
        <f t="shared" si="133"/>
        <v>0</v>
      </c>
      <c r="AN395" s="118">
        <f t="shared" si="134"/>
        <v>0</v>
      </c>
      <c r="AO395" s="118">
        <f t="shared" si="135"/>
        <v>0</v>
      </c>
      <c r="AP395" s="118">
        <f t="shared" si="136"/>
        <v>0</v>
      </c>
      <c r="AQ395" s="118">
        <f t="shared" si="137"/>
        <v>0</v>
      </c>
      <c r="AR395" s="118">
        <f t="shared" si="138"/>
        <v>0</v>
      </c>
      <c r="AS395" s="118">
        <f t="shared" si="139"/>
        <v>0</v>
      </c>
      <c r="AT395" s="118">
        <f t="shared" si="140"/>
        <v>0</v>
      </c>
      <c r="AU395" s="118">
        <f t="shared" si="141"/>
        <v>0</v>
      </c>
      <c r="AV395" s="118">
        <f t="shared" si="142"/>
        <v>0</v>
      </c>
      <c r="AW395" s="118">
        <f t="shared" si="143"/>
        <v>0</v>
      </c>
      <c r="AX395" s="118">
        <f t="shared" si="144"/>
        <v>0</v>
      </c>
      <c r="AY395" s="118">
        <f t="shared" si="145"/>
        <v>0</v>
      </c>
      <c r="AZ395" s="118">
        <f t="shared" si="146"/>
        <v>0</v>
      </c>
      <c r="BA395" s="118">
        <f t="shared" si="147"/>
        <v>0</v>
      </c>
      <c r="BB395" s="118">
        <f t="shared" si="148"/>
        <v>0</v>
      </c>
      <c r="BC395" s="118">
        <f t="shared" si="149"/>
        <v>0</v>
      </c>
      <c r="BD395" s="118">
        <f t="shared" si="150"/>
        <v>0</v>
      </c>
      <c r="BE395" s="72"/>
      <c r="BG395" s="11"/>
      <c r="BH395" s="11"/>
      <c r="BI395" s="11"/>
      <c r="BJ395" s="11"/>
      <c r="BK395" s="11"/>
      <c r="BL395" s="11"/>
      <c r="BM395" s="11"/>
      <c r="BN395" s="11"/>
      <c r="BO395" s="11"/>
      <c r="BP395" s="165"/>
      <c r="BQ395" s="165"/>
      <c r="BR395" s="165"/>
      <c r="BS395" s="165"/>
      <c r="BT395" s="165"/>
      <c r="BU395" s="165"/>
      <c r="BV395" s="165"/>
      <c r="BW395" s="165"/>
      <c r="BX395" s="165"/>
      <c r="BY395" s="165"/>
      <c r="BZ395" s="165"/>
      <c r="CA395" s="165"/>
      <c r="CB395" s="165"/>
    </row>
    <row r="396" spans="5:80" x14ac:dyDescent="0.3">
      <c r="E396" s="159"/>
      <c r="F396" s="159"/>
      <c r="G396" s="159"/>
      <c r="H396" s="159"/>
      <c r="I396" s="159"/>
      <c r="J396" s="159"/>
      <c r="K396" s="159"/>
      <c r="L396" s="159"/>
      <c r="M396" s="159"/>
      <c r="N396" s="159"/>
      <c r="O396" s="159"/>
      <c r="P396" s="159"/>
      <c r="Q396" s="159"/>
      <c r="R396" s="159"/>
      <c r="S396" s="159"/>
      <c r="T396" s="159"/>
      <c r="U396" s="159"/>
      <c r="V396" s="159"/>
      <c r="W396" s="159"/>
      <c r="X396" s="159"/>
      <c r="Y396" s="159"/>
      <c r="Z396" s="159"/>
      <c r="AA396" s="4"/>
      <c r="AB396" s="116"/>
      <c r="AC396" s="116"/>
      <c r="AD396" s="116"/>
      <c r="AE396" s="116"/>
      <c r="AF396" s="116"/>
      <c r="AG396" s="123"/>
      <c r="AH396" s="98"/>
      <c r="AI396" s="116"/>
      <c r="AJ396" s="98"/>
      <c r="AK396" s="118">
        <f t="shared" si="131"/>
        <v>0</v>
      </c>
      <c r="AL396" s="118">
        <f t="shared" si="132"/>
        <v>0</v>
      </c>
      <c r="AM396" s="118">
        <f t="shared" si="133"/>
        <v>0</v>
      </c>
      <c r="AN396" s="118">
        <f t="shared" si="134"/>
        <v>0</v>
      </c>
      <c r="AO396" s="118">
        <f t="shared" si="135"/>
        <v>0</v>
      </c>
      <c r="AP396" s="118">
        <f t="shared" si="136"/>
        <v>0</v>
      </c>
      <c r="AQ396" s="118">
        <f t="shared" si="137"/>
        <v>0</v>
      </c>
      <c r="AR396" s="118">
        <f t="shared" si="138"/>
        <v>0</v>
      </c>
      <c r="AS396" s="118">
        <f t="shared" si="139"/>
        <v>0</v>
      </c>
      <c r="AT396" s="118">
        <f t="shared" si="140"/>
        <v>0</v>
      </c>
      <c r="AU396" s="118">
        <f t="shared" si="141"/>
        <v>0</v>
      </c>
      <c r="AV396" s="118">
        <f t="shared" si="142"/>
        <v>0</v>
      </c>
      <c r="AW396" s="118">
        <f t="shared" si="143"/>
        <v>0</v>
      </c>
      <c r="AX396" s="118">
        <f t="shared" si="144"/>
        <v>0</v>
      </c>
      <c r="AY396" s="118">
        <f t="shared" si="145"/>
        <v>0</v>
      </c>
      <c r="AZ396" s="118">
        <f t="shared" si="146"/>
        <v>0</v>
      </c>
      <c r="BA396" s="118">
        <f t="shared" si="147"/>
        <v>0</v>
      </c>
      <c r="BB396" s="118">
        <f t="shared" si="148"/>
        <v>0</v>
      </c>
      <c r="BC396" s="118">
        <f t="shared" si="149"/>
        <v>0</v>
      </c>
      <c r="BD396" s="118">
        <f t="shared" si="150"/>
        <v>0</v>
      </c>
      <c r="BE396" s="72"/>
      <c r="BG396" s="11"/>
      <c r="BH396" s="11"/>
      <c r="BI396" s="11"/>
      <c r="BJ396" s="11"/>
      <c r="BK396" s="11"/>
      <c r="BL396" s="11"/>
      <c r="BM396" s="11"/>
      <c r="BN396" s="11"/>
      <c r="BO396" s="11"/>
      <c r="BP396" s="165"/>
      <c r="BQ396" s="165"/>
      <c r="BR396" s="165"/>
      <c r="BS396" s="165"/>
      <c r="BT396" s="165"/>
      <c r="BU396" s="165"/>
      <c r="BV396" s="165"/>
      <c r="BW396" s="165"/>
      <c r="BX396" s="165"/>
      <c r="BY396" s="165"/>
      <c r="BZ396" s="165"/>
      <c r="CA396" s="165"/>
      <c r="CB396" s="165"/>
    </row>
    <row r="397" spans="5:80" x14ac:dyDescent="0.3">
      <c r="E397" s="159"/>
      <c r="F397" s="159"/>
      <c r="G397" s="159"/>
      <c r="H397" s="159"/>
      <c r="I397" s="159"/>
      <c r="J397" s="159"/>
      <c r="K397" s="159"/>
      <c r="L397" s="159"/>
      <c r="M397" s="159"/>
      <c r="N397" s="159"/>
      <c r="O397" s="159"/>
      <c r="P397" s="159"/>
      <c r="Q397" s="159"/>
      <c r="R397" s="159"/>
      <c r="S397" s="159"/>
      <c r="T397" s="159"/>
      <c r="U397" s="159"/>
      <c r="V397" s="159"/>
      <c r="W397" s="159"/>
      <c r="X397" s="159"/>
      <c r="Y397" s="159"/>
      <c r="Z397" s="159"/>
      <c r="AA397" s="4"/>
      <c r="AB397" s="116"/>
      <c r="AC397" s="116"/>
      <c r="AD397" s="116"/>
      <c r="AE397" s="116"/>
      <c r="AF397" s="116"/>
      <c r="AG397" s="123"/>
      <c r="AH397" s="98"/>
      <c r="AI397" s="116"/>
      <c r="AJ397" s="98"/>
      <c r="AK397" s="118">
        <f t="shared" si="131"/>
        <v>0</v>
      </c>
      <c r="AL397" s="118">
        <f t="shared" si="132"/>
        <v>0</v>
      </c>
      <c r="AM397" s="118">
        <f t="shared" si="133"/>
        <v>0</v>
      </c>
      <c r="AN397" s="118">
        <f t="shared" si="134"/>
        <v>0</v>
      </c>
      <c r="AO397" s="118">
        <f t="shared" si="135"/>
        <v>0</v>
      </c>
      <c r="AP397" s="118">
        <f t="shared" si="136"/>
        <v>0</v>
      </c>
      <c r="AQ397" s="118">
        <f t="shared" si="137"/>
        <v>0</v>
      </c>
      <c r="AR397" s="118">
        <f t="shared" si="138"/>
        <v>0</v>
      </c>
      <c r="AS397" s="118">
        <f t="shared" si="139"/>
        <v>0</v>
      </c>
      <c r="AT397" s="118">
        <f t="shared" si="140"/>
        <v>0</v>
      </c>
      <c r="AU397" s="118">
        <f t="shared" si="141"/>
        <v>0</v>
      </c>
      <c r="AV397" s="118">
        <f t="shared" si="142"/>
        <v>0</v>
      </c>
      <c r="AW397" s="118">
        <f t="shared" si="143"/>
        <v>0</v>
      </c>
      <c r="AX397" s="118">
        <f t="shared" si="144"/>
        <v>0</v>
      </c>
      <c r="AY397" s="118">
        <f t="shared" si="145"/>
        <v>0</v>
      </c>
      <c r="AZ397" s="118">
        <f t="shared" si="146"/>
        <v>0</v>
      </c>
      <c r="BA397" s="118">
        <f t="shared" si="147"/>
        <v>0</v>
      </c>
      <c r="BB397" s="118">
        <f t="shared" si="148"/>
        <v>0</v>
      </c>
      <c r="BC397" s="118">
        <f t="shared" si="149"/>
        <v>0</v>
      </c>
      <c r="BD397" s="118">
        <f t="shared" si="150"/>
        <v>0</v>
      </c>
      <c r="BE397" s="72"/>
      <c r="BG397" s="11"/>
      <c r="BH397" s="11"/>
      <c r="BI397" s="11"/>
      <c r="BJ397" s="11"/>
      <c r="BK397" s="11"/>
      <c r="BL397" s="11"/>
      <c r="BM397" s="11"/>
      <c r="BN397" s="11"/>
      <c r="BO397" s="11"/>
      <c r="BP397" s="165"/>
      <c r="BQ397" s="165"/>
      <c r="BR397" s="165"/>
      <c r="BS397" s="165"/>
      <c r="BT397" s="165"/>
      <c r="BU397" s="165"/>
      <c r="BV397" s="165"/>
      <c r="BW397" s="165"/>
      <c r="BX397" s="165"/>
      <c r="BY397" s="165"/>
      <c r="BZ397" s="165"/>
      <c r="CA397" s="165"/>
      <c r="CB397" s="165"/>
    </row>
    <row r="398" spans="5:80" x14ac:dyDescent="0.3">
      <c r="E398" s="159"/>
      <c r="F398" s="159"/>
      <c r="G398" s="159"/>
      <c r="H398" s="159"/>
      <c r="I398" s="159"/>
      <c r="J398" s="159"/>
      <c r="K398" s="159"/>
      <c r="L398" s="159"/>
      <c r="M398" s="159"/>
      <c r="N398" s="159"/>
      <c r="O398" s="159"/>
      <c r="P398" s="159"/>
      <c r="Q398" s="159"/>
      <c r="R398" s="159"/>
      <c r="S398" s="159"/>
      <c r="T398" s="159"/>
      <c r="U398" s="159"/>
      <c r="V398" s="159"/>
      <c r="W398" s="159"/>
      <c r="X398" s="159"/>
      <c r="Y398" s="159"/>
      <c r="Z398" s="159"/>
      <c r="AA398" s="4"/>
      <c r="AB398" s="116"/>
      <c r="AC398" s="116"/>
      <c r="AD398" s="116"/>
      <c r="AE398" s="116"/>
      <c r="AF398" s="116"/>
      <c r="AG398" s="123"/>
      <c r="AH398" s="98"/>
      <c r="AI398" s="116"/>
      <c r="AJ398" s="98"/>
      <c r="AK398" s="118">
        <f t="shared" si="131"/>
        <v>0</v>
      </c>
      <c r="AL398" s="118">
        <f t="shared" si="132"/>
        <v>0</v>
      </c>
      <c r="AM398" s="118">
        <f t="shared" si="133"/>
        <v>0</v>
      </c>
      <c r="AN398" s="118">
        <f t="shared" si="134"/>
        <v>0</v>
      </c>
      <c r="AO398" s="118">
        <f t="shared" si="135"/>
        <v>0</v>
      </c>
      <c r="AP398" s="118">
        <f t="shared" si="136"/>
        <v>0</v>
      </c>
      <c r="AQ398" s="118">
        <f t="shared" si="137"/>
        <v>0</v>
      </c>
      <c r="AR398" s="118">
        <f t="shared" si="138"/>
        <v>0</v>
      </c>
      <c r="AS398" s="118">
        <f t="shared" si="139"/>
        <v>0</v>
      </c>
      <c r="AT398" s="118">
        <f t="shared" si="140"/>
        <v>0</v>
      </c>
      <c r="AU398" s="118">
        <f t="shared" si="141"/>
        <v>0</v>
      </c>
      <c r="AV398" s="118">
        <f t="shared" si="142"/>
        <v>0</v>
      </c>
      <c r="AW398" s="118">
        <f t="shared" si="143"/>
        <v>0</v>
      </c>
      <c r="AX398" s="118">
        <f t="shared" si="144"/>
        <v>0</v>
      </c>
      <c r="AY398" s="118">
        <f t="shared" si="145"/>
        <v>0</v>
      </c>
      <c r="AZ398" s="118">
        <f t="shared" si="146"/>
        <v>0</v>
      </c>
      <c r="BA398" s="118">
        <f t="shared" si="147"/>
        <v>0</v>
      </c>
      <c r="BB398" s="118">
        <f t="shared" si="148"/>
        <v>0</v>
      </c>
      <c r="BC398" s="118">
        <f t="shared" si="149"/>
        <v>0</v>
      </c>
      <c r="BD398" s="118">
        <f t="shared" si="150"/>
        <v>0</v>
      </c>
      <c r="BE398" s="72"/>
      <c r="BG398" s="11"/>
      <c r="BH398" s="11"/>
      <c r="BI398" s="11"/>
      <c r="BJ398" s="11"/>
      <c r="BK398" s="11"/>
      <c r="BL398" s="11"/>
      <c r="BM398" s="11"/>
      <c r="BN398" s="11"/>
      <c r="BO398" s="11"/>
      <c r="BP398" s="165"/>
      <c r="BQ398" s="165"/>
      <c r="BR398" s="165"/>
      <c r="BS398" s="165"/>
      <c r="BT398" s="165"/>
      <c r="BU398" s="165"/>
      <c r="BV398" s="165"/>
      <c r="BW398" s="165"/>
      <c r="BX398" s="165"/>
      <c r="BY398" s="165"/>
      <c r="BZ398" s="165"/>
      <c r="CA398" s="165"/>
      <c r="CB398" s="165"/>
    </row>
    <row r="399" spans="5:80" x14ac:dyDescent="0.3">
      <c r="E399" s="159"/>
      <c r="F399" s="159"/>
      <c r="G399" s="159"/>
      <c r="H399" s="159"/>
      <c r="I399" s="159"/>
      <c r="J399" s="159"/>
      <c r="K399" s="159"/>
      <c r="L399" s="159"/>
      <c r="M399" s="159"/>
      <c r="N399" s="159"/>
      <c r="O399" s="159"/>
      <c r="P399" s="159"/>
      <c r="Q399" s="159"/>
      <c r="R399" s="159"/>
      <c r="S399" s="159"/>
      <c r="T399" s="159"/>
      <c r="U399" s="159"/>
      <c r="V399" s="159"/>
      <c r="W399" s="159"/>
      <c r="X399" s="159"/>
      <c r="Y399" s="159"/>
      <c r="Z399" s="159"/>
      <c r="AA399" s="4"/>
      <c r="AB399" s="116"/>
      <c r="AC399" s="116"/>
      <c r="AD399" s="116"/>
      <c r="AE399" s="116"/>
      <c r="AF399" s="116"/>
      <c r="AG399" s="123"/>
      <c r="AH399" s="98"/>
      <c r="AI399" s="116"/>
      <c r="AJ399" s="98"/>
      <c r="AK399" s="118">
        <f t="shared" si="131"/>
        <v>0</v>
      </c>
      <c r="AL399" s="118">
        <f t="shared" si="132"/>
        <v>0</v>
      </c>
      <c r="AM399" s="118">
        <f t="shared" si="133"/>
        <v>0</v>
      </c>
      <c r="AN399" s="118">
        <f t="shared" si="134"/>
        <v>0</v>
      </c>
      <c r="AO399" s="118">
        <f t="shared" si="135"/>
        <v>0</v>
      </c>
      <c r="AP399" s="118">
        <f t="shared" si="136"/>
        <v>0</v>
      </c>
      <c r="AQ399" s="118">
        <f t="shared" si="137"/>
        <v>0</v>
      </c>
      <c r="AR399" s="118">
        <f t="shared" si="138"/>
        <v>0</v>
      </c>
      <c r="AS399" s="118">
        <f t="shared" si="139"/>
        <v>0</v>
      </c>
      <c r="AT399" s="118">
        <f t="shared" si="140"/>
        <v>0</v>
      </c>
      <c r="AU399" s="118">
        <f t="shared" si="141"/>
        <v>0</v>
      </c>
      <c r="AV399" s="118">
        <f t="shared" si="142"/>
        <v>0</v>
      </c>
      <c r="AW399" s="118">
        <f t="shared" si="143"/>
        <v>0</v>
      </c>
      <c r="AX399" s="118">
        <f t="shared" si="144"/>
        <v>0</v>
      </c>
      <c r="AY399" s="118">
        <f t="shared" si="145"/>
        <v>0</v>
      </c>
      <c r="AZ399" s="118">
        <f t="shared" si="146"/>
        <v>0</v>
      </c>
      <c r="BA399" s="118">
        <f t="shared" si="147"/>
        <v>0</v>
      </c>
      <c r="BB399" s="118">
        <f t="shared" si="148"/>
        <v>0</v>
      </c>
      <c r="BC399" s="118">
        <f t="shared" si="149"/>
        <v>0</v>
      </c>
      <c r="BD399" s="118">
        <f t="shared" si="150"/>
        <v>0</v>
      </c>
      <c r="BE399" s="72"/>
      <c r="BG399" s="11"/>
      <c r="BH399" s="11"/>
      <c r="BI399" s="11"/>
      <c r="BJ399" s="11"/>
      <c r="BK399" s="11"/>
      <c r="BL399" s="11"/>
      <c r="BM399" s="11"/>
      <c r="BN399" s="11"/>
      <c r="BO399" s="11"/>
      <c r="BP399" s="165"/>
      <c r="BQ399" s="165"/>
      <c r="BR399" s="165"/>
      <c r="BS399" s="165"/>
      <c r="BT399" s="165"/>
      <c r="BU399" s="165"/>
      <c r="BV399" s="165"/>
      <c r="BW399" s="165"/>
      <c r="BX399" s="165"/>
      <c r="BY399" s="165"/>
      <c r="BZ399" s="165"/>
      <c r="CA399" s="165"/>
      <c r="CB399" s="165"/>
    </row>
    <row r="400" spans="5:80" x14ac:dyDescent="0.3">
      <c r="E400" s="159"/>
      <c r="F400" s="159"/>
      <c r="G400" s="159"/>
      <c r="H400" s="159"/>
      <c r="I400" s="159"/>
      <c r="J400" s="159"/>
      <c r="K400" s="159"/>
      <c r="L400" s="159"/>
      <c r="M400" s="159"/>
      <c r="N400" s="159"/>
      <c r="O400" s="159"/>
      <c r="P400" s="159"/>
      <c r="Q400" s="159"/>
      <c r="R400" s="159"/>
      <c r="S400" s="159"/>
      <c r="T400" s="159"/>
      <c r="U400" s="159"/>
      <c r="V400" s="159"/>
      <c r="W400" s="159"/>
      <c r="X400" s="159"/>
      <c r="Y400" s="159"/>
      <c r="Z400" s="159"/>
      <c r="AA400" s="4"/>
      <c r="AB400" s="116"/>
      <c r="AC400" s="116"/>
      <c r="AD400" s="116"/>
      <c r="AE400" s="116"/>
      <c r="AF400" s="116"/>
      <c r="AG400" s="123"/>
      <c r="AH400" s="98"/>
      <c r="AI400" s="116"/>
      <c r="AJ400" s="98"/>
      <c r="AK400" s="118">
        <f t="shared" si="131"/>
        <v>0</v>
      </c>
      <c r="AL400" s="118">
        <f t="shared" si="132"/>
        <v>0</v>
      </c>
      <c r="AM400" s="118">
        <f t="shared" si="133"/>
        <v>0</v>
      </c>
      <c r="AN400" s="118">
        <f t="shared" si="134"/>
        <v>0</v>
      </c>
      <c r="AO400" s="118">
        <f t="shared" si="135"/>
        <v>0</v>
      </c>
      <c r="AP400" s="118">
        <f t="shared" si="136"/>
        <v>0</v>
      </c>
      <c r="AQ400" s="118">
        <f t="shared" si="137"/>
        <v>0</v>
      </c>
      <c r="AR400" s="118">
        <f t="shared" si="138"/>
        <v>0</v>
      </c>
      <c r="AS400" s="118">
        <f t="shared" si="139"/>
        <v>0</v>
      </c>
      <c r="AT400" s="118">
        <f t="shared" si="140"/>
        <v>0</v>
      </c>
      <c r="AU400" s="118">
        <f t="shared" si="141"/>
        <v>0</v>
      </c>
      <c r="AV400" s="118">
        <f t="shared" si="142"/>
        <v>0</v>
      </c>
      <c r="AW400" s="118">
        <f t="shared" si="143"/>
        <v>0</v>
      </c>
      <c r="AX400" s="118">
        <f t="shared" si="144"/>
        <v>0</v>
      </c>
      <c r="AY400" s="118">
        <f t="shared" si="145"/>
        <v>0</v>
      </c>
      <c r="AZ400" s="118">
        <f t="shared" si="146"/>
        <v>0</v>
      </c>
      <c r="BA400" s="118">
        <f t="shared" si="147"/>
        <v>0</v>
      </c>
      <c r="BB400" s="118">
        <f t="shared" si="148"/>
        <v>0</v>
      </c>
      <c r="BC400" s="118">
        <f t="shared" si="149"/>
        <v>0</v>
      </c>
      <c r="BD400" s="118">
        <f t="shared" si="150"/>
        <v>0</v>
      </c>
      <c r="BE400" s="72"/>
      <c r="BG400" s="11"/>
      <c r="BH400" s="11"/>
      <c r="BI400" s="11"/>
      <c r="BJ400" s="11"/>
      <c r="BK400" s="11"/>
      <c r="BL400" s="11"/>
      <c r="BM400" s="11"/>
      <c r="BN400" s="11"/>
      <c r="BO400" s="11"/>
      <c r="BP400" s="165"/>
      <c r="BQ400" s="165"/>
      <c r="BR400" s="165"/>
      <c r="BS400" s="165"/>
      <c r="BT400" s="165"/>
      <c r="BU400" s="165"/>
      <c r="BV400" s="165"/>
      <c r="BW400" s="165"/>
      <c r="BX400" s="165"/>
      <c r="BY400" s="165"/>
      <c r="BZ400" s="165"/>
      <c r="CA400" s="165"/>
      <c r="CB400" s="165"/>
    </row>
  </sheetData>
  <sheetProtection algorithmName="SHA-512" hashValue="AXZGg+bB2Ogd0W+/cwMAgyLpfFDvejDSTPVZjImdzTPc6BNQa8WwDYd4DIsdWhtUX8qYuXYQy3uWs5EtyifjUw==" saltValue="MD4Q1ve4zAaGu4AAnprvHg==" spinCount="100000" sheet="1" objects="1" scenarios="1"/>
  <mergeCells count="11">
    <mergeCell ref="A1:C1"/>
    <mergeCell ref="AY1:AZ1"/>
    <mergeCell ref="BA1:BB1"/>
    <mergeCell ref="BC1:BD1"/>
    <mergeCell ref="AK1:AL1"/>
    <mergeCell ref="AM1:AN1"/>
    <mergeCell ref="AO1:AP1"/>
    <mergeCell ref="AQ1:AR1"/>
    <mergeCell ref="AU1:AV1"/>
    <mergeCell ref="AW1:AX1"/>
    <mergeCell ref="AS1:AT1"/>
  </mergeCells>
  <dataValidations count="6">
    <dataValidation type="list" allowBlank="1" showInputMessage="1" showErrorMessage="1" sqref="C253:C260 C140:C141 C156 C146:C151 C217:C232 C200:C214 C194:C195 C167:C189 C299:C305 C334:C335 C310:C315 C320:C322 C161:C162 C290:C294 C326:C331 C237 C264:C285 C245:C248" xr:uid="{00000000-0002-0000-0600-000000000000}">
      <formula1>"Yes, No, N/A, See Note"</formula1>
    </dataValidation>
    <dataValidation type="list" allowBlank="1" showInputMessage="1" showErrorMessage="1" sqref="C89:C96 C22:C43 C49:C50 C55:C75 C80:C84 C5:C15 C17:C19" xr:uid="{00000000-0002-0000-0600-000001000000}">
      <formula1>lst_MSD2</formula1>
    </dataValidation>
    <dataValidation type="list" allowBlank="1" showInputMessage="1" showErrorMessage="1" sqref="AA4:AA400" xr:uid="{00000000-0002-0000-0600-000002000000}">
      <formula1>lst_Category</formula1>
    </dataValidation>
    <dataValidation type="list" allowBlank="1" showInputMessage="1" showErrorMessage="1" sqref="C76:C79" xr:uid="{00000000-0002-0000-0600-000003000000}">
      <formula1>lst_YesNo</formula1>
    </dataValidation>
    <dataValidation type="list" allowBlank="1" showInputMessage="1" showErrorMessage="1" sqref="C102:C134" xr:uid="{00000000-0002-0000-0600-000004000000}">
      <formula1>lst_YesNoNa</formula1>
    </dataValidation>
    <dataValidation type="list" allowBlank="1" showInputMessage="1" showErrorMessage="1" sqref="C101 C16" xr:uid="{00000000-0002-0000-0600-000005000000}">
      <formula1>lst_YesNa</formula1>
    </dataValidation>
  </dataValidations>
  <pageMargins left="0.23622047244094491" right="0.23622047244094491" top="0.74803149606299213" bottom="0.74803149606299213" header="0.31496062992125984" footer="0.31496062992125984"/>
  <pageSetup paperSize="8" scale="98" fitToHeight="0" orientation="portrait"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XFD130"/>
  <sheetViews>
    <sheetView showGridLines="0" zoomScaleNormal="100" workbookViewId="0">
      <pane ySplit="4" topLeftCell="A5" activePane="bottomLeft" state="frozen"/>
      <selection activeCell="G9" sqref="G9"/>
      <selection pane="bottomLeft" activeCell="A5" sqref="A5"/>
    </sheetView>
  </sheetViews>
  <sheetFormatPr defaultColWidth="8.88671875" defaultRowHeight="14.4" x14ac:dyDescent="0.3"/>
  <cols>
    <col min="1" max="1" width="12.33203125" style="253" customWidth="1"/>
    <col min="2" max="2" width="79.44140625" style="89" customWidth="1"/>
    <col min="3" max="3" width="14.33203125" style="11" customWidth="1"/>
    <col min="4" max="4" width="13" style="11" customWidth="1"/>
    <col min="5" max="5" width="22.5546875" style="11" customWidth="1"/>
    <col min="6" max="6" width="39.109375" style="11" customWidth="1"/>
    <col min="7" max="25" width="6.5546875" style="165" customWidth="1"/>
    <col min="26" max="26" width="7.88671875" style="165" customWidth="1"/>
    <col min="27" max="44" width="8.88671875" style="11" hidden="1" customWidth="1"/>
    <col min="45" max="45" width="13" style="11" hidden="1" customWidth="1"/>
    <col min="46" max="50" width="8.88671875" style="11" hidden="1" customWidth="1"/>
    <col min="51" max="51" width="5.6640625" style="124" hidden="1" customWidth="1"/>
    <col min="52" max="52" width="13.109375" style="72" hidden="1" customWidth="1"/>
    <col min="53" max="56" width="8.88671875" style="72" hidden="1" customWidth="1"/>
    <col min="57" max="57" width="0" style="72" hidden="1" customWidth="1"/>
    <col min="58" max="74" width="8.88671875" style="72"/>
    <col min="75" max="16384" width="8.88671875" style="89"/>
  </cols>
  <sheetData>
    <row r="1" spans="1:74" ht="23.4" x14ac:dyDescent="0.45">
      <c r="A1" s="291" t="s">
        <v>1151</v>
      </c>
      <c r="B1" s="291"/>
      <c r="C1" s="291"/>
      <c r="D1" s="291"/>
      <c r="E1" s="291"/>
      <c r="F1" s="252" t="str">
        <f>"Compleet - "&amp; '6. PvEisen - ICT'!$AJ$2&amp;"%"</f>
        <v>Compleet - 0%</v>
      </c>
      <c r="AA1" s="98"/>
      <c r="AB1" s="109" t="s">
        <v>53</v>
      </c>
      <c r="AC1" s="100" t="s">
        <v>54</v>
      </c>
      <c r="AD1" s="116"/>
      <c r="AE1" s="116"/>
      <c r="AF1" s="116"/>
      <c r="AG1" s="117"/>
      <c r="AH1" s="100" t="s">
        <v>55</v>
      </c>
      <c r="AI1" s="98"/>
      <c r="AJ1" s="100" t="s">
        <v>56</v>
      </c>
      <c r="AK1" s="280" t="s">
        <v>57</v>
      </c>
      <c r="AL1" s="280"/>
      <c r="AM1" s="280" t="s">
        <v>58</v>
      </c>
      <c r="AN1" s="280"/>
      <c r="AO1" s="280" t="s">
        <v>59</v>
      </c>
      <c r="AP1" s="280"/>
      <c r="AQ1" s="280" t="s">
        <v>60</v>
      </c>
      <c r="AR1" s="280"/>
      <c r="AS1" s="280" t="s">
        <v>61</v>
      </c>
      <c r="AT1" s="280"/>
      <c r="AU1" s="280" t="s">
        <v>62</v>
      </c>
      <c r="AV1" s="280"/>
      <c r="AW1" s="280" t="s">
        <v>63</v>
      </c>
      <c r="AX1" s="280"/>
      <c r="AY1" s="292" t="s">
        <v>64</v>
      </c>
      <c r="AZ1" s="292"/>
      <c r="BA1" s="292" t="s">
        <v>65</v>
      </c>
      <c r="BB1" s="292"/>
      <c r="BC1" s="292" t="s">
        <v>66</v>
      </c>
      <c r="BD1" s="292"/>
      <c r="BE1" s="89"/>
      <c r="BF1" s="89"/>
      <c r="BG1" s="89"/>
      <c r="BH1" s="89"/>
      <c r="BI1" s="89"/>
      <c r="BJ1" s="89"/>
      <c r="BK1" s="89"/>
      <c r="BL1" s="89"/>
      <c r="BM1" s="89"/>
      <c r="BN1" s="89"/>
      <c r="BO1" s="89"/>
      <c r="BP1" s="89"/>
      <c r="BQ1" s="89"/>
      <c r="BR1" s="89"/>
      <c r="BS1" s="89"/>
      <c r="BT1" s="89"/>
      <c r="BU1" s="89"/>
      <c r="BV1" s="89"/>
    </row>
    <row r="2" spans="1:74" ht="14.4" customHeight="1" x14ac:dyDescent="0.3">
      <c r="A2" s="254"/>
      <c r="B2" s="147"/>
      <c r="C2" s="147"/>
      <c r="D2" s="147"/>
      <c r="E2" s="147"/>
      <c r="F2" s="147"/>
      <c r="AA2" s="98"/>
      <c r="AB2" s="146">
        <f>SUM(AB5:AB196)</f>
        <v>119</v>
      </c>
      <c r="AC2" s="155">
        <f>AG2</f>
        <v>0</v>
      </c>
      <c r="AD2" s="116"/>
      <c r="AE2" s="109"/>
      <c r="AF2" s="109"/>
      <c r="AG2" s="123">
        <f>SUM(AG5:AG196)</f>
        <v>0</v>
      </c>
      <c r="AH2" s="100"/>
      <c r="AI2" s="98"/>
      <c r="AJ2" s="117">
        <f>ROUND(COUNTA(E5:E196)/COUNTA(AA5:AA196),2)*100</f>
        <v>0</v>
      </c>
      <c r="AK2" s="118"/>
      <c r="AL2" s="118">
        <f>IF(AND(AL5&gt;0,AK5&gt;0),AL5/AK5,0)</f>
        <v>0</v>
      </c>
      <c r="AM2" s="118"/>
      <c r="AN2" s="118">
        <f>IF(AND(AN5&gt;0,AM5&gt;0),AN5/AM5,0)</f>
        <v>0</v>
      </c>
      <c r="AO2" s="118"/>
      <c r="AP2" s="118">
        <f>IF(AND(AP5&gt;0,AO5&gt;0),AP5/AO5,0)</f>
        <v>0</v>
      </c>
      <c r="AQ2" s="118"/>
      <c r="AR2" s="118">
        <f>IF(AND(AR5&gt;0,AQ5&gt;0),AR5/AQ5,0)</f>
        <v>0</v>
      </c>
      <c r="AS2" s="118"/>
      <c r="AT2" s="118">
        <f>IF(AND(AT5&gt;0,AS5&gt;0),AT5/AS5,0)</f>
        <v>0</v>
      </c>
      <c r="AU2" s="118"/>
      <c r="AV2" s="118">
        <f>IF(AND(AV5&gt;0,AU5&gt;0),AV5/AU5,0)</f>
        <v>0</v>
      </c>
      <c r="AW2" s="118"/>
      <c r="AX2" s="118">
        <f>IF(AND(AX5&gt;0,AW5&gt;0),AX5/AW5,0)</f>
        <v>0</v>
      </c>
      <c r="AY2" s="116"/>
      <c r="AZ2" s="118">
        <f>IF(AND(AZ5&gt;0,AY5&gt;0),AZ5/AY5,0)</f>
        <v>0</v>
      </c>
      <c r="BA2" s="116"/>
      <c r="BB2" s="118">
        <f>IF(AND(BB5&gt;0,BA5&gt;0),BB5/BA5,0)</f>
        <v>0</v>
      </c>
      <c r="BC2" s="116"/>
      <c r="BD2" s="118">
        <f>IF(AND(BD5&gt;0,BC5&gt;0),BD5/BC5,0)</f>
        <v>0</v>
      </c>
      <c r="BE2" s="89"/>
      <c r="BF2" s="89"/>
      <c r="BG2" s="89"/>
      <c r="BH2" s="89"/>
      <c r="BI2" s="89"/>
      <c r="BJ2" s="89"/>
      <c r="BK2" s="89"/>
      <c r="BL2" s="89"/>
      <c r="BM2" s="89"/>
      <c r="BN2" s="89"/>
      <c r="BO2" s="89"/>
      <c r="BP2" s="89"/>
      <c r="BQ2" s="89"/>
      <c r="BR2" s="89"/>
      <c r="BS2" s="89"/>
      <c r="BT2" s="89"/>
      <c r="BU2" s="89"/>
      <c r="BV2" s="89"/>
    </row>
    <row r="3" spans="1:74" ht="14.4" customHeight="1" x14ac:dyDescent="0.3">
      <c r="A3" s="254"/>
      <c r="B3" s="147"/>
      <c r="C3" s="147"/>
      <c r="D3" s="147"/>
      <c r="E3" s="147"/>
      <c r="F3" s="147"/>
      <c r="AA3" s="98"/>
      <c r="AB3" s="116"/>
      <c r="AC3" s="116"/>
      <c r="AD3" s="116"/>
      <c r="AE3" s="109"/>
      <c r="AF3" s="109"/>
      <c r="AG3" s="123"/>
      <c r="AH3" s="100"/>
      <c r="AI3" s="100"/>
      <c r="AJ3" s="117"/>
      <c r="AK3" s="118"/>
      <c r="AL3" s="118"/>
      <c r="AM3" s="118"/>
      <c r="AN3" s="118"/>
      <c r="AO3" s="118"/>
      <c r="AP3" s="118"/>
      <c r="AQ3" s="118"/>
      <c r="AR3" s="118"/>
      <c r="AS3" s="118"/>
      <c r="AT3" s="118"/>
      <c r="AU3" s="118"/>
      <c r="AV3" s="118"/>
      <c r="AW3" s="118"/>
      <c r="AX3" s="118"/>
      <c r="AY3" s="116"/>
      <c r="AZ3" s="118"/>
      <c r="BA3" s="116"/>
      <c r="BB3" s="118"/>
      <c r="BC3" s="116"/>
      <c r="BD3" s="118"/>
      <c r="BE3" s="89"/>
      <c r="BF3" s="89"/>
      <c r="BG3" s="89"/>
      <c r="BH3" s="89"/>
      <c r="BI3" s="89"/>
      <c r="BJ3" s="89"/>
      <c r="BK3" s="89"/>
      <c r="BL3" s="89"/>
      <c r="BM3" s="89"/>
      <c r="BN3" s="89"/>
      <c r="BO3" s="89"/>
      <c r="BP3" s="89"/>
      <c r="BQ3" s="89"/>
      <c r="BR3" s="89"/>
      <c r="BS3" s="89"/>
      <c r="BT3" s="89"/>
      <c r="BU3" s="89"/>
      <c r="BV3" s="89"/>
    </row>
    <row r="4" spans="1:74" thickBot="1" x14ac:dyDescent="0.35">
      <c r="A4" s="255" t="s">
        <v>71</v>
      </c>
      <c r="B4" s="16" t="s">
        <v>449</v>
      </c>
      <c r="C4" s="16" t="s">
        <v>76</v>
      </c>
      <c r="D4" s="16" t="s">
        <v>450</v>
      </c>
      <c r="E4" s="78" t="s">
        <v>546</v>
      </c>
      <c r="F4" s="76" t="s">
        <v>75</v>
      </c>
      <c r="AA4" s="100" t="s">
        <v>76</v>
      </c>
      <c r="AB4" s="109" t="s">
        <v>77</v>
      </c>
      <c r="AC4" s="109" t="s">
        <v>78</v>
      </c>
      <c r="AD4" s="109" t="s">
        <v>79</v>
      </c>
      <c r="AE4" s="109"/>
      <c r="AF4" s="109"/>
      <c r="AG4" s="117" t="s">
        <v>82</v>
      </c>
      <c r="AH4" s="100" t="s">
        <v>360</v>
      </c>
      <c r="AI4" s="100"/>
      <c r="AJ4" s="100"/>
      <c r="AK4" s="119" t="s">
        <v>69</v>
      </c>
      <c r="AL4" s="119" t="s">
        <v>70</v>
      </c>
      <c r="AM4" s="119" t="s">
        <v>69</v>
      </c>
      <c r="AN4" s="119" t="s">
        <v>70</v>
      </c>
      <c r="AO4" s="119" t="s">
        <v>69</v>
      </c>
      <c r="AP4" s="119" t="s">
        <v>70</v>
      </c>
      <c r="AQ4" s="119" t="s">
        <v>69</v>
      </c>
      <c r="AR4" s="119" t="s">
        <v>70</v>
      </c>
      <c r="AS4" s="119" t="s">
        <v>69</v>
      </c>
      <c r="AT4" s="119" t="s">
        <v>70</v>
      </c>
      <c r="AU4" s="119" t="s">
        <v>69</v>
      </c>
      <c r="AV4" s="119" t="s">
        <v>70</v>
      </c>
      <c r="AW4" s="119" t="s">
        <v>69</v>
      </c>
      <c r="AX4" s="119" t="s">
        <v>70</v>
      </c>
      <c r="AY4" s="109" t="s">
        <v>69</v>
      </c>
      <c r="AZ4" s="109" t="s">
        <v>70</v>
      </c>
      <c r="BA4" s="109" t="s">
        <v>69</v>
      </c>
      <c r="BB4" s="109" t="s">
        <v>70</v>
      </c>
      <c r="BC4" s="109" t="s">
        <v>69</v>
      </c>
      <c r="BD4" s="109" t="s">
        <v>70</v>
      </c>
      <c r="BE4" s="89"/>
      <c r="BF4" s="89"/>
      <c r="BG4" s="89"/>
      <c r="BH4" s="89"/>
      <c r="BI4" s="89"/>
      <c r="BJ4" s="89"/>
      <c r="BK4" s="89"/>
      <c r="BL4" s="89"/>
      <c r="BM4" s="89"/>
      <c r="BN4" s="89"/>
      <c r="BO4" s="89"/>
      <c r="BP4" s="89"/>
      <c r="BQ4" s="89"/>
      <c r="BR4" s="89"/>
      <c r="BS4" s="89"/>
      <c r="BT4" s="89"/>
      <c r="BU4" s="89"/>
      <c r="BV4" s="89"/>
    </row>
    <row r="5" spans="1:74" thickTop="1" x14ac:dyDescent="0.3">
      <c r="A5" s="256"/>
      <c r="B5" s="17" t="s">
        <v>1152</v>
      </c>
      <c r="C5" s="17"/>
      <c r="D5" s="74"/>
      <c r="E5" s="79"/>
      <c r="F5" s="167"/>
      <c r="AA5" s="100"/>
      <c r="AB5" s="109"/>
      <c r="AC5" s="109"/>
      <c r="AD5" s="109"/>
      <c r="AE5" s="109"/>
      <c r="AF5" s="109"/>
      <c r="AG5" s="117"/>
      <c r="AH5" s="98"/>
      <c r="AI5" s="98"/>
      <c r="AJ5" s="98"/>
      <c r="AK5" s="119">
        <f t="shared" ref="AK5:BD5" si="0">SUM(AK6:AK118)</f>
        <v>0</v>
      </c>
      <c r="AL5" s="119">
        <f t="shared" si="0"/>
        <v>0</v>
      </c>
      <c r="AM5" s="119">
        <f t="shared" si="0"/>
        <v>0</v>
      </c>
      <c r="AN5" s="119">
        <f t="shared" si="0"/>
        <v>0</v>
      </c>
      <c r="AO5" s="119">
        <f t="shared" si="0"/>
        <v>0</v>
      </c>
      <c r="AP5" s="119">
        <f t="shared" si="0"/>
        <v>0</v>
      </c>
      <c r="AQ5" s="119">
        <f t="shared" si="0"/>
        <v>0</v>
      </c>
      <c r="AR5" s="119">
        <f t="shared" si="0"/>
        <v>0</v>
      </c>
      <c r="AS5" s="119">
        <f t="shared" si="0"/>
        <v>119</v>
      </c>
      <c r="AT5" s="119">
        <f t="shared" si="0"/>
        <v>0</v>
      </c>
      <c r="AU5" s="119">
        <f t="shared" si="0"/>
        <v>0</v>
      </c>
      <c r="AV5" s="119">
        <f t="shared" si="0"/>
        <v>0</v>
      </c>
      <c r="AW5" s="119">
        <f t="shared" si="0"/>
        <v>0</v>
      </c>
      <c r="AX5" s="119">
        <f t="shared" si="0"/>
        <v>0</v>
      </c>
      <c r="AY5" s="109">
        <f t="shared" si="0"/>
        <v>0</v>
      </c>
      <c r="AZ5" s="109">
        <f t="shared" si="0"/>
        <v>0</v>
      </c>
      <c r="BA5" s="109">
        <f t="shared" si="0"/>
        <v>0</v>
      </c>
      <c r="BB5" s="109">
        <f t="shared" si="0"/>
        <v>0</v>
      </c>
      <c r="BC5" s="109">
        <f t="shared" si="0"/>
        <v>0</v>
      </c>
      <c r="BD5" s="109">
        <f t="shared" si="0"/>
        <v>0</v>
      </c>
      <c r="BE5" s="89"/>
      <c r="BF5" s="89"/>
      <c r="BG5" s="89"/>
      <c r="BH5" s="89"/>
      <c r="BI5" s="89"/>
      <c r="BJ5" s="89"/>
      <c r="BK5" s="89"/>
      <c r="BL5" s="89"/>
      <c r="BM5" s="89"/>
      <c r="BN5" s="89"/>
      <c r="BO5" s="89"/>
      <c r="BP5" s="89"/>
      <c r="BQ5" s="89"/>
      <c r="BR5" s="89"/>
      <c r="BS5" s="89"/>
      <c r="BT5" s="89"/>
      <c r="BU5" s="89"/>
      <c r="BV5" s="89"/>
    </row>
    <row r="6" spans="1:74" ht="13.8" x14ac:dyDescent="0.3">
      <c r="A6" s="253" t="s">
        <v>1153</v>
      </c>
      <c r="B6" s="89" t="s">
        <v>1154</v>
      </c>
      <c r="C6" s="156" t="s">
        <v>1155</v>
      </c>
      <c r="D6" s="156"/>
      <c r="F6" s="39"/>
      <c r="AA6" s="98" t="s">
        <v>61</v>
      </c>
      <c r="AB6" s="116">
        <v>5</v>
      </c>
      <c r="AC6" s="116" t="s">
        <v>8</v>
      </c>
      <c r="AD6" s="116" t="s">
        <v>3</v>
      </c>
      <c r="AE6" s="116"/>
      <c r="AF6" s="116"/>
      <c r="AG6" s="123">
        <f>IF(Tabel19[[#This Row],[Antwoord Leverancier]]=AC6,AB6,0)</f>
        <v>0</v>
      </c>
      <c r="AH6" s="98"/>
      <c r="AI6" s="98"/>
      <c r="AJ6" s="98"/>
      <c r="AK6" s="118">
        <f>IF($AA6=AK$1,$AB6,0)</f>
        <v>0</v>
      </c>
      <c r="AL6" s="118">
        <f t="shared" ref="AL6" si="1">IF($AA6=AK$1,$AG6,0)</f>
        <v>0</v>
      </c>
      <c r="AM6" s="118">
        <f>IF($AA6=AM$1,$AB6,0)</f>
        <v>0</v>
      </c>
      <c r="AN6" s="118">
        <f t="shared" ref="AN6" si="2">IF($AA6=AM$1,$AG6,0)</f>
        <v>0</v>
      </c>
      <c r="AO6" s="118">
        <f>IF($AA6=AO$1,$AB6,0)</f>
        <v>0</v>
      </c>
      <c r="AP6" s="118">
        <f t="shared" ref="AP6" si="3">IF($AA6=AO$1,$AG6,0)</f>
        <v>0</v>
      </c>
      <c r="AQ6" s="118">
        <f>IF($AA6=AQ$1,$AB6,0)</f>
        <v>0</v>
      </c>
      <c r="AR6" s="118">
        <f t="shared" ref="AR6" si="4">IF($AA6=AQ$1,$AG6,0)</f>
        <v>0</v>
      </c>
      <c r="AS6" s="118">
        <f>IF($AA6=AS$1,$AB6,0)</f>
        <v>5</v>
      </c>
      <c r="AT6" s="118">
        <f t="shared" ref="AT6" si="5">IF($AA6=AS$1,$AG6,0)</f>
        <v>0</v>
      </c>
      <c r="AU6" s="118">
        <f>IF($AA6=AU$1,$AB6,0)</f>
        <v>0</v>
      </c>
      <c r="AV6" s="118">
        <f t="shared" ref="AV6" si="6">IF($AA6=AU$1,$AG6,0)</f>
        <v>0</v>
      </c>
      <c r="AW6" s="118">
        <f>IF($AA6=AW$1,$AB6,0)</f>
        <v>0</v>
      </c>
      <c r="AX6" s="118">
        <f t="shared" ref="AX6" si="7">IF($AA6=AW$1,$AG6,0)</f>
        <v>0</v>
      </c>
      <c r="AY6" s="118">
        <f>IF($AA6=AY$1,$AB6,0)</f>
        <v>0</v>
      </c>
      <c r="AZ6" s="118">
        <f t="shared" ref="AZ6" si="8">IF($AA6=AY$1,$AG6,0)</f>
        <v>0</v>
      </c>
      <c r="BA6" s="118">
        <f>IF($AA6=BA$1,$AB6,0)</f>
        <v>0</v>
      </c>
      <c r="BB6" s="118">
        <f t="shared" ref="BB6" si="9">IF($AA6=BA$1,$AG6,0)</f>
        <v>0</v>
      </c>
      <c r="BC6" s="118">
        <f>IF($AA6=BC$1,$AB6,0)</f>
        <v>0</v>
      </c>
      <c r="BD6" s="118">
        <f t="shared" ref="BD6" si="10">IF($AA6=BC$1,$AG6,0)</f>
        <v>0</v>
      </c>
      <c r="BE6" s="89"/>
      <c r="BF6" s="89"/>
      <c r="BG6" s="89"/>
      <c r="BH6" s="89"/>
      <c r="BI6" s="89"/>
      <c r="BJ6" s="89"/>
      <c r="BK6" s="89"/>
      <c r="BL6" s="89"/>
      <c r="BM6" s="89"/>
      <c r="BN6" s="89"/>
      <c r="BO6" s="89"/>
      <c r="BP6" s="89"/>
      <c r="BQ6" s="89"/>
      <c r="BR6" s="89"/>
      <c r="BS6" s="89"/>
      <c r="BT6" s="89"/>
      <c r="BU6" s="89"/>
      <c r="BV6" s="89"/>
    </row>
    <row r="7" spans="1:74" ht="13.8" x14ac:dyDescent="0.3">
      <c r="A7" s="253" t="s">
        <v>1156</v>
      </c>
      <c r="B7" s="89" t="s">
        <v>1157</v>
      </c>
      <c r="C7" s="156" t="s">
        <v>1155</v>
      </c>
      <c r="D7" s="156"/>
      <c r="E7" s="39"/>
      <c r="F7" s="39"/>
      <c r="AA7" s="98"/>
      <c r="AB7" s="116"/>
      <c r="AC7" s="116" t="s">
        <v>8</v>
      </c>
      <c r="AD7" s="116" t="s">
        <v>3</v>
      </c>
      <c r="AE7" s="116"/>
      <c r="AF7" s="116"/>
      <c r="AG7" s="123">
        <f>IF(Tabel19[[#This Row],[Antwoord Leverancier]]=AC7,AB7,0)</f>
        <v>0</v>
      </c>
      <c r="AH7" s="98"/>
      <c r="AI7" s="98"/>
      <c r="AJ7" s="98"/>
      <c r="AK7" s="118">
        <f t="shared" ref="AK7:AK67" si="11">IF($AA7=AK$1,$AB7,0)</f>
        <v>0</v>
      </c>
      <c r="AL7" s="118">
        <f t="shared" ref="AL7:AL67" si="12">IF($AA7=AK$1,$AG7,0)</f>
        <v>0</v>
      </c>
      <c r="AM7" s="118">
        <f t="shared" ref="AM7:AM67" si="13">IF($AA7=AM$1,$AB7,0)</f>
        <v>0</v>
      </c>
      <c r="AN7" s="118">
        <f t="shared" ref="AN7:AN67" si="14">IF($AA7=AM$1,$AG7,0)</f>
        <v>0</v>
      </c>
      <c r="AO7" s="118">
        <f t="shared" ref="AO7:AO67" si="15">IF($AA7=AO$1,$AB7,0)</f>
        <v>0</v>
      </c>
      <c r="AP7" s="118">
        <f t="shared" ref="AP7:AP67" si="16">IF($AA7=AO$1,$AG7,0)</f>
        <v>0</v>
      </c>
      <c r="AQ7" s="118">
        <f t="shared" ref="AQ7:AQ67" si="17">IF($AA7=AQ$1,$AB7,0)</f>
        <v>0</v>
      </c>
      <c r="AR7" s="118">
        <f t="shared" ref="AR7:AR67" si="18">IF($AA7=AQ$1,$AG7,0)</f>
        <v>0</v>
      </c>
      <c r="AS7" s="118">
        <f t="shared" ref="AS7:AS67" si="19">IF($AA7=AS$1,$AB7,0)</f>
        <v>0</v>
      </c>
      <c r="AT7" s="118">
        <f t="shared" ref="AT7:AT67" si="20">IF($AA7=AS$1,$AG7,0)</f>
        <v>0</v>
      </c>
      <c r="AU7" s="118">
        <f t="shared" ref="AU7:AU67" si="21">IF($AA7=AU$1,$AB7,0)</f>
        <v>0</v>
      </c>
      <c r="AV7" s="118">
        <f t="shared" ref="AV7:AV67" si="22">IF($AA7=AU$1,$AG7,0)</f>
        <v>0</v>
      </c>
      <c r="AW7" s="118">
        <f t="shared" ref="AW7:AW67" si="23">IF($AA7=AW$1,$AB7,0)</f>
        <v>0</v>
      </c>
      <c r="AX7" s="118">
        <f t="shared" ref="AX7:AX67" si="24">IF($AA7=AW$1,$AG7,0)</f>
        <v>0</v>
      </c>
      <c r="AY7" s="118">
        <f t="shared" ref="AY7:AY67" si="25">IF($AA7=AY$1,$AB7,0)</f>
        <v>0</v>
      </c>
      <c r="AZ7" s="118">
        <f t="shared" ref="AZ7:AZ67" si="26">IF($AA7=AY$1,$AG7,0)</f>
        <v>0</v>
      </c>
      <c r="BA7" s="118">
        <f t="shared" ref="BA7:BA67" si="27">IF($AA7=BA$1,$AB7,0)</f>
        <v>0</v>
      </c>
      <c r="BB7" s="118">
        <f t="shared" ref="BB7:BB67" si="28">IF($AA7=BA$1,$AG7,0)</f>
        <v>0</v>
      </c>
      <c r="BC7" s="118">
        <f t="shared" ref="BC7:BC67" si="29">IF($AA7=BC$1,$AB7,0)</f>
        <v>0</v>
      </c>
      <c r="BD7" s="118">
        <f t="shared" ref="BD7:BD67" si="30">IF($AA7=BC$1,$AG7,0)</f>
        <v>0</v>
      </c>
      <c r="BE7" s="89"/>
      <c r="BF7" s="89"/>
      <c r="BG7" s="89"/>
      <c r="BH7" s="89"/>
      <c r="BI7" s="89"/>
      <c r="BJ7" s="89"/>
      <c r="BK7" s="89"/>
      <c r="BL7" s="89"/>
      <c r="BM7" s="89"/>
      <c r="BN7" s="89"/>
      <c r="BO7" s="89"/>
      <c r="BP7" s="89"/>
      <c r="BQ7" s="89"/>
      <c r="BR7" s="89"/>
      <c r="BS7" s="89"/>
      <c r="BT7" s="89"/>
      <c r="BU7" s="89"/>
      <c r="BV7" s="89"/>
    </row>
    <row r="8" spans="1:74" ht="27.6" x14ac:dyDescent="0.3">
      <c r="A8" s="259" t="s">
        <v>1158</v>
      </c>
      <c r="B8" s="89" t="s">
        <v>1159</v>
      </c>
      <c r="C8" s="156" t="s">
        <v>1155</v>
      </c>
      <c r="D8" s="156"/>
      <c r="E8" s="39"/>
      <c r="F8" s="39"/>
      <c r="AA8" s="98" t="s">
        <v>61</v>
      </c>
      <c r="AB8" s="116">
        <v>1</v>
      </c>
      <c r="AC8" s="116" t="s">
        <v>8</v>
      </c>
      <c r="AD8" s="116" t="s">
        <v>3</v>
      </c>
      <c r="AE8" s="116"/>
      <c r="AF8" s="116"/>
      <c r="AG8" s="123">
        <f>IF(Tabel19[[#This Row],[Antwoord Leverancier]]=AC8,AB8,0)</f>
        <v>0</v>
      </c>
      <c r="AH8" s="98"/>
      <c r="AI8" s="98"/>
      <c r="AJ8" s="98"/>
      <c r="AK8" s="118">
        <f t="shared" si="11"/>
        <v>0</v>
      </c>
      <c r="AL8" s="118">
        <f t="shared" si="12"/>
        <v>0</v>
      </c>
      <c r="AM8" s="118">
        <f t="shared" si="13"/>
        <v>0</v>
      </c>
      <c r="AN8" s="118">
        <f t="shared" si="14"/>
        <v>0</v>
      </c>
      <c r="AO8" s="118">
        <f t="shared" si="15"/>
        <v>0</v>
      </c>
      <c r="AP8" s="118">
        <f t="shared" si="16"/>
        <v>0</v>
      </c>
      <c r="AQ8" s="118">
        <f t="shared" si="17"/>
        <v>0</v>
      </c>
      <c r="AR8" s="118">
        <f t="shared" si="18"/>
        <v>0</v>
      </c>
      <c r="AS8" s="118">
        <f t="shared" si="19"/>
        <v>1</v>
      </c>
      <c r="AT8" s="118">
        <f t="shared" si="20"/>
        <v>0</v>
      </c>
      <c r="AU8" s="118">
        <f t="shared" si="21"/>
        <v>0</v>
      </c>
      <c r="AV8" s="118">
        <f t="shared" si="22"/>
        <v>0</v>
      </c>
      <c r="AW8" s="118">
        <f t="shared" si="23"/>
        <v>0</v>
      </c>
      <c r="AX8" s="118">
        <f t="shared" si="24"/>
        <v>0</v>
      </c>
      <c r="AY8" s="118">
        <f t="shared" si="25"/>
        <v>0</v>
      </c>
      <c r="AZ8" s="118">
        <f t="shared" si="26"/>
        <v>0</v>
      </c>
      <c r="BA8" s="118">
        <f t="shared" si="27"/>
        <v>0</v>
      </c>
      <c r="BB8" s="118">
        <f t="shared" si="28"/>
        <v>0</v>
      </c>
      <c r="BC8" s="118">
        <f t="shared" si="29"/>
        <v>0</v>
      </c>
      <c r="BD8" s="118">
        <f t="shared" si="30"/>
        <v>0</v>
      </c>
      <c r="BE8" s="89"/>
      <c r="BF8" s="89"/>
      <c r="BG8" s="89"/>
      <c r="BH8" s="89"/>
      <c r="BI8" s="89"/>
      <c r="BJ8" s="89"/>
      <c r="BK8" s="89"/>
      <c r="BL8" s="89"/>
      <c r="BM8" s="89"/>
      <c r="BN8" s="89"/>
      <c r="BO8" s="89"/>
      <c r="BP8" s="89"/>
      <c r="BQ8" s="89"/>
      <c r="BR8" s="89"/>
      <c r="BS8" s="89"/>
      <c r="BT8" s="89"/>
      <c r="BU8" s="89"/>
      <c r="BV8" s="89"/>
    </row>
    <row r="9" spans="1:74" ht="13.8" x14ac:dyDescent="0.3">
      <c r="A9" s="253" t="s">
        <v>1160</v>
      </c>
      <c r="B9" s="89" t="s">
        <v>1161</v>
      </c>
      <c r="C9" s="156" t="s">
        <v>1155</v>
      </c>
      <c r="D9" s="156"/>
      <c r="E9" s="39"/>
      <c r="F9" s="39"/>
      <c r="AA9" s="98" t="s">
        <v>61</v>
      </c>
      <c r="AB9" s="116">
        <v>1</v>
      </c>
      <c r="AC9" s="116" t="s">
        <v>8</v>
      </c>
      <c r="AD9" s="116" t="s">
        <v>3</v>
      </c>
      <c r="AE9" s="116"/>
      <c r="AF9" s="116"/>
      <c r="AG9" s="123">
        <f>IF(Tabel19[[#This Row],[Antwoord Leverancier]]=AC9,AB9,0)</f>
        <v>0</v>
      </c>
      <c r="AH9" s="98"/>
      <c r="AI9" s="98"/>
      <c r="AJ9" s="98"/>
      <c r="AK9" s="118">
        <f t="shared" si="11"/>
        <v>0</v>
      </c>
      <c r="AL9" s="118">
        <f t="shared" si="12"/>
        <v>0</v>
      </c>
      <c r="AM9" s="118">
        <f t="shared" si="13"/>
        <v>0</v>
      </c>
      <c r="AN9" s="118">
        <f t="shared" si="14"/>
        <v>0</v>
      </c>
      <c r="AO9" s="118">
        <f t="shared" si="15"/>
        <v>0</v>
      </c>
      <c r="AP9" s="118">
        <f t="shared" si="16"/>
        <v>0</v>
      </c>
      <c r="AQ9" s="118">
        <f t="shared" si="17"/>
        <v>0</v>
      </c>
      <c r="AR9" s="118">
        <f t="shared" si="18"/>
        <v>0</v>
      </c>
      <c r="AS9" s="118">
        <f t="shared" si="19"/>
        <v>1</v>
      </c>
      <c r="AT9" s="118">
        <f t="shared" si="20"/>
        <v>0</v>
      </c>
      <c r="AU9" s="118">
        <f t="shared" si="21"/>
        <v>0</v>
      </c>
      <c r="AV9" s="118">
        <f t="shared" si="22"/>
        <v>0</v>
      </c>
      <c r="AW9" s="118">
        <f t="shared" si="23"/>
        <v>0</v>
      </c>
      <c r="AX9" s="118">
        <f t="shared" si="24"/>
        <v>0</v>
      </c>
      <c r="AY9" s="118">
        <f t="shared" si="25"/>
        <v>0</v>
      </c>
      <c r="AZ9" s="118">
        <f t="shared" si="26"/>
        <v>0</v>
      </c>
      <c r="BA9" s="118">
        <f t="shared" si="27"/>
        <v>0</v>
      </c>
      <c r="BB9" s="118">
        <f t="shared" si="28"/>
        <v>0</v>
      </c>
      <c r="BC9" s="118">
        <f t="shared" si="29"/>
        <v>0</v>
      </c>
      <c r="BD9" s="118">
        <f t="shared" si="30"/>
        <v>0</v>
      </c>
      <c r="BE9" s="89"/>
      <c r="BF9" s="89"/>
      <c r="BG9" s="89"/>
      <c r="BH9" s="89"/>
      <c r="BI9" s="89"/>
      <c r="BJ9" s="89"/>
      <c r="BK9" s="89"/>
      <c r="BL9" s="89"/>
      <c r="BM9" s="89"/>
      <c r="BN9" s="89"/>
      <c r="BO9" s="89"/>
      <c r="BP9" s="89"/>
      <c r="BQ9" s="89"/>
      <c r="BR9" s="89"/>
      <c r="BS9" s="89"/>
      <c r="BT9" s="89"/>
      <c r="BU9" s="89"/>
      <c r="BV9" s="89"/>
    </row>
    <row r="10" spans="1:74" ht="13.8" x14ac:dyDescent="0.3">
      <c r="A10" s="253" t="s">
        <v>1162</v>
      </c>
      <c r="B10" s="89" t="s">
        <v>1163</v>
      </c>
      <c r="C10" s="156" t="s">
        <v>1155</v>
      </c>
      <c r="D10" s="156"/>
      <c r="E10" s="39"/>
      <c r="F10" s="39"/>
      <c r="AA10" s="98" t="s">
        <v>61</v>
      </c>
      <c r="AB10" s="116">
        <v>1</v>
      </c>
      <c r="AC10" s="116" t="s">
        <v>8</v>
      </c>
      <c r="AD10" s="116" t="s">
        <v>3</v>
      </c>
      <c r="AE10" s="116"/>
      <c r="AF10" s="116"/>
      <c r="AG10" s="123">
        <f>IF(Tabel19[[#This Row],[Antwoord Leverancier]]=AC10,AB10,0)</f>
        <v>0</v>
      </c>
      <c r="AH10" s="98"/>
      <c r="AI10" s="98"/>
      <c r="AJ10" s="98"/>
      <c r="AK10" s="118">
        <f t="shared" si="11"/>
        <v>0</v>
      </c>
      <c r="AL10" s="118">
        <f t="shared" si="12"/>
        <v>0</v>
      </c>
      <c r="AM10" s="118">
        <f t="shared" si="13"/>
        <v>0</v>
      </c>
      <c r="AN10" s="118">
        <f t="shared" si="14"/>
        <v>0</v>
      </c>
      <c r="AO10" s="118">
        <f t="shared" si="15"/>
        <v>0</v>
      </c>
      <c r="AP10" s="118">
        <f t="shared" si="16"/>
        <v>0</v>
      </c>
      <c r="AQ10" s="118">
        <f t="shared" si="17"/>
        <v>0</v>
      </c>
      <c r="AR10" s="118">
        <f t="shared" si="18"/>
        <v>0</v>
      </c>
      <c r="AS10" s="118">
        <f t="shared" si="19"/>
        <v>1</v>
      </c>
      <c r="AT10" s="118">
        <f t="shared" si="20"/>
        <v>0</v>
      </c>
      <c r="AU10" s="118">
        <f t="shared" si="21"/>
        <v>0</v>
      </c>
      <c r="AV10" s="118">
        <f t="shared" si="22"/>
        <v>0</v>
      </c>
      <c r="AW10" s="118">
        <f t="shared" si="23"/>
        <v>0</v>
      </c>
      <c r="AX10" s="118">
        <f t="shared" si="24"/>
        <v>0</v>
      </c>
      <c r="AY10" s="118">
        <f t="shared" si="25"/>
        <v>0</v>
      </c>
      <c r="AZ10" s="118">
        <f t="shared" si="26"/>
        <v>0</v>
      </c>
      <c r="BA10" s="118">
        <f t="shared" si="27"/>
        <v>0</v>
      </c>
      <c r="BB10" s="118">
        <f t="shared" si="28"/>
        <v>0</v>
      </c>
      <c r="BC10" s="118">
        <f t="shared" si="29"/>
        <v>0</v>
      </c>
      <c r="BD10" s="118">
        <f t="shared" si="30"/>
        <v>0</v>
      </c>
      <c r="BE10" s="89"/>
      <c r="BF10" s="89"/>
      <c r="BG10" s="89"/>
      <c r="BH10" s="89"/>
      <c r="BI10" s="89"/>
      <c r="BJ10" s="89"/>
      <c r="BK10" s="89"/>
      <c r="BL10" s="89"/>
      <c r="BM10" s="89"/>
      <c r="BN10" s="89"/>
      <c r="BO10" s="89"/>
      <c r="BP10" s="89"/>
      <c r="BQ10" s="89"/>
      <c r="BR10" s="89"/>
      <c r="BS10" s="89"/>
      <c r="BT10" s="89"/>
      <c r="BU10" s="89"/>
      <c r="BV10" s="89"/>
    </row>
    <row r="11" spans="1:74" ht="27.6" x14ac:dyDescent="0.3">
      <c r="A11" s="253" t="s">
        <v>1164</v>
      </c>
      <c r="B11" s="89" t="s">
        <v>1165</v>
      </c>
      <c r="C11" s="156" t="s">
        <v>1155</v>
      </c>
      <c r="D11" s="156"/>
      <c r="E11" s="39"/>
      <c r="F11" s="39"/>
      <c r="AA11" s="98" t="s">
        <v>61</v>
      </c>
      <c r="AB11" s="116">
        <v>5</v>
      </c>
      <c r="AC11" s="116" t="s">
        <v>8</v>
      </c>
      <c r="AD11" s="116" t="s">
        <v>3</v>
      </c>
      <c r="AE11" s="116"/>
      <c r="AF11" s="116"/>
      <c r="AG11" s="123">
        <f>IF(Tabel19[[#This Row],[Antwoord Leverancier]]=AC11,AB11,0)</f>
        <v>0</v>
      </c>
      <c r="AH11" s="98"/>
      <c r="AI11" s="98"/>
      <c r="AJ11" s="98"/>
      <c r="AK11" s="118">
        <f t="shared" si="11"/>
        <v>0</v>
      </c>
      <c r="AL11" s="118">
        <f t="shared" si="12"/>
        <v>0</v>
      </c>
      <c r="AM11" s="118">
        <f t="shared" si="13"/>
        <v>0</v>
      </c>
      <c r="AN11" s="118">
        <f t="shared" si="14"/>
        <v>0</v>
      </c>
      <c r="AO11" s="118">
        <f t="shared" si="15"/>
        <v>0</v>
      </c>
      <c r="AP11" s="118">
        <f t="shared" si="16"/>
        <v>0</v>
      </c>
      <c r="AQ11" s="118">
        <f t="shared" si="17"/>
        <v>0</v>
      </c>
      <c r="AR11" s="118">
        <f t="shared" si="18"/>
        <v>0</v>
      </c>
      <c r="AS11" s="118">
        <f t="shared" si="19"/>
        <v>5</v>
      </c>
      <c r="AT11" s="118">
        <f t="shared" si="20"/>
        <v>0</v>
      </c>
      <c r="AU11" s="118">
        <f t="shared" si="21"/>
        <v>0</v>
      </c>
      <c r="AV11" s="118">
        <f t="shared" si="22"/>
        <v>0</v>
      </c>
      <c r="AW11" s="118">
        <f t="shared" si="23"/>
        <v>0</v>
      </c>
      <c r="AX11" s="118">
        <f t="shared" si="24"/>
        <v>0</v>
      </c>
      <c r="AY11" s="118">
        <f t="shared" si="25"/>
        <v>0</v>
      </c>
      <c r="AZ11" s="118">
        <f t="shared" si="26"/>
        <v>0</v>
      </c>
      <c r="BA11" s="118">
        <f t="shared" si="27"/>
        <v>0</v>
      </c>
      <c r="BB11" s="118">
        <f t="shared" si="28"/>
        <v>0</v>
      </c>
      <c r="BC11" s="118">
        <f t="shared" si="29"/>
        <v>0</v>
      </c>
      <c r="BD11" s="118">
        <f t="shared" si="30"/>
        <v>0</v>
      </c>
      <c r="BE11" s="89"/>
      <c r="BF11" s="89"/>
      <c r="BG11" s="89"/>
      <c r="BH11" s="89"/>
      <c r="BI11" s="89"/>
      <c r="BJ11" s="89"/>
      <c r="BK11" s="89"/>
      <c r="BL11" s="89"/>
      <c r="BM11" s="89"/>
      <c r="BN11" s="89"/>
      <c r="BO11" s="89"/>
      <c r="BP11" s="89"/>
      <c r="BQ11" s="89"/>
      <c r="BR11" s="89"/>
      <c r="BS11" s="89"/>
      <c r="BT11" s="89"/>
      <c r="BU11" s="89"/>
      <c r="BV11" s="89"/>
    </row>
    <row r="12" spans="1:74" ht="69" x14ac:dyDescent="0.3">
      <c r="A12" s="253" t="s">
        <v>1166</v>
      </c>
      <c r="B12" s="89" t="s">
        <v>1167</v>
      </c>
      <c r="C12" s="156" t="s">
        <v>1168</v>
      </c>
      <c r="D12" s="156"/>
      <c r="E12" s="39"/>
      <c r="F12" s="39"/>
      <c r="AA12" s="98" t="s">
        <v>61</v>
      </c>
      <c r="AB12" s="116">
        <v>1</v>
      </c>
      <c r="AC12" s="116" t="s">
        <v>8</v>
      </c>
      <c r="AD12" s="116" t="s">
        <v>3</v>
      </c>
      <c r="AE12" s="116"/>
      <c r="AF12" s="116"/>
      <c r="AG12" s="123">
        <f>IF(Tabel19[[#This Row],[Antwoord Leverancier]]=AC12,AB12,0)</f>
        <v>0</v>
      </c>
      <c r="AH12" s="98"/>
      <c r="AI12" s="98"/>
      <c r="AJ12" s="98"/>
      <c r="AK12" s="118">
        <f t="shared" si="11"/>
        <v>0</v>
      </c>
      <c r="AL12" s="118">
        <f t="shared" si="12"/>
        <v>0</v>
      </c>
      <c r="AM12" s="118">
        <f t="shared" si="13"/>
        <v>0</v>
      </c>
      <c r="AN12" s="118">
        <f t="shared" si="14"/>
        <v>0</v>
      </c>
      <c r="AO12" s="118">
        <f t="shared" si="15"/>
        <v>0</v>
      </c>
      <c r="AP12" s="118">
        <f t="shared" si="16"/>
        <v>0</v>
      </c>
      <c r="AQ12" s="118">
        <f t="shared" si="17"/>
        <v>0</v>
      </c>
      <c r="AR12" s="118">
        <f t="shared" si="18"/>
        <v>0</v>
      </c>
      <c r="AS12" s="118">
        <f t="shared" si="19"/>
        <v>1</v>
      </c>
      <c r="AT12" s="118">
        <f t="shared" si="20"/>
        <v>0</v>
      </c>
      <c r="AU12" s="118">
        <f t="shared" si="21"/>
        <v>0</v>
      </c>
      <c r="AV12" s="118">
        <f t="shared" si="22"/>
        <v>0</v>
      </c>
      <c r="AW12" s="118">
        <f t="shared" si="23"/>
        <v>0</v>
      </c>
      <c r="AX12" s="118">
        <f t="shared" si="24"/>
        <v>0</v>
      </c>
      <c r="AY12" s="118">
        <f t="shared" si="25"/>
        <v>0</v>
      </c>
      <c r="AZ12" s="118">
        <f t="shared" si="26"/>
        <v>0</v>
      </c>
      <c r="BA12" s="118">
        <f t="shared" si="27"/>
        <v>0</v>
      </c>
      <c r="BB12" s="118">
        <f t="shared" si="28"/>
        <v>0</v>
      </c>
      <c r="BC12" s="118">
        <f t="shared" si="29"/>
        <v>0</v>
      </c>
      <c r="BD12" s="118">
        <f t="shared" si="30"/>
        <v>0</v>
      </c>
      <c r="BE12" s="89"/>
      <c r="BF12" s="89"/>
      <c r="BG12" s="89"/>
      <c r="BH12" s="89"/>
      <c r="BI12" s="89"/>
      <c r="BJ12" s="89"/>
      <c r="BK12" s="89"/>
      <c r="BL12" s="89"/>
      <c r="BM12" s="89"/>
      <c r="BN12" s="89"/>
      <c r="BO12" s="89"/>
      <c r="BP12" s="89"/>
      <c r="BQ12" s="89"/>
      <c r="BR12" s="89"/>
      <c r="BS12" s="89"/>
      <c r="BT12" s="89"/>
      <c r="BU12" s="89"/>
      <c r="BV12" s="89"/>
    </row>
    <row r="13" spans="1:74" ht="27.6" x14ac:dyDescent="0.3">
      <c r="A13" s="253" t="s">
        <v>1169</v>
      </c>
      <c r="B13" s="89" t="s">
        <v>1170</v>
      </c>
      <c r="C13" s="156" t="s">
        <v>1171</v>
      </c>
      <c r="D13" s="156"/>
      <c r="E13" s="39"/>
      <c r="F13" s="39"/>
      <c r="AA13" s="98" t="s">
        <v>61</v>
      </c>
      <c r="AB13" s="116">
        <v>1</v>
      </c>
      <c r="AC13" s="116" t="s">
        <v>8</v>
      </c>
      <c r="AD13" s="116" t="s">
        <v>3</v>
      </c>
      <c r="AE13" s="116"/>
      <c r="AF13" s="116"/>
      <c r="AG13" s="123">
        <f>IF(Tabel19[[#This Row],[Antwoord Leverancier]]=AC13,AB13,0)</f>
        <v>0</v>
      </c>
      <c r="AH13" s="98"/>
      <c r="AI13" s="98"/>
      <c r="AJ13" s="98"/>
      <c r="AK13" s="118">
        <f t="shared" si="11"/>
        <v>0</v>
      </c>
      <c r="AL13" s="118">
        <f t="shared" si="12"/>
        <v>0</v>
      </c>
      <c r="AM13" s="118">
        <f t="shared" si="13"/>
        <v>0</v>
      </c>
      <c r="AN13" s="118">
        <f t="shared" si="14"/>
        <v>0</v>
      </c>
      <c r="AO13" s="118">
        <f t="shared" si="15"/>
        <v>0</v>
      </c>
      <c r="AP13" s="118">
        <f t="shared" si="16"/>
        <v>0</v>
      </c>
      <c r="AQ13" s="118">
        <f t="shared" si="17"/>
        <v>0</v>
      </c>
      <c r="AR13" s="118">
        <f t="shared" si="18"/>
        <v>0</v>
      </c>
      <c r="AS13" s="118">
        <f t="shared" si="19"/>
        <v>1</v>
      </c>
      <c r="AT13" s="118">
        <f t="shared" si="20"/>
        <v>0</v>
      </c>
      <c r="AU13" s="118">
        <f t="shared" si="21"/>
        <v>0</v>
      </c>
      <c r="AV13" s="118">
        <f t="shared" si="22"/>
        <v>0</v>
      </c>
      <c r="AW13" s="118">
        <f t="shared" si="23"/>
        <v>0</v>
      </c>
      <c r="AX13" s="118">
        <f t="shared" si="24"/>
        <v>0</v>
      </c>
      <c r="AY13" s="118">
        <f t="shared" si="25"/>
        <v>0</v>
      </c>
      <c r="AZ13" s="118">
        <f t="shared" si="26"/>
        <v>0</v>
      </c>
      <c r="BA13" s="118">
        <f t="shared" si="27"/>
        <v>0</v>
      </c>
      <c r="BB13" s="118">
        <f t="shared" si="28"/>
        <v>0</v>
      </c>
      <c r="BC13" s="118">
        <f t="shared" si="29"/>
        <v>0</v>
      </c>
      <c r="BD13" s="118">
        <f t="shared" si="30"/>
        <v>0</v>
      </c>
      <c r="BE13" s="89"/>
      <c r="BF13" s="89"/>
      <c r="BG13" s="89"/>
      <c r="BH13" s="89"/>
      <c r="BI13" s="89"/>
      <c r="BJ13" s="89"/>
      <c r="BK13" s="89"/>
      <c r="BL13" s="89"/>
      <c r="BM13" s="89"/>
      <c r="BN13" s="89"/>
      <c r="BO13" s="89"/>
      <c r="BP13" s="89"/>
      <c r="BQ13" s="89"/>
      <c r="BR13" s="89"/>
      <c r="BS13" s="89"/>
      <c r="BT13" s="89"/>
      <c r="BU13" s="89"/>
      <c r="BV13" s="89"/>
    </row>
    <row r="14" spans="1:74" ht="41.4" x14ac:dyDescent="0.3">
      <c r="A14" s="253" t="s">
        <v>1172</v>
      </c>
      <c r="B14" s="89" t="s">
        <v>1173</v>
      </c>
      <c r="C14" s="156" t="s">
        <v>1168</v>
      </c>
      <c r="D14" s="156"/>
      <c r="E14" s="39"/>
      <c r="F14" s="39"/>
      <c r="AA14" s="98" t="s">
        <v>61</v>
      </c>
      <c r="AB14" s="116">
        <v>1</v>
      </c>
      <c r="AC14" s="116" t="s">
        <v>8</v>
      </c>
      <c r="AD14" s="116" t="s">
        <v>3</v>
      </c>
      <c r="AE14" s="116"/>
      <c r="AF14" s="116"/>
      <c r="AG14" s="123">
        <f>IF(Tabel19[[#This Row],[Antwoord Leverancier]]=AC14,AB14,0)</f>
        <v>0</v>
      </c>
      <c r="AH14" s="98"/>
      <c r="AI14" s="98"/>
      <c r="AJ14" s="98"/>
      <c r="AK14" s="118">
        <f t="shared" si="11"/>
        <v>0</v>
      </c>
      <c r="AL14" s="118">
        <f t="shared" si="12"/>
        <v>0</v>
      </c>
      <c r="AM14" s="118">
        <f t="shared" si="13"/>
        <v>0</v>
      </c>
      <c r="AN14" s="118">
        <f t="shared" si="14"/>
        <v>0</v>
      </c>
      <c r="AO14" s="118">
        <f t="shared" si="15"/>
        <v>0</v>
      </c>
      <c r="AP14" s="118">
        <f t="shared" si="16"/>
        <v>0</v>
      </c>
      <c r="AQ14" s="118">
        <f t="shared" si="17"/>
        <v>0</v>
      </c>
      <c r="AR14" s="118">
        <f t="shared" si="18"/>
        <v>0</v>
      </c>
      <c r="AS14" s="118">
        <f t="shared" si="19"/>
        <v>1</v>
      </c>
      <c r="AT14" s="118">
        <f t="shared" si="20"/>
        <v>0</v>
      </c>
      <c r="AU14" s="118">
        <f t="shared" si="21"/>
        <v>0</v>
      </c>
      <c r="AV14" s="118">
        <f t="shared" si="22"/>
        <v>0</v>
      </c>
      <c r="AW14" s="118">
        <f t="shared" si="23"/>
        <v>0</v>
      </c>
      <c r="AX14" s="118">
        <f t="shared" si="24"/>
        <v>0</v>
      </c>
      <c r="AY14" s="118">
        <f t="shared" si="25"/>
        <v>0</v>
      </c>
      <c r="AZ14" s="118">
        <f t="shared" si="26"/>
        <v>0</v>
      </c>
      <c r="BA14" s="118">
        <f t="shared" si="27"/>
        <v>0</v>
      </c>
      <c r="BB14" s="118">
        <f t="shared" si="28"/>
        <v>0</v>
      </c>
      <c r="BC14" s="118">
        <f t="shared" si="29"/>
        <v>0</v>
      </c>
      <c r="BD14" s="118">
        <f t="shared" si="30"/>
        <v>0</v>
      </c>
      <c r="BE14" s="89"/>
      <c r="BF14" s="89"/>
      <c r="BG14" s="89"/>
      <c r="BH14" s="89"/>
      <c r="BI14" s="89"/>
      <c r="BJ14" s="89"/>
      <c r="BK14" s="89"/>
      <c r="BL14" s="89"/>
      <c r="BM14" s="89"/>
      <c r="BN14" s="89"/>
      <c r="BO14" s="89"/>
      <c r="BP14" s="89"/>
      <c r="BQ14" s="89"/>
      <c r="BR14" s="89"/>
      <c r="BS14" s="89"/>
      <c r="BT14" s="89"/>
      <c r="BU14" s="89"/>
      <c r="BV14" s="89"/>
    </row>
    <row r="15" spans="1:74" ht="41.4" x14ac:dyDescent="0.3">
      <c r="A15" s="253" t="s">
        <v>1174</v>
      </c>
      <c r="B15" s="89" t="s">
        <v>1175</v>
      </c>
      <c r="C15" s="156" t="s">
        <v>1155</v>
      </c>
      <c r="D15" s="156"/>
      <c r="E15" s="39"/>
      <c r="F15" s="39"/>
      <c r="AA15" s="98" t="s">
        <v>61</v>
      </c>
      <c r="AB15" s="116">
        <v>2</v>
      </c>
      <c r="AC15" s="116" t="s">
        <v>8</v>
      </c>
      <c r="AD15" s="116" t="s">
        <v>3</v>
      </c>
      <c r="AE15" s="116"/>
      <c r="AF15" s="116"/>
      <c r="AG15" s="123">
        <f>IF(Tabel19[[#This Row],[Antwoord Leverancier]]=AC15,AB15,0)</f>
        <v>0</v>
      </c>
      <c r="AH15" s="98"/>
      <c r="AI15" s="98"/>
      <c r="AJ15" s="98"/>
      <c r="AK15" s="118">
        <f t="shared" si="11"/>
        <v>0</v>
      </c>
      <c r="AL15" s="118">
        <f t="shared" si="12"/>
        <v>0</v>
      </c>
      <c r="AM15" s="118">
        <f t="shared" si="13"/>
        <v>0</v>
      </c>
      <c r="AN15" s="118">
        <f t="shared" si="14"/>
        <v>0</v>
      </c>
      <c r="AO15" s="118">
        <f t="shared" si="15"/>
        <v>0</v>
      </c>
      <c r="AP15" s="118">
        <f t="shared" si="16"/>
        <v>0</v>
      </c>
      <c r="AQ15" s="118">
        <f t="shared" si="17"/>
        <v>0</v>
      </c>
      <c r="AR15" s="118">
        <f t="shared" si="18"/>
        <v>0</v>
      </c>
      <c r="AS15" s="118">
        <f t="shared" si="19"/>
        <v>2</v>
      </c>
      <c r="AT15" s="118">
        <f t="shared" si="20"/>
        <v>0</v>
      </c>
      <c r="AU15" s="118">
        <f t="shared" si="21"/>
        <v>0</v>
      </c>
      <c r="AV15" s="118">
        <f t="shared" si="22"/>
        <v>0</v>
      </c>
      <c r="AW15" s="118">
        <f t="shared" si="23"/>
        <v>0</v>
      </c>
      <c r="AX15" s="118">
        <f t="shared" si="24"/>
        <v>0</v>
      </c>
      <c r="AY15" s="118">
        <f t="shared" si="25"/>
        <v>0</v>
      </c>
      <c r="AZ15" s="118">
        <f t="shared" si="26"/>
        <v>0</v>
      </c>
      <c r="BA15" s="118">
        <f t="shared" si="27"/>
        <v>0</v>
      </c>
      <c r="BB15" s="118">
        <f t="shared" si="28"/>
        <v>0</v>
      </c>
      <c r="BC15" s="118">
        <f t="shared" si="29"/>
        <v>0</v>
      </c>
      <c r="BD15" s="118">
        <f t="shared" si="30"/>
        <v>0</v>
      </c>
      <c r="BE15" s="89"/>
      <c r="BF15" s="89"/>
      <c r="BG15" s="89"/>
      <c r="BH15" s="89"/>
      <c r="BI15" s="89"/>
      <c r="BJ15" s="89"/>
      <c r="BK15" s="89"/>
      <c r="BL15" s="89"/>
      <c r="BM15" s="89"/>
      <c r="BN15" s="89"/>
      <c r="BO15" s="89"/>
      <c r="BP15" s="89"/>
      <c r="BQ15" s="89"/>
      <c r="BR15" s="89"/>
      <c r="BS15" s="89"/>
      <c r="BT15" s="89"/>
      <c r="BU15" s="89"/>
      <c r="BV15" s="89"/>
    </row>
    <row r="16" spans="1:74" ht="27.6" x14ac:dyDescent="0.3">
      <c r="A16" s="253" t="s">
        <v>1176</v>
      </c>
      <c r="B16" s="89" t="s">
        <v>1177</v>
      </c>
      <c r="C16" s="156" t="s">
        <v>1171</v>
      </c>
      <c r="D16" s="156"/>
      <c r="E16" s="39"/>
      <c r="F16" s="39"/>
      <c r="AA16" s="98" t="s">
        <v>61</v>
      </c>
      <c r="AB16" s="116">
        <v>3</v>
      </c>
      <c r="AC16" s="116" t="s">
        <v>8</v>
      </c>
      <c r="AD16" s="116" t="s">
        <v>3</v>
      </c>
      <c r="AE16" s="116"/>
      <c r="AF16" s="116"/>
      <c r="AG16" s="123">
        <f>IF(Tabel19[[#This Row],[Antwoord Leverancier]]=AC16,AB16,0)</f>
        <v>0</v>
      </c>
      <c r="AH16" s="98"/>
      <c r="AI16" s="98"/>
      <c r="AJ16" s="98"/>
      <c r="AK16" s="118">
        <f t="shared" si="11"/>
        <v>0</v>
      </c>
      <c r="AL16" s="118">
        <f t="shared" si="12"/>
        <v>0</v>
      </c>
      <c r="AM16" s="118">
        <f t="shared" si="13"/>
        <v>0</v>
      </c>
      <c r="AN16" s="118">
        <f t="shared" si="14"/>
        <v>0</v>
      </c>
      <c r="AO16" s="118">
        <f t="shared" si="15"/>
        <v>0</v>
      </c>
      <c r="AP16" s="118">
        <f t="shared" si="16"/>
        <v>0</v>
      </c>
      <c r="AQ16" s="118">
        <f t="shared" si="17"/>
        <v>0</v>
      </c>
      <c r="AR16" s="118">
        <f t="shared" si="18"/>
        <v>0</v>
      </c>
      <c r="AS16" s="118">
        <f t="shared" si="19"/>
        <v>3</v>
      </c>
      <c r="AT16" s="118">
        <f t="shared" si="20"/>
        <v>0</v>
      </c>
      <c r="AU16" s="118">
        <f t="shared" si="21"/>
        <v>0</v>
      </c>
      <c r="AV16" s="118">
        <f t="shared" si="22"/>
        <v>0</v>
      </c>
      <c r="AW16" s="118">
        <f t="shared" si="23"/>
        <v>0</v>
      </c>
      <c r="AX16" s="118">
        <f t="shared" si="24"/>
        <v>0</v>
      </c>
      <c r="AY16" s="118">
        <f t="shared" si="25"/>
        <v>0</v>
      </c>
      <c r="AZ16" s="118">
        <f t="shared" si="26"/>
        <v>0</v>
      </c>
      <c r="BA16" s="118">
        <f t="shared" si="27"/>
        <v>0</v>
      </c>
      <c r="BB16" s="118">
        <f t="shared" si="28"/>
        <v>0</v>
      </c>
      <c r="BC16" s="118">
        <f t="shared" si="29"/>
        <v>0</v>
      </c>
      <c r="BD16" s="118">
        <f t="shared" si="30"/>
        <v>0</v>
      </c>
      <c r="BE16" s="89"/>
      <c r="BF16" s="89"/>
      <c r="BG16" s="89"/>
      <c r="BH16" s="89"/>
      <c r="BI16" s="89"/>
      <c r="BJ16" s="89"/>
      <c r="BK16" s="89"/>
      <c r="BL16" s="89"/>
      <c r="BM16" s="89"/>
      <c r="BN16" s="89"/>
      <c r="BO16" s="89"/>
      <c r="BP16" s="89"/>
      <c r="BQ16" s="89"/>
      <c r="BR16" s="89"/>
      <c r="BS16" s="89"/>
      <c r="BT16" s="89"/>
      <c r="BU16" s="89"/>
      <c r="BV16" s="89"/>
    </row>
    <row r="17" spans="1:74" ht="27.6" x14ac:dyDescent="0.3">
      <c r="A17" s="253" t="s">
        <v>1178</v>
      </c>
      <c r="B17" s="89" t="s">
        <v>1179</v>
      </c>
      <c r="C17" s="156" t="s">
        <v>1180</v>
      </c>
      <c r="D17" s="156"/>
      <c r="E17" s="39"/>
      <c r="F17" s="39"/>
      <c r="AA17" s="98"/>
      <c r="AB17" s="116"/>
      <c r="AC17" s="116" t="s">
        <v>8</v>
      </c>
      <c r="AD17" s="116" t="s">
        <v>3</v>
      </c>
      <c r="AE17" s="116"/>
      <c r="AF17" s="116"/>
      <c r="AG17" s="123">
        <f>IF(Tabel19[[#This Row],[Antwoord Leverancier]]=AC17,AB17,0)</f>
        <v>0</v>
      </c>
      <c r="AH17" s="98"/>
      <c r="AI17" s="98"/>
      <c r="AJ17" s="98"/>
      <c r="AK17" s="118">
        <f t="shared" si="11"/>
        <v>0</v>
      </c>
      <c r="AL17" s="118">
        <f t="shared" si="12"/>
        <v>0</v>
      </c>
      <c r="AM17" s="118">
        <f t="shared" si="13"/>
        <v>0</v>
      </c>
      <c r="AN17" s="118">
        <f t="shared" si="14"/>
        <v>0</v>
      </c>
      <c r="AO17" s="118">
        <f t="shared" si="15"/>
        <v>0</v>
      </c>
      <c r="AP17" s="118">
        <f t="shared" si="16"/>
        <v>0</v>
      </c>
      <c r="AQ17" s="118">
        <f t="shared" si="17"/>
        <v>0</v>
      </c>
      <c r="AR17" s="118">
        <f t="shared" si="18"/>
        <v>0</v>
      </c>
      <c r="AS17" s="118">
        <f t="shared" si="19"/>
        <v>0</v>
      </c>
      <c r="AT17" s="118">
        <f t="shared" si="20"/>
        <v>0</v>
      </c>
      <c r="AU17" s="118">
        <f t="shared" si="21"/>
        <v>0</v>
      </c>
      <c r="AV17" s="118">
        <f t="shared" si="22"/>
        <v>0</v>
      </c>
      <c r="AW17" s="118">
        <f t="shared" si="23"/>
        <v>0</v>
      </c>
      <c r="AX17" s="118">
        <f t="shared" si="24"/>
        <v>0</v>
      </c>
      <c r="AY17" s="118">
        <f t="shared" si="25"/>
        <v>0</v>
      </c>
      <c r="AZ17" s="118">
        <f t="shared" si="26"/>
        <v>0</v>
      </c>
      <c r="BA17" s="118">
        <f t="shared" si="27"/>
        <v>0</v>
      </c>
      <c r="BB17" s="118">
        <f t="shared" si="28"/>
        <v>0</v>
      </c>
      <c r="BC17" s="118">
        <f t="shared" si="29"/>
        <v>0</v>
      </c>
      <c r="BD17" s="118">
        <f t="shared" si="30"/>
        <v>0</v>
      </c>
      <c r="BE17" s="89"/>
      <c r="BF17" s="89"/>
      <c r="BG17" s="89"/>
      <c r="BH17" s="89"/>
      <c r="BI17" s="89"/>
      <c r="BJ17" s="89"/>
      <c r="BK17" s="89"/>
      <c r="BL17" s="89"/>
      <c r="BM17" s="89"/>
      <c r="BN17" s="89"/>
      <c r="BO17" s="89"/>
      <c r="BP17" s="89"/>
      <c r="BQ17" s="89"/>
      <c r="BR17" s="89"/>
      <c r="BS17" s="89"/>
      <c r="BT17" s="89"/>
      <c r="BU17" s="89"/>
      <c r="BV17" s="89"/>
    </row>
    <row r="18" spans="1:74" ht="13.8" x14ac:dyDescent="0.3">
      <c r="A18" s="253" t="s">
        <v>1181</v>
      </c>
      <c r="B18" s="89" t="s">
        <v>1182</v>
      </c>
      <c r="C18" s="156" t="s">
        <v>1180</v>
      </c>
      <c r="D18" s="156"/>
      <c r="E18" s="39"/>
      <c r="F18" s="39"/>
      <c r="AA18" s="98" t="s">
        <v>61</v>
      </c>
      <c r="AB18" s="116">
        <v>1</v>
      </c>
      <c r="AC18" s="116" t="s">
        <v>8</v>
      </c>
      <c r="AD18" s="116" t="s">
        <v>3</v>
      </c>
      <c r="AE18" s="116"/>
      <c r="AF18" s="116"/>
      <c r="AG18" s="123">
        <f>IF(Tabel19[[#This Row],[Antwoord Leverancier]]=AC18,AB18,0)</f>
        <v>0</v>
      </c>
      <c r="AH18" s="98"/>
      <c r="AI18" s="98"/>
      <c r="AJ18" s="98"/>
      <c r="AK18" s="118">
        <f t="shared" si="11"/>
        <v>0</v>
      </c>
      <c r="AL18" s="118">
        <f t="shared" si="12"/>
        <v>0</v>
      </c>
      <c r="AM18" s="118">
        <f t="shared" si="13"/>
        <v>0</v>
      </c>
      <c r="AN18" s="118">
        <f t="shared" si="14"/>
        <v>0</v>
      </c>
      <c r="AO18" s="118">
        <f t="shared" si="15"/>
        <v>0</v>
      </c>
      <c r="AP18" s="118">
        <f t="shared" si="16"/>
        <v>0</v>
      </c>
      <c r="AQ18" s="118">
        <f t="shared" si="17"/>
        <v>0</v>
      </c>
      <c r="AR18" s="118">
        <f t="shared" si="18"/>
        <v>0</v>
      </c>
      <c r="AS18" s="118">
        <f t="shared" si="19"/>
        <v>1</v>
      </c>
      <c r="AT18" s="118">
        <f t="shared" si="20"/>
        <v>0</v>
      </c>
      <c r="AU18" s="118">
        <f t="shared" si="21"/>
        <v>0</v>
      </c>
      <c r="AV18" s="118">
        <f t="shared" si="22"/>
        <v>0</v>
      </c>
      <c r="AW18" s="118">
        <f t="shared" si="23"/>
        <v>0</v>
      </c>
      <c r="AX18" s="118">
        <f t="shared" si="24"/>
        <v>0</v>
      </c>
      <c r="AY18" s="118">
        <f t="shared" si="25"/>
        <v>0</v>
      </c>
      <c r="AZ18" s="118">
        <f t="shared" si="26"/>
        <v>0</v>
      </c>
      <c r="BA18" s="118">
        <f t="shared" si="27"/>
        <v>0</v>
      </c>
      <c r="BB18" s="118">
        <f t="shared" si="28"/>
        <v>0</v>
      </c>
      <c r="BC18" s="118">
        <f t="shared" si="29"/>
        <v>0</v>
      </c>
      <c r="BD18" s="118">
        <f t="shared" si="30"/>
        <v>0</v>
      </c>
      <c r="BE18" s="89"/>
      <c r="BF18" s="89"/>
      <c r="BG18" s="89"/>
      <c r="BH18" s="89"/>
      <c r="BI18" s="89"/>
      <c r="BJ18" s="89"/>
      <c r="BK18" s="89"/>
      <c r="BL18" s="89"/>
      <c r="BM18" s="89"/>
      <c r="BN18" s="89"/>
      <c r="BO18" s="89"/>
      <c r="BP18" s="89"/>
      <c r="BQ18" s="89"/>
      <c r="BR18" s="89"/>
      <c r="BS18" s="89"/>
      <c r="BT18" s="89"/>
      <c r="BU18" s="89"/>
      <c r="BV18" s="89"/>
    </row>
    <row r="19" spans="1:74" ht="13.8" x14ac:dyDescent="0.3">
      <c r="A19" s="253" t="s">
        <v>1183</v>
      </c>
      <c r="B19" s="89" t="s">
        <v>1184</v>
      </c>
      <c r="C19" s="156" t="s">
        <v>1180</v>
      </c>
      <c r="D19" s="156"/>
      <c r="E19" s="39"/>
      <c r="F19" s="39"/>
      <c r="AA19" s="98" t="s">
        <v>61</v>
      </c>
      <c r="AB19" s="116">
        <v>1</v>
      </c>
      <c r="AC19" s="116" t="s">
        <v>8</v>
      </c>
      <c r="AD19" s="116" t="s">
        <v>3</v>
      </c>
      <c r="AE19" s="116"/>
      <c r="AF19" s="116"/>
      <c r="AG19" s="123">
        <f>IF(Tabel19[[#This Row],[Antwoord Leverancier]]=AC19,AB19,0)</f>
        <v>0</v>
      </c>
      <c r="AH19" s="98"/>
      <c r="AI19" s="98"/>
      <c r="AJ19" s="98"/>
      <c r="AK19" s="118">
        <f t="shared" si="11"/>
        <v>0</v>
      </c>
      <c r="AL19" s="118">
        <f t="shared" si="12"/>
        <v>0</v>
      </c>
      <c r="AM19" s="118">
        <f t="shared" si="13"/>
        <v>0</v>
      </c>
      <c r="AN19" s="118">
        <f t="shared" si="14"/>
        <v>0</v>
      </c>
      <c r="AO19" s="118">
        <f t="shared" si="15"/>
        <v>0</v>
      </c>
      <c r="AP19" s="118">
        <f t="shared" si="16"/>
        <v>0</v>
      </c>
      <c r="AQ19" s="118">
        <f t="shared" si="17"/>
        <v>0</v>
      </c>
      <c r="AR19" s="118">
        <f t="shared" si="18"/>
        <v>0</v>
      </c>
      <c r="AS19" s="118">
        <f t="shared" si="19"/>
        <v>1</v>
      </c>
      <c r="AT19" s="118">
        <f t="shared" si="20"/>
        <v>0</v>
      </c>
      <c r="AU19" s="118">
        <f t="shared" si="21"/>
        <v>0</v>
      </c>
      <c r="AV19" s="118">
        <f t="shared" si="22"/>
        <v>0</v>
      </c>
      <c r="AW19" s="118">
        <f t="shared" si="23"/>
        <v>0</v>
      </c>
      <c r="AX19" s="118">
        <f t="shared" si="24"/>
        <v>0</v>
      </c>
      <c r="AY19" s="118">
        <f t="shared" si="25"/>
        <v>0</v>
      </c>
      <c r="AZ19" s="118">
        <f t="shared" si="26"/>
        <v>0</v>
      </c>
      <c r="BA19" s="118">
        <f t="shared" si="27"/>
        <v>0</v>
      </c>
      <c r="BB19" s="118">
        <f t="shared" si="28"/>
        <v>0</v>
      </c>
      <c r="BC19" s="118">
        <f t="shared" si="29"/>
        <v>0</v>
      </c>
      <c r="BD19" s="118">
        <f t="shared" si="30"/>
        <v>0</v>
      </c>
      <c r="BE19" s="89"/>
      <c r="BF19" s="89"/>
      <c r="BG19" s="89"/>
      <c r="BH19" s="89"/>
      <c r="BI19" s="89"/>
      <c r="BJ19" s="89"/>
      <c r="BK19" s="89"/>
      <c r="BL19" s="89"/>
      <c r="BM19" s="89"/>
      <c r="BN19" s="89"/>
      <c r="BO19" s="89"/>
      <c r="BP19" s="89"/>
      <c r="BQ19" s="89"/>
      <c r="BR19" s="89"/>
      <c r="BS19" s="89"/>
      <c r="BT19" s="89"/>
      <c r="BU19" s="89"/>
      <c r="BV19" s="89"/>
    </row>
    <row r="20" spans="1:74" ht="13.8" x14ac:dyDescent="0.3">
      <c r="A20" s="253" t="s">
        <v>1185</v>
      </c>
      <c r="B20" s="157" t="s">
        <v>1186</v>
      </c>
      <c r="C20" s="156" t="s">
        <v>1180</v>
      </c>
      <c r="D20" s="156"/>
      <c r="E20" s="39"/>
      <c r="F20" s="39"/>
      <c r="AA20" s="98" t="s">
        <v>61</v>
      </c>
      <c r="AB20" s="116">
        <v>1</v>
      </c>
      <c r="AC20" s="116" t="s">
        <v>8</v>
      </c>
      <c r="AD20" s="116" t="s">
        <v>3</v>
      </c>
      <c r="AE20" s="116"/>
      <c r="AF20" s="116"/>
      <c r="AG20" s="123">
        <f>IF(Tabel19[[#This Row],[Antwoord Leverancier]]=AC20,AB20,0)</f>
        <v>0</v>
      </c>
      <c r="AH20" s="98"/>
      <c r="AI20" s="98"/>
      <c r="AJ20" s="98"/>
      <c r="AK20" s="118">
        <f t="shared" si="11"/>
        <v>0</v>
      </c>
      <c r="AL20" s="118">
        <f t="shared" si="12"/>
        <v>0</v>
      </c>
      <c r="AM20" s="118">
        <f t="shared" si="13"/>
        <v>0</v>
      </c>
      <c r="AN20" s="118">
        <f t="shared" si="14"/>
        <v>0</v>
      </c>
      <c r="AO20" s="118">
        <f t="shared" si="15"/>
        <v>0</v>
      </c>
      <c r="AP20" s="118">
        <f t="shared" si="16"/>
        <v>0</v>
      </c>
      <c r="AQ20" s="118">
        <f t="shared" si="17"/>
        <v>0</v>
      </c>
      <c r="AR20" s="118">
        <f t="shared" si="18"/>
        <v>0</v>
      </c>
      <c r="AS20" s="118">
        <f t="shared" si="19"/>
        <v>1</v>
      </c>
      <c r="AT20" s="118">
        <f t="shared" si="20"/>
        <v>0</v>
      </c>
      <c r="AU20" s="118">
        <f t="shared" si="21"/>
        <v>0</v>
      </c>
      <c r="AV20" s="118">
        <f t="shared" si="22"/>
        <v>0</v>
      </c>
      <c r="AW20" s="118">
        <f t="shared" si="23"/>
        <v>0</v>
      </c>
      <c r="AX20" s="118">
        <f t="shared" si="24"/>
        <v>0</v>
      </c>
      <c r="AY20" s="118">
        <f t="shared" si="25"/>
        <v>0</v>
      </c>
      <c r="AZ20" s="118">
        <f t="shared" si="26"/>
        <v>0</v>
      </c>
      <c r="BA20" s="118">
        <f t="shared" si="27"/>
        <v>0</v>
      </c>
      <c r="BB20" s="118">
        <f t="shared" si="28"/>
        <v>0</v>
      </c>
      <c r="BC20" s="118">
        <f t="shared" si="29"/>
        <v>0</v>
      </c>
      <c r="BD20" s="118">
        <f t="shared" si="30"/>
        <v>0</v>
      </c>
      <c r="BE20" s="89"/>
      <c r="BF20" s="89"/>
      <c r="BG20" s="89"/>
      <c r="BH20" s="89"/>
      <c r="BI20" s="89"/>
      <c r="BJ20" s="89"/>
      <c r="BK20" s="89"/>
      <c r="BL20" s="89"/>
      <c r="BM20" s="89"/>
      <c r="BN20" s="89"/>
      <c r="BO20" s="89"/>
      <c r="BP20" s="89"/>
      <c r="BQ20" s="89"/>
      <c r="BR20" s="89"/>
      <c r="BS20" s="89"/>
      <c r="BT20" s="89"/>
      <c r="BU20" s="89"/>
      <c r="BV20" s="89"/>
    </row>
    <row r="21" spans="1:74" ht="27.6" x14ac:dyDescent="0.3">
      <c r="A21" s="253" t="s">
        <v>1187</v>
      </c>
      <c r="B21" s="89" t="s">
        <v>1188</v>
      </c>
      <c r="C21" s="156" t="s">
        <v>1189</v>
      </c>
      <c r="D21" s="156"/>
      <c r="F21" s="39"/>
      <c r="AA21" s="98" t="s">
        <v>61</v>
      </c>
      <c r="AB21" s="116">
        <v>1</v>
      </c>
      <c r="AC21" s="116" t="s">
        <v>8</v>
      </c>
      <c r="AD21" s="116" t="s">
        <v>3</v>
      </c>
      <c r="AE21" s="116"/>
      <c r="AF21" s="116"/>
      <c r="AG21" s="123">
        <f>IF(Tabel19[[#This Row],[Antwoord Leverancier]]=AC21,AB21,0)</f>
        <v>0</v>
      </c>
      <c r="AH21" s="98"/>
      <c r="AI21" s="98"/>
      <c r="AJ21" s="98"/>
      <c r="AK21" s="118">
        <f t="shared" si="11"/>
        <v>0</v>
      </c>
      <c r="AL21" s="118">
        <f t="shared" si="12"/>
        <v>0</v>
      </c>
      <c r="AM21" s="118">
        <f t="shared" si="13"/>
        <v>0</v>
      </c>
      <c r="AN21" s="118">
        <f t="shared" si="14"/>
        <v>0</v>
      </c>
      <c r="AO21" s="118">
        <f t="shared" si="15"/>
        <v>0</v>
      </c>
      <c r="AP21" s="118">
        <f t="shared" si="16"/>
        <v>0</v>
      </c>
      <c r="AQ21" s="118">
        <f t="shared" si="17"/>
        <v>0</v>
      </c>
      <c r="AR21" s="118">
        <f t="shared" si="18"/>
        <v>0</v>
      </c>
      <c r="AS21" s="118">
        <f t="shared" si="19"/>
        <v>1</v>
      </c>
      <c r="AT21" s="118">
        <f t="shared" si="20"/>
        <v>0</v>
      </c>
      <c r="AU21" s="118">
        <f t="shared" si="21"/>
        <v>0</v>
      </c>
      <c r="AV21" s="118">
        <f t="shared" si="22"/>
        <v>0</v>
      </c>
      <c r="AW21" s="118">
        <f t="shared" si="23"/>
        <v>0</v>
      </c>
      <c r="AX21" s="118">
        <f t="shared" si="24"/>
        <v>0</v>
      </c>
      <c r="AY21" s="118">
        <f t="shared" si="25"/>
        <v>0</v>
      </c>
      <c r="AZ21" s="118">
        <f t="shared" si="26"/>
        <v>0</v>
      </c>
      <c r="BA21" s="118">
        <f t="shared" si="27"/>
        <v>0</v>
      </c>
      <c r="BB21" s="118">
        <f t="shared" si="28"/>
        <v>0</v>
      </c>
      <c r="BC21" s="118">
        <f t="shared" si="29"/>
        <v>0</v>
      </c>
      <c r="BD21" s="118">
        <f t="shared" si="30"/>
        <v>0</v>
      </c>
      <c r="BE21" s="89"/>
      <c r="BF21" s="89"/>
      <c r="BG21" s="89"/>
      <c r="BH21" s="89"/>
      <c r="BI21" s="89"/>
      <c r="BJ21" s="89"/>
      <c r="BK21" s="89"/>
      <c r="BL21" s="89"/>
      <c r="BM21" s="89"/>
      <c r="BN21" s="89"/>
      <c r="BO21" s="89"/>
      <c r="BP21" s="89"/>
      <c r="BQ21" s="89"/>
      <c r="BR21" s="89"/>
      <c r="BS21" s="89"/>
      <c r="BT21" s="89"/>
      <c r="BU21" s="89"/>
      <c r="BV21" s="89"/>
    </row>
    <row r="22" spans="1:74" ht="13.8" x14ac:dyDescent="0.3">
      <c r="A22" s="253" t="s">
        <v>1190</v>
      </c>
      <c r="B22" s="89" t="s">
        <v>1191</v>
      </c>
      <c r="C22" s="156" t="s">
        <v>1189</v>
      </c>
      <c r="D22" s="156"/>
      <c r="E22" s="39"/>
      <c r="F22" s="39"/>
      <c r="AA22" s="98"/>
      <c r="AB22" s="116"/>
      <c r="AC22" s="116"/>
      <c r="AD22" s="116"/>
      <c r="AE22" s="116"/>
      <c r="AF22" s="116"/>
      <c r="AG22" s="123">
        <f>IF(Tabel19[[#This Row],[Antwoord Leverancier]]=AC22,AB22,0)</f>
        <v>0</v>
      </c>
      <c r="AH22" s="98"/>
      <c r="AI22" s="98"/>
      <c r="AJ22" s="98"/>
      <c r="AK22" s="118">
        <f t="shared" si="11"/>
        <v>0</v>
      </c>
      <c r="AL22" s="118">
        <f t="shared" si="12"/>
        <v>0</v>
      </c>
      <c r="AM22" s="118">
        <f t="shared" si="13"/>
        <v>0</v>
      </c>
      <c r="AN22" s="118">
        <f t="shared" si="14"/>
        <v>0</v>
      </c>
      <c r="AO22" s="118">
        <f t="shared" si="15"/>
        <v>0</v>
      </c>
      <c r="AP22" s="118">
        <f t="shared" si="16"/>
        <v>0</v>
      </c>
      <c r="AQ22" s="118">
        <f t="shared" si="17"/>
        <v>0</v>
      </c>
      <c r="AR22" s="118">
        <f t="shared" si="18"/>
        <v>0</v>
      </c>
      <c r="AS22" s="118">
        <f t="shared" si="19"/>
        <v>0</v>
      </c>
      <c r="AT22" s="118">
        <f t="shared" si="20"/>
        <v>0</v>
      </c>
      <c r="AU22" s="118">
        <f t="shared" si="21"/>
        <v>0</v>
      </c>
      <c r="AV22" s="118">
        <f t="shared" si="22"/>
        <v>0</v>
      </c>
      <c r="AW22" s="118">
        <f t="shared" si="23"/>
        <v>0</v>
      </c>
      <c r="AX22" s="118">
        <f t="shared" si="24"/>
        <v>0</v>
      </c>
      <c r="AY22" s="118">
        <f t="shared" si="25"/>
        <v>0</v>
      </c>
      <c r="AZ22" s="118">
        <f t="shared" si="26"/>
        <v>0</v>
      </c>
      <c r="BA22" s="118">
        <f t="shared" si="27"/>
        <v>0</v>
      </c>
      <c r="BB22" s="118">
        <f t="shared" si="28"/>
        <v>0</v>
      </c>
      <c r="BC22" s="118">
        <f t="shared" si="29"/>
        <v>0</v>
      </c>
      <c r="BD22" s="118">
        <f t="shared" si="30"/>
        <v>0</v>
      </c>
      <c r="BE22" s="89"/>
      <c r="BF22" s="89"/>
      <c r="BG22" s="89"/>
      <c r="BH22" s="89"/>
      <c r="BI22" s="89"/>
      <c r="BJ22" s="89"/>
      <c r="BK22" s="89"/>
      <c r="BL22" s="89"/>
      <c r="BM22" s="89"/>
      <c r="BN22" s="89"/>
      <c r="BO22" s="89"/>
      <c r="BP22" s="89"/>
      <c r="BQ22" s="89"/>
      <c r="BR22" s="89"/>
      <c r="BS22" s="89"/>
      <c r="BT22" s="89"/>
      <c r="BU22" s="89"/>
      <c r="BV22" s="89"/>
    </row>
    <row r="23" spans="1:74" ht="13.8" x14ac:dyDescent="0.3">
      <c r="A23" s="259" t="s">
        <v>1192</v>
      </c>
      <c r="B23" s="89" t="s">
        <v>1193</v>
      </c>
      <c r="C23" s="156" t="s">
        <v>1189</v>
      </c>
      <c r="D23" s="156"/>
      <c r="F23" s="39"/>
      <c r="AA23" s="98" t="s">
        <v>61</v>
      </c>
      <c r="AB23" s="116">
        <v>1</v>
      </c>
      <c r="AC23" s="116" t="s">
        <v>8</v>
      </c>
      <c r="AD23" s="116" t="s">
        <v>3</v>
      </c>
      <c r="AE23" s="116"/>
      <c r="AF23" s="116"/>
      <c r="AG23" s="123">
        <f>IF(Tabel19[[#This Row],[Antwoord Leverancier]]=AC23,AB23,0)</f>
        <v>0</v>
      </c>
      <c r="AH23" s="98"/>
      <c r="AI23" s="98"/>
      <c r="AJ23" s="98"/>
      <c r="AK23" s="118">
        <f t="shared" si="11"/>
        <v>0</v>
      </c>
      <c r="AL23" s="118">
        <f t="shared" si="12"/>
        <v>0</v>
      </c>
      <c r="AM23" s="118">
        <f t="shared" si="13"/>
        <v>0</v>
      </c>
      <c r="AN23" s="118">
        <f t="shared" si="14"/>
        <v>0</v>
      </c>
      <c r="AO23" s="118">
        <f t="shared" si="15"/>
        <v>0</v>
      </c>
      <c r="AP23" s="118">
        <f t="shared" si="16"/>
        <v>0</v>
      </c>
      <c r="AQ23" s="118">
        <f t="shared" si="17"/>
        <v>0</v>
      </c>
      <c r="AR23" s="118">
        <f t="shared" si="18"/>
        <v>0</v>
      </c>
      <c r="AS23" s="118">
        <f t="shared" si="19"/>
        <v>1</v>
      </c>
      <c r="AT23" s="118">
        <f t="shared" si="20"/>
        <v>0</v>
      </c>
      <c r="AU23" s="118">
        <f t="shared" si="21"/>
        <v>0</v>
      </c>
      <c r="AV23" s="118">
        <f t="shared" si="22"/>
        <v>0</v>
      </c>
      <c r="AW23" s="118">
        <f t="shared" si="23"/>
        <v>0</v>
      </c>
      <c r="AX23" s="118">
        <f t="shared" si="24"/>
        <v>0</v>
      </c>
      <c r="AY23" s="118">
        <f t="shared" si="25"/>
        <v>0</v>
      </c>
      <c r="AZ23" s="118">
        <f t="shared" si="26"/>
        <v>0</v>
      </c>
      <c r="BA23" s="118">
        <f t="shared" si="27"/>
        <v>0</v>
      </c>
      <c r="BB23" s="118">
        <f t="shared" si="28"/>
        <v>0</v>
      </c>
      <c r="BC23" s="118">
        <f t="shared" si="29"/>
        <v>0</v>
      </c>
      <c r="BD23" s="118">
        <f t="shared" si="30"/>
        <v>0</v>
      </c>
      <c r="BE23" s="89"/>
      <c r="BF23" s="89"/>
      <c r="BG23" s="89"/>
      <c r="BH23" s="89"/>
      <c r="BI23" s="89"/>
      <c r="BJ23" s="89"/>
      <c r="BK23" s="89"/>
      <c r="BL23" s="89"/>
      <c r="BM23" s="89"/>
      <c r="BN23" s="89"/>
      <c r="BO23" s="89"/>
      <c r="BP23" s="89"/>
      <c r="BQ23" s="89"/>
      <c r="BR23" s="89"/>
      <c r="BS23" s="89"/>
      <c r="BT23" s="89"/>
      <c r="BU23" s="89"/>
      <c r="BV23" s="89"/>
    </row>
    <row r="24" spans="1:74" ht="13.8" x14ac:dyDescent="0.3">
      <c r="A24" s="259" t="s">
        <v>1194</v>
      </c>
      <c r="B24" s="89" t="s">
        <v>1195</v>
      </c>
      <c r="C24" s="156" t="s">
        <v>1189</v>
      </c>
      <c r="D24" s="156"/>
      <c r="F24" s="39"/>
      <c r="AA24" s="98" t="s">
        <v>61</v>
      </c>
      <c r="AB24" s="116">
        <v>1</v>
      </c>
      <c r="AC24" s="116" t="s">
        <v>8</v>
      </c>
      <c r="AD24" s="116" t="s">
        <v>3</v>
      </c>
      <c r="AE24" s="116"/>
      <c r="AF24" s="116"/>
      <c r="AG24" s="123">
        <f>IF(Tabel19[[#This Row],[Antwoord Leverancier]]=AC24,AB24,0)</f>
        <v>0</v>
      </c>
      <c r="AH24" s="98"/>
      <c r="AI24" s="98"/>
      <c r="AJ24" s="98"/>
      <c r="AK24" s="118">
        <f t="shared" si="11"/>
        <v>0</v>
      </c>
      <c r="AL24" s="118">
        <f t="shared" si="12"/>
        <v>0</v>
      </c>
      <c r="AM24" s="118">
        <f t="shared" si="13"/>
        <v>0</v>
      </c>
      <c r="AN24" s="118">
        <f t="shared" si="14"/>
        <v>0</v>
      </c>
      <c r="AO24" s="118">
        <f t="shared" si="15"/>
        <v>0</v>
      </c>
      <c r="AP24" s="118">
        <f t="shared" si="16"/>
        <v>0</v>
      </c>
      <c r="AQ24" s="118">
        <f t="shared" si="17"/>
        <v>0</v>
      </c>
      <c r="AR24" s="118">
        <f t="shared" si="18"/>
        <v>0</v>
      </c>
      <c r="AS24" s="118">
        <f t="shared" si="19"/>
        <v>1</v>
      </c>
      <c r="AT24" s="118">
        <f t="shared" si="20"/>
        <v>0</v>
      </c>
      <c r="AU24" s="118">
        <f t="shared" si="21"/>
        <v>0</v>
      </c>
      <c r="AV24" s="118">
        <f t="shared" si="22"/>
        <v>0</v>
      </c>
      <c r="AW24" s="118">
        <f t="shared" si="23"/>
        <v>0</v>
      </c>
      <c r="AX24" s="118">
        <f t="shared" si="24"/>
        <v>0</v>
      </c>
      <c r="AY24" s="118">
        <f t="shared" si="25"/>
        <v>0</v>
      </c>
      <c r="AZ24" s="118">
        <f t="shared" si="26"/>
        <v>0</v>
      </c>
      <c r="BA24" s="118">
        <f t="shared" si="27"/>
        <v>0</v>
      </c>
      <c r="BB24" s="118">
        <f t="shared" si="28"/>
        <v>0</v>
      </c>
      <c r="BC24" s="118">
        <f t="shared" si="29"/>
        <v>0</v>
      </c>
      <c r="BD24" s="118">
        <f t="shared" si="30"/>
        <v>0</v>
      </c>
      <c r="BE24" s="89"/>
      <c r="BF24" s="89"/>
      <c r="BG24" s="89"/>
      <c r="BH24" s="89"/>
      <c r="BI24" s="89"/>
      <c r="BJ24" s="89"/>
      <c r="BK24" s="89"/>
      <c r="BL24" s="89"/>
      <c r="BM24" s="89"/>
      <c r="BN24" s="89"/>
      <c r="BO24" s="89"/>
      <c r="BP24" s="89"/>
      <c r="BQ24" s="89"/>
      <c r="BR24" s="89"/>
      <c r="BS24" s="89"/>
      <c r="BT24" s="89"/>
      <c r="BU24" s="89"/>
      <c r="BV24" s="89"/>
    </row>
    <row r="25" spans="1:74" ht="13.8" x14ac:dyDescent="0.3">
      <c r="A25" s="259" t="s">
        <v>1196</v>
      </c>
      <c r="B25" s="89" t="s">
        <v>1197</v>
      </c>
      <c r="C25" s="156" t="s">
        <v>1189</v>
      </c>
      <c r="D25" s="156"/>
      <c r="F25" s="39"/>
      <c r="AA25" s="98" t="s">
        <v>61</v>
      </c>
      <c r="AB25" s="116">
        <v>1</v>
      </c>
      <c r="AC25" s="116" t="s">
        <v>8</v>
      </c>
      <c r="AD25" s="116" t="s">
        <v>3</v>
      </c>
      <c r="AE25" s="116"/>
      <c r="AF25" s="116"/>
      <c r="AG25" s="123">
        <f>IF(Tabel19[[#This Row],[Antwoord Leverancier]]=AC25,AB25,0)</f>
        <v>0</v>
      </c>
      <c r="AH25" s="98"/>
      <c r="AI25" s="98"/>
      <c r="AJ25" s="98"/>
      <c r="AK25" s="118">
        <f t="shared" si="11"/>
        <v>0</v>
      </c>
      <c r="AL25" s="118">
        <f t="shared" si="12"/>
        <v>0</v>
      </c>
      <c r="AM25" s="118">
        <f t="shared" si="13"/>
        <v>0</v>
      </c>
      <c r="AN25" s="118">
        <f t="shared" si="14"/>
        <v>0</v>
      </c>
      <c r="AO25" s="118">
        <f t="shared" si="15"/>
        <v>0</v>
      </c>
      <c r="AP25" s="118">
        <f t="shared" si="16"/>
        <v>0</v>
      </c>
      <c r="AQ25" s="118">
        <f t="shared" si="17"/>
        <v>0</v>
      </c>
      <c r="AR25" s="118">
        <f t="shared" si="18"/>
        <v>0</v>
      </c>
      <c r="AS25" s="118">
        <f t="shared" si="19"/>
        <v>1</v>
      </c>
      <c r="AT25" s="118">
        <f t="shared" si="20"/>
        <v>0</v>
      </c>
      <c r="AU25" s="118">
        <f t="shared" si="21"/>
        <v>0</v>
      </c>
      <c r="AV25" s="118">
        <f t="shared" si="22"/>
        <v>0</v>
      </c>
      <c r="AW25" s="118">
        <f t="shared" si="23"/>
        <v>0</v>
      </c>
      <c r="AX25" s="118">
        <f t="shared" si="24"/>
        <v>0</v>
      </c>
      <c r="AY25" s="118">
        <f t="shared" si="25"/>
        <v>0</v>
      </c>
      <c r="AZ25" s="118">
        <f t="shared" si="26"/>
        <v>0</v>
      </c>
      <c r="BA25" s="118">
        <f t="shared" si="27"/>
        <v>0</v>
      </c>
      <c r="BB25" s="118">
        <f t="shared" si="28"/>
        <v>0</v>
      </c>
      <c r="BC25" s="118">
        <f t="shared" si="29"/>
        <v>0</v>
      </c>
      <c r="BD25" s="118">
        <f t="shared" si="30"/>
        <v>0</v>
      </c>
      <c r="BE25" s="89"/>
      <c r="BF25" s="89"/>
      <c r="BG25" s="89"/>
      <c r="BH25" s="89"/>
      <c r="BI25" s="89"/>
      <c r="BJ25" s="89"/>
      <c r="BK25" s="89"/>
      <c r="BL25" s="89"/>
      <c r="BM25" s="89"/>
      <c r="BN25" s="89"/>
      <c r="BO25" s="89"/>
      <c r="BP25" s="89"/>
      <c r="BQ25" s="89"/>
      <c r="BR25" s="89"/>
      <c r="BS25" s="89"/>
      <c r="BT25" s="89"/>
      <c r="BU25" s="89"/>
      <c r="BV25" s="89"/>
    </row>
    <row r="26" spans="1:74" ht="27.6" x14ac:dyDescent="0.3">
      <c r="A26" s="253" t="s">
        <v>1198</v>
      </c>
      <c r="B26" s="89" t="s">
        <v>1199</v>
      </c>
      <c r="C26" s="156" t="s">
        <v>1180</v>
      </c>
      <c r="D26" s="156"/>
      <c r="F26" s="39"/>
      <c r="AA26" s="98" t="s">
        <v>61</v>
      </c>
      <c r="AB26" s="116">
        <v>3</v>
      </c>
      <c r="AC26" s="116" t="s">
        <v>8</v>
      </c>
      <c r="AD26" s="116" t="s">
        <v>3</v>
      </c>
      <c r="AE26" s="116"/>
      <c r="AF26" s="116"/>
      <c r="AG26" s="123">
        <f>IF(Tabel19[[#This Row],[Antwoord Leverancier]]=AC26,AB26,0)</f>
        <v>0</v>
      </c>
      <c r="AH26" s="98"/>
      <c r="AI26" s="98"/>
      <c r="AJ26" s="98"/>
      <c r="AK26" s="118">
        <f t="shared" si="11"/>
        <v>0</v>
      </c>
      <c r="AL26" s="118">
        <f t="shared" si="12"/>
        <v>0</v>
      </c>
      <c r="AM26" s="118">
        <f t="shared" si="13"/>
        <v>0</v>
      </c>
      <c r="AN26" s="118">
        <f t="shared" si="14"/>
        <v>0</v>
      </c>
      <c r="AO26" s="118">
        <f t="shared" si="15"/>
        <v>0</v>
      </c>
      <c r="AP26" s="118">
        <f t="shared" si="16"/>
        <v>0</v>
      </c>
      <c r="AQ26" s="118">
        <f t="shared" si="17"/>
        <v>0</v>
      </c>
      <c r="AR26" s="118">
        <f t="shared" si="18"/>
        <v>0</v>
      </c>
      <c r="AS26" s="118">
        <f t="shared" si="19"/>
        <v>3</v>
      </c>
      <c r="AT26" s="118">
        <f t="shared" si="20"/>
        <v>0</v>
      </c>
      <c r="AU26" s="118">
        <f t="shared" si="21"/>
        <v>0</v>
      </c>
      <c r="AV26" s="118">
        <f t="shared" si="22"/>
        <v>0</v>
      </c>
      <c r="AW26" s="118">
        <f t="shared" si="23"/>
        <v>0</v>
      </c>
      <c r="AX26" s="118">
        <f t="shared" si="24"/>
        <v>0</v>
      </c>
      <c r="AY26" s="118">
        <f t="shared" si="25"/>
        <v>0</v>
      </c>
      <c r="AZ26" s="118">
        <f t="shared" si="26"/>
        <v>0</v>
      </c>
      <c r="BA26" s="118">
        <f t="shared" si="27"/>
        <v>0</v>
      </c>
      <c r="BB26" s="118">
        <f t="shared" si="28"/>
        <v>0</v>
      </c>
      <c r="BC26" s="118">
        <f t="shared" si="29"/>
        <v>0</v>
      </c>
      <c r="BD26" s="118">
        <f t="shared" si="30"/>
        <v>0</v>
      </c>
      <c r="BE26" s="89"/>
      <c r="BF26" s="89"/>
      <c r="BG26" s="89"/>
      <c r="BH26" s="89"/>
      <c r="BI26" s="89"/>
      <c r="BJ26" s="89"/>
      <c r="BK26" s="89"/>
      <c r="BL26" s="89"/>
      <c r="BM26" s="89"/>
      <c r="BN26" s="89"/>
      <c r="BO26" s="89"/>
      <c r="BP26" s="89"/>
      <c r="BQ26" s="89"/>
      <c r="BR26" s="89"/>
      <c r="BS26" s="89"/>
      <c r="BT26" s="89"/>
      <c r="BU26" s="89"/>
      <c r="BV26" s="89"/>
    </row>
    <row r="27" spans="1:74" ht="27.6" x14ac:dyDescent="0.3">
      <c r="A27" s="253" t="s">
        <v>1200</v>
      </c>
      <c r="B27" s="89" t="s">
        <v>1201</v>
      </c>
      <c r="C27" s="156" t="s">
        <v>1180</v>
      </c>
      <c r="D27" s="156"/>
      <c r="F27" s="39"/>
      <c r="AA27" s="98" t="s">
        <v>61</v>
      </c>
      <c r="AB27" s="116">
        <v>1</v>
      </c>
      <c r="AC27" s="116" t="s">
        <v>8</v>
      </c>
      <c r="AD27" s="116" t="s">
        <v>3</v>
      </c>
      <c r="AE27" s="116"/>
      <c r="AF27" s="116"/>
      <c r="AG27" s="123">
        <f>IF(Tabel19[[#This Row],[Antwoord Leverancier]]=AC27,AB27,0)</f>
        <v>0</v>
      </c>
      <c r="AH27" s="98"/>
      <c r="AI27" s="98"/>
      <c r="AJ27" s="98"/>
      <c r="AK27" s="118">
        <f t="shared" si="11"/>
        <v>0</v>
      </c>
      <c r="AL27" s="118">
        <f t="shared" si="12"/>
        <v>0</v>
      </c>
      <c r="AM27" s="118">
        <f t="shared" si="13"/>
        <v>0</v>
      </c>
      <c r="AN27" s="118">
        <f t="shared" si="14"/>
        <v>0</v>
      </c>
      <c r="AO27" s="118">
        <f t="shared" si="15"/>
        <v>0</v>
      </c>
      <c r="AP27" s="118">
        <f t="shared" si="16"/>
        <v>0</v>
      </c>
      <c r="AQ27" s="118">
        <f t="shared" si="17"/>
        <v>0</v>
      </c>
      <c r="AR27" s="118">
        <f t="shared" si="18"/>
        <v>0</v>
      </c>
      <c r="AS27" s="118">
        <f t="shared" si="19"/>
        <v>1</v>
      </c>
      <c r="AT27" s="118">
        <f t="shared" si="20"/>
        <v>0</v>
      </c>
      <c r="AU27" s="118">
        <f t="shared" si="21"/>
        <v>0</v>
      </c>
      <c r="AV27" s="118">
        <f t="shared" si="22"/>
        <v>0</v>
      </c>
      <c r="AW27" s="118">
        <f t="shared" si="23"/>
        <v>0</v>
      </c>
      <c r="AX27" s="118">
        <f t="shared" si="24"/>
        <v>0</v>
      </c>
      <c r="AY27" s="118">
        <f t="shared" si="25"/>
        <v>0</v>
      </c>
      <c r="AZ27" s="118">
        <f t="shared" si="26"/>
        <v>0</v>
      </c>
      <c r="BA27" s="118">
        <f t="shared" si="27"/>
        <v>0</v>
      </c>
      <c r="BB27" s="118">
        <f t="shared" si="28"/>
        <v>0</v>
      </c>
      <c r="BC27" s="118">
        <f t="shared" si="29"/>
        <v>0</v>
      </c>
      <c r="BD27" s="118">
        <f t="shared" si="30"/>
        <v>0</v>
      </c>
      <c r="BE27" s="89"/>
      <c r="BF27" s="89"/>
      <c r="BG27" s="89"/>
      <c r="BH27" s="89"/>
      <c r="BI27" s="89"/>
      <c r="BJ27" s="89"/>
      <c r="BK27" s="89"/>
      <c r="BL27" s="89"/>
      <c r="BM27" s="89"/>
      <c r="BN27" s="89"/>
      <c r="BO27" s="89"/>
      <c r="BP27" s="89"/>
      <c r="BQ27" s="89"/>
      <c r="BR27" s="89"/>
      <c r="BS27" s="89"/>
      <c r="BT27" s="89"/>
      <c r="BU27" s="89"/>
      <c r="BV27" s="89"/>
    </row>
    <row r="28" spans="1:74" ht="13.8" x14ac:dyDescent="0.3">
      <c r="A28" s="253" t="s">
        <v>1202</v>
      </c>
      <c r="B28" s="89" t="s">
        <v>1203</v>
      </c>
      <c r="C28" s="156" t="s">
        <v>1180</v>
      </c>
      <c r="D28" s="156"/>
      <c r="F28" s="39"/>
      <c r="AA28" s="98" t="s">
        <v>61</v>
      </c>
      <c r="AB28" s="116">
        <v>1</v>
      </c>
      <c r="AC28" s="116" t="s">
        <v>8</v>
      </c>
      <c r="AD28" s="116" t="s">
        <v>3</v>
      </c>
      <c r="AE28" s="116"/>
      <c r="AF28" s="116"/>
      <c r="AG28" s="123">
        <f>IF(Tabel19[[#This Row],[Antwoord Leverancier]]=AC28,AB28,0)</f>
        <v>0</v>
      </c>
      <c r="AH28" s="98"/>
      <c r="AI28" s="98"/>
      <c r="AJ28" s="98"/>
      <c r="AK28" s="118">
        <f t="shared" si="11"/>
        <v>0</v>
      </c>
      <c r="AL28" s="118">
        <f t="shared" si="12"/>
        <v>0</v>
      </c>
      <c r="AM28" s="118">
        <f t="shared" si="13"/>
        <v>0</v>
      </c>
      <c r="AN28" s="118">
        <f t="shared" si="14"/>
        <v>0</v>
      </c>
      <c r="AO28" s="118">
        <f t="shared" si="15"/>
        <v>0</v>
      </c>
      <c r="AP28" s="118">
        <f t="shared" si="16"/>
        <v>0</v>
      </c>
      <c r="AQ28" s="118">
        <f t="shared" si="17"/>
        <v>0</v>
      </c>
      <c r="AR28" s="118">
        <f t="shared" si="18"/>
        <v>0</v>
      </c>
      <c r="AS28" s="118">
        <f t="shared" si="19"/>
        <v>1</v>
      </c>
      <c r="AT28" s="118">
        <f t="shared" si="20"/>
        <v>0</v>
      </c>
      <c r="AU28" s="118">
        <f t="shared" si="21"/>
        <v>0</v>
      </c>
      <c r="AV28" s="118">
        <f t="shared" si="22"/>
        <v>0</v>
      </c>
      <c r="AW28" s="118">
        <f t="shared" si="23"/>
        <v>0</v>
      </c>
      <c r="AX28" s="118">
        <f t="shared" si="24"/>
        <v>0</v>
      </c>
      <c r="AY28" s="118">
        <f t="shared" si="25"/>
        <v>0</v>
      </c>
      <c r="AZ28" s="118">
        <f t="shared" si="26"/>
        <v>0</v>
      </c>
      <c r="BA28" s="118">
        <f t="shared" si="27"/>
        <v>0</v>
      </c>
      <c r="BB28" s="118">
        <f t="shared" si="28"/>
        <v>0</v>
      </c>
      <c r="BC28" s="118">
        <f t="shared" si="29"/>
        <v>0</v>
      </c>
      <c r="BD28" s="118">
        <f t="shared" si="30"/>
        <v>0</v>
      </c>
      <c r="BE28" s="89"/>
      <c r="BF28" s="89"/>
      <c r="BG28" s="89"/>
      <c r="BH28" s="89"/>
      <c r="BI28" s="89"/>
      <c r="BJ28" s="89"/>
      <c r="BK28" s="89"/>
      <c r="BL28" s="89"/>
      <c r="BM28" s="89"/>
      <c r="BN28" s="89"/>
      <c r="BO28" s="89"/>
      <c r="BP28" s="89"/>
      <c r="BQ28" s="89"/>
      <c r="BR28" s="89"/>
      <c r="BS28" s="89"/>
      <c r="BT28" s="89"/>
      <c r="BU28" s="89"/>
      <c r="BV28" s="89"/>
    </row>
    <row r="29" spans="1:74" ht="27.6" x14ac:dyDescent="0.3">
      <c r="A29" s="253" t="s">
        <v>1204</v>
      </c>
      <c r="B29" s="89" t="s">
        <v>1205</v>
      </c>
      <c r="C29" s="156" t="s">
        <v>1171</v>
      </c>
      <c r="D29" s="156"/>
      <c r="F29" s="39"/>
      <c r="AA29" s="98" t="s">
        <v>61</v>
      </c>
      <c r="AB29" s="116">
        <v>1</v>
      </c>
      <c r="AC29" s="116" t="s">
        <v>1206</v>
      </c>
      <c r="AD29" s="116" t="s">
        <v>3</v>
      </c>
      <c r="AE29" s="116"/>
      <c r="AF29" s="116"/>
      <c r="AG29" s="123">
        <f>IF(AND(Tabel19[[#This Row],[Antwoord Leverancier]]=AC29,Tabel19[[#This Row],[Toelichting]]&lt;&gt;""),AB29,0)</f>
        <v>0</v>
      </c>
      <c r="AH29" s="98" t="s">
        <v>88</v>
      </c>
      <c r="AI29" s="98"/>
      <c r="AJ29" s="98"/>
      <c r="AK29" s="118">
        <f t="shared" si="11"/>
        <v>0</v>
      </c>
      <c r="AL29" s="118">
        <f t="shared" si="12"/>
        <v>0</v>
      </c>
      <c r="AM29" s="118">
        <f t="shared" si="13"/>
        <v>0</v>
      </c>
      <c r="AN29" s="118">
        <f t="shared" si="14"/>
        <v>0</v>
      </c>
      <c r="AO29" s="118">
        <f t="shared" si="15"/>
        <v>0</v>
      </c>
      <c r="AP29" s="118">
        <f t="shared" si="16"/>
        <v>0</v>
      </c>
      <c r="AQ29" s="118">
        <f t="shared" si="17"/>
        <v>0</v>
      </c>
      <c r="AR29" s="118">
        <f t="shared" si="18"/>
        <v>0</v>
      </c>
      <c r="AS29" s="118">
        <f t="shared" si="19"/>
        <v>1</v>
      </c>
      <c r="AT29" s="118">
        <f t="shared" si="20"/>
        <v>0</v>
      </c>
      <c r="AU29" s="118">
        <f t="shared" si="21"/>
        <v>0</v>
      </c>
      <c r="AV29" s="118">
        <f t="shared" si="22"/>
        <v>0</v>
      </c>
      <c r="AW29" s="118">
        <f t="shared" si="23"/>
        <v>0</v>
      </c>
      <c r="AX29" s="118">
        <f t="shared" si="24"/>
        <v>0</v>
      </c>
      <c r="AY29" s="118">
        <f t="shared" si="25"/>
        <v>0</v>
      </c>
      <c r="AZ29" s="118">
        <f t="shared" si="26"/>
        <v>0</v>
      </c>
      <c r="BA29" s="118">
        <f t="shared" si="27"/>
        <v>0</v>
      </c>
      <c r="BB29" s="118">
        <f t="shared" si="28"/>
        <v>0</v>
      </c>
      <c r="BC29" s="118">
        <f t="shared" si="29"/>
        <v>0</v>
      </c>
      <c r="BD29" s="118">
        <f t="shared" si="30"/>
        <v>0</v>
      </c>
      <c r="BE29" s="89"/>
      <c r="BF29" s="89"/>
      <c r="BG29" s="89"/>
      <c r="BH29" s="89"/>
      <c r="BI29" s="89"/>
      <c r="BJ29" s="89"/>
      <c r="BK29" s="89"/>
      <c r="BL29" s="89"/>
      <c r="BM29" s="89"/>
      <c r="BN29" s="89"/>
      <c r="BO29" s="89"/>
      <c r="BP29" s="89"/>
      <c r="BQ29" s="89"/>
      <c r="BR29" s="89"/>
      <c r="BS29" s="89"/>
      <c r="BT29" s="89"/>
      <c r="BU29" s="89"/>
      <c r="BV29" s="89"/>
    </row>
    <row r="30" spans="1:74" ht="13.8" x14ac:dyDescent="0.3">
      <c r="A30" s="256"/>
      <c r="B30" s="17" t="s">
        <v>1207</v>
      </c>
      <c r="C30" s="21"/>
      <c r="D30" s="75"/>
      <c r="E30" s="74"/>
      <c r="F30" s="75"/>
      <c r="AA30" s="98" t="s">
        <v>61</v>
      </c>
      <c r="AB30" s="116">
        <v>1</v>
      </c>
      <c r="AC30" s="116" t="s">
        <v>8</v>
      </c>
      <c r="AD30" s="116" t="s">
        <v>3</v>
      </c>
      <c r="AE30" s="116"/>
      <c r="AF30" s="116"/>
      <c r="AG30" s="123">
        <f>IF(Tabel19[[#This Row],[Antwoord Leverancier]]=AC30,AB30,0)</f>
        <v>0</v>
      </c>
      <c r="AH30" s="98"/>
      <c r="AI30" s="98"/>
      <c r="AJ30" s="98"/>
      <c r="AK30" s="118">
        <f t="shared" si="11"/>
        <v>0</v>
      </c>
      <c r="AL30" s="118">
        <f t="shared" si="12"/>
        <v>0</v>
      </c>
      <c r="AM30" s="118">
        <f t="shared" si="13"/>
        <v>0</v>
      </c>
      <c r="AN30" s="118">
        <f t="shared" si="14"/>
        <v>0</v>
      </c>
      <c r="AO30" s="118">
        <f t="shared" si="15"/>
        <v>0</v>
      </c>
      <c r="AP30" s="118">
        <f t="shared" si="16"/>
        <v>0</v>
      </c>
      <c r="AQ30" s="118">
        <f t="shared" si="17"/>
        <v>0</v>
      </c>
      <c r="AR30" s="118">
        <f t="shared" si="18"/>
        <v>0</v>
      </c>
      <c r="AS30" s="118">
        <f t="shared" si="19"/>
        <v>1</v>
      </c>
      <c r="AT30" s="118">
        <f t="shared" si="20"/>
        <v>0</v>
      </c>
      <c r="AU30" s="118">
        <f t="shared" si="21"/>
        <v>0</v>
      </c>
      <c r="AV30" s="118">
        <f t="shared" si="22"/>
        <v>0</v>
      </c>
      <c r="AW30" s="118">
        <f t="shared" si="23"/>
        <v>0</v>
      </c>
      <c r="AX30" s="118">
        <f t="shared" si="24"/>
        <v>0</v>
      </c>
      <c r="AY30" s="118">
        <f t="shared" si="25"/>
        <v>0</v>
      </c>
      <c r="AZ30" s="118">
        <f t="shared" si="26"/>
        <v>0</v>
      </c>
      <c r="BA30" s="118">
        <f t="shared" si="27"/>
        <v>0</v>
      </c>
      <c r="BB30" s="118">
        <f t="shared" si="28"/>
        <v>0</v>
      </c>
      <c r="BC30" s="118">
        <f t="shared" si="29"/>
        <v>0</v>
      </c>
      <c r="BD30" s="118">
        <f t="shared" si="30"/>
        <v>0</v>
      </c>
      <c r="BE30" s="89"/>
      <c r="BF30" s="89"/>
      <c r="BG30" s="89"/>
      <c r="BH30" s="89"/>
      <c r="BI30" s="89"/>
      <c r="BJ30" s="89"/>
      <c r="BK30" s="89"/>
      <c r="BL30" s="89"/>
      <c r="BM30" s="89"/>
      <c r="BN30" s="89"/>
      <c r="BO30" s="89"/>
      <c r="BP30" s="89"/>
      <c r="BQ30" s="89"/>
      <c r="BR30" s="89"/>
      <c r="BS30" s="89"/>
      <c r="BT30" s="89"/>
      <c r="BU30" s="89"/>
      <c r="BV30" s="89"/>
    </row>
    <row r="31" spans="1:74" ht="207" x14ac:dyDescent="0.3">
      <c r="A31" s="253" t="s">
        <v>1208</v>
      </c>
      <c r="B31" s="89" t="s">
        <v>1209</v>
      </c>
      <c r="C31" s="156" t="s">
        <v>1171</v>
      </c>
      <c r="D31" s="156"/>
      <c r="E31" s="39"/>
      <c r="F31" s="39"/>
      <c r="AA31" s="98"/>
      <c r="AB31" s="116"/>
      <c r="AC31" s="116" t="s">
        <v>8</v>
      </c>
      <c r="AD31" s="116" t="s">
        <v>3</v>
      </c>
      <c r="AE31" s="116"/>
      <c r="AF31" s="116"/>
      <c r="AG31" s="123">
        <f>IF(Tabel19[[#This Row],[Antwoord Leverancier]]=AC31,AB31,0)</f>
        <v>0</v>
      </c>
      <c r="AH31" s="98"/>
      <c r="AI31" s="98"/>
      <c r="AJ31" s="98"/>
      <c r="AK31" s="118">
        <f t="shared" si="11"/>
        <v>0</v>
      </c>
      <c r="AL31" s="118">
        <f t="shared" si="12"/>
        <v>0</v>
      </c>
      <c r="AM31" s="118">
        <f t="shared" si="13"/>
        <v>0</v>
      </c>
      <c r="AN31" s="118">
        <f t="shared" si="14"/>
        <v>0</v>
      </c>
      <c r="AO31" s="118">
        <f t="shared" si="15"/>
        <v>0</v>
      </c>
      <c r="AP31" s="118">
        <f t="shared" si="16"/>
        <v>0</v>
      </c>
      <c r="AQ31" s="118">
        <f t="shared" si="17"/>
        <v>0</v>
      </c>
      <c r="AR31" s="118">
        <f t="shared" si="18"/>
        <v>0</v>
      </c>
      <c r="AS31" s="118">
        <f t="shared" si="19"/>
        <v>0</v>
      </c>
      <c r="AT31" s="118">
        <f t="shared" si="20"/>
        <v>0</v>
      </c>
      <c r="AU31" s="118">
        <f t="shared" si="21"/>
        <v>0</v>
      </c>
      <c r="AV31" s="118">
        <f t="shared" si="22"/>
        <v>0</v>
      </c>
      <c r="AW31" s="118">
        <f t="shared" si="23"/>
        <v>0</v>
      </c>
      <c r="AX31" s="118">
        <f t="shared" si="24"/>
        <v>0</v>
      </c>
      <c r="AY31" s="118">
        <f t="shared" si="25"/>
        <v>0</v>
      </c>
      <c r="AZ31" s="118">
        <f t="shared" si="26"/>
        <v>0</v>
      </c>
      <c r="BA31" s="118">
        <f t="shared" si="27"/>
        <v>0</v>
      </c>
      <c r="BB31" s="118">
        <f t="shared" si="28"/>
        <v>0</v>
      </c>
      <c r="BC31" s="118">
        <f t="shared" si="29"/>
        <v>0</v>
      </c>
      <c r="BD31" s="118">
        <f t="shared" si="30"/>
        <v>0</v>
      </c>
      <c r="BE31" s="89"/>
      <c r="BF31" s="89"/>
      <c r="BG31" s="89"/>
      <c r="BH31" s="89"/>
      <c r="BI31" s="89"/>
      <c r="BJ31" s="89"/>
      <c r="BK31" s="89"/>
      <c r="BL31" s="89"/>
      <c r="BM31" s="89"/>
      <c r="BN31" s="89"/>
      <c r="BO31" s="89"/>
      <c r="BP31" s="89"/>
      <c r="BQ31" s="89"/>
      <c r="BR31" s="89"/>
      <c r="BS31" s="89"/>
      <c r="BT31" s="89"/>
      <c r="BU31" s="89"/>
      <c r="BV31" s="89"/>
    </row>
    <row r="32" spans="1:74" ht="13.8" x14ac:dyDescent="0.3">
      <c r="A32" s="259" t="s">
        <v>1210</v>
      </c>
      <c r="B32" s="89" t="s">
        <v>1211</v>
      </c>
      <c r="C32" s="156" t="s">
        <v>1171</v>
      </c>
      <c r="E32" s="39"/>
      <c r="F32" s="39"/>
      <c r="AA32" s="98"/>
      <c r="AB32" s="116"/>
      <c r="AC32" s="116" t="s">
        <v>8</v>
      </c>
      <c r="AD32" s="116" t="s">
        <v>3</v>
      </c>
      <c r="AE32" s="116"/>
      <c r="AF32" s="116"/>
      <c r="AG32" s="123">
        <f>IF(Tabel19[[#This Row],[Antwoord Leverancier]]=AC32,AB32,0)</f>
        <v>0</v>
      </c>
      <c r="AH32" s="98"/>
      <c r="AI32" s="98"/>
      <c r="AJ32" s="98"/>
      <c r="AK32" s="118">
        <f t="shared" si="11"/>
        <v>0</v>
      </c>
      <c r="AL32" s="118">
        <f t="shared" si="12"/>
        <v>0</v>
      </c>
      <c r="AM32" s="118">
        <f t="shared" si="13"/>
        <v>0</v>
      </c>
      <c r="AN32" s="118">
        <f t="shared" si="14"/>
        <v>0</v>
      </c>
      <c r="AO32" s="118">
        <f t="shared" si="15"/>
        <v>0</v>
      </c>
      <c r="AP32" s="118">
        <f t="shared" si="16"/>
        <v>0</v>
      </c>
      <c r="AQ32" s="118">
        <f t="shared" si="17"/>
        <v>0</v>
      </c>
      <c r="AR32" s="118">
        <f t="shared" si="18"/>
        <v>0</v>
      </c>
      <c r="AS32" s="118">
        <f t="shared" si="19"/>
        <v>0</v>
      </c>
      <c r="AT32" s="118">
        <f t="shared" si="20"/>
        <v>0</v>
      </c>
      <c r="AU32" s="118">
        <f t="shared" si="21"/>
        <v>0</v>
      </c>
      <c r="AV32" s="118">
        <f t="shared" si="22"/>
        <v>0</v>
      </c>
      <c r="AW32" s="118">
        <f t="shared" si="23"/>
        <v>0</v>
      </c>
      <c r="AX32" s="118">
        <f t="shared" si="24"/>
        <v>0</v>
      </c>
      <c r="AY32" s="118">
        <f t="shared" si="25"/>
        <v>0</v>
      </c>
      <c r="AZ32" s="118">
        <f t="shared" si="26"/>
        <v>0</v>
      </c>
      <c r="BA32" s="118">
        <f t="shared" si="27"/>
        <v>0</v>
      </c>
      <c r="BB32" s="118">
        <f t="shared" si="28"/>
        <v>0</v>
      </c>
      <c r="BC32" s="118">
        <f t="shared" si="29"/>
        <v>0</v>
      </c>
      <c r="BD32" s="118">
        <f t="shared" si="30"/>
        <v>0</v>
      </c>
      <c r="BE32" s="89"/>
      <c r="BF32" s="89"/>
      <c r="BG32" s="89"/>
      <c r="BH32" s="89"/>
      <c r="BI32" s="89"/>
      <c r="BJ32" s="89"/>
      <c r="BK32" s="89"/>
      <c r="BL32" s="89"/>
      <c r="BM32" s="89"/>
      <c r="BN32" s="89"/>
      <c r="BO32" s="89"/>
      <c r="BP32" s="89"/>
      <c r="BQ32" s="89"/>
      <c r="BR32" s="89"/>
      <c r="BS32" s="89"/>
      <c r="BT32" s="89"/>
      <c r="BU32" s="89"/>
      <c r="BV32" s="89"/>
    </row>
    <row r="33" spans="1:74" ht="13.8" x14ac:dyDescent="0.3">
      <c r="A33" s="259" t="s">
        <v>1212</v>
      </c>
      <c r="B33" s="89" t="s">
        <v>1213</v>
      </c>
      <c r="C33" s="156" t="s">
        <v>1171</v>
      </c>
      <c r="E33" s="39"/>
      <c r="F33" s="39"/>
      <c r="AA33" s="98" t="s">
        <v>61</v>
      </c>
      <c r="AB33" s="116">
        <v>1</v>
      </c>
      <c r="AC33" s="116" t="s">
        <v>87</v>
      </c>
      <c r="AD33" s="116" t="s">
        <v>3</v>
      </c>
      <c r="AE33" s="116"/>
      <c r="AF33" s="116"/>
      <c r="AG33" s="123">
        <f>IF(AND(Tabel19[[#This Row],[Antwoord Leverancier]]=AC33,Tabel19[[#This Row],[Toelichting]]&lt;&gt;""),AB33,0)</f>
        <v>0</v>
      </c>
      <c r="AH33" s="98" t="s">
        <v>88</v>
      </c>
      <c r="AI33" s="98"/>
      <c r="AJ33" s="98"/>
      <c r="AK33" s="118">
        <f t="shared" si="11"/>
        <v>0</v>
      </c>
      <c r="AL33" s="118">
        <f t="shared" si="12"/>
        <v>0</v>
      </c>
      <c r="AM33" s="118">
        <f t="shared" si="13"/>
        <v>0</v>
      </c>
      <c r="AN33" s="118">
        <f t="shared" si="14"/>
        <v>0</v>
      </c>
      <c r="AO33" s="118">
        <f t="shared" si="15"/>
        <v>0</v>
      </c>
      <c r="AP33" s="118">
        <f t="shared" si="16"/>
        <v>0</v>
      </c>
      <c r="AQ33" s="118">
        <f t="shared" si="17"/>
        <v>0</v>
      </c>
      <c r="AR33" s="118">
        <f t="shared" si="18"/>
        <v>0</v>
      </c>
      <c r="AS33" s="118">
        <f t="shared" si="19"/>
        <v>1</v>
      </c>
      <c r="AT33" s="118">
        <f t="shared" si="20"/>
        <v>0</v>
      </c>
      <c r="AU33" s="118">
        <f t="shared" si="21"/>
        <v>0</v>
      </c>
      <c r="AV33" s="118">
        <f t="shared" si="22"/>
        <v>0</v>
      </c>
      <c r="AW33" s="118">
        <f t="shared" si="23"/>
        <v>0</v>
      </c>
      <c r="AX33" s="118">
        <f t="shared" si="24"/>
        <v>0</v>
      </c>
      <c r="AY33" s="118">
        <f t="shared" si="25"/>
        <v>0</v>
      </c>
      <c r="AZ33" s="118">
        <f t="shared" si="26"/>
        <v>0</v>
      </c>
      <c r="BA33" s="118">
        <f t="shared" si="27"/>
        <v>0</v>
      </c>
      <c r="BB33" s="118">
        <f t="shared" si="28"/>
        <v>0</v>
      </c>
      <c r="BC33" s="118">
        <f t="shared" si="29"/>
        <v>0</v>
      </c>
      <c r="BD33" s="118">
        <f t="shared" si="30"/>
        <v>0</v>
      </c>
      <c r="BE33" s="89"/>
      <c r="BF33" s="89"/>
      <c r="BG33" s="89"/>
      <c r="BH33" s="89"/>
      <c r="BI33" s="89"/>
      <c r="BJ33" s="89"/>
      <c r="BK33" s="89"/>
      <c r="BL33" s="89"/>
      <c r="BM33" s="89"/>
      <c r="BN33" s="89"/>
      <c r="BO33" s="89"/>
      <c r="BP33" s="89"/>
      <c r="BQ33" s="89"/>
      <c r="BR33" s="89"/>
      <c r="BS33" s="89"/>
      <c r="BT33" s="89"/>
      <c r="BU33" s="89"/>
      <c r="BV33" s="89"/>
    </row>
    <row r="34" spans="1:74" ht="55.2" x14ac:dyDescent="0.3">
      <c r="A34" s="253" t="s">
        <v>1214</v>
      </c>
      <c r="B34" s="89" t="s">
        <v>1215</v>
      </c>
      <c r="C34" s="156" t="s">
        <v>1171</v>
      </c>
      <c r="D34" s="156"/>
      <c r="E34" s="39"/>
      <c r="F34" s="94"/>
      <c r="AA34" s="98" t="s">
        <v>61</v>
      </c>
      <c r="AB34" s="116">
        <v>1</v>
      </c>
      <c r="AC34" s="116" t="s">
        <v>87</v>
      </c>
      <c r="AD34" s="116" t="s">
        <v>3</v>
      </c>
      <c r="AE34" s="116"/>
      <c r="AF34" s="116"/>
      <c r="AG34" s="123">
        <f>IF(AND(Tabel19[[#This Row],[Antwoord Leverancier]]=AC34,Tabel19[[#This Row],[Toelichting]]&lt;&gt;""),AB34,0)</f>
        <v>0</v>
      </c>
      <c r="AH34" s="98" t="s">
        <v>88</v>
      </c>
      <c r="AI34" s="98"/>
      <c r="AJ34" s="98"/>
      <c r="AK34" s="118">
        <f t="shared" si="11"/>
        <v>0</v>
      </c>
      <c r="AL34" s="118">
        <f t="shared" si="12"/>
        <v>0</v>
      </c>
      <c r="AM34" s="118">
        <f t="shared" si="13"/>
        <v>0</v>
      </c>
      <c r="AN34" s="118">
        <f t="shared" si="14"/>
        <v>0</v>
      </c>
      <c r="AO34" s="118">
        <f t="shared" si="15"/>
        <v>0</v>
      </c>
      <c r="AP34" s="118">
        <f t="shared" si="16"/>
        <v>0</v>
      </c>
      <c r="AQ34" s="118">
        <f t="shared" si="17"/>
        <v>0</v>
      </c>
      <c r="AR34" s="118">
        <f t="shared" si="18"/>
        <v>0</v>
      </c>
      <c r="AS34" s="118">
        <f t="shared" si="19"/>
        <v>1</v>
      </c>
      <c r="AT34" s="118">
        <f t="shared" si="20"/>
        <v>0</v>
      </c>
      <c r="AU34" s="118">
        <f t="shared" si="21"/>
        <v>0</v>
      </c>
      <c r="AV34" s="118">
        <f t="shared" si="22"/>
        <v>0</v>
      </c>
      <c r="AW34" s="118">
        <f t="shared" si="23"/>
        <v>0</v>
      </c>
      <c r="AX34" s="118">
        <f t="shared" si="24"/>
        <v>0</v>
      </c>
      <c r="AY34" s="118">
        <f t="shared" si="25"/>
        <v>0</v>
      </c>
      <c r="AZ34" s="118">
        <f t="shared" si="26"/>
        <v>0</v>
      </c>
      <c r="BA34" s="118">
        <f t="shared" si="27"/>
        <v>0</v>
      </c>
      <c r="BB34" s="118">
        <f t="shared" si="28"/>
        <v>0</v>
      </c>
      <c r="BC34" s="118">
        <f t="shared" si="29"/>
        <v>0</v>
      </c>
      <c r="BD34" s="118">
        <f t="shared" si="30"/>
        <v>0</v>
      </c>
      <c r="BE34" s="89"/>
      <c r="BF34" s="89"/>
      <c r="BG34" s="89"/>
      <c r="BH34" s="89"/>
      <c r="BI34" s="89"/>
      <c r="BJ34" s="89"/>
      <c r="BK34" s="89"/>
      <c r="BL34" s="89"/>
      <c r="BM34" s="89"/>
      <c r="BN34" s="89"/>
      <c r="BO34" s="89"/>
      <c r="BP34" s="89"/>
      <c r="BQ34" s="89"/>
      <c r="BR34" s="89"/>
      <c r="BS34" s="89"/>
      <c r="BT34" s="89"/>
      <c r="BU34" s="89"/>
      <c r="BV34" s="89"/>
    </row>
    <row r="35" spans="1:74" ht="27.6" x14ac:dyDescent="0.3">
      <c r="A35" s="253" t="s">
        <v>1216</v>
      </c>
      <c r="B35" s="89" t="s">
        <v>1217</v>
      </c>
      <c r="C35" s="156" t="s">
        <v>1218</v>
      </c>
      <c r="D35" s="156"/>
      <c r="E35" s="39"/>
      <c r="F35" s="94"/>
      <c r="AA35" s="98" t="s">
        <v>61</v>
      </c>
      <c r="AB35" s="116">
        <v>1</v>
      </c>
      <c r="AC35" s="116" t="s">
        <v>8</v>
      </c>
      <c r="AD35" s="116" t="s">
        <v>3</v>
      </c>
      <c r="AE35" s="116"/>
      <c r="AF35" s="116"/>
      <c r="AG35" s="123">
        <f>IF(Tabel19[[#This Row],[Antwoord Leverancier]]=AC35,AB35,0)</f>
        <v>0</v>
      </c>
      <c r="AH35" s="98"/>
      <c r="AI35" s="98"/>
      <c r="AJ35" s="98"/>
      <c r="AK35" s="118">
        <f t="shared" si="11"/>
        <v>0</v>
      </c>
      <c r="AL35" s="118">
        <f t="shared" si="12"/>
        <v>0</v>
      </c>
      <c r="AM35" s="118">
        <f t="shared" si="13"/>
        <v>0</v>
      </c>
      <c r="AN35" s="118">
        <f t="shared" si="14"/>
        <v>0</v>
      </c>
      <c r="AO35" s="118">
        <f t="shared" si="15"/>
        <v>0</v>
      </c>
      <c r="AP35" s="118">
        <f t="shared" si="16"/>
        <v>0</v>
      </c>
      <c r="AQ35" s="118">
        <f t="shared" si="17"/>
        <v>0</v>
      </c>
      <c r="AR35" s="118">
        <f t="shared" si="18"/>
        <v>0</v>
      </c>
      <c r="AS35" s="118">
        <f t="shared" si="19"/>
        <v>1</v>
      </c>
      <c r="AT35" s="118">
        <f t="shared" si="20"/>
        <v>0</v>
      </c>
      <c r="AU35" s="118">
        <f t="shared" si="21"/>
        <v>0</v>
      </c>
      <c r="AV35" s="118">
        <f t="shared" si="22"/>
        <v>0</v>
      </c>
      <c r="AW35" s="118">
        <f t="shared" si="23"/>
        <v>0</v>
      </c>
      <c r="AX35" s="118">
        <f t="shared" si="24"/>
        <v>0</v>
      </c>
      <c r="AY35" s="118">
        <f t="shared" si="25"/>
        <v>0</v>
      </c>
      <c r="AZ35" s="118">
        <f t="shared" si="26"/>
        <v>0</v>
      </c>
      <c r="BA35" s="118">
        <f t="shared" si="27"/>
        <v>0</v>
      </c>
      <c r="BB35" s="118">
        <f t="shared" si="28"/>
        <v>0</v>
      </c>
      <c r="BC35" s="118">
        <f t="shared" si="29"/>
        <v>0</v>
      </c>
      <c r="BD35" s="118">
        <f t="shared" si="30"/>
        <v>0</v>
      </c>
      <c r="BE35" s="89"/>
      <c r="BF35" s="89"/>
      <c r="BG35" s="89"/>
      <c r="BH35" s="89"/>
      <c r="BI35" s="89"/>
      <c r="BJ35" s="89"/>
      <c r="BK35" s="89"/>
      <c r="BL35" s="89"/>
      <c r="BM35" s="89"/>
      <c r="BN35" s="89"/>
      <c r="BO35" s="89"/>
      <c r="BP35" s="89"/>
      <c r="BQ35" s="89"/>
      <c r="BR35" s="89"/>
      <c r="BS35" s="89"/>
      <c r="BT35" s="89"/>
      <c r="BU35" s="89"/>
      <c r="BV35" s="89"/>
    </row>
    <row r="36" spans="1:74" ht="27.6" x14ac:dyDescent="0.3">
      <c r="A36" s="253" t="s">
        <v>1219</v>
      </c>
      <c r="B36" s="89" t="s">
        <v>1220</v>
      </c>
      <c r="C36" s="156"/>
      <c r="D36" s="156"/>
      <c r="E36" s="39"/>
      <c r="F36" s="94"/>
      <c r="AA36" s="98" t="s">
        <v>61</v>
      </c>
      <c r="AB36" s="116">
        <v>1</v>
      </c>
      <c r="AC36" s="116" t="s">
        <v>8</v>
      </c>
      <c r="AD36" s="116" t="s">
        <v>3</v>
      </c>
      <c r="AE36" s="116"/>
      <c r="AF36" s="116"/>
      <c r="AG36" s="123">
        <f>IF(Tabel19[[#This Row],[Antwoord Leverancier]]=AC36,AB36,0)</f>
        <v>0</v>
      </c>
      <c r="AH36" s="98"/>
      <c r="AI36" s="98"/>
      <c r="AJ36" s="98"/>
      <c r="AK36" s="118">
        <f t="shared" si="11"/>
        <v>0</v>
      </c>
      <c r="AL36" s="118">
        <f t="shared" si="12"/>
        <v>0</v>
      </c>
      <c r="AM36" s="118">
        <f t="shared" si="13"/>
        <v>0</v>
      </c>
      <c r="AN36" s="118">
        <f t="shared" si="14"/>
        <v>0</v>
      </c>
      <c r="AO36" s="118">
        <f t="shared" si="15"/>
        <v>0</v>
      </c>
      <c r="AP36" s="118">
        <f t="shared" si="16"/>
        <v>0</v>
      </c>
      <c r="AQ36" s="118">
        <f t="shared" si="17"/>
        <v>0</v>
      </c>
      <c r="AR36" s="118">
        <f t="shared" si="18"/>
        <v>0</v>
      </c>
      <c r="AS36" s="118">
        <f t="shared" si="19"/>
        <v>1</v>
      </c>
      <c r="AT36" s="118">
        <f t="shared" si="20"/>
        <v>0</v>
      </c>
      <c r="AU36" s="118">
        <f t="shared" si="21"/>
        <v>0</v>
      </c>
      <c r="AV36" s="118">
        <f t="shared" si="22"/>
        <v>0</v>
      </c>
      <c r="AW36" s="118">
        <f t="shared" si="23"/>
        <v>0</v>
      </c>
      <c r="AX36" s="118">
        <f t="shared" si="24"/>
        <v>0</v>
      </c>
      <c r="AY36" s="118">
        <f t="shared" si="25"/>
        <v>0</v>
      </c>
      <c r="AZ36" s="118">
        <f t="shared" si="26"/>
        <v>0</v>
      </c>
      <c r="BA36" s="118">
        <f t="shared" si="27"/>
        <v>0</v>
      </c>
      <c r="BB36" s="118">
        <f t="shared" si="28"/>
        <v>0</v>
      </c>
      <c r="BC36" s="118">
        <f t="shared" si="29"/>
        <v>0</v>
      </c>
      <c r="BD36" s="118">
        <f t="shared" si="30"/>
        <v>0</v>
      </c>
      <c r="BE36" s="89"/>
      <c r="BF36" s="89"/>
      <c r="BG36" s="89"/>
      <c r="BH36" s="89"/>
      <c r="BI36" s="89"/>
      <c r="BJ36" s="89"/>
      <c r="BK36" s="89"/>
      <c r="BL36" s="89"/>
      <c r="BM36" s="89"/>
      <c r="BN36" s="89"/>
      <c r="BO36" s="89"/>
      <c r="BP36" s="89"/>
      <c r="BQ36" s="89"/>
      <c r="BR36" s="89"/>
      <c r="BS36" s="89"/>
      <c r="BT36" s="89"/>
      <c r="BU36" s="89"/>
      <c r="BV36" s="89"/>
    </row>
    <row r="37" spans="1:74" ht="30" customHeight="1" x14ac:dyDescent="0.3">
      <c r="A37" s="253" t="s">
        <v>1221</v>
      </c>
      <c r="B37" s="89" t="s">
        <v>1222</v>
      </c>
      <c r="C37" s="156"/>
      <c r="D37" s="156"/>
      <c r="E37" s="39"/>
      <c r="F37" s="94"/>
      <c r="AA37" s="98" t="s">
        <v>61</v>
      </c>
      <c r="AB37" s="116">
        <v>1</v>
      </c>
      <c r="AC37" s="116" t="s">
        <v>8</v>
      </c>
      <c r="AD37" s="116" t="s">
        <v>3</v>
      </c>
      <c r="AE37" s="116"/>
      <c r="AF37" s="116"/>
      <c r="AG37" s="123">
        <f>IF(Tabel19[[#This Row],[Antwoord Leverancier]]=AC37,AB37,0)</f>
        <v>0</v>
      </c>
      <c r="AH37" s="98"/>
      <c r="AI37" s="98"/>
      <c r="AJ37" s="98"/>
      <c r="AK37" s="118">
        <f t="shared" si="11"/>
        <v>0</v>
      </c>
      <c r="AL37" s="118">
        <f t="shared" si="12"/>
        <v>0</v>
      </c>
      <c r="AM37" s="118">
        <f t="shared" si="13"/>
        <v>0</v>
      </c>
      <c r="AN37" s="118">
        <f t="shared" si="14"/>
        <v>0</v>
      </c>
      <c r="AO37" s="118">
        <f t="shared" si="15"/>
        <v>0</v>
      </c>
      <c r="AP37" s="118">
        <f t="shared" si="16"/>
        <v>0</v>
      </c>
      <c r="AQ37" s="118">
        <f t="shared" si="17"/>
        <v>0</v>
      </c>
      <c r="AR37" s="118">
        <f t="shared" si="18"/>
        <v>0</v>
      </c>
      <c r="AS37" s="118">
        <f t="shared" si="19"/>
        <v>1</v>
      </c>
      <c r="AT37" s="118">
        <f t="shared" si="20"/>
        <v>0</v>
      </c>
      <c r="AU37" s="118">
        <f t="shared" si="21"/>
        <v>0</v>
      </c>
      <c r="AV37" s="118">
        <f t="shared" si="22"/>
        <v>0</v>
      </c>
      <c r="AW37" s="118">
        <f t="shared" si="23"/>
        <v>0</v>
      </c>
      <c r="AX37" s="118">
        <f t="shared" si="24"/>
        <v>0</v>
      </c>
      <c r="AY37" s="118">
        <f t="shared" si="25"/>
        <v>0</v>
      </c>
      <c r="AZ37" s="118">
        <f t="shared" si="26"/>
        <v>0</v>
      </c>
      <c r="BA37" s="118">
        <f t="shared" si="27"/>
        <v>0</v>
      </c>
      <c r="BB37" s="118">
        <f t="shared" si="28"/>
        <v>0</v>
      </c>
      <c r="BC37" s="118">
        <f t="shared" si="29"/>
        <v>0</v>
      </c>
      <c r="BD37" s="118">
        <f t="shared" si="30"/>
        <v>0</v>
      </c>
      <c r="BE37" s="89"/>
      <c r="BF37" s="89"/>
      <c r="BG37" s="89"/>
      <c r="BH37" s="89"/>
      <c r="BI37" s="89"/>
      <c r="BJ37" s="89"/>
      <c r="BK37" s="89"/>
      <c r="BL37" s="89"/>
      <c r="BM37" s="89"/>
      <c r="BN37" s="89"/>
      <c r="BO37" s="89"/>
      <c r="BP37" s="89"/>
      <c r="BQ37" s="89"/>
      <c r="BR37" s="89"/>
      <c r="BS37" s="89"/>
      <c r="BT37" s="89"/>
      <c r="BU37" s="89"/>
      <c r="BV37" s="89"/>
    </row>
    <row r="38" spans="1:74" ht="27.6" x14ac:dyDescent="0.3">
      <c r="A38" s="253" t="s">
        <v>1223</v>
      </c>
      <c r="B38" s="89" t="s">
        <v>1224</v>
      </c>
      <c r="C38" s="156"/>
      <c r="D38" s="156"/>
      <c r="E38" s="39"/>
      <c r="F38" s="94"/>
      <c r="AA38" s="98" t="s">
        <v>61</v>
      </c>
      <c r="AB38" s="116">
        <v>1</v>
      </c>
      <c r="AC38" s="116" t="s">
        <v>8</v>
      </c>
      <c r="AD38" s="116" t="s">
        <v>3</v>
      </c>
      <c r="AE38" s="116"/>
      <c r="AF38" s="116"/>
      <c r="AG38" s="123">
        <f>IF(Tabel19[[#This Row],[Antwoord Leverancier]]=AC38,AB38,0)</f>
        <v>0</v>
      </c>
      <c r="AH38" s="98"/>
      <c r="AI38" s="98"/>
      <c r="AJ38" s="98"/>
      <c r="AK38" s="118">
        <f t="shared" si="11"/>
        <v>0</v>
      </c>
      <c r="AL38" s="118">
        <f t="shared" si="12"/>
        <v>0</v>
      </c>
      <c r="AM38" s="118">
        <f t="shared" si="13"/>
        <v>0</v>
      </c>
      <c r="AN38" s="118">
        <f t="shared" si="14"/>
        <v>0</v>
      </c>
      <c r="AO38" s="118">
        <f t="shared" si="15"/>
        <v>0</v>
      </c>
      <c r="AP38" s="118">
        <f t="shared" si="16"/>
        <v>0</v>
      </c>
      <c r="AQ38" s="118">
        <f t="shared" si="17"/>
        <v>0</v>
      </c>
      <c r="AR38" s="118">
        <f t="shared" si="18"/>
        <v>0</v>
      </c>
      <c r="AS38" s="118">
        <f t="shared" si="19"/>
        <v>1</v>
      </c>
      <c r="AT38" s="118">
        <f t="shared" si="20"/>
        <v>0</v>
      </c>
      <c r="AU38" s="118">
        <f t="shared" si="21"/>
        <v>0</v>
      </c>
      <c r="AV38" s="118">
        <f t="shared" si="22"/>
        <v>0</v>
      </c>
      <c r="AW38" s="118">
        <f t="shared" si="23"/>
        <v>0</v>
      </c>
      <c r="AX38" s="118">
        <f t="shared" si="24"/>
        <v>0</v>
      </c>
      <c r="AY38" s="118">
        <f t="shared" si="25"/>
        <v>0</v>
      </c>
      <c r="AZ38" s="118">
        <f t="shared" si="26"/>
        <v>0</v>
      </c>
      <c r="BA38" s="118">
        <f t="shared" si="27"/>
        <v>0</v>
      </c>
      <c r="BB38" s="118">
        <f t="shared" si="28"/>
        <v>0</v>
      </c>
      <c r="BC38" s="118">
        <f t="shared" si="29"/>
        <v>0</v>
      </c>
      <c r="BD38" s="118">
        <f t="shared" si="30"/>
        <v>0</v>
      </c>
      <c r="BE38" s="89"/>
      <c r="BF38" s="89"/>
      <c r="BG38" s="89"/>
      <c r="BH38" s="89"/>
      <c r="BI38" s="89"/>
      <c r="BJ38" s="89"/>
      <c r="BK38" s="89"/>
      <c r="BL38" s="89"/>
      <c r="BM38" s="89"/>
      <c r="BN38" s="89"/>
      <c r="BO38" s="89"/>
      <c r="BP38" s="89"/>
      <c r="BQ38" s="89"/>
      <c r="BR38" s="89"/>
      <c r="BS38" s="89"/>
      <c r="BT38" s="89"/>
      <c r="BU38" s="89"/>
      <c r="BV38" s="89"/>
    </row>
    <row r="39" spans="1:74" ht="41.4" x14ac:dyDescent="0.3">
      <c r="A39" s="253" t="s">
        <v>1225</v>
      </c>
      <c r="B39" s="89" t="s">
        <v>1226</v>
      </c>
      <c r="C39" s="156"/>
      <c r="D39" s="156"/>
      <c r="E39" s="39"/>
      <c r="F39" s="94"/>
      <c r="AA39" s="98" t="s">
        <v>61</v>
      </c>
      <c r="AB39" s="116">
        <v>1</v>
      </c>
      <c r="AC39" s="116" t="s">
        <v>8</v>
      </c>
      <c r="AD39" s="116" t="s">
        <v>3</v>
      </c>
      <c r="AE39" s="116"/>
      <c r="AF39" s="116"/>
      <c r="AG39" s="123">
        <f>IF(Tabel19[[#This Row],[Antwoord Leverancier]]=AC39,AB39,0)</f>
        <v>0</v>
      </c>
      <c r="AH39" s="98"/>
      <c r="AI39" s="98"/>
      <c r="AJ39" s="98"/>
      <c r="AK39" s="118">
        <f t="shared" si="11"/>
        <v>0</v>
      </c>
      <c r="AL39" s="118">
        <f t="shared" si="12"/>
        <v>0</v>
      </c>
      <c r="AM39" s="118">
        <f t="shared" si="13"/>
        <v>0</v>
      </c>
      <c r="AN39" s="118">
        <f t="shared" si="14"/>
        <v>0</v>
      </c>
      <c r="AO39" s="118">
        <f t="shared" si="15"/>
        <v>0</v>
      </c>
      <c r="AP39" s="118">
        <f t="shared" si="16"/>
        <v>0</v>
      </c>
      <c r="AQ39" s="118">
        <f t="shared" si="17"/>
        <v>0</v>
      </c>
      <c r="AR39" s="118">
        <f t="shared" si="18"/>
        <v>0</v>
      </c>
      <c r="AS39" s="118">
        <f t="shared" si="19"/>
        <v>1</v>
      </c>
      <c r="AT39" s="118">
        <f t="shared" si="20"/>
        <v>0</v>
      </c>
      <c r="AU39" s="118">
        <f t="shared" si="21"/>
        <v>0</v>
      </c>
      <c r="AV39" s="118">
        <f t="shared" si="22"/>
        <v>0</v>
      </c>
      <c r="AW39" s="118">
        <f t="shared" si="23"/>
        <v>0</v>
      </c>
      <c r="AX39" s="118">
        <f t="shared" si="24"/>
        <v>0</v>
      </c>
      <c r="AY39" s="118">
        <f t="shared" si="25"/>
        <v>0</v>
      </c>
      <c r="AZ39" s="118">
        <f t="shared" si="26"/>
        <v>0</v>
      </c>
      <c r="BA39" s="118">
        <f t="shared" si="27"/>
        <v>0</v>
      </c>
      <c r="BB39" s="118">
        <f t="shared" si="28"/>
        <v>0</v>
      </c>
      <c r="BC39" s="118">
        <f t="shared" si="29"/>
        <v>0</v>
      </c>
      <c r="BD39" s="118">
        <f t="shared" si="30"/>
        <v>0</v>
      </c>
      <c r="BE39" s="89"/>
      <c r="BF39" s="89"/>
      <c r="BG39" s="89"/>
      <c r="BH39" s="89"/>
      <c r="BI39" s="89"/>
      <c r="BJ39" s="89"/>
      <c r="BK39" s="89"/>
      <c r="BL39" s="89"/>
      <c r="BM39" s="89"/>
      <c r="BN39" s="89"/>
      <c r="BO39" s="89"/>
      <c r="BP39" s="89"/>
      <c r="BQ39" s="89"/>
      <c r="BR39" s="89"/>
      <c r="BS39" s="89"/>
      <c r="BT39" s="89"/>
      <c r="BU39" s="89"/>
      <c r="BV39" s="89"/>
    </row>
    <row r="40" spans="1:74" s="158" customFormat="1" ht="13.8" x14ac:dyDescent="0.3">
      <c r="A40" s="253" t="s">
        <v>1227</v>
      </c>
      <c r="B40" s="89" t="s">
        <v>1228</v>
      </c>
      <c r="C40" s="156"/>
      <c r="D40" s="156"/>
      <c r="E40" s="39"/>
      <c r="F40" s="94"/>
      <c r="G40" s="165"/>
      <c r="H40" s="165"/>
      <c r="I40" s="165"/>
      <c r="J40" s="165"/>
      <c r="K40" s="165"/>
      <c r="L40" s="165"/>
      <c r="M40" s="165"/>
      <c r="N40" s="165"/>
      <c r="O40" s="165"/>
      <c r="P40" s="165"/>
      <c r="Q40" s="165"/>
      <c r="R40" s="165"/>
      <c r="S40" s="165"/>
      <c r="T40" s="165"/>
      <c r="U40" s="165"/>
      <c r="V40" s="165"/>
      <c r="W40" s="165"/>
      <c r="X40" s="165"/>
      <c r="Y40" s="165"/>
      <c r="Z40" s="165"/>
      <c r="AA40" s="98" t="s">
        <v>61</v>
      </c>
      <c r="AB40" s="116">
        <v>1</v>
      </c>
      <c r="AC40" s="116" t="s">
        <v>8</v>
      </c>
      <c r="AD40" s="116" t="s">
        <v>3</v>
      </c>
      <c r="AE40" s="116"/>
      <c r="AF40" s="116"/>
      <c r="AG40" s="123">
        <f>IF(Tabel19[[#This Row],[Antwoord Leverancier]]=AC40,AB40,0)</f>
        <v>0</v>
      </c>
      <c r="AH40" s="98"/>
      <c r="AI40" s="98"/>
      <c r="AJ40" s="98"/>
      <c r="AK40" s="118">
        <f t="shared" si="11"/>
        <v>0</v>
      </c>
      <c r="AL40" s="118">
        <f t="shared" si="12"/>
        <v>0</v>
      </c>
      <c r="AM40" s="118">
        <f t="shared" si="13"/>
        <v>0</v>
      </c>
      <c r="AN40" s="118">
        <f t="shared" si="14"/>
        <v>0</v>
      </c>
      <c r="AO40" s="118">
        <f t="shared" si="15"/>
        <v>0</v>
      </c>
      <c r="AP40" s="118">
        <f t="shared" si="16"/>
        <v>0</v>
      </c>
      <c r="AQ40" s="118">
        <f t="shared" si="17"/>
        <v>0</v>
      </c>
      <c r="AR40" s="118">
        <f t="shared" si="18"/>
        <v>0</v>
      </c>
      <c r="AS40" s="118">
        <f t="shared" si="19"/>
        <v>1</v>
      </c>
      <c r="AT40" s="118">
        <f t="shared" si="20"/>
        <v>0</v>
      </c>
      <c r="AU40" s="118">
        <f t="shared" si="21"/>
        <v>0</v>
      </c>
      <c r="AV40" s="118">
        <f t="shared" si="22"/>
        <v>0</v>
      </c>
      <c r="AW40" s="118">
        <f t="shared" si="23"/>
        <v>0</v>
      </c>
      <c r="AX40" s="118">
        <f t="shared" si="24"/>
        <v>0</v>
      </c>
      <c r="AY40" s="118">
        <f t="shared" si="25"/>
        <v>0</v>
      </c>
      <c r="AZ40" s="118">
        <f t="shared" si="26"/>
        <v>0</v>
      </c>
      <c r="BA40" s="118">
        <f t="shared" si="27"/>
        <v>0</v>
      </c>
      <c r="BB40" s="118">
        <f t="shared" si="28"/>
        <v>0</v>
      </c>
      <c r="BC40" s="118">
        <f t="shared" si="29"/>
        <v>0</v>
      </c>
      <c r="BD40" s="118">
        <f t="shared" si="30"/>
        <v>0</v>
      </c>
    </row>
    <row r="41" spans="1:74" ht="13.8" x14ac:dyDescent="0.3">
      <c r="A41" s="257"/>
      <c r="B41" s="17" t="s">
        <v>1229</v>
      </c>
      <c r="C41" s="17"/>
      <c r="D41" s="17"/>
      <c r="E41" s="17"/>
      <c r="F41" s="17"/>
      <c r="AA41" s="98" t="s">
        <v>61</v>
      </c>
      <c r="AB41" s="116">
        <v>1</v>
      </c>
      <c r="AC41" s="116" t="s">
        <v>8</v>
      </c>
      <c r="AD41" s="116" t="s">
        <v>3</v>
      </c>
      <c r="AE41" s="116"/>
      <c r="AF41" s="116"/>
      <c r="AG41" s="123">
        <f>IF(Tabel19[[#This Row],[Antwoord Leverancier]]=AC41,AB41,0)</f>
        <v>0</v>
      </c>
      <c r="AH41" s="98"/>
      <c r="AI41" s="98"/>
      <c r="AJ41" s="98"/>
      <c r="AK41" s="118">
        <f t="shared" si="11"/>
        <v>0</v>
      </c>
      <c r="AL41" s="118">
        <f t="shared" si="12"/>
        <v>0</v>
      </c>
      <c r="AM41" s="118">
        <f t="shared" si="13"/>
        <v>0</v>
      </c>
      <c r="AN41" s="118">
        <f t="shared" si="14"/>
        <v>0</v>
      </c>
      <c r="AO41" s="118">
        <f t="shared" si="15"/>
        <v>0</v>
      </c>
      <c r="AP41" s="118">
        <f t="shared" si="16"/>
        <v>0</v>
      </c>
      <c r="AQ41" s="118">
        <f t="shared" si="17"/>
        <v>0</v>
      </c>
      <c r="AR41" s="118">
        <f t="shared" si="18"/>
        <v>0</v>
      </c>
      <c r="AS41" s="118">
        <f t="shared" si="19"/>
        <v>1</v>
      </c>
      <c r="AT41" s="118">
        <f t="shared" si="20"/>
        <v>0</v>
      </c>
      <c r="AU41" s="118">
        <f t="shared" si="21"/>
        <v>0</v>
      </c>
      <c r="AV41" s="118">
        <f t="shared" si="22"/>
        <v>0</v>
      </c>
      <c r="AW41" s="118">
        <f t="shared" si="23"/>
        <v>0</v>
      </c>
      <c r="AX41" s="118">
        <f t="shared" si="24"/>
        <v>0</v>
      </c>
      <c r="AY41" s="118">
        <f t="shared" si="25"/>
        <v>0</v>
      </c>
      <c r="AZ41" s="118">
        <f t="shared" si="26"/>
        <v>0</v>
      </c>
      <c r="BA41" s="118">
        <f t="shared" si="27"/>
        <v>0</v>
      </c>
      <c r="BB41" s="118">
        <f t="shared" si="28"/>
        <v>0</v>
      </c>
      <c r="BC41" s="118">
        <f t="shared" si="29"/>
        <v>0</v>
      </c>
      <c r="BD41" s="118">
        <f t="shared" si="30"/>
        <v>0</v>
      </c>
      <c r="BE41" s="89"/>
      <c r="BF41" s="89"/>
      <c r="BG41" s="89"/>
      <c r="BH41" s="89"/>
      <c r="BI41" s="89"/>
      <c r="BJ41" s="89"/>
      <c r="BK41" s="89"/>
      <c r="BL41" s="89"/>
      <c r="BM41" s="89"/>
      <c r="BN41" s="89"/>
      <c r="BO41" s="89"/>
      <c r="BP41" s="89"/>
      <c r="BQ41" s="89"/>
      <c r="BR41" s="89"/>
      <c r="BS41" s="89"/>
      <c r="BT41" s="89"/>
      <c r="BU41" s="89"/>
      <c r="BV41" s="89"/>
    </row>
    <row r="42" spans="1:74" ht="13.8" x14ac:dyDescent="0.3">
      <c r="A42" s="253" t="s">
        <v>1200</v>
      </c>
      <c r="B42" s="89" t="s">
        <v>1230</v>
      </c>
      <c r="C42" s="156" t="s">
        <v>1229</v>
      </c>
      <c r="D42" s="156"/>
      <c r="E42" s="156"/>
      <c r="F42" s="156"/>
      <c r="AA42" s="98"/>
      <c r="AB42" s="116"/>
      <c r="AC42" s="116" t="s">
        <v>8</v>
      </c>
      <c r="AD42" s="116" t="s">
        <v>3</v>
      </c>
      <c r="AE42" s="116"/>
      <c r="AF42" s="116"/>
      <c r="AG42" s="123">
        <f>IF(Tabel19[[#This Row],[Antwoord Leverancier]]=AC42,AB42,0)</f>
        <v>0</v>
      </c>
      <c r="AH42" s="98"/>
      <c r="AI42" s="98"/>
      <c r="AJ42" s="98"/>
      <c r="AK42" s="118">
        <f t="shared" si="11"/>
        <v>0</v>
      </c>
      <c r="AL42" s="118">
        <f t="shared" si="12"/>
        <v>0</v>
      </c>
      <c r="AM42" s="118">
        <f t="shared" si="13"/>
        <v>0</v>
      </c>
      <c r="AN42" s="118">
        <f t="shared" si="14"/>
        <v>0</v>
      </c>
      <c r="AO42" s="118">
        <f t="shared" si="15"/>
        <v>0</v>
      </c>
      <c r="AP42" s="118">
        <f t="shared" si="16"/>
        <v>0</v>
      </c>
      <c r="AQ42" s="118">
        <f t="shared" si="17"/>
        <v>0</v>
      </c>
      <c r="AR42" s="118">
        <f t="shared" si="18"/>
        <v>0</v>
      </c>
      <c r="AS42" s="118">
        <f t="shared" si="19"/>
        <v>0</v>
      </c>
      <c r="AT42" s="118">
        <f t="shared" si="20"/>
        <v>0</v>
      </c>
      <c r="AU42" s="118">
        <f t="shared" si="21"/>
        <v>0</v>
      </c>
      <c r="AV42" s="118">
        <f t="shared" si="22"/>
        <v>0</v>
      </c>
      <c r="AW42" s="118">
        <f t="shared" si="23"/>
        <v>0</v>
      </c>
      <c r="AX42" s="118">
        <f t="shared" si="24"/>
        <v>0</v>
      </c>
      <c r="AY42" s="118">
        <f t="shared" si="25"/>
        <v>0</v>
      </c>
      <c r="AZ42" s="118">
        <f t="shared" si="26"/>
        <v>0</v>
      </c>
      <c r="BA42" s="118">
        <f t="shared" si="27"/>
        <v>0</v>
      </c>
      <c r="BB42" s="118">
        <f t="shared" si="28"/>
        <v>0</v>
      </c>
      <c r="BC42" s="118">
        <f t="shared" si="29"/>
        <v>0</v>
      </c>
      <c r="BD42" s="118">
        <f t="shared" si="30"/>
        <v>0</v>
      </c>
      <c r="BE42" s="89"/>
      <c r="BF42" s="89"/>
      <c r="BG42" s="89"/>
      <c r="BH42" s="89"/>
      <c r="BI42" s="89"/>
      <c r="BJ42" s="89"/>
      <c r="BK42" s="89"/>
      <c r="BL42" s="89"/>
      <c r="BM42" s="89"/>
      <c r="BN42" s="89"/>
      <c r="BO42" s="89"/>
      <c r="BP42" s="89"/>
      <c r="BQ42" s="89"/>
      <c r="BR42" s="89"/>
      <c r="BS42" s="89"/>
      <c r="BT42" s="89"/>
      <c r="BU42" s="89"/>
      <c r="BV42" s="89"/>
    </row>
    <row r="43" spans="1:74" ht="27.6" x14ac:dyDescent="0.3">
      <c r="A43" s="253" t="s">
        <v>1231</v>
      </c>
      <c r="B43" s="89" t="s">
        <v>1232</v>
      </c>
      <c r="C43" s="156" t="s">
        <v>1229</v>
      </c>
      <c r="D43" s="156"/>
      <c r="E43" s="39"/>
      <c r="F43" s="94"/>
      <c r="AA43" s="98" t="s">
        <v>61</v>
      </c>
      <c r="AB43" s="116">
        <v>1</v>
      </c>
      <c r="AC43" s="116" t="s">
        <v>8</v>
      </c>
      <c r="AD43" s="116" t="s">
        <v>3</v>
      </c>
      <c r="AE43" s="116"/>
      <c r="AF43" s="116"/>
      <c r="AG43" s="123">
        <f>IF(Tabel19[[#This Row],[Antwoord Leverancier]]=AC43,AB43,0)</f>
        <v>0</v>
      </c>
      <c r="AH43" s="98"/>
      <c r="AI43" s="98"/>
      <c r="AJ43" s="98"/>
      <c r="AK43" s="118">
        <f t="shared" si="11"/>
        <v>0</v>
      </c>
      <c r="AL43" s="118">
        <f t="shared" si="12"/>
        <v>0</v>
      </c>
      <c r="AM43" s="118">
        <f t="shared" si="13"/>
        <v>0</v>
      </c>
      <c r="AN43" s="118">
        <f t="shared" si="14"/>
        <v>0</v>
      </c>
      <c r="AO43" s="118">
        <f t="shared" si="15"/>
        <v>0</v>
      </c>
      <c r="AP43" s="118">
        <f t="shared" si="16"/>
        <v>0</v>
      </c>
      <c r="AQ43" s="118">
        <f t="shared" si="17"/>
        <v>0</v>
      </c>
      <c r="AR43" s="118">
        <f t="shared" si="18"/>
        <v>0</v>
      </c>
      <c r="AS43" s="118">
        <f t="shared" si="19"/>
        <v>1</v>
      </c>
      <c r="AT43" s="118">
        <f t="shared" si="20"/>
        <v>0</v>
      </c>
      <c r="AU43" s="118">
        <f t="shared" si="21"/>
        <v>0</v>
      </c>
      <c r="AV43" s="118">
        <f t="shared" si="22"/>
        <v>0</v>
      </c>
      <c r="AW43" s="118">
        <f t="shared" si="23"/>
        <v>0</v>
      </c>
      <c r="AX43" s="118">
        <f t="shared" si="24"/>
        <v>0</v>
      </c>
      <c r="AY43" s="118">
        <f t="shared" si="25"/>
        <v>0</v>
      </c>
      <c r="AZ43" s="118">
        <f t="shared" si="26"/>
        <v>0</v>
      </c>
      <c r="BA43" s="118">
        <f t="shared" si="27"/>
        <v>0</v>
      </c>
      <c r="BB43" s="118">
        <f t="shared" si="28"/>
        <v>0</v>
      </c>
      <c r="BC43" s="118">
        <f t="shared" si="29"/>
        <v>0</v>
      </c>
      <c r="BD43" s="118">
        <f t="shared" si="30"/>
        <v>0</v>
      </c>
      <c r="BE43" s="89"/>
      <c r="BF43" s="89"/>
      <c r="BG43" s="89"/>
      <c r="BH43" s="89"/>
      <c r="BI43" s="89"/>
      <c r="BJ43" s="89"/>
      <c r="BK43" s="89"/>
      <c r="BL43" s="89"/>
      <c r="BM43" s="89"/>
      <c r="BN43" s="89"/>
      <c r="BO43" s="89"/>
      <c r="BP43" s="89"/>
      <c r="BQ43" s="89"/>
      <c r="BR43" s="89"/>
      <c r="BS43" s="89"/>
      <c r="BT43" s="89"/>
      <c r="BU43" s="89"/>
      <c r="BV43" s="89"/>
    </row>
    <row r="44" spans="1:74" ht="27.6" x14ac:dyDescent="0.3">
      <c r="A44" s="253" t="s">
        <v>1233</v>
      </c>
      <c r="B44" s="89" t="s">
        <v>1234</v>
      </c>
      <c r="C44" s="156" t="s">
        <v>1229</v>
      </c>
      <c r="D44" s="156"/>
      <c r="E44" s="39"/>
      <c r="F44" s="94"/>
      <c r="AA44" s="98" t="s">
        <v>61</v>
      </c>
      <c r="AB44" s="116">
        <v>1</v>
      </c>
      <c r="AC44" s="116" t="s">
        <v>8</v>
      </c>
      <c r="AD44" s="116" t="s">
        <v>3</v>
      </c>
      <c r="AE44" s="116"/>
      <c r="AF44" s="116"/>
      <c r="AG44" s="123">
        <f>IF(Tabel19[[#This Row],[Antwoord Leverancier]]=AC44,AB44,0)</f>
        <v>0</v>
      </c>
      <c r="AH44" s="98"/>
      <c r="AI44" s="98"/>
      <c r="AJ44" s="98"/>
      <c r="AK44" s="118">
        <f t="shared" si="11"/>
        <v>0</v>
      </c>
      <c r="AL44" s="118">
        <f t="shared" si="12"/>
        <v>0</v>
      </c>
      <c r="AM44" s="118">
        <f t="shared" si="13"/>
        <v>0</v>
      </c>
      <c r="AN44" s="118">
        <f t="shared" si="14"/>
        <v>0</v>
      </c>
      <c r="AO44" s="118">
        <f t="shared" si="15"/>
        <v>0</v>
      </c>
      <c r="AP44" s="118">
        <f t="shared" si="16"/>
        <v>0</v>
      </c>
      <c r="AQ44" s="118">
        <f t="shared" si="17"/>
        <v>0</v>
      </c>
      <c r="AR44" s="118">
        <f t="shared" si="18"/>
        <v>0</v>
      </c>
      <c r="AS44" s="118">
        <f t="shared" si="19"/>
        <v>1</v>
      </c>
      <c r="AT44" s="118">
        <f t="shared" si="20"/>
        <v>0</v>
      </c>
      <c r="AU44" s="118">
        <f t="shared" si="21"/>
        <v>0</v>
      </c>
      <c r="AV44" s="118">
        <f t="shared" si="22"/>
        <v>0</v>
      </c>
      <c r="AW44" s="118">
        <f t="shared" si="23"/>
        <v>0</v>
      </c>
      <c r="AX44" s="118">
        <f t="shared" si="24"/>
        <v>0</v>
      </c>
      <c r="AY44" s="118">
        <f t="shared" si="25"/>
        <v>0</v>
      </c>
      <c r="AZ44" s="118">
        <f t="shared" si="26"/>
        <v>0</v>
      </c>
      <c r="BA44" s="118">
        <f t="shared" si="27"/>
        <v>0</v>
      </c>
      <c r="BB44" s="118">
        <f t="shared" si="28"/>
        <v>0</v>
      </c>
      <c r="BC44" s="118">
        <f t="shared" si="29"/>
        <v>0</v>
      </c>
      <c r="BD44" s="118">
        <f t="shared" si="30"/>
        <v>0</v>
      </c>
      <c r="BE44" s="89"/>
      <c r="BF44" s="89"/>
      <c r="BG44" s="89"/>
      <c r="BH44" s="89"/>
      <c r="BI44" s="89"/>
      <c r="BJ44" s="89"/>
      <c r="BK44" s="89"/>
      <c r="BL44" s="89"/>
      <c r="BM44" s="89"/>
      <c r="BN44" s="89"/>
      <c r="BO44" s="89"/>
      <c r="BP44" s="89"/>
      <c r="BQ44" s="89"/>
      <c r="BR44" s="89"/>
      <c r="BS44" s="89"/>
      <c r="BT44" s="89"/>
      <c r="BU44" s="89"/>
      <c r="BV44" s="89"/>
    </row>
    <row r="45" spans="1:74" ht="41.4" x14ac:dyDescent="0.3">
      <c r="A45" s="253" t="s">
        <v>1235</v>
      </c>
      <c r="B45" s="89" t="s">
        <v>1236</v>
      </c>
      <c r="C45" s="156" t="s">
        <v>1229</v>
      </c>
      <c r="D45" s="156"/>
      <c r="E45" s="39"/>
      <c r="F45" s="94"/>
      <c r="AA45" s="98" t="s">
        <v>61</v>
      </c>
      <c r="AB45" s="116">
        <v>1</v>
      </c>
      <c r="AC45" s="116" t="s">
        <v>8</v>
      </c>
      <c r="AD45" s="116" t="s">
        <v>3</v>
      </c>
      <c r="AE45" s="116"/>
      <c r="AF45" s="116"/>
      <c r="AG45" s="123">
        <f>IF(Tabel19[[#This Row],[Antwoord Leverancier]]=AC45,AB45,0)</f>
        <v>0</v>
      </c>
      <c r="AH45" s="98"/>
      <c r="AI45" s="98"/>
      <c r="AJ45" s="98"/>
      <c r="AK45" s="118">
        <f t="shared" si="11"/>
        <v>0</v>
      </c>
      <c r="AL45" s="118">
        <f t="shared" si="12"/>
        <v>0</v>
      </c>
      <c r="AM45" s="118">
        <f t="shared" si="13"/>
        <v>0</v>
      </c>
      <c r="AN45" s="118">
        <f t="shared" si="14"/>
        <v>0</v>
      </c>
      <c r="AO45" s="118">
        <f t="shared" si="15"/>
        <v>0</v>
      </c>
      <c r="AP45" s="118">
        <f t="shared" si="16"/>
        <v>0</v>
      </c>
      <c r="AQ45" s="118">
        <f t="shared" si="17"/>
        <v>0</v>
      </c>
      <c r="AR45" s="118">
        <f t="shared" si="18"/>
        <v>0</v>
      </c>
      <c r="AS45" s="118">
        <f t="shared" si="19"/>
        <v>1</v>
      </c>
      <c r="AT45" s="118">
        <f t="shared" si="20"/>
        <v>0</v>
      </c>
      <c r="AU45" s="118">
        <f t="shared" si="21"/>
        <v>0</v>
      </c>
      <c r="AV45" s="118">
        <f t="shared" si="22"/>
        <v>0</v>
      </c>
      <c r="AW45" s="118">
        <f t="shared" si="23"/>
        <v>0</v>
      </c>
      <c r="AX45" s="118">
        <f t="shared" si="24"/>
        <v>0</v>
      </c>
      <c r="AY45" s="118">
        <f t="shared" si="25"/>
        <v>0</v>
      </c>
      <c r="AZ45" s="118">
        <f t="shared" si="26"/>
        <v>0</v>
      </c>
      <c r="BA45" s="118">
        <f t="shared" si="27"/>
        <v>0</v>
      </c>
      <c r="BB45" s="118">
        <f t="shared" si="28"/>
        <v>0</v>
      </c>
      <c r="BC45" s="118">
        <f t="shared" si="29"/>
        <v>0</v>
      </c>
      <c r="BD45" s="118">
        <f t="shared" si="30"/>
        <v>0</v>
      </c>
      <c r="BE45" s="89"/>
      <c r="BF45" s="89"/>
      <c r="BG45" s="89"/>
      <c r="BH45" s="89"/>
      <c r="BI45" s="89"/>
      <c r="BJ45" s="89"/>
      <c r="BK45" s="89"/>
      <c r="BL45" s="89"/>
      <c r="BM45" s="89"/>
      <c r="BN45" s="89"/>
      <c r="BO45" s="89"/>
      <c r="BP45" s="89"/>
      <c r="BQ45" s="89"/>
      <c r="BR45" s="89"/>
      <c r="BS45" s="89"/>
      <c r="BT45" s="89"/>
      <c r="BU45" s="89"/>
      <c r="BV45" s="89"/>
    </row>
    <row r="46" spans="1:74" ht="27.6" x14ac:dyDescent="0.3">
      <c r="A46" s="253" t="s">
        <v>1237</v>
      </c>
      <c r="B46" s="89" t="s">
        <v>1238</v>
      </c>
      <c r="C46" s="156" t="s">
        <v>1229</v>
      </c>
      <c r="E46" s="39"/>
      <c r="F46" s="94"/>
      <c r="AA46" s="98" t="s">
        <v>61</v>
      </c>
      <c r="AB46" s="116">
        <v>1</v>
      </c>
      <c r="AC46" s="116" t="s">
        <v>8</v>
      </c>
      <c r="AD46" s="116" t="s">
        <v>3</v>
      </c>
      <c r="AE46" s="116"/>
      <c r="AF46" s="116"/>
      <c r="AG46" s="123">
        <f>IF(Tabel19[[#This Row],[Antwoord Leverancier]]=AC46,AB46,0)</f>
        <v>0</v>
      </c>
      <c r="AH46" s="98"/>
      <c r="AI46" s="98"/>
      <c r="AJ46" s="98"/>
      <c r="AK46" s="118">
        <f t="shared" si="11"/>
        <v>0</v>
      </c>
      <c r="AL46" s="118">
        <f t="shared" si="12"/>
        <v>0</v>
      </c>
      <c r="AM46" s="118">
        <f t="shared" si="13"/>
        <v>0</v>
      </c>
      <c r="AN46" s="118">
        <f t="shared" si="14"/>
        <v>0</v>
      </c>
      <c r="AO46" s="118">
        <f t="shared" si="15"/>
        <v>0</v>
      </c>
      <c r="AP46" s="118">
        <f t="shared" si="16"/>
        <v>0</v>
      </c>
      <c r="AQ46" s="118">
        <f t="shared" si="17"/>
        <v>0</v>
      </c>
      <c r="AR46" s="118">
        <f t="shared" si="18"/>
        <v>0</v>
      </c>
      <c r="AS46" s="118">
        <f t="shared" si="19"/>
        <v>1</v>
      </c>
      <c r="AT46" s="118">
        <f t="shared" si="20"/>
        <v>0</v>
      </c>
      <c r="AU46" s="118">
        <f t="shared" si="21"/>
        <v>0</v>
      </c>
      <c r="AV46" s="118">
        <f t="shared" si="22"/>
        <v>0</v>
      </c>
      <c r="AW46" s="118">
        <f t="shared" si="23"/>
        <v>0</v>
      </c>
      <c r="AX46" s="118">
        <f t="shared" si="24"/>
        <v>0</v>
      </c>
      <c r="AY46" s="118">
        <f t="shared" si="25"/>
        <v>0</v>
      </c>
      <c r="AZ46" s="118">
        <f t="shared" si="26"/>
        <v>0</v>
      </c>
      <c r="BA46" s="118">
        <f t="shared" si="27"/>
        <v>0</v>
      </c>
      <c r="BB46" s="118">
        <f t="shared" si="28"/>
        <v>0</v>
      </c>
      <c r="BC46" s="118">
        <f t="shared" si="29"/>
        <v>0</v>
      </c>
      <c r="BD46" s="118">
        <f t="shared" si="30"/>
        <v>0</v>
      </c>
      <c r="BE46" s="89"/>
      <c r="BF46" s="89"/>
      <c r="BG46" s="89"/>
      <c r="BH46" s="89"/>
      <c r="BI46" s="89"/>
      <c r="BJ46" s="89"/>
      <c r="BK46" s="89"/>
      <c r="BL46" s="89"/>
      <c r="BM46" s="89"/>
      <c r="BN46" s="89"/>
      <c r="BO46" s="89"/>
      <c r="BP46" s="89"/>
      <c r="BQ46" s="89"/>
      <c r="BR46" s="89"/>
      <c r="BS46" s="89"/>
      <c r="BT46" s="89"/>
      <c r="BU46" s="89"/>
      <c r="BV46" s="89"/>
    </row>
    <row r="47" spans="1:74" ht="27.6" x14ac:dyDescent="0.3">
      <c r="A47" s="253" t="s">
        <v>1239</v>
      </c>
      <c r="B47" s="89" t="s">
        <v>1240</v>
      </c>
      <c r="C47" s="156" t="s">
        <v>1229</v>
      </c>
      <c r="D47" s="156"/>
      <c r="E47" s="39"/>
      <c r="F47" s="94"/>
      <c r="AA47" s="98" t="s">
        <v>61</v>
      </c>
      <c r="AB47" s="116">
        <v>1</v>
      </c>
      <c r="AC47" s="116" t="s">
        <v>8</v>
      </c>
      <c r="AD47" s="116" t="s">
        <v>3</v>
      </c>
      <c r="AE47" s="116"/>
      <c r="AF47" s="116"/>
      <c r="AG47" s="123">
        <f>IF(Tabel19[[#This Row],[Antwoord Leverancier]]=AC47,AB47,0)</f>
        <v>0</v>
      </c>
      <c r="AH47" s="98"/>
      <c r="AI47" s="98"/>
      <c r="AJ47" s="98"/>
      <c r="AK47" s="118">
        <f t="shared" si="11"/>
        <v>0</v>
      </c>
      <c r="AL47" s="118">
        <f t="shared" si="12"/>
        <v>0</v>
      </c>
      <c r="AM47" s="118">
        <f t="shared" si="13"/>
        <v>0</v>
      </c>
      <c r="AN47" s="118">
        <f t="shared" si="14"/>
        <v>0</v>
      </c>
      <c r="AO47" s="118">
        <f t="shared" si="15"/>
        <v>0</v>
      </c>
      <c r="AP47" s="118">
        <f t="shared" si="16"/>
        <v>0</v>
      </c>
      <c r="AQ47" s="118">
        <f t="shared" si="17"/>
        <v>0</v>
      </c>
      <c r="AR47" s="118">
        <f t="shared" si="18"/>
        <v>0</v>
      </c>
      <c r="AS47" s="118">
        <f t="shared" si="19"/>
        <v>1</v>
      </c>
      <c r="AT47" s="118">
        <f t="shared" si="20"/>
        <v>0</v>
      </c>
      <c r="AU47" s="118">
        <f t="shared" si="21"/>
        <v>0</v>
      </c>
      <c r="AV47" s="118">
        <f t="shared" si="22"/>
        <v>0</v>
      </c>
      <c r="AW47" s="118">
        <f t="shared" si="23"/>
        <v>0</v>
      </c>
      <c r="AX47" s="118">
        <f t="shared" si="24"/>
        <v>0</v>
      </c>
      <c r="AY47" s="118">
        <f t="shared" si="25"/>
        <v>0</v>
      </c>
      <c r="AZ47" s="118">
        <f t="shared" si="26"/>
        <v>0</v>
      </c>
      <c r="BA47" s="118">
        <f t="shared" si="27"/>
        <v>0</v>
      </c>
      <c r="BB47" s="118">
        <f t="shared" si="28"/>
        <v>0</v>
      </c>
      <c r="BC47" s="118">
        <f t="shared" si="29"/>
        <v>0</v>
      </c>
      <c r="BD47" s="118">
        <f t="shared" si="30"/>
        <v>0</v>
      </c>
      <c r="BE47" s="89"/>
      <c r="BF47" s="89"/>
      <c r="BG47" s="89"/>
      <c r="BH47" s="89"/>
      <c r="BI47" s="89"/>
      <c r="BJ47" s="89"/>
      <c r="BK47" s="89"/>
      <c r="BL47" s="89"/>
      <c r="BM47" s="89"/>
      <c r="BN47" s="89"/>
      <c r="BO47" s="89"/>
      <c r="BP47" s="89"/>
      <c r="BQ47" s="89"/>
      <c r="BR47" s="89"/>
      <c r="BS47" s="89"/>
      <c r="BT47" s="89"/>
      <c r="BU47" s="89"/>
      <c r="BV47" s="89"/>
    </row>
    <row r="48" spans="1:74" s="73" customFormat="1" ht="41.4" x14ac:dyDescent="0.3">
      <c r="A48" s="253" t="s">
        <v>1241</v>
      </c>
      <c r="B48" s="89" t="s">
        <v>1242</v>
      </c>
      <c r="C48" s="156" t="s">
        <v>1229</v>
      </c>
      <c r="D48" s="11"/>
      <c r="E48" s="39"/>
      <c r="F48" s="39"/>
      <c r="G48" s="165"/>
      <c r="H48" s="165"/>
      <c r="I48" s="165"/>
      <c r="J48" s="165"/>
      <c r="K48" s="165"/>
      <c r="L48" s="165"/>
      <c r="M48" s="165"/>
      <c r="N48" s="165"/>
      <c r="O48" s="165"/>
      <c r="P48" s="165"/>
      <c r="Q48" s="165"/>
      <c r="R48" s="165"/>
      <c r="S48" s="165"/>
      <c r="T48" s="165"/>
      <c r="U48" s="165"/>
      <c r="V48" s="165"/>
      <c r="W48" s="165"/>
      <c r="X48" s="165"/>
      <c r="Y48" s="165"/>
      <c r="Z48" s="165"/>
      <c r="AA48" s="98" t="s">
        <v>61</v>
      </c>
      <c r="AB48" s="116">
        <v>1</v>
      </c>
      <c r="AC48" s="116" t="s">
        <v>8</v>
      </c>
      <c r="AD48" s="116" t="s">
        <v>3</v>
      </c>
      <c r="AE48" s="116"/>
      <c r="AF48" s="116"/>
      <c r="AG48" s="123">
        <f>IF(Tabel19[[#This Row],[Antwoord Leverancier]]=AC48,AB48,0)</f>
        <v>0</v>
      </c>
      <c r="AH48" s="98"/>
      <c r="AI48" s="98"/>
      <c r="AJ48" s="98"/>
      <c r="AK48" s="118">
        <f t="shared" si="11"/>
        <v>0</v>
      </c>
      <c r="AL48" s="118">
        <f t="shared" si="12"/>
        <v>0</v>
      </c>
      <c r="AM48" s="118">
        <f t="shared" si="13"/>
        <v>0</v>
      </c>
      <c r="AN48" s="118">
        <f t="shared" si="14"/>
        <v>0</v>
      </c>
      <c r="AO48" s="118">
        <f t="shared" si="15"/>
        <v>0</v>
      </c>
      <c r="AP48" s="118">
        <f t="shared" si="16"/>
        <v>0</v>
      </c>
      <c r="AQ48" s="118">
        <f t="shared" si="17"/>
        <v>0</v>
      </c>
      <c r="AR48" s="118">
        <f t="shared" si="18"/>
        <v>0</v>
      </c>
      <c r="AS48" s="118">
        <f t="shared" si="19"/>
        <v>1</v>
      </c>
      <c r="AT48" s="118">
        <f t="shared" si="20"/>
        <v>0</v>
      </c>
      <c r="AU48" s="118">
        <f t="shared" si="21"/>
        <v>0</v>
      </c>
      <c r="AV48" s="118">
        <f t="shared" si="22"/>
        <v>0</v>
      </c>
      <c r="AW48" s="118">
        <f t="shared" si="23"/>
        <v>0</v>
      </c>
      <c r="AX48" s="118">
        <f t="shared" si="24"/>
        <v>0</v>
      </c>
      <c r="AY48" s="118">
        <f t="shared" si="25"/>
        <v>0</v>
      </c>
      <c r="AZ48" s="118">
        <f t="shared" si="26"/>
        <v>0</v>
      </c>
      <c r="BA48" s="118">
        <f t="shared" si="27"/>
        <v>0</v>
      </c>
      <c r="BB48" s="118">
        <f t="shared" si="28"/>
        <v>0</v>
      </c>
      <c r="BC48" s="118">
        <f t="shared" si="29"/>
        <v>0</v>
      </c>
      <c r="BD48" s="118">
        <f t="shared" si="30"/>
        <v>0</v>
      </c>
      <c r="BE48" s="89"/>
    </row>
    <row r="49" spans="1:57" s="73" customFormat="1" ht="41.4" x14ac:dyDescent="0.3">
      <c r="A49" s="253" t="s">
        <v>1243</v>
      </c>
      <c r="B49" s="89" t="s">
        <v>1244</v>
      </c>
      <c r="C49" s="156" t="s">
        <v>1229</v>
      </c>
      <c r="D49" s="11"/>
      <c r="E49" s="39"/>
      <c r="F49" s="39"/>
      <c r="G49" s="165"/>
      <c r="H49" s="165"/>
      <c r="I49" s="165"/>
      <c r="J49" s="165"/>
      <c r="K49" s="165"/>
      <c r="L49" s="165"/>
      <c r="M49" s="165"/>
      <c r="N49" s="165"/>
      <c r="O49" s="165"/>
      <c r="P49" s="165"/>
      <c r="Q49" s="165"/>
      <c r="R49" s="165"/>
      <c r="S49" s="165"/>
      <c r="T49" s="165"/>
      <c r="U49" s="165"/>
      <c r="V49" s="165"/>
      <c r="W49" s="165"/>
      <c r="X49" s="165"/>
      <c r="Y49" s="165"/>
      <c r="Z49" s="165"/>
      <c r="AA49" s="98" t="s">
        <v>61</v>
      </c>
      <c r="AB49" s="116">
        <v>1</v>
      </c>
      <c r="AC49" s="116" t="s">
        <v>8</v>
      </c>
      <c r="AD49" s="116" t="s">
        <v>3</v>
      </c>
      <c r="AE49" s="116"/>
      <c r="AF49" s="116"/>
      <c r="AG49" s="123">
        <f>IF(Tabel19[[#This Row],[Antwoord Leverancier]]=AC49,AB49,0)</f>
        <v>0</v>
      </c>
      <c r="AH49" s="98"/>
      <c r="AI49" s="98"/>
      <c r="AJ49" s="98"/>
      <c r="AK49" s="118">
        <f t="shared" si="11"/>
        <v>0</v>
      </c>
      <c r="AL49" s="118">
        <f t="shared" si="12"/>
        <v>0</v>
      </c>
      <c r="AM49" s="118">
        <f t="shared" si="13"/>
        <v>0</v>
      </c>
      <c r="AN49" s="118">
        <f t="shared" si="14"/>
        <v>0</v>
      </c>
      <c r="AO49" s="118">
        <f t="shared" si="15"/>
        <v>0</v>
      </c>
      <c r="AP49" s="118">
        <f t="shared" si="16"/>
        <v>0</v>
      </c>
      <c r="AQ49" s="118">
        <f t="shared" si="17"/>
        <v>0</v>
      </c>
      <c r="AR49" s="118">
        <f t="shared" si="18"/>
        <v>0</v>
      </c>
      <c r="AS49" s="118">
        <f t="shared" si="19"/>
        <v>1</v>
      </c>
      <c r="AT49" s="118">
        <f t="shared" si="20"/>
        <v>0</v>
      </c>
      <c r="AU49" s="118">
        <f t="shared" si="21"/>
        <v>0</v>
      </c>
      <c r="AV49" s="118">
        <f t="shared" si="22"/>
        <v>0</v>
      </c>
      <c r="AW49" s="118">
        <f t="shared" si="23"/>
        <v>0</v>
      </c>
      <c r="AX49" s="118">
        <f t="shared" si="24"/>
        <v>0</v>
      </c>
      <c r="AY49" s="118">
        <f t="shared" si="25"/>
        <v>0</v>
      </c>
      <c r="AZ49" s="118">
        <f t="shared" si="26"/>
        <v>0</v>
      </c>
      <c r="BA49" s="118">
        <f t="shared" si="27"/>
        <v>0</v>
      </c>
      <c r="BB49" s="118">
        <f t="shared" si="28"/>
        <v>0</v>
      </c>
      <c r="BC49" s="118">
        <f t="shared" si="29"/>
        <v>0</v>
      </c>
      <c r="BD49" s="118">
        <f t="shared" si="30"/>
        <v>0</v>
      </c>
      <c r="BE49" s="89"/>
    </row>
    <row r="50" spans="1:57" s="73" customFormat="1" ht="27.6" x14ac:dyDescent="0.3">
      <c r="A50" s="253" t="s">
        <v>1245</v>
      </c>
      <c r="B50" s="89" t="s">
        <v>1246</v>
      </c>
      <c r="C50" s="11" t="s">
        <v>1180</v>
      </c>
      <c r="D50" s="11"/>
      <c r="E50" s="39"/>
      <c r="F50" s="39"/>
      <c r="G50" s="165"/>
      <c r="H50" s="165"/>
      <c r="I50" s="165"/>
      <c r="J50" s="165"/>
      <c r="K50" s="165"/>
      <c r="L50" s="165"/>
      <c r="M50" s="165"/>
      <c r="N50" s="165"/>
      <c r="O50" s="165"/>
      <c r="P50" s="165"/>
      <c r="Q50" s="165"/>
      <c r="R50" s="165"/>
      <c r="S50" s="165"/>
      <c r="T50" s="165"/>
      <c r="U50" s="165"/>
      <c r="V50" s="165"/>
      <c r="W50" s="165"/>
      <c r="X50" s="165"/>
      <c r="Y50" s="165"/>
      <c r="Z50" s="165"/>
      <c r="AA50" s="98" t="s">
        <v>61</v>
      </c>
      <c r="AB50" s="116">
        <v>1</v>
      </c>
      <c r="AC50" s="116" t="s">
        <v>8</v>
      </c>
      <c r="AD50" s="116" t="s">
        <v>3</v>
      </c>
      <c r="AE50" s="116"/>
      <c r="AF50" s="116"/>
      <c r="AG50" s="123">
        <f>IF(Tabel19[[#This Row],[Antwoord Leverancier]]=AC50,AB50,0)</f>
        <v>0</v>
      </c>
      <c r="AH50" s="98"/>
      <c r="AI50" s="98"/>
      <c r="AJ50" s="98"/>
      <c r="AK50" s="118">
        <f t="shared" si="11"/>
        <v>0</v>
      </c>
      <c r="AL50" s="118">
        <f t="shared" si="12"/>
        <v>0</v>
      </c>
      <c r="AM50" s="118">
        <f t="shared" si="13"/>
        <v>0</v>
      </c>
      <c r="AN50" s="118">
        <f t="shared" si="14"/>
        <v>0</v>
      </c>
      <c r="AO50" s="118">
        <f t="shared" si="15"/>
        <v>0</v>
      </c>
      <c r="AP50" s="118">
        <f t="shared" si="16"/>
        <v>0</v>
      </c>
      <c r="AQ50" s="118">
        <f t="shared" si="17"/>
        <v>0</v>
      </c>
      <c r="AR50" s="118">
        <f t="shared" si="18"/>
        <v>0</v>
      </c>
      <c r="AS50" s="118">
        <f t="shared" si="19"/>
        <v>1</v>
      </c>
      <c r="AT50" s="118">
        <f t="shared" si="20"/>
        <v>0</v>
      </c>
      <c r="AU50" s="118">
        <f t="shared" si="21"/>
        <v>0</v>
      </c>
      <c r="AV50" s="118">
        <f t="shared" si="22"/>
        <v>0</v>
      </c>
      <c r="AW50" s="118">
        <f t="shared" si="23"/>
        <v>0</v>
      </c>
      <c r="AX50" s="118">
        <f t="shared" si="24"/>
        <v>0</v>
      </c>
      <c r="AY50" s="118">
        <f t="shared" si="25"/>
        <v>0</v>
      </c>
      <c r="AZ50" s="118">
        <f t="shared" si="26"/>
        <v>0</v>
      </c>
      <c r="BA50" s="118">
        <f t="shared" si="27"/>
        <v>0</v>
      </c>
      <c r="BB50" s="118">
        <f t="shared" si="28"/>
        <v>0</v>
      </c>
      <c r="BC50" s="118">
        <f t="shared" si="29"/>
        <v>0</v>
      </c>
      <c r="BD50" s="118">
        <f t="shared" si="30"/>
        <v>0</v>
      </c>
      <c r="BE50" s="89"/>
    </row>
    <row r="51" spans="1:57" s="73" customFormat="1" ht="27.6" x14ac:dyDescent="0.3">
      <c r="A51" s="253" t="s">
        <v>1247</v>
      </c>
      <c r="B51" s="89" t="s">
        <v>1248</v>
      </c>
      <c r="C51" s="11" t="s">
        <v>1180</v>
      </c>
      <c r="D51" s="11"/>
      <c r="E51" s="39"/>
      <c r="F51" s="39"/>
      <c r="G51" s="165"/>
      <c r="H51" s="165"/>
      <c r="I51" s="165"/>
      <c r="J51" s="165"/>
      <c r="K51" s="165"/>
      <c r="L51" s="165"/>
      <c r="M51" s="165"/>
      <c r="N51" s="165"/>
      <c r="O51" s="165"/>
      <c r="P51" s="165"/>
      <c r="Q51" s="165"/>
      <c r="R51" s="165"/>
      <c r="S51" s="165"/>
      <c r="T51" s="165"/>
      <c r="U51" s="165"/>
      <c r="V51" s="165"/>
      <c r="W51" s="165"/>
      <c r="X51" s="165"/>
      <c r="Y51" s="165"/>
      <c r="Z51" s="165"/>
      <c r="AA51" s="98" t="s">
        <v>61</v>
      </c>
      <c r="AB51" s="116">
        <v>1</v>
      </c>
      <c r="AC51" s="116" t="s">
        <v>8</v>
      </c>
      <c r="AD51" s="116" t="s">
        <v>3</v>
      </c>
      <c r="AE51" s="116"/>
      <c r="AF51" s="116"/>
      <c r="AG51" s="123">
        <f>IF(Tabel19[[#This Row],[Antwoord Leverancier]]=AC51,AB51,0)</f>
        <v>0</v>
      </c>
      <c r="AH51" s="98"/>
      <c r="AI51" s="98"/>
      <c r="AJ51" s="98"/>
      <c r="AK51" s="118">
        <f t="shared" si="11"/>
        <v>0</v>
      </c>
      <c r="AL51" s="118">
        <f t="shared" si="12"/>
        <v>0</v>
      </c>
      <c r="AM51" s="118">
        <f t="shared" si="13"/>
        <v>0</v>
      </c>
      <c r="AN51" s="118">
        <f t="shared" si="14"/>
        <v>0</v>
      </c>
      <c r="AO51" s="118">
        <f t="shared" si="15"/>
        <v>0</v>
      </c>
      <c r="AP51" s="118">
        <f t="shared" si="16"/>
        <v>0</v>
      </c>
      <c r="AQ51" s="118">
        <f t="shared" si="17"/>
        <v>0</v>
      </c>
      <c r="AR51" s="118">
        <f t="shared" si="18"/>
        <v>0</v>
      </c>
      <c r="AS51" s="118">
        <f t="shared" si="19"/>
        <v>1</v>
      </c>
      <c r="AT51" s="118">
        <f t="shared" si="20"/>
        <v>0</v>
      </c>
      <c r="AU51" s="118">
        <f t="shared" si="21"/>
        <v>0</v>
      </c>
      <c r="AV51" s="118">
        <f t="shared" si="22"/>
        <v>0</v>
      </c>
      <c r="AW51" s="118">
        <f t="shared" si="23"/>
        <v>0</v>
      </c>
      <c r="AX51" s="118">
        <f t="shared" si="24"/>
        <v>0</v>
      </c>
      <c r="AY51" s="118">
        <f t="shared" si="25"/>
        <v>0</v>
      </c>
      <c r="AZ51" s="118">
        <f t="shared" si="26"/>
        <v>0</v>
      </c>
      <c r="BA51" s="118">
        <f t="shared" si="27"/>
        <v>0</v>
      </c>
      <c r="BB51" s="118">
        <f t="shared" si="28"/>
        <v>0</v>
      </c>
      <c r="BC51" s="118">
        <f t="shared" si="29"/>
        <v>0</v>
      </c>
      <c r="BD51" s="118">
        <f t="shared" si="30"/>
        <v>0</v>
      </c>
      <c r="BE51" s="89"/>
    </row>
    <row r="52" spans="1:57" s="73" customFormat="1" ht="41.4" x14ac:dyDescent="0.3">
      <c r="A52" s="253" t="s">
        <v>1249</v>
      </c>
      <c r="B52" s="89" t="s">
        <v>1250</v>
      </c>
      <c r="C52" s="11" t="s">
        <v>1180</v>
      </c>
      <c r="D52" s="11"/>
      <c r="E52" s="39"/>
      <c r="F52" s="39"/>
      <c r="G52" s="165"/>
      <c r="H52" s="165"/>
      <c r="I52" s="165"/>
      <c r="J52" s="165"/>
      <c r="K52" s="165"/>
      <c r="L52" s="165"/>
      <c r="M52" s="165"/>
      <c r="N52" s="165"/>
      <c r="O52" s="165"/>
      <c r="P52" s="165"/>
      <c r="Q52" s="165"/>
      <c r="R52" s="165"/>
      <c r="S52" s="165"/>
      <c r="T52" s="165"/>
      <c r="U52" s="165"/>
      <c r="V52" s="165"/>
      <c r="W52" s="165"/>
      <c r="X52" s="165"/>
      <c r="Y52" s="165"/>
      <c r="Z52" s="165"/>
      <c r="AA52" s="98" t="s">
        <v>61</v>
      </c>
      <c r="AB52" s="116">
        <v>1</v>
      </c>
      <c r="AC52" s="116" t="s">
        <v>8</v>
      </c>
      <c r="AD52" s="116" t="s">
        <v>3</v>
      </c>
      <c r="AE52" s="116"/>
      <c r="AF52" s="116"/>
      <c r="AG52" s="123">
        <f>IF(Tabel19[[#This Row],[Antwoord Leverancier]]=AC52,AB52,0)</f>
        <v>0</v>
      </c>
      <c r="AH52" s="98"/>
      <c r="AI52" s="98"/>
      <c r="AJ52" s="98"/>
      <c r="AK52" s="118">
        <f t="shared" si="11"/>
        <v>0</v>
      </c>
      <c r="AL52" s="118">
        <f t="shared" si="12"/>
        <v>0</v>
      </c>
      <c r="AM52" s="118">
        <f t="shared" si="13"/>
        <v>0</v>
      </c>
      <c r="AN52" s="118">
        <f t="shared" si="14"/>
        <v>0</v>
      </c>
      <c r="AO52" s="118">
        <f t="shared" si="15"/>
        <v>0</v>
      </c>
      <c r="AP52" s="118">
        <f t="shared" si="16"/>
        <v>0</v>
      </c>
      <c r="AQ52" s="118">
        <f t="shared" si="17"/>
        <v>0</v>
      </c>
      <c r="AR52" s="118">
        <f t="shared" si="18"/>
        <v>0</v>
      </c>
      <c r="AS52" s="118">
        <f t="shared" si="19"/>
        <v>1</v>
      </c>
      <c r="AT52" s="118">
        <f t="shared" si="20"/>
        <v>0</v>
      </c>
      <c r="AU52" s="118">
        <f t="shared" si="21"/>
        <v>0</v>
      </c>
      <c r="AV52" s="118">
        <f t="shared" si="22"/>
        <v>0</v>
      </c>
      <c r="AW52" s="118">
        <f t="shared" si="23"/>
        <v>0</v>
      </c>
      <c r="AX52" s="118">
        <f t="shared" si="24"/>
        <v>0</v>
      </c>
      <c r="AY52" s="118">
        <f t="shared" si="25"/>
        <v>0</v>
      </c>
      <c r="AZ52" s="118">
        <f t="shared" si="26"/>
        <v>0</v>
      </c>
      <c r="BA52" s="118">
        <f t="shared" si="27"/>
        <v>0</v>
      </c>
      <c r="BB52" s="118">
        <f t="shared" si="28"/>
        <v>0</v>
      </c>
      <c r="BC52" s="118">
        <f t="shared" si="29"/>
        <v>0</v>
      </c>
      <c r="BD52" s="118">
        <f t="shared" si="30"/>
        <v>0</v>
      </c>
      <c r="BE52" s="89"/>
    </row>
    <row r="53" spans="1:57" s="73" customFormat="1" ht="41.4" x14ac:dyDescent="0.3">
      <c r="A53" s="253" t="s">
        <v>1251</v>
      </c>
      <c r="B53" s="89" t="s">
        <v>1252</v>
      </c>
      <c r="C53" s="11" t="s">
        <v>1180</v>
      </c>
      <c r="D53" s="11"/>
      <c r="E53" s="39"/>
      <c r="F53" s="39"/>
      <c r="G53" s="165"/>
      <c r="H53" s="165"/>
      <c r="I53" s="165"/>
      <c r="J53" s="165"/>
      <c r="K53" s="165"/>
      <c r="L53" s="165"/>
      <c r="M53" s="165"/>
      <c r="N53" s="165"/>
      <c r="O53" s="165"/>
      <c r="P53" s="165"/>
      <c r="Q53" s="165"/>
      <c r="R53" s="165"/>
      <c r="S53" s="165"/>
      <c r="T53" s="165"/>
      <c r="U53" s="165"/>
      <c r="V53" s="165"/>
      <c r="W53" s="165"/>
      <c r="X53" s="165"/>
      <c r="Y53" s="165"/>
      <c r="Z53" s="165"/>
      <c r="AA53" s="98" t="s">
        <v>61</v>
      </c>
      <c r="AB53" s="116">
        <v>1</v>
      </c>
      <c r="AC53" s="116" t="s">
        <v>1206</v>
      </c>
      <c r="AD53" s="116" t="s">
        <v>3</v>
      </c>
      <c r="AE53" s="116"/>
      <c r="AF53" s="116"/>
      <c r="AG53" s="123">
        <f>IF(AND(Tabel19[[#This Row],[Antwoord Leverancier]]=AC53,Tabel19[[#This Row],[Toelichting]]&lt;&gt;""),AB53,0)</f>
        <v>0</v>
      </c>
      <c r="AH53" s="98" t="s">
        <v>88</v>
      </c>
      <c r="AI53" s="98"/>
      <c r="AJ53" s="98"/>
      <c r="AK53" s="118">
        <f t="shared" si="11"/>
        <v>0</v>
      </c>
      <c r="AL53" s="118">
        <f t="shared" si="12"/>
        <v>0</v>
      </c>
      <c r="AM53" s="118">
        <f t="shared" si="13"/>
        <v>0</v>
      </c>
      <c r="AN53" s="118">
        <f t="shared" si="14"/>
        <v>0</v>
      </c>
      <c r="AO53" s="118">
        <f t="shared" si="15"/>
        <v>0</v>
      </c>
      <c r="AP53" s="118">
        <f t="shared" si="16"/>
        <v>0</v>
      </c>
      <c r="AQ53" s="118">
        <f t="shared" si="17"/>
        <v>0</v>
      </c>
      <c r="AR53" s="118">
        <f t="shared" si="18"/>
        <v>0</v>
      </c>
      <c r="AS53" s="118">
        <f t="shared" si="19"/>
        <v>1</v>
      </c>
      <c r="AT53" s="118">
        <f t="shared" si="20"/>
        <v>0</v>
      </c>
      <c r="AU53" s="118">
        <f t="shared" si="21"/>
        <v>0</v>
      </c>
      <c r="AV53" s="118">
        <f t="shared" si="22"/>
        <v>0</v>
      </c>
      <c r="AW53" s="118">
        <f t="shared" si="23"/>
        <v>0</v>
      </c>
      <c r="AX53" s="118">
        <f t="shared" si="24"/>
        <v>0</v>
      </c>
      <c r="AY53" s="118">
        <f t="shared" si="25"/>
        <v>0</v>
      </c>
      <c r="AZ53" s="118">
        <f t="shared" si="26"/>
        <v>0</v>
      </c>
      <c r="BA53" s="118">
        <f t="shared" si="27"/>
        <v>0</v>
      </c>
      <c r="BB53" s="118">
        <f t="shared" si="28"/>
        <v>0</v>
      </c>
      <c r="BC53" s="118">
        <f t="shared" si="29"/>
        <v>0</v>
      </c>
      <c r="BD53" s="118">
        <f t="shared" si="30"/>
        <v>0</v>
      </c>
      <c r="BE53" s="89"/>
    </row>
    <row r="54" spans="1:57" s="73" customFormat="1" x14ac:dyDescent="0.3">
      <c r="A54" s="259" t="s">
        <v>1253</v>
      </c>
      <c r="B54" s="89" t="s">
        <v>1254</v>
      </c>
      <c r="C54" s="11" t="s">
        <v>1180</v>
      </c>
      <c r="D54" s="11"/>
      <c r="E54" s="39"/>
      <c r="F54" s="39"/>
      <c r="G54" s="165"/>
      <c r="H54" s="165"/>
      <c r="I54" s="165"/>
      <c r="J54" s="165"/>
      <c r="K54" s="165"/>
      <c r="L54" s="165"/>
      <c r="M54" s="165"/>
      <c r="N54" s="165"/>
      <c r="O54" s="165"/>
      <c r="P54" s="165"/>
      <c r="Q54" s="165"/>
      <c r="R54" s="165"/>
      <c r="S54" s="165"/>
      <c r="T54" s="165"/>
      <c r="U54" s="165"/>
      <c r="V54" s="165"/>
      <c r="W54" s="165"/>
      <c r="X54" s="165"/>
      <c r="Y54" s="165"/>
      <c r="Z54" s="165"/>
      <c r="AA54" s="98" t="s">
        <v>61</v>
      </c>
      <c r="AB54" s="116">
        <v>1</v>
      </c>
      <c r="AC54" s="116" t="s">
        <v>1206</v>
      </c>
      <c r="AD54" s="116" t="s">
        <v>3</v>
      </c>
      <c r="AE54" s="116"/>
      <c r="AF54" s="116"/>
      <c r="AG54" s="123">
        <f>IF(AND(Tabel19[[#This Row],[Antwoord Leverancier]]=AC54,Tabel19[[#This Row],[Toelichting]]&lt;&gt;""),AB54,0)</f>
        <v>0</v>
      </c>
      <c r="AH54" s="98" t="s">
        <v>88</v>
      </c>
      <c r="AI54" s="98"/>
      <c r="AJ54" s="98"/>
      <c r="AK54" s="118">
        <f t="shared" si="11"/>
        <v>0</v>
      </c>
      <c r="AL54" s="118">
        <f t="shared" si="12"/>
        <v>0</v>
      </c>
      <c r="AM54" s="118">
        <f t="shared" si="13"/>
        <v>0</v>
      </c>
      <c r="AN54" s="118">
        <f t="shared" si="14"/>
        <v>0</v>
      </c>
      <c r="AO54" s="118">
        <f t="shared" si="15"/>
        <v>0</v>
      </c>
      <c r="AP54" s="118">
        <f t="shared" si="16"/>
        <v>0</v>
      </c>
      <c r="AQ54" s="118">
        <f t="shared" si="17"/>
        <v>0</v>
      </c>
      <c r="AR54" s="118">
        <f t="shared" si="18"/>
        <v>0</v>
      </c>
      <c r="AS54" s="118">
        <f t="shared" si="19"/>
        <v>1</v>
      </c>
      <c r="AT54" s="118">
        <f t="shared" si="20"/>
        <v>0</v>
      </c>
      <c r="AU54" s="118">
        <f t="shared" si="21"/>
        <v>0</v>
      </c>
      <c r="AV54" s="118">
        <f t="shared" si="22"/>
        <v>0</v>
      </c>
      <c r="AW54" s="118">
        <f t="shared" si="23"/>
        <v>0</v>
      </c>
      <c r="AX54" s="118">
        <f t="shared" si="24"/>
        <v>0</v>
      </c>
      <c r="AY54" s="118">
        <f t="shared" si="25"/>
        <v>0</v>
      </c>
      <c r="AZ54" s="118">
        <f t="shared" si="26"/>
        <v>0</v>
      </c>
      <c r="BA54" s="118">
        <f t="shared" si="27"/>
        <v>0</v>
      </c>
      <c r="BB54" s="118">
        <f t="shared" si="28"/>
        <v>0</v>
      </c>
      <c r="BC54" s="118">
        <f t="shared" si="29"/>
        <v>0</v>
      </c>
      <c r="BD54" s="118">
        <f t="shared" si="30"/>
        <v>0</v>
      </c>
      <c r="BE54" s="89"/>
    </row>
    <row r="55" spans="1:57" s="73" customFormat="1" ht="27.6" x14ac:dyDescent="0.3">
      <c r="A55" s="259" t="s">
        <v>1255</v>
      </c>
      <c r="B55" s="89" t="s">
        <v>1256</v>
      </c>
      <c r="C55" s="11" t="s">
        <v>1180</v>
      </c>
      <c r="D55" s="11"/>
      <c r="E55" s="39"/>
      <c r="F55" s="39"/>
      <c r="G55" s="165"/>
      <c r="H55" s="165"/>
      <c r="I55" s="165"/>
      <c r="J55" s="165"/>
      <c r="K55" s="165"/>
      <c r="L55" s="165"/>
      <c r="M55" s="165"/>
      <c r="N55" s="165"/>
      <c r="O55" s="165"/>
      <c r="P55" s="165"/>
      <c r="Q55" s="165"/>
      <c r="R55" s="165"/>
      <c r="S55" s="165"/>
      <c r="T55" s="165"/>
      <c r="U55" s="165"/>
      <c r="V55" s="165"/>
      <c r="W55" s="165"/>
      <c r="X55" s="165"/>
      <c r="Y55" s="165"/>
      <c r="Z55" s="165"/>
      <c r="AA55" s="98" t="s">
        <v>61</v>
      </c>
      <c r="AB55" s="116">
        <v>1</v>
      </c>
      <c r="AC55" s="116"/>
      <c r="AD55" s="116" t="s">
        <v>3</v>
      </c>
      <c r="AE55" s="116"/>
      <c r="AF55" s="116"/>
      <c r="AG55" s="123">
        <f>IF(AND(Tabel19[[#This Row],[Antwoord Leverancier]]&lt;&gt;0,Tabel19[[#This Row],[Antwoord Leverancier]]&lt;&gt;AD55),AB55,0)</f>
        <v>0</v>
      </c>
      <c r="AH55" s="98" t="s">
        <v>1257</v>
      </c>
      <c r="AI55" s="98"/>
      <c r="AJ55" s="98"/>
      <c r="AK55" s="118">
        <f t="shared" si="11"/>
        <v>0</v>
      </c>
      <c r="AL55" s="118">
        <f t="shared" si="12"/>
        <v>0</v>
      </c>
      <c r="AM55" s="118">
        <f t="shared" si="13"/>
        <v>0</v>
      </c>
      <c r="AN55" s="118">
        <f t="shared" si="14"/>
        <v>0</v>
      </c>
      <c r="AO55" s="118">
        <f t="shared" si="15"/>
        <v>0</v>
      </c>
      <c r="AP55" s="118">
        <f t="shared" si="16"/>
        <v>0</v>
      </c>
      <c r="AQ55" s="118">
        <f t="shared" si="17"/>
        <v>0</v>
      </c>
      <c r="AR55" s="118">
        <f t="shared" si="18"/>
        <v>0</v>
      </c>
      <c r="AS55" s="118">
        <f t="shared" si="19"/>
        <v>1</v>
      </c>
      <c r="AT55" s="118">
        <f t="shared" si="20"/>
        <v>0</v>
      </c>
      <c r="AU55" s="118">
        <f t="shared" si="21"/>
        <v>0</v>
      </c>
      <c r="AV55" s="118">
        <f t="shared" si="22"/>
        <v>0</v>
      </c>
      <c r="AW55" s="118">
        <f t="shared" si="23"/>
        <v>0</v>
      </c>
      <c r="AX55" s="118">
        <f t="shared" si="24"/>
        <v>0</v>
      </c>
      <c r="AY55" s="118">
        <f t="shared" si="25"/>
        <v>0</v>
      </c>
      <c r="AZ55" s="118">
        <f t="shared" si="26"/>
        <v>0</v>
      </c>
      <c r="BA55" s="118">
        <f t="shared" si="27"/>
        <v>0</v>
      </c>
      <c r="BB55" s="118">
        <f t="shared" si="28"/>
        <v>0</v>
      </c>
      <c r="BC55" s="118">
        <f t="shared" si="29"/>
        <v>0</v>
      </c>
      <c r="BD55" s="118">
        <f t="shared" si="30"/>
        <v>0</v>
      </c>
      <c r="BE55" s="89"/>
    </row>
    <row r="56" spans="1:57" s="73" customFormat="1" ht="27.6" x14ac:dyDescent="0.3">
      <c r="A56" s="253" t="s">
        <v>1258</v>
      </c>
      <c r="B56" s="89" t="s">
        <v>1259</v>
      </c>
      <c r="C56" s="11" t="s">
        <v>1180</v>
      </c>
      <c r="D56" s="11"/>
      <c r="E56" s="39"/>
      <c r="F56" s="39"/>
      <c r="G56" s="165"/>
      <c r="H56" s="165"/>
      <c r="I56" s="165"/>
      <c r="J56" s="165"/>
      <c r="K56" s="165"/>
      <c r="L56" s="165"/>
      <c r="M56" s="165"/>
      <c r="N56" s="165"/>
      <c r="O56" s="165"/>
      <c r="P56" s="165"/>
      <c r="Q56" s="165"/>
      <c r="R56" s="165"/>
      <c r="S56" s="165"/>
      <c r="T56" s="165"/>
      <c r="U56" s="165"/>
      <c r="V56" s="165"/>
      <c r="W56" s="165"/>
      <c r="X56" s="165"/>
      <c r="Y56" s="165"/>
      <c r="Z56" s="165"/>
      <c r="AA56" s="98" t="s">
        <v>61</v>
      </c>
      <c r="AB56" s="116">
        <v>1</v>
      </c>
      <c r="AC56" s="116"/>
      <c r="AD56" s="116" t="s">
        <v>3</v>
      </c>
      <c r="AE56" s="116"/>
      <c r="AF56" s="116"/>
      <c r="AG56" s="123">
        <f>IF(AND(Tabel19[[#This Row],[Antwoord Leverancier]]&lt;&gt;0,Tabel19[[#This Row],[Antwoord Leverancier]]&lt;&gt;AD56),AB56,0)</f>
        <v>0</v>
      </c>
      <c r="AH56" s="98" t="s">
        <v>1257</v>
      </c>
      <c r="AI56" s="98"/>
      <c r="AJ56" s="98"/>
      <c r="AK56" s="118">
        <f t="shared" si="11"/>
        <v>0</v>
      </c>
      <c r="AL56" s="118">
        <f t="shared" si="12"/>
        <v>0</v>
      </c>
      <c r="AM56" s="118">
        <f t="shared" si="13"/>
        <v>0</v>
      </c>
      <c r="AN56" s="118">
        <f t="shared" si="14"/>
        <v>0</v>
      </c>
      <c r="AO56" s="118">
        <f t="shared" si="15"/>
        <v>0</v>
      </c>
      <c r="AP56" s="118">
        <f t="shared" si="16"/>
        <v>0</v>
      </c>
      <c r="AQ56" s="118">
        <f t="shared" si="17"/>
        <v>0</v>
      </c>
      <c r="AR56" s="118">
        <f t="shared" si="18"/>
        <v>0</v>
      </c>
      <c r="AS56" s="118">
        <f t="shared" si="19"/>
        <v>1</v>
      </c>
      <c r="AT56" s="118">
        <f t="shared" si="20"/>
        <v>0</v>
      </c>
      <c r="AU56" s="118">
        <f t="shared" si="21"/>
        <v>0</v>
      </c>
      <c r="AV56" s="118">
        <f t="shared" si="22"/>
        <v>0</v>
      </c>
      <c r="AW56" s="118">
        <f t="shared" si="23"/>
        <v>0</v>
      </c>
      <c r="AX56" s="118">
        <f t="shared" si="24"/>
        <v>0</v>
      </c>
      <c r="AY56" s="118">
        <f t="shared" si="25"/>
        <v>0</v>
      </c>
      <c r="AZ56" s="118">
        <f t="shared" si="26"/>
        <v>0</v>
      </c>
      <c r="BA56" s="118">
        <f t="shared" si="27"/>
        <v>0</v>
      </c>
      <c r="BB56" s="118">
        <f t="shared" si="28"/>
        <v>0</v>
      </c>
      <c r="BC56" s="118">
        <f t="shared" si="29"/>
        <v>0</v>
      </c>
      <c r="BD56" s="118">
        <f t="shared" si="30"/>
        <v>0</v>
      </c>
      <c r="BE56" s="89"/>
    </row>
    <row r="57" spans="1:57" s="73" customFormat="1" ht="27.6" x14ac:dyDescent="0.3">
      <c r="A57" s="253" t="s">
        <v>1260</v>
      </c>
      <c r="B57" s="89" t="s">
        <v>1261</v>
      </c>
      <c r="C57" s="11" t="s">
        <v>1262</v>
      </c>
      <c r="D57" s="11"/>
      <c r="E57" s="39"/>
      <c r="F57" s="39"/>
      <c r="G57" s="165"/>
      <c r="H57" s="165"/>
      <c r="I57" s="165"/>
      <c r="J57" s="165"/>
      <c r="K57" s="165"/>
      <c r="L57" s="165"/>
      <c r="M57" s="165"/>
      <c r="N57" s="165"/>
      <c r="O57" s="165"/>
      <c r="P57" s="165"/>
      <c r="Q57" s="165"/>
      <c r="R57" s="165"/>
      <c r="S57" s="165"/>
      <c r="T57" s="165"/>
      <c r="U57" s="165"/>
      <c r="V57" s="165"/>
      <c r="W57" s="165"/>
      <c r="X57" s="165"/>
      <c r="Y57" s="165"/>
      <c r="Z57" s="165"/>
      <c r="AA57" s="98" t="s">
        <v>61</v>
      </c>
      <c r="AB57" s="116">
        <v>1</v>
      </c>
      <c r="AC57" s="116" t="s">
        <v>8</v>
      </c>
      <c r="AD57" s="116" t="s">
        <v>3</v>
      </c>
      <c r="AE57" s="116"/>
      <c r="AF57" s="116"/>
      <c r="AG57" s="123">
        <f>IF(AND(Tabel19[[#This Row],[Antwoord Leverancier]]&lt;&gt;0,Tabel19[[#This Row],[Antwoord Leverancier]]&lt;&gt;AD57),AB57,0)</f>
        <v>0</v>
      </c>
      <c r="AH57" s="98" t="s">
        <v>1257</v>
      </c>
      <c r="AI57" s="98"/>
      <c r="AJ57" s="98"/>
      <c r="AK57" s="118">
        <f t="shared" si="11"/>
        <v>0</v>
      </c>
      <c r="AL57" s="118">
        <f t="shared" si="12"/>
        <v>0</v>
      </c>
      <c r="AM57" s="118">
        <f t="shared" si="13"/>
        <v>0</v>
      </c>
      <c r="AN57" s="118">
        <f t="shared" si="14"/>
        <v>0</v>
      </c>
      <c r="AO57" s="118">
        <f t="shared" si="15"/>
        <v>0</v>
      </c>
      <c r="AP57" s="118">
        <f t="shared" si="16"/>
        <v>0</v>
      </c>
      <c r="AQ57" s="118">
        <f t="shared" si="17"/>
        <v>0</v>
      </c>
      <c r="AR57" s="118">
        <f t="shared" si="18"/>
        <v>0</v>
      </c>
      <c r="AS57" s="118">
        <f t="shared" si="19"/>
        <v>1</v>
      </c>
      <c r="AT57" s="118">
        <f t="shared" si="20"/>
        <v>0</v>
      </c>
      <c r="AU57" s="118">
        <f t="shared" si="21"/>
        <v>0</v>
      </c>
      <c r="AV57" s="118">
        <f t="shared" si="22"/>
        <v>0</v>
      </c>
      <c r="AW57" s="118">
        <f t="shared" si="23"/>
        <v>0</v>
      </c>
      <c r="AX57" s="118">
        <f t="shared" si="24"/>
        <v>0</v>
      </c>
      <c r="AY57" s="118">
        <f t="shared" si="25"/>
        <v>0</v>
      </c>
      <c r="AZ57" s="118">
        <f t="shared" si="26"/>
        <v>0</v>
      </c>
      <c r="BA57" s="118">
        <f t="shared" si="27"/>
        <v>0</v>
      </c>
      <c r="BB57" s="118">
        <f t="shared" si="28"/>
        <v>0</v>
      </c>
      <c r="BC57" s="118">
        <f t="shared" si="29"/>
        <v>0</v>
      </c>
      <c r="BD57" s="118">
        <f t="shared" si="30"/>
        <v>0</v>
      </c>
      <c r="BE57" s="89"/>
    </row>
    <row r="58" spans="1:57" s="73" customFormat="1" ht="27.6" x14ac:dyDescent="0.3">
      <c r="A58" s="253" t="s">
        <v>1263</v>
      </c>
      <c r="B58" s="89" t="s">
        <v>1264</v>
      </c>
      <c r="C58" s="11" t="s">
        <v>1262</v>
      </c>
      <c r="D58" s="11"/>
      <c r="E58" s="39"/>
      <c r="F58" s="39"/>
      <c r="G58" s="165"/>
      <c r="H58" s="165"/>
      <c r="I58" s="165"/>
      <c r="J58" s="165"/>
      <c r="K58" s="165"/>
      <c r="L58" s="165"/>
      <c r="M58" s="165"/>
      <c r="N58" s="165"/>
      <c r="O58" s="165"/>
      <c r="P58" s="165"/>
      <c r="Q58" s="165"/>
      <c r="R58" s="165"/>
      <c r="S58" s="165"/>
      <c r="T58" s="165"/>
      <c r="U58" s="165"/>
      <c r="V58" s="165"/>
      <c r="W58" s="165"/>
      <c r="X58" s="165"/>
      <c r="Y58" s="165"/>
      <c r="Z58" s="165"/>
      <c r="AA58" s="98" t="s">
        <v>61</v>
      </c>
      <c r="AB58" s="116">
        <v>1</v>
      </c>
      <c r="AC58" s="116" t="s">
        <v>8</v>
      </c>
      <c r="AD58" s="116" t="s">
        <v>3</v>
      </c>
      <c r="AE58" s="116"/>
      <c r="AF58" s="116"/>
      <c r="AG58" s="123">
        <f>IF(Tabel19[[#This Row],[Antwoord Leverancier]]=AC58,AB58,0)</f>
        <v>0</v>
      </c>
      <c r="AH58" s="98"/>
      <c r="AI58" s="98"/>
      <c r="AJ58" s="98"/>
      <c r="AK58" s="118">
        <f t="shared" si="11"/>
        <v>0</v>
      </c>
      <c r="AL58" s="118">
        <f t="shared" si="12"/>
        <v>0</v>
      </c>
      <c r="AM58" s="118">
        <f t="shared" si="13"/>
        <v>0</v>
      </c>
      <c r="AN58" s="118">
        <f t="shared" si="14"/>
        <v>0</v>
      </c>
      <c r="AO58" s="118">
        <f t="shared" si="15"/>
        <v>0</v>
      </c>
      <c r="AP58" s="118">
        <f t="shared" si="16"/>
        <v>0</v>
      </c>
      <c r="AQ58" s="118">
        <f t="shared" si="17"/>
        <v>0</v>
      </c>
      <c r="AR58" s="118">
        <f t="shared" si="18"/>
        <v>0</v>
      </c>
      <c r="AS58" s="118">
        <f t="shared" si="19"/>
        <v>1</v>
      </c>
      <c r="AT58" s="118">
        <f t="shared" si="20"/>
        <v>0</v>
      </c>
      <c r="AU58" s="118">
        <f t="shared" si="21"/>
        <v>0</v>
      </c>
      <c r="AV58" s="118">
        <f t="shared" si="22"/>
        <v>0</v>
      </c>
      <c r="AW58" s="118">
        <f t="shared" si="23"/>
        <v>0</v>
      </c>
      <c r="AX58" s="118">
        <f t="shared" si="24"/>
        <v>0</v>
      </c>
      <c r="AY58" s="118">
        <f t="shared" si="25"/>
        <v>0</v>
      </c>
      <c r="AZ58" s="118">
        <f t="shared" si="26"/>
        <v>0</v>
      </c>
      <c r="BA58" s="118">
        <f t="shared" si="27"/>
        <v>0</v>
      </c>
      <c r="BB58" s="118">
        <f t="shared" si="28"/>
        <v>0</v>
      </c>
      <c r="BC58" s="118">
        <f t="shared" si="29"/>
        <v>0</v>
      </c>
      <c r="BD58" s="118">
        <f t="shared" si="30"/>
        <v>0</v>
      </c>
      <c r="BE58" s="89"/>
    </row>
    <row r="59" spans="1:57" s="73" customFormat="1" ht="27.6" x14ac:dyDescent="0.3">
      <c r="A59" s="253" t="s">
        <v>1265</v>
      </c>
      <c r="B59" s="89" t="s">
        <v>1266</v>
      </c>
      <c r="C59" s="11" t="s">
        <v>1267</v>
      </c>
      <c r="D59" s="11"/>
      <c r="E59" s="39"/>
      <c r="F59" s="39"/>
      <c r="G59" s="165"/>
      <c r="H59" s="165"/>
      <c r="I59" s="165"/>
      <c r="J59" s="165"/>
      <c r="K59" s="165"/>
      <c r="L59" s="165"/>
      <c r="M59" s="165"/>
      <c r="N59" s="165"/>
      <c r="O59" s="165"/>
      <c r="P59" s="165"/>
      <c r="Q59" s="165"/>
      <c r="R59" s="165"/>
      <c r="S59" s="165"/>
      <c r="T59" s="165"/>
      <c r="U59" s="165"/>
      <c r="V59" s="165"/>
      <c r="W59" s="165"/>
      <c r="X59" s="165"/>
      <c r="Y59" s="165"/>
      <c r="Z59" s="165"/>
      <c r="AA59" s="98" t="s">
        <v>61</v>
      </c>
      <c r="AB59" s="116">
        <v>1</v>
      </c>
      <c r="AC59" s="116" t="s">
        <v>8</v>
      </c>
      <c r="AD59" s="116" t="s">
        <v>3</v>
      </c>
      <c r="AE59" s="116"/>
      <c r="AF59" s="116"/>
      <c r="AG59" s="123">
        <f>IF(Tabel19[[#This Row],[Antwoord Leverancier]]=AC59,AB59,0)</f>
        <v>0</v>
      </c>
      <c r="AH59" s="98"/>
      <c r="AI59" s="98"/>
      <c r="AJ59" s="98"/>
      <c r="AK59" s="118">
        <f t="shared" si="11"/>
        <v>0</v>
      </c>
      <c r="AL59" s="118">
        <f t="shared" si="12"/>
        <v>0</v>
      </c>
      <c r="AM59" s="118">
        <f t="shared" si="13"/>
        <v>0</v>
      </c>
      <c r="AN59" s="118">
        <f t="shared" si="14"/>
        <v>0</v>
      </c>
      <c r="AO59" s="118">
        <f t="shared" si="15"/>
        <v>0</v>
      </c>
      <c r="AP59" s="118">
        <f t="shared" si="16"/>
        <v>0</v>
      </c>
      <c r="AQ59" s="118">
        <f t="shared" si="17"/>
        <v>0</v>
      </c>
      <c r="AR59" s="118">
        <f t="shared" si="18"/>
        <v>0</v>
      </c>
      <c r="AS59" s="118">
        <f t="shared" si="19"/>
        <v>1</v>
      </c>
      <c r="AT59" s="118">
        <f t="shared" si="20"/>
        <v>0</v>
      </c>
      <c r="AU59" s="118">
        <f t="shared" si="21"/>
        <v>0</v>
      </c>
      <c r="AV59" s="118">
        <f t="shared" si="22"/>
        <v>0</v>
      </c>
      <c r="AW59" s="118">
        <f t="shared" si="23"/>
        <v>0</v>
      </c>
      <c r="AX59" s="118">
        <f t="shared" si="24"/>
        <v>0</v>
      </c>
      <c r="AY59" s="118">
        <f t="shared" si="25"/>
        <v>0</v>
      </c>
      <c r="AZ59" s="118">
        <f t="shared" si="26"/>
        <v>0</v>
      </c>
      <c r="BA59" s="118">
        <f t="shared" si="27"/>
        <v>0</v>
      </c>
      <c r="BB59" s="118">
        <f t="shared" si="28"/>
        <v>0</v>
      </c>
      <c r="BC59" s="118">
        <f t="shared" si="29"/>
        <v>0</v>
      </c>
      <c r="BD59" s="118">
        <f t="shared" si="30"/>
        <v>0</v>
      </c>
      <c r="BE59" s="89"/>
    </row>
    <row r="60" spans="1:57" s="73" customFormat="1" ht="27.6" x14ac:dyDescent="0.3">
      <c r="A60" s="253" t="s">
        <v>1268</v>
      </c>
      <c r="B60" s="89" t="s">
        <v>1269</v>
      </c>
      <c r="C60" s="11" t="s">
        <v>1267</v>
      </c>
      <c r="D60" s="11"/>
      <c r="E60" s="39"/>
      <c r="F60" s="39"/>
      <c r="G60" s="165"/>
      <c r="H60" s="165"/>
      <c r="I60" s="165"/>
      <c r="J60" s="165"/>
      <c r="K60" s="165"/>
      <c r="L60" s="165"/>
      <c r="M60" s="165"/>
      <c r="N60" s="165"/>
      <c r="O60" s="165"/>
      <c r="P60" s="165"/>
      <c r="Q60" s="165"/>
      <c r="R60" s="165"/>
      <c r="S60" s="165"/>
      <c r="T60" s="165"/>
      <c r="U60" s="165"/>
      <c r="V60" s="165"/>
      <c r="W60" s="165"/>
      <c r="X60" s="165"/>
      <c r="Y60" s="165"/>
      <c r="Z60" s="165"/>
      <c r="AA60" s="98" t="s">
        <v>61</v>
      </c>
      <c r="AB60" s="116">
        <v>1</v>
      </c>
      <c r="AC60" s="116" t="s">
        <v>1206</v>
      </c>
      <c r="AD60" s="116" t="s">
        <v>3</v>
      </c>
      <c r="AE60" s="116"/>
      <c r="AF60" s="116"/>
      <c r="AG60" s="123">
        <f>IF(AND(Tabel19[[#This Row],[Antwoord Leverancier]]=AC60,Tabel19[[#This Row],[Toelichting]]&lt;&gt;""),AB60,0)</f>
        <v>0</v>
      </c>
      <c r="AH60" s="98" t="s">
        <v>88</v>
      </c>
      <c r="AI60" s="98"/>
      <c r="AJ60" s="98"/>
      <c r="AK60" s="118">
        <f t="shared" si="11"/>
        <v>0</v>
      </c>
      <c r="AL60" s="118">
        <f t="shared" si="12"/>
        <v>0</v>
      </c>
      <c r="AM60" s="118">
        <f t="shared" si="13"/>
        <v>0</v>
      </c>
      <c r="AN60" s="118">
        <f t="shared" si="14"/>
        <v>0</v>
      </c>
      <c r="AO60" s="118">
        <f t="shared" si="15"/>
        <v>0</v>
      </c>
      <c r="AP60" s="118">
        <f t="shared" si="16"/>
        <v>0</v>
      </c>
      <c r="AQ60" s="118">
        <f t="shared" si="17"/>
        <v>0</v>
      </c>
      <c r="AR60" s="118">
        <f t="shared" si="18"/>
        <v>0</v>
      </c>
      <c r="AS60" s="118">
        <f t="shared" si="19"/>
        <v>1</v>
      </c>
      <c r="AT60" s="118">
        <f t="shared" si="20"/>
        <v>0</v>
      </c>
      <c r="AU60" s="118">
        <f t="shared" si="21"/>
        <v>0</v>
      </c>
      <c r="AV60" s="118">
        <f t="shared" si="22"/>
        <v>0</v>
      </c>
      <c r="AW60" s="118">
        <f t="shared" si="23"/>
        <v>0</v>
      </c>
      <c r="AX60" s="118">
        <f t="shared" si="24"/>
        <v>0</v>
      </c>
      <c r="AY60" s="118">
        <f t="shared" si="25"/>
        <v>0</v>
      </c>
      <c r="AZ60" s="118">
        <f t="shared" si="26"/>
        <v>0</v>
      </c>
      <c r="BA60" s="118">
        <f t="shared" si="27"/>
        <v>0</v>
      </c>
      <c r="BB60" s="118">
        <f t="shared" si="28"/>
        <v>0</v>
      </c>
      <c r="BC60" s="118">
        <f t="shared" si="29"/>
        <v>0</v>
      </c>
      <c r="BD60" s="118">
        <f t="shared" si="30"/>
        <v>0</v>
      </c>
      <c r="BE60" s="89"/>
    </row>
    <row r="61" spans="1:57" s="73" customFormat="1" x14ac:dyDescent="0.3">
      <c r="A61" s="253" t="s">
        <v>1270</v>
      </c>
      <c r="B61" s="89" t="s">
        <v>1271</v>
      </c>
      <c r="C61" s="11" t="s">
        <v>1272</v>
      </c>
      <c r="D61" s="11"/>
      <c r="E61" s="39"/>
      <c r="F61" s="39"/>
      <c r="G61" s="165"/>
      <c r="H61" s="165"/>
      <c r="I61" s="165"/>
      <c r="J61" s="165"/>
      <c r="K61" s="165"/>
      <c r="L61" s="165"/>
      <c r="M61" s="165"/>
      <c r="N61" s="165"/>
      <c r="O61" s="165"/>
      <c r="P61" s="165"/>
      <c r="Q61" s="165"/>
      <c r="R61" s="165"/>
      <c r="S61" s="165"/>
      <c r="T61" s="165"/>
      <c r="U61" s="165"/>
      <c r="V61" s="165"/>
      <c r="W61" s="165"/>
      <c r="X61" s="165"/>
      <c r="Y61" s="165"/>
      <c r="Z61" s="165"/>
      <c r="AA61" s="98" t="s">
        <v>61</v>
      </c>
      <c r="AB61" s="116">
        <v>1</v>
      </c>
      <c r="AC61" s="116"/>
      <c r="AD61" s="116" t="s">
        <v>3</v>
      </c>
      <c r="AE61" s="116"/>
      <c r="AF61" s="116"/>
      <c r="AG61" s="123">
        <f>IF(AND(Tabel19[[#This Row],[Antwoord Leverancier]]&lt;&gt;0,Tabel19[[#This Row],[Antwoord Leverancier]]&lt;&gt;AD61),AB61,0)</f>
        <v>0</v>
      </c>
      <c r="AH61" s="98" t="s">
        <v>1257</v>
      </c>
      <c r="AI61" s="98"/>
      <c r="AJ61" s="98"/>
      <c r="AK61" s="118">
        <f t="shared" si="11"/>
        <v>0</v>
      </c>
      <c r="AL61" s="118">
        <f t="shared" si="12"/>
        <v>0</v>
      </c>
      <c r="AM61" s="118">
        <f t="shared" si="13"/>
        <v>0</v>
      </c>
      <c r="AN61" s="118">
        <f t="shared" si="14"/>
        <v>0</v>
      </c>
      <c r="AO61" s="118">
        <f t="shared" si="15"/>
        <v>0</v>
      </c>
      <c r="AP61" s="118">
        <f t="shared" si="16"/>
        <v>0</v>
      </c>
      <c r="AQ61" s="118">
        <f t="shared" si="17"/>
        <v>0</v>
      </c>
      <c r="AR61" s="118">
        <f t="shared" si="18"/>
        <v>0</v>
      </c>
      <c r="AS61" s="118">
        <f t="shared" si="19"/>
        <v>1</v>
      </c>
      <c r="AT61" s="118">
        <f t="shared" si="20"/>
        <v>0</v>
      </c>
      <c r="AU61" s="118">
        <f t="shared" si="21"/>
        <v>0</v>
      </c>
      <c r="AV61" s="118">
        <f t="shared" si="22"/>
        <v>0</v>
      </c>
      <c r="AW61" s="118">
        <f t="shared" si="23"/>
        <v>0</v>
      </c>
      <c r="AX61" s="118">
        <f t="shared" si="24"/>
        <v>0</v>
      </c>
      <c r="AY61" s="118">
        <f t="shared" si="25"/>
        <v>0</v>
      </c>
      <c r="AZ61" s="118">
        <f t="shared" si="26"/>
        <v>0</v>
      </c>
      <c r="BA61" s="118">
        <f t="shared" si="27"/>
        <v>0</v>
      </c>
      <c r="BB61" s="118">
        <f t="shared" si="28"/>
        <v>0</v>
      </c>
      <c r="BC61" s="118">
        <f t="shared" si="29"/>
        <v>0</v>
      </c>
      <c r="BD61" s="118">
        <f t="shared" si="30"/>
        <v>0</v>
      </c>
      <c r="BE61" s="89"/>
    </row>
    <row r="62" spans="1:57" s="73" customFormat="1" ht="69" x14ac:dyDescent="0.3">
      <c r="A62" s="253" t="s">
        <v>1273</v>
      </c>
      <c r="B62" s="89" t="s">
        <v>1274</v>
      </c>
      <c r="C62" s="11" t="s">
        <v>1275</v>
      </c>
      <c r="D62" s="11"/>
      <c r="E62" s="39"/>
      <c r="F62" s="39"/>
      <c r="G62" s="165"/>
      <c r="H62" s="165"/>
      <c r="I62" s="165"/>
      <c r="J62" s="165"/>
      <c r="K62" s="165"/>
      <c r="L62" s="165"/>
      <c r="M62" s="165"/>
      <c r="N62" s="165"/>
      <c r="O62" s="165"/>
      <c r="P62" s="165"/>
      <c r="Q62" s="165"/>
      <c r="R62" s="165"/>
      <c r="S62" s="165"/>
      <c r="T62" s="165"/>
      <c r="U62" s="165"/>
      <c r="V62" s="165"/>
      <c r="W62" s="165"/>
      <c r="X62" s="165"/>
      <c r="Y62" s="165"/>
      <c r="Z62" s="165"/>
      <c r="AA62" s="98" t="s">
        <v>61</v>
      </c>
      <c r="AB62" s="116">
        <v>1</v>
      </c>
      <c r="AC62" s="116"/>
      <c r="AD62" s="116" t="s">
        <v>3</v>
      </c>
      <c r="AE62" s="116"/>
      <c r="AF62" s="116"/>
      <c r="AG62" s="123">
        <f>IF(AND(Tabel19[[#This Row],[Antwoord Leverancier]]&lt;&gt;0,Tabel19[[#This Row],[Antwoord Leverancier]]&lt;&gt;AD62),AB62,0)</f>
        <v>0</v>
      </c>
      <c r="AH62" s="98" t="s">
        <v>1257</v>
      </c>
      <c r="AI62" s="98"/>
      <c r="AJ62" s="98"/>
      <c r="AK62" s="118">
        <f t="shared" si="11"/>
        <v>0</v>
      </c>
      <c r="AL62" s="118">
        <f t="shared" si="12"/>
        <v>0</v>
      </c>
      <c r="AM62" s="118">
        <f t="shared" si="13"/>
        <v>0</v>
      </c>
      <c r="AN62" s="118">
        <f t="shared" si="14"/>
        <v>0</v>
      </c>
      <c r="AO62" s="118">
        <f t="shared" si="15"/>
        <v>0</v>
      </c>
      <c r="AP62" s="118">
        <f t="shared" si="16"/>
        <v>0</v>
      </c>
      <c r="AQ62" s="118">
        <f t="shared" si="17"/>
        <v>0</v>
      </c>
      <c r="AR62" s="118">
        <f t="shared" si="18"/>
        <v>0</v>
      </c>
      <c r="AS62" s="118">
        <f t="shared" si="19"/>
        <v>1</v>
      </c>
      <c r="AT62" s="118">
        <f t="shared" si="20"/>
        <v>0</v>
      </c>
      <c r="AU62" s="118">
        <f t="shared" si="21"/>
        <v>0</v>
      </c>
      <c r="AV62" s="118">
        <f t="shared" si="22"/>
        <v>0</v>
      </c>
      <c r="AW62" s="118">
        <f t="shared" si="23"/>
        <v>0</v>
      </c>
      <c r="AX62" s="118">
        <f t="shared" si="24"/>
        <v>0</v>
      </c>
      <c r="AY62" s="118">
        <f t="shared" si="25"/>
        <v>0</v>
      </c>
      <c r="AZ62" s="118">
        <f t="shared" si="26"/>
        <v>0</v>
      </c>
      <c r="BA62" s="118">
        <f t="shared" si="27"/>
        <v>0</v>
      </c>
      <c r="BB62" s="118">
        <f t="shared" si="28"/>
        <v>0</v>
      </c>
      <c r="BC62" s="118">
        <f t="shared" si="29"/>
        <v>0</v>
      </c>
      <c r="BD62" s="118">
        <f t="shared" si="30"/>
        <v>0</v>
      </c>
      <c r="BE62" s="89"/>
    </row>
    <row r="63" spans="1:57" s="73" customFormat="1" x14ac:dyDescent="0.3">
      <c r="A63" s="253" t="s">
        <v>1276</v>
      </c>
      <c r="B63" s="89" t="s">
        <v>1277</v>
      </c>
      <c r="C63" s="11" t="s">
        <v>1275</v>
      </c>
      <c r="D63" s="11"/>
      <c r="E63" s="39"/>
      <c r="F63" s="39"/>
      <c r="G63" s="165"/>
      <c r="H63" s="165"/>
      <c r="I63" s="165"/>
      <c r="J63" s="165"/>
      <c r="K63" s="165"/>
      <c r="L63" s="165"/>
      <c r="M63" s="165"/>
      <c r="N63" s="165"/>
      <c r="O63" s="165"/>
      <c r="P63" s="165"/>
      <c r="Q63" s="165"/>
      <c r="R63" s="165"/>
      <c r="S63" s="165"/>
      <c r="T63" s="165"/>
      <c r="U63" s="165"/>
      <c r="V63" s="165"/>
      <c r="W63" s="165"/>
      <c r="X63" s="165"/>
      <c r="Y63" s="165"/>
      <c r="Z63" s="165"/>
      <c r="AA63" s="98" t="s">
        <v>61</v>
      </c>
      <c r="AB63" s="116">
        <v>1</v>
      </c>
      <c r="AC63" s="116" t="s">
        <v>8</v>
      </c>
      <c r="AD63" s="116" t="s">
        <v>3</v>
      </c>
      <c r="AE63" s="116"/>
      <c r="AF63" s="116"/>
      <c r="AG63" s="123">
        <f>IF(Tabel19[[#This Row],[Antwoord Leverancier]]=AC63,AB63,0)</f>
        <v>0</v>
      </c>
      <c r="AH63" s="98"/>
      <c r="AI63" s="98"/>
      <c r="AJ63" s="98"/>
      <c r="AK63" s="118">
        <f t="shared" si="11"/>
        <v>0</v>
      </c>
      <c r="AL63" s="118">
        <f t="shared" si="12"/>
        <v>0</v>
      </c>
      <c r="AM63" s="118">
        <f t="shared" si="13"/>
        <v>0</v>
      </c>
      <c r="AN63" s="118">
        <f t="shared" si="14"/>
        <v>0</v>
      </c>
      <c r="AO63" s="118">
        <f t="shared" si="15"/>
        <v>0</v>
      </c>
      <c r="AP63" s="118">
        <f t="shared" si="16"/>
        <v>0</v>
      </c>
      <c r="AQ63" s="118">
        <f t="shared" si="17"/>
        <v>0</v>
      </c>
      <c r="AR63" s="118">
        <f t="shared" si="18"/>
        <v>0</v>
      </c>
      <c r="AS63" s="118">
        <f t="shared" si="19"/>
        <v>1</v>
      </c>
      <c r="AT63" s="118">
        <f t="shared" si="20"/>
        <v>0</v>
      </c>
      <c r="AU63" s="118">
        <f t="shared" si="21"/>
        <v>0</v>
      </c>
      <c r="AV63" s="118">
        <f t="shared" si="22"/>
        <v>0</v>
      </c>
      <c r="AW63" s="118">
        <f t="shared" si="23"/>
        <v>0</v>
      </c>
      <c r="AX63" s="118">
        <f t="shared" si="24"/>
        <v>0</v>
      </c>
      <c r="AY63" s="118">
        <f t="shared" si="25"/>
        <v>0</v>
      </c>
      <c r="AZ63" s="118">
        <f t="shared" si="26"/>
        <v>0</v>
      </c>
      <c r="BA63" s="118">
        <f t="shared" si="27"/>
        <v>0</v>
      </c>
      <c r="BB63" s="118">
        <f t="shared" si="28"/>
        <v>0</v>
      </c>
      <c r="BC63" s="118">
        <f t="shared" si="29"/>
        <v>0</v>
      </c>
      <c r="BD63" s="118">
        <f t="shared" si="30"/>
        <v>0</v>
      </c>
      <c r="BE63" s="89"/>
    </row>
    <row r="64" spans="1:57" s="73" customFormat="1" ht="27.6" x14ac:dyDescent="0.3">
      <c r="A64" s="253" t="s">
        <v>1278</v>
      </c>
      <c r="B64" s="89" t="s">
        <v>1279</v>
      </c>
      <c r="C64" s="11" t="s">
        <v>1275</v>
      </c>
      <c r="D64" s="11"/>
      <c r="E64" s="39"/>
      <c r="F64" s="39"/>
      <c r="G64" s="165"/>
      <c r="H64" s="165"/>
      <c r="I64" s="165"/>
      <c r="J64" s="165"/>
      <c r="K64" s="165"/>
      <c r="L64" s="165"/>
      <c r="M64" s="165"/>
      <c r="N64" s="165"/>
      <c r="O64" s="165"/>
      <c r="P64" s="165"/>
      <c r="Q64" s="165"/>
      <c r="R64" s="165"/>
      <c r="S64" s="165"/>
      <c r="T64" s="165"/>
      <c r="U64" s="165"/>
      <c r="V64" s="165"/>
      <c r="W64" s="165"/>
      <c r="X64" s="165"/>
      <c r="Y64" s="165"/>
      <c r="Z64" s="165"/>
      <c r="AA64" s="98" t="s">
        <v>61</v>
      </c>
      <c r="AB64" s="116">
        <v>1</v>
      </c>
      <c r="AC64" s="116"/>
      <c r="AD64" s="116" t="s">
        <v>3</v>
      </c>
      <c r="AE64" s="116"/>
      <c r="AF64" s="116"/>
      <c r="AG64" s="123">
        <f>IF(AND(Tabel19[[#This Row],[Antwoord Leverancier]]&lt;&gt;0,Tabel19[[#This Row],[Antwoord Leverancier]]&lt;&gt;AD64),AB64,0)</f>
        <v>0</v>
      </c>
      <c r="AH64" s="98" t="s">
        <v>1257</v>
      </c>
      <c r="AI64" s="98"/>
      <c r="AJ64" s="98"/>
      <c r="AK64" s="118">
        <f t="shared" si="11"/>
        <v>0</v>
      </c>
      <c r="AL64" s="118">
        <f t="shared" si="12"/>
        <v>0</v>
      </c>
      <c r="AM64" s="118">
        <f t="shared" si="13"/>
        <v>0</v>
      </c>
      <c r="AN64" s="118">
        <f t="shared" si="14"/>
        <v>0</v>
      </c>
      <c r="AO64" s="118">
        <f t="shared" si="15"/>
        <v>0</v>
      </c>
      <c r="AP64" s="118">
        <f t="shared" si="16"/>
        <v>0</v>
      </c>
      <c r="AQ64" s="118">
        <f t="shared" si="17"/>
        <v>0</v>
      </c>
      <c r="AR64" s="118">
        <f t="shared" si="18"/>
        <v>0</v>
      </c>
      <c r="AS64" s="118">
        <f t="shared" si="19"/>
        <v>1</v>
      </c>
      <c r="AT64" s="118">
        <f t="shared" si="20"/>
        <v>0</v>
      </c>
      <c r="AU64" s="118">
        <f t="shared" si="21"/>
        <v>0</v>
      </c>
      <c r="AV64" s="118">
        <f t="shared" si="22"/>
        <v>0</v>
      </c>
      <c r="AW64" s="118">
        <f t="shared" si="23"/>
        <v>0</v>
      </c>
      <c r="AX64" s="118">
        <f t="shared" si="24"/>
        <v>0</v>
      </c>
      <c r="AY64" s="118">
        <f t="shared" si="25"/>
        <v>0</v>
      </c>
      <c r="AZ64" s="118">
        <f t="shared" si="26"/>
        <v>0</v>
      </c>
      <c r="BA64" s="118">
        <f t="shared" si="27"/>
        <v>0</v>
      </c>
      <c r="BB64" s="118">
        <f t="shared" si="28"/>
        <v>0</v>
      </c>
      <c r="BC64" s="118">
        <f t="shared" si="29"/>
        <v>0</v>
      </c>
      <c r="BD64" s="118">
        <f t="shared" si="30"/>
        <v>0</v>
      </c>
      <c r="BE64" s="89"/>
    </row>
    <row r="65" spans="1:74" s="73" customFormat="1" ht="27.6" x14ac:dyDescent="0.3">
      <c r="A65" s="253" t="s">
        <v>1280</v>
      </c>
      <c r="B65" s="89" t="s">
        <v>1281</v>
      </c>
      <c r="C65" s="11" t="s">
        <v>1275</v>
      </c>
      <c r="D65" s="11"/>
      <c r="E65" s="39"/>
      <c r="F65" s="39"/>
      <c r="G65" s="165"/>
      <c r="H65" s="165"/>
      <c r="I65" s="165"/>
      <c r="J65" s="165"/>
      <c r="K65" s="165"/>
      <c r="L65" s="165"/>
      <c r="M65" s="165"/>
      <c r="N65" s="165"/>
      <c r="O65" s="165"/>
      <c r="P65" s="165"/>
      <c r="Q65" s="165"/>
      <c r="R65" s="165"/>
      <c r="S65" s="165"/>
      <c r="T65" s="165"/>
      <c r="U65" s="165"/>
      <c r="V65" s="165"/>
      <c r="W65" s="165"/>
      <c r="X65" s="165"/>
      <c r="Y65" s="165"/>
      <c r="Z65" s="165"/>
      <c r="AA65" s="98" t="s">
        <v>61</v>
      </c>
      <c r="AB65" s="116">
        <v>1</v>
      </c>
      <c r="AC65" s="116" t="s">
        <v>1206</v>
      </c>
      <c r="AD65" s="116" t="s">
        <v>3</v>
      </c>
      <c r="AE65" s="116"/>
      <c r="AF65" s="116"/>
      <c r="AG65" s="123">
        <f>IF(AND(Tabel19[[#This Row],[Antwoord Leverancier]]=AC65,Tabel19[[#This Row],[Toelichting]]&lt;&gt;""),AB65,0)</f>
        <v>0</v>
      </c>
      <c r="AH65" s="98" t="s">
        <v>88</v>
      </c>
      <c r="AI65" s="98"/>
      <c r="AJ65" s="98"/>
      <c r="AK65" s="118">
        <f t="shared" si="11"/>
        <v>0</v>
      </c>
      <c r="AL65" s="118">
        <f t="shared" si="12"/>
        <v>0</v>
      </c>
      <c r="AM65" s="118">
        <f t="shared" si="13"/>
        <v>0</v>
      </c>
      <c r="AN65" s="118">
        <f t="shared" si="14"/>
        <v>0</v>
      </c>
      <c r="AO65" s="118">
        <f t="shared" si="15"/>
        <v>0</v>
      </c>
      <c r="AP65" s="118">
        <f t="shared" si="16"/>
        <v>0</v>
      </c>
      <c r="AQ65" s="118">
        <f t="shared" si="17"/>
        <v>0</v>
      </c>
      <c r="AR65" s="118">
        <f t="shared" si="18"/>
        <v>0</v>
      </c>
      <c r="AS65" s="118">
        <f t="shared" si="19"/>
        <v>1</v>
      </c>
      <c r="AT65" s="118">
        <f t="shared" si="20"/>
        <v>0</v>
      </c>
      <c r="AU65" s="118">
        <f t="shared" si="21"/>
        <v>0</v>
      </c>
      <c r="AV65" s="118">
        <f t="shared" si="22"/>
        <v>0</v>
      </c>
      <c r="AW65" s="118">
        <f t="shared" si="23"/>
        <v>0</v>
      </c>
      <c r="AX65" s="118">
        <f t="shared" si="24"/>
        <v>0</v>
      </c>
      <c r="AY65" s="118">
        <f t="shared" si="25"/>
        <v>0</v>
      </c>
      <c r="AZ65" s="118">
        <f t="shared" si="26"/>
        <v>0</v>
      </c>
      <c r="BA65" s="118">
        <f t="shared" si="27"/>
        <v>0</v>
      </c>
      <c r="BB65" s="118">
        <f t="shared" si="28"/>
        <v>0</v>
      </c>
      <c r="BC65" s="118">
        <f t="shared" si="29"/>
        <v>0</v>
      </c>
      <c r="BD65" s="118">
        <f t="shared" si="30"/>
        <v>0</v>
      </c>
      <c r="BE65" s="89"/>
    </row>
    <row r="66" spans="1:74" s="73" customFormat="1" ht="27.6" x14ac:dyDescent="0.3">
      <c r="A66" s="253" t="s">
        <v>1282</v>
      </c>
      <c r="B66" s="89" t="s">
        <v>1283</v>
      </c>
      <c r="C66" s="11" t="s">
        <v>1275</v>
      </c>
      <c r="D66" s="11"/>
      <c r="E66" s="39"/>
      <c r="F66" s="39"/>
      <c r="G66" s="165"/>
      <c r="H66" s="165"/>
      <c r="I66" s="165"/>
      <c r="J66" s="165"/>
      <c r="K66" s="165"/>
      <c r="L66" s="165"/>
      <c r="M66" s="165"/>
      <c r="N66" s="165"/>
      <c r="O66" s="165"/>
      <c r="P66" s="165"/>
      <c r="Q66" s="165"/>
      <c r="R66" s="165"/>
      <c r="S66" s="165"/>
      <c r="T66" s="165"/>
      <c r="U66" s="165"/>
      <c r="V66" s="165"/>
      <c r="W66" s="165"/>
      <c r="X66" s="165"/>
      <c r="Y66" s="165"/>
      <c r="Z66" s="165"/>
      <c r="AA66" s="98" t="s">
        <v>61</v>
      </c>
      <c r="AB66" s="116">
        <v>1</v>
      </c>
      <c r="AC66" s="116"/>
      <c r="AD66" s="116" t="s">
        <v>3</v>
      </c>
      <c r="AE66" s="116"/>
      <c r="AF66" s="116"/>
      <c r="AG66" s="123">
        <f>IF(AND(Tabel19[[#This Row],[Antwoord Leverancier]]&lt;&gt;0,Tabel19[[#This Row],[Antwoord Leverancier]]&lt;&gt;AD66),AB66,0)</f>
        <v>0</v>
      </c>
      <c r="AH66" s="98" t="s">
        <v>1257</v>
      </c>
      <c r="AI66" s="98"/>
      <c r="AJ66" s="98"/>
      <c r="AK66" s="118">
        <f t="shared" si="11"/>
        <v>0</v>
      </c>
      <c r="AL66" s="118">
        <f t="shared" si="12"/>
        <v>0</v>
      </c>
      <c r="AM66" s="118">
        <f t="shared" si="13"/>
        <v>0</v>
      </c>
      <c r="AN66" s="118">
        <f t="shared" si="14"/>
        <v>0</v>
      </c>
      <c r="AO66" s="118">
        <f t="shared" si="15"/>
        <v>0</v>
      </c>
      <c r="AP66" s="118">
        <f t="shared" si="16"/>
        <v>0</v>
      </c>
      <c r="AQ66" s="118">
        <f t="shared" si="17"/>
        <v>0</v>
      </c>
      <c r="AR66" s="118">
        <f t="shared" si="18"/>
        <v>0</v>
      </c>
      <c r="AS66" s="118">
        <f t="shared" si="19"/>
        <v>1</v>
      </c>
      <c r="AT66" s="118">
        <f t="shared" si="20"/>
        <v>0</v>
      </c>
      <c r="AU66" s="118">
        <f t="shared" si="21"/>
        <v>0</v>
      </c>
      <c r="AV66" s="118">
        <f t="shared" si="22"/>
        <v>0</v>
      </c>
      <c r="AW66" s="118">
        <f t="shared" si="23"/>
        <v>0</v>
      </c>
      <c r="AX66" s="118">
        <f t="shared" si="24"/>
        <v>0</v>
      </c>
      <c r="AY66" s="118">
        <f t="shared" si="25"/>
        <v>0</v>
      </c>
      <c r="AZ66" s="118">
        <f t="shared" si="26"/>
        <v>0</v>
      </c>
      <c r="BA66" s="118">
        <f t="shared" si="27"/>
        <v>0</v>
      </c>
      <c r="BB66" s="118">
        <f t="shared" si="28"/>
        <v>0</v>
      </c>
      <c r="BC66" s="118">
        <f t="shared" si="29"/>
        <v>0</v>
      </c>
      <c r="BD66" s="118">
        <f t="shared" si="30"/>
        <v>0</v>
      </c>
      <c r="BE66" s="89"/>
    </row>
    <row r="67" spans="1:74" s="73" customFormat="1" x14ac:dyDescent="0.3">
      <c r="A67" s="253" t="s">
        <v>1284</v>
      </c>
      <c r="B67" s="89" t="s">
        <v>1285</v>
      </c>
      <c r="C67" s="11" t="s">
        <v>1168</v>
      </c>
      <c r="D67" s="11"/>
      <c r="E67" s="39"/>
      <c r="F67" s="39"/>
      <c r="G67" s="165"/>
      <c r="H67" s="165"/>
      <c r="I67" s="165"/>
      <c r="J67" s="165"/>
      <c r="K67" s="165"/>
      <c r="L67" s="165"/>
      <c r="M67" s="165"/>
      <c r="N67" s="165"/>
      <c r="O67" s="165"/>
      <c r="P67" s="165"/>
      <c r="Q67" s="165"/>
      <c r="R67" s="165"/>
      <c r="S67" s="165"/>
      <c r="T67" s="165"/>
      <c r="U67" s="165"/>
      <c r="V67" s="165"/>
      <c r="W67" s="165"/>
      <c r="X67" s="165"/>
      <c r="Y67" s="165"/>
      <c r="Z67" s="165"/>
      <c r="AA67" s="98" t="s">
        <v>61</v>
      </c>
      <c r="AB67" s="116">
        <v>1</v>
      </c>
      <c r="AC67" s="116" t="s">
        <v>8</v>
      </c>
      <c r="AD67" s="116" t="s">
        <v>3</v>
      </c>
      <c r="AE67" s="116"/>
      <c r="AF67" s="116"/>
      <c r="AG67" s="123">
        <f>IF(Tabel19[[#This Row],[Antwoord Leverancier]]=AC67,AB67,0)</f>
        <v>0</v>
      </c>
      <c r="AH67" s="98"/>
      <c r="AI67" s="98"/>
      <c r="AJ67" s="98"/>
      <c r="AK67" s="118">
        <f t="shared" si="11"/>
        <v>0</v>
      </c>
      <c r="AL67" s="118">
        <f t="shared" si="12"/>
        <v>0</v>
      </c>
      <c r="AM67" s="118">
        <f t="shared" si="13"/>
        <v>0</v>
      </c>
      <c r="AN67" s="118">
        <f t="shared" si="14"/>
        <v>0</v>
      </c>
      <c r="AO67" s="118">
        <f t="shared" si="15"/>
        <v>0</v>
      </c>
      <c r="AP67" s="118">
        <f t="shared" si="16"/>
        <v>0</v>
      </c>
      <c r="AQ67" s="118">
        <f t="shared" si="17"/>
        <v>0</v>
      </c>
      <c r="AR67" s="118">
        <f t="shared" si="18"/>
        <v>0</v>
      </c>
      <c r="AS67" s="118">
        <f t="shared" si="19"/>
        <v>1</v>
      </c>
      <c r="AT67" s="118">
        <f t="shared" si="20"/>
        <v>0</v>
      </c>
      <c r="AU67" s="118">
        <f t="shared" si="21"/>
        <v>0</v>
      </c>
      <c r="AV67" s="118">
        <f t="shared" si="22"/>
        <v>0</v>
      </c>
      <c r="AW67" s="118">
        <f t="shared" si="23"/>
        <v>0</v>
      </c>
      <c r="AX67" s="118">
        <f t="shared" si="24"/>
        <v>0</v>
      </c>
      <c r="AY67" s="118">
        <f t="shared" si="25"/>
        <v>0</v>
      </c>
      <c r="AZ67" s="118">
        <f t="shared" si="26"/>
        <v>0</v>
      </c>
      <c r="BA67" s="118">
        <f t="shared" si="27"/>
        <v>0</v>
      </c>
      <c r="BB67" s="118">
        <f t="shared" si="28"/>
        <v>0</v>
      </c>
      <c r="BC67" s="118">
        <f t="shared" si="29"/>
        <v>0</v>
      </c>
      <c r="BD67" s="118">
        <f t="shared" si="30"/>
        <v>0</v>
      </c>
      <c r="BE67" s="89"/>
    </row>
    <row r="68" spans="1:74" s="73" customFormat="1" x14ac:dyDescent="0.3">
      <c r="A68" s="253" t="s">
        <v>1286</v>
      </c>
      <c r="B68" s="89" t="s">
        <v>1287</v>
      </c>
      <c r="C68" s="11" t="s">
        <v>1168</v>
      </c>
      <c r="D68" s="11"/>
      <c r="E68" s="39"/>
      <c r="F68" s="39"/>
      <c r="G68" s="165"/>
      <c r="H68" s="165"/>
      <c r="I68" s="165"/>
      <c r="J68" s="165"/>
      <c r="K68" s="165"/>
      <c r="L68" s="165"/>
      <c r="M68" s="165"/>
      <c r="N68" s="165"/>
      <c r="O68" s="165"/>
      <c r="P68" s="165"/>
      <c r="Q68" s="165"/>
      <c r="R68" s="165"/>
      <c r="S68" s="165"/>
      <c r="T68" s="165"/>
      <c r="U68" s="165"/>
      <c r="V68" s="165"/>
      <c r="W68" s="165"/>
      <c r="X68" s="165"/>
      <c r="Y68" s="165"/>
      <c r="Z68" s="165"/>
      <c r="AA68" s="98" t="s">
        <v>61</v>
      </c>
      <c r="AB68" s="116">
        <v>1</v>
      </c>
      <c r="AC68" s="116" t="s">
        <v>8</v>
      </c>
      <c r="AD68" s="116" t="s">
        <v>3</v>
      </c>
      <c r="AE68" s="116"/>
      <c r="AF68" s="116"/>
      <c r="AG68" s="123">
        <f>IF(Tabel19[[#This Row],[Antwoord Leverancier]]=AC68,AB68,0)</f>
        <v>0</v>
      </c>
      <c r="AH68" s="98"/>
      <c r="AI68" s="98"/>
      <c r="AJ68" s="98"/>
      <c r="AK68" s="118">
        <f t="shared" ref="AK68:AK118" si="31">IF($AA68=AK$1,$AB68,0)</f>
        <v>0</v>
      </c>
      <c r="AL68" s="118">
        <f t="shared" ref="AL68:AL118" si="32">IF($AA68=AK$1,$AG68,0)</f>
        <v>0</v>
      </c>
      <c r="AM68" s="118">
        <f t="shared" ref="AM68:AM118" si="33">IF($AA68=AM$1,$AB68,0)</f>
        <v>0</v>
      </c>
      <c r="AN68" s="118">
        <f t="shared" ref="AN68:AN118" si="34">IF($AA68=AM$1,$AG68,0)</f>
        <v>0</v>
      </c>
      <c r="AO68" s="118">
        <f t="shared" ref="AO68:AO118" si="35">IF($AA68=AO$1,$AB68,0)</f>
        <v>0</v>
      </c>
      <c r="AP68" s="118">
        <f t="shared" ref="AP68:AP118" si="36">IF($AA68=AO$1,$AG68,0)</f>
        <v>0</v>
      </c>
      <c r="AQ68" s="118">
        <f t="shared" ref="AQ68:AQ118" si="37">IF($AA68=AQ$1,$AB68,0)</f>
        <v>0</v>
      </c>
      <c r="AR68" s="118">
        <f t="shared" ref="AR68:AR118" si="38">IF($AA68=AQ$1,$AG68,0)</f>
        <v>0</v>
      </c>
      <c r="AS68" s="118">
        <f t="shared" ref="AS68:AS118" si="39">IF($AA68=AS$1,$AB68,0)</f>
        <v>1</v>
      </c>
      <c r="AT68" s="118">
        <f t="shared" ref="AT68:AT118" si="40">IF($AA68=AS$1,$AG68,0)</f>
        <v>0</v>
      </c>
      <c r="AU68" s="118">
        <f t="shared" ref="AU68:AU118" si="41">IF($AA68=AU$1,$AB68,0)</f>
        <v>0</v>
      </c>
      <c r="AV68" s="118">
        <f t="shared" ref="AV68:AV118" si="42">IF($AA68=AU$1,$AG68,0)</f>
        <v>0</v>
      </c>
      <c r="AW68" s="118">
        <f t="shared" ref="AW68:AW118" si="43">IF($AA68=AW$1,$AB68,0)</f>
        <v>0</v>
      </c>
      <c r="AX68" s="118">
        <f t="shared" ref="AX68:AX118" si="44">IF($AA68=AW$1,$AG68,0)</f>
        <v>0</v>
      </c>
      <c r="AY68" s="118">
        <f t="shared" ref="AY68:AY118" si="45">IF($AA68=AY$1,$AB68,0)</f>
        <v>0</v>
      </c>
      <c r="AZ68" s="118">
        <f t="shared" ref="AZ68:AZ118" si="46">IF($AA68=AY$1,$AG68,0)</f>
        <v>0</v>
      </c>
      <c r="BA68" s="118">
        <f t="shared" ref="BA68:BA118" si="47">IF($AA68=BA$1,$AB68,0)</f>
        <v>0</v>
      </c>
      <c r="BB68" s="118">
        <f t="shared" ref="BB68:BB118" si="48">IF($AA68=BA$1,$AG68,0)</f>
        <v>0</v>
      </c>
      <c r="BC68" s="118">
        <f t="shared" ref="BC68:BC118" si="49">IF($AA68=BC$1,$AB68,0)</f>
        <v>0</v>
      </c>
      <c r="BD68" s="118">
        <f t="shared" ref="BD68:BD118" si="50">IF($AA68=BC$1,$AG68,0)</f>
        <v>0</v>
      </c>
      <c r="BE68" s="89"/>
    </row>
    <row r="69" spans="1:74" s="73" customFormat="1" x14ac:dyDescent="0.3">
      <c r="A69" s="253" t="s">
        <v>1288</v>
      </c>
      <c r="B69" s="89" t="s">
        <v>1289</v>
      </c>
      <c r="C69" s="11" t="s">
        <v>1168</v>
      </c>
      <c r="D69" s="11"/>
      <c r="E69" s="39"/>
      <c r="F69" s="39"/>
      <c r="G69" s="165"/>
      <c r="H69" s="165"/>
      <c r="I69" s="165"/>
      <c r="J69" s="165"/>
      <c r="K69" s="165"/>
      <c r="L69" s="165"/>
      <c r="M69" s="165"/>
      <c r="N69" s="165"/>
      <c r="O69" s="165"/>
      <c r="P69" s="165"/>
      <c r="Q69" s="165"/>
      <c r="R69" s="165"/>
      <c r="S69" s="165"/>
      <c r="T69" s="165"/>
      <c r="U69" s="165"/>
      <c r="V69" s="165"/>
      <c r="W69" s="165"/>
      <c r="X69" s="165"/>
      <c r="Y69" s="165"/>
      <c r="Z69" s="165"/>
      <c r="AA69" s="98" t="s">
        <v>61</v>
      </c>
      <c r="AB69" s="116">
        <v>1</v>
      </c>
      <c r="AC69" s="116" t="s">
        <v>8</v>
      </c>
      <c r="AD69" s="116" t="s">
        <v>3</v>
      </c>
      <c r="AE69" s="116"/>
      <c r="AF69" s="116"/>
      <c r="AG69" s="123">
        <f>IF(Tabel19[[#This Row],[Antwoord Leverancier]]=AC69,AB69,0)</f>
        <v>0</v>
      </c>
      <c r="AH69" s="98"/>
      <c r="AI69" s="98"/>
      <c r="AJ69" s="98"/>
      <c r="AK69" s="118">
        <f t="shared" si="31"/>
        <v>0</v>
      </c>
      <c r="AL69" s="118">
        <f t="shared" si="32"/>
        <v>0</v>
      </c>
      <c r="AM69" s="118">
        <f t="shared" si="33"/>
        <v>0</v>
      </c>
      <c r="AN69" s="118">
        <f t="shared" si="34"/>
        <v>0</v>
      </c>
      <c r="AO69" s="118">
        <f t="shared" si="35"/>
        <v>0</v>
      </c>
      <c r="AP69" s="118">
        <f t="shared" si="36"/>
        <v>0</v>
      </c>
      <c r="AQ69" s="118">
        <f t="shared" si="37"/>
        <v>0</v>
      </c>
      <c r="AR69" s="118">
        <f t="shared" si="38"/>
        <v>0</v>
      </c>
      <c r="AS69" s="118">
        <f t="shared" si="39"/>
        <v>1</v>
      </c>
      <c r="AT69" s="118">
        <f t="shared" si="40"/>
        <v>0</v>
      </c>
      <c r="AU69" s="118">
        <f t="shared" si="41"/>
        <v>0</v>
      </c>
      <c r="AV69" s="118">
        <f t="shared" si="42"/>
        <v>0</v>
      </c>
      <c r="AW69" s="118">
        <f t="shared" si="43"/>
        <v>0</v>
      </c>
      <c r="AX69" s="118">
        <f t="shared" si="44"/>
        <v>0</v>
      </c>
      <c r="AY69" s="118">
        <f t="shared" si="45"/>
        <v>0</v>
      </c>
      <c r="AZ69" s="118">
        <f t="shared" si="46"/>
        <v>0</v>
      </c>
      <c r="BA69" s="118">
        <f t="shared" si="47"/>
        <v>0</v>
      </c>
      <c r="BB69" s="118">
        <f t="shared" si="48"/>
        <v>0</v>
      </c>
      <c r="BC69" s="118">
        <f t="shared" si="49"/>
        <v>0</v>
      </c>
      <c r="BD69" s="118">
        <f t="shared" si="50"/>
        <v>0</v>
      </c>
      <c r="BE69" s="89"/>
    </row>
    <row r="70" spans="1:74" s="73" customFormat="1" x14ac:dyDescent="0.3">
      <c r="A70" s="253" t="s">
        <v>1290</v>
      </c>
      <c r="B70" s="89" t="s">
        <v>1291</v>
      </c>
      <c r="C70" s="11" t="s">
        <v>1168</v>
      </c>
      <c r="D70" s="11"/>
      <c r="E70" s="39"/>
      <c r="F70" s="39"/>
      <c r="G70" s="165"/>
      <c r="H70" s="165"/>
      <c r="I70" s="165"/>
      <c r="J70" s="165"/>
      <c r="K70" s="165"/>
      <c r="L70" s="165"/>
      <c r="M70" s="165"/>
      <c r="N70" s="165"/>
      <c r="O70" s="165"/>
      <c r="P70" s="165"/>
      <c r="Q70" s="165"/>
      <c r="R70" s="165"/>
      <c r="S70" s="165"/>
      <c r="T70" s="165"/>
      <c r="U70" s="165"/>
      <c r="V70" s="165"/>
      <c r="W70" s="165"/>
      <c r="X70" s="165"/>
      <c r="Y70" s="165"/>
      <c r="Z70" s="165"/>
      <c r="AA70" s="98" t="s">
        <v>61</v>
      </c>
      <c r="AB70" s="116">
        <v>5</v>
      </c>
      <c r="AC70" s="116" t="s">
        <v>8</v>
      </c>
      <c r="AD70" s="116" t="s">
        <v>3</v>
      </c>
      <c r="AE70" s="116"/>
      <c r="AF70" s="116"/>
      <c r="AG70" s="123">
        <f>IF(Tabel19[[#This Row],[Antwoord Leverancier]]=AC70,AB70,0)</f>
        <v>0</v>
      </c>
      <c r="AH70" s="98"/>
      <c r="AI70" s="98"/>
      <c r="AJ70" s="98"/>
      <c r="AK70" s="118">
        <f t="shared" si="31"/>
        <v>0</v>
      </c>
      <c r="AL70" s="118">
        <f t="shared" si="32"/>
        <v>0</v>
      </c>
      <c r="AM70" s="118">
        <f t="shared" si="33"/>
        <v>0</v>
      </c>
      <c r="AN70" s="118">
        <f t="shared" si="34"/>
        <v>0</v>
      </c>
      <c r="AO70" s="118">
        <f t="shared" si="35"/>
        <v>0</v>
      </c>
      <c r="AP70" s="118">
        <f t="shared" si="36"/>
        <v>0</v>
      </c>
      <c r="AQ70" s="118">
        <f t="shared" si="37"/>
        <v>0</v>
      </c>
      <c r="AR70" s="118">
        <f t="shared" si="38"/>
        <v>0</v>
      </c>
      <c r="AS70" s="118">
        <f t="shared" si="39"/>
        <v>5</v>
      </c>
      <c r="AT70" s="118">
        <f t="shared" si="40"/>
        <v>0</v>
      </c>
      <c r="AU70" s="118">
        <f t="shared" si="41"/>
        <v>0</v>
      </c>
      <c r="AV70" s="118">
        <f t="shared" si="42"/>
        <v>0</v>
      </c>
      <c r="AW70" s="118">
        <f t="shared" si="43"/>
        <v>0</v>
      </c>
      <c r="AX70" s="118">
        <f t="shared" si="44"/>
        <v>0</v>
      </c>
      <c r="AY70" s="118">
        <f t="shared" si="45"/>
        <v>0</v>
      </c>
      <c r="AZ70" s="118">
        <f t="shared" si="46"/>
        <v>0</v>
      </c>
      <c r="BA70" s="118">
        <f t="shared" si="47"/>
        <v>0</v>
      </c>
      <c r="BB70" s="118">
        <f t="shared" si="48"/>
        <v>0</v>
      </c>
      <c r="BC70" s="118">
        <f t="shared" si="49"/>
        <v>0</v>
      </c>
      <c r="BD70" s="118">
        <f t="shared" si="50"/>
        <v>0</v>
      </c>
      <c r="BE70" s="89"/>
    </row>
    <row r="71" spans="1:74" s="73" customFormat="1" x14ac:dyDescent="0.3">
      <c r="A71" s="253" t="s">
        <v>1292</v>
      </c>
      <c r="B71" s="89" t="s">
        <v>1293</v>
      </c>
      <c r="C71" s="11" t="s">
        <v>1168</v>
      </c>
      <c r="D71" s="11"/>
      <c r="E71" s="39"/>
      <c r="F71" s="39"/>
      <c r="G71" s="165"/>
      <c r="H71" s="165"/>
      <c r="I71" s="165"/>
      <c r="J71" s="165"/>
      <c r="K71" s="165"/>
      <c r="L71" s="165"/>
      <c r="M71" s="165"/>
      <c r="N71" s="165"/>
      <c r="O71" s="165"/>
      <c r="P71" s="165"/>
      <c r="Q71" s="165"/>
      <c r="R71" s="165"/>
      <c r="S71" s="165"/>
      <c r="T71" s="165"/>
      <c r="U71" s="165"/>
      <c r="V71" s="165"/>
      <c r="W71" s="165"/>
      <c r="X71" s="165"/>
      <c r="Y71" s="165"/>
      <c r="Z71" s="165"/>
      <c r="AA71" s="98" t="s">
        <v>61</v>
      </c>
      <c r="AB71" s="116">
        <v>1</v>
      </c>
      <c r="AC71" s="116" t="s">
        <v>8</v>
      </c>
      <c r="AD71" s="116" t="s">
        <v>3</v>
      </c>
      <c r="AE71" s="116"/>
      <c r="AF71" s="116"/>
      <c r="AG71" s="123">
        <f>IF(Tabel19[[#This Row],[Antwoord Leverancier]]=AC71,AB71,0)</f>
        <v>0</v>
      </c>
      <c r="AH71" s="98"/>
      <c r="AI71" s="98"/>
      <c r="AJ71" s="98"/>
      <c r="AK71" s="118">
        <f t="shared" si="31"/>
        <v>0</v>
      </c>
      <c r="AL71" s="118">
        <f t="shared" si="32"/>
        <v>0</v>
      </c>
      <c r="AM71" s="118">
        <f t="shared" si="33"/>
        <v>0</v>
      </c>
      <c r="AN71" s="118">
        <f t="shared" si="34"/>
        <v>0</v>
      </c>
      <c r="AO71" s="118">
        <f t="shared" si="35"/>
        <v>0</v>
      </c>
      <c r="AP71" s="118">
        <f t="shared" si="36"/>
        <v>0</v>
      </c>
      <c r="AQ71" s="118">
        <f t="shared" si="37"/>
        <v>0</v>
      </c>
      <c r="AR71" s="118">
        <f t="shared" si="38"/>
        <v>0</v>
      </c>
      <c r="AS71" s="118">
        <f t="shared" si="39"/>
        <v>1</v>
      </c>
      <c r="AT71" s="118">
        <f t="shared" si="40"/>
        <v>0</v>
      </c>
      <c r="AU71" s="118">
        <f t="shared" si="41"/>
        <v>0</v>
      </c>
      <c r="AV71" s="118">
        <f t="shared" si="42"/>
        <v>0</v>
      </c>
      <c r="AW71" s="118">
        <f t="shared" si="43"/>
        <v>0</v>
      </c>
      <c r="AX71" s="118">
        <f t="shared" si="44"/>
        <v>0</v>
      </c>
      <c r="AY71" s="118">
        <f t="shared" si="45"/>
        <v>0</v>
      </c>
      <c r="AZ71" s="118">
        <f t="shared" si="46"/>
        <v>0</v>
      </c>
      <c r="BA71" s="118">
        <f t="shared" si="47"/>
        <v>0</v>
      </c>
      <c r="BB71" s="118">
        <f t="shared" si="48"/>
        <v>0</v>
      </c>
      <c r="BC71" s="118">
        <f t="shared" si="49"/>
        <v>0</v>
      </c>
      <c r="BD71" s="118">
        <f t="shared" si="50"/>
        <v>0</v>
      </c>
      <c r="BE71" s="89"/>
    </row>
    <row r="72" spans="1:74" s="73" customFormat="1" ht="55.2" x14ac:dyDescent="0.3">
      <c r="A72" s="253" t="s">
        <v>1294</v>
      </c>
      <c r="B72" s="89" t="s">
        <v>1295</v>
      </c>
      <c r="C72" s="11" t="s">
        <v>1168</v>
      </c>
      <c r="D72" s="11"/>
      <c r="E72" s="39"/>
      <c r="F72" s="39"/>
      <c r="G72" s="165"/>
      <c r="H72" s="165"/>
      <c r="I72" s="165"/>
      <c r="J72" s="165"/>
      <c r="K72" s="165"/>
      <c r="L72" s="165"/>
      <c r="M72" s="165"/>
      <c r="N72" s="165"/>
      <c r="O72" s="165"/>
      <c r="P72" s="165"/>
      <c r="Q72" s="165"/>
      <c r="R72" s="165"/>
      <c r="S72" s="165"/>
      <c r="T72" s="165"/>
      <c r="U72" s="165"/>
      <c r="V72" s="165"/>
      <c r="W72" s="165"/>
      <c r="X72" s="165"/>
      <c r="Y72" s="165"/>
      <c r="Z72" s="165"/>
      <c r="AA72" s="98" t="s">
        <v>61</v>
      </c>
      <c r="AB72" s="116">
        <v>1</v>
      </c>
      <c r="AC72" s="116" t="s">
        <v>8</v>
      </c>
      <c r="AD72" s="116" t="s">
        <v>3</v>
      </c>
      <c r="AE72" s="116"/>
      <c r="AF72" s="116"/>
      <c r="AG72" s="123">
        <f>IF(Tabel19[[#This Row],[Antwoord Leverancier]]=AC72,AB72,0)</f>
        <v>0</v>
      </c>
      <c r="AH72" s="98"/>
      <c r="AI72" s="98"/>
      <c r="AJ72" s="98"/>
      <c r="AK72" s="118">
        <f t="shared" si="31"/>
        <v>0</v>
      </c>
      <c r="AL72" s="118">
        <f t="shared" si="32"/>
        <v>0</v>
      </c>
      <c r="AM72" s="118">
        <f t="shared" si="33"/>
        <v>0</v>
      </c>
      <c r="AN72" s="118">
        <f t="shared" si="34"/>
        <v>0</v>
      </c>
      <c r="AO72" s="118">
        <f t="shared" si="35"/>
        <v>0</v>
      </c>
      <c r="AP72" s="118">
        <f t="shared" si="36"/>
        <v>0</v>
      </c>
      <c r="AQ72" s="118">
        <f t="shared" si="37"/>
        <v>0</v>
      </c>
      <c r="AR72" s="118">
        <f t="shared" si="38"/>
        <v>0</v>
      </c>
      <c r="AS72" s="118">
        <f t="shared" si="39"/>
        <v>1</v>
      </c>
      <c r="AT72" s="118">
        <f t="shared" si="40"/>
        <v>0</v>
      </c>
      <c r="AU72" s="118">
        <f t="shared" si="41"/>
        <v>0</v>
      </c>
      <c r="AV72" s="118">
        <f t="shared" si="42"/>
        <v>0</v>
      </c>
      <c r="AW72" s="118">
        <f t="shared" si="43"/>
        <v>0</v>
      </c>
      <c r="AX72" s="118">
        <f t="shared" si="44"/>
        <v>0</v>
      </c>
      <c r="AY72" s="118">
        <f t="shared" si="45"/>
        <v>0</v>
      </c>
      <c r="AZ72" s="118">
        <f t="shared" si="46"/>
        <v>0</v>
      </c>
      <c r="BA72" s="118">
        <f t="shared" si="47"/>
        <v>0</v>
      </c>
      <c r="BB72" s="118">
        <f t="shared" si="48"/>
        <v>0</v>
      </c>
      <c r="BC72" s="118">
        <f t="shared" si="49"/>
        <v>0</v>
      </c>
      <c r="BD72" s="118">
        <f t="shared" si="50"/>
        <v>0</v>
      </c>
      <c r="BE72" s="89"/>
    </row>
    <row r="73" spans="1:74" s="73" customFormat="1" x14ac:dyDescent="0.3">
      <c r="A73" s="253"/>
      <c r="B73" s="89"/>
      <c r="C73" s="11"/>
      <c r="D73" s="11"/>
      <c r="E73" s="39"/>
      <c r="F73" s="39"/>
      <c r="G73" s="165"/>
      <c r="H73" s="165"/>
      <c r="I73" s="165"/>
      <c r="J73" s="165"/>
      <c r="K73" s="165"/>
      <c r="L73" s="165"/>
      <c r="M73" s="165"/>
      <c r="N73" s="165"/>
      <c r="O73" s="165"/>
      <c r="P73" s="165"/>
      <c r="Q73" s="165"/>
      <c r="R73" s="165"/>
      <c r="S73" s="165"/>
      <c r="T73" s="165"/>
      <c r="U73" s="165"/>
      <c r="V73" s="165"/>
      <c r="W73" s="165"/>
      <c r="X73" s="165"/>
      <c r="Y73" s="165"/>
      <c r="Z73" s="165"/>
      <c r="AA73" s="98"/>
      <c r="AB73" s="116"/>
      <c r="AC73" s="116"/>
      <c r="AD73" s="116"/>
      <c r="AE73" s="116"/>
      <c r="AF73" s="116"/>
      <c r="AG73" s="123">
        <f>IF(Tabel19[[#This Row],[Antwoord Leverancier]]=AC73,AB73,0)</f>
        <v>0</v>
      </c>
      <c r="AH73" s="98"/>
      <c r="AI73" s="98"/>
      <c r="AJ73" s="98"/>
      <c r="AK73" s="118">
        <f t="shared" si="31"/>
        <v>0</v>
      </c>
      <c r="AL73" s="118">
        <f t="shared" si="32"/>
        <v>0</v>
      </c>
      <c r="AM73" s="118">
        <f t="shared" si="33"/>
        <v>0</v>
      </c>
      <c r="AN73" s="118">
        <f t="shared" si="34"/>
        <v>0</v>
      </c>
      <c r="AO73" s="118">
        <f t="shared" si="35"/>
        <v>0</v>
      </c>
      <c r="AP73" s="118">
        <f t="shared" si="36"/>
        <v>0</v>
      </c>
      <c r="AQ73" s="118">
        <f t="shared" si="37"/>
        <v>0</v>
      </c>
      <c r="AR73" s="118">
        <f t="shared" si="38"/>
        <v>0</v>
      </c>
      <c r="AS73" s="118">
        <f t="shared" si="39"/>
        <v>0</v>
      </c>
      <c r="AT73" s="118">
        <f t="shared" si="40"/>
        <v>0</v>
      </c>
      <c r="AU73" s="118">
        <f t="shared" si="41"/>
        <v>0</v>
      </c>
      <c r="AV73" s="118">
        <f t="shared" si="42"/>
        <v>0</v>
      </c>
      <c r="AW73" s="118">
        <f t="shared" si="43"/>
        <v>0</v>
      </c>
      <c r="AX73" s="118">
        <f t="shared" si="44"/>
        <v>0</v>
      </c>
      <c r="AY73" s="118">
        <f t="shared" si="45"/>
        <v>0</v>
      </c>
      <c r="AZ73" s="118">
        <f t="shared" si="46"/>
        <v>0</v>
      </c>
      <c r="BA73" s="118">
        <f t="shared" si="47"/>
        <v>0</v>
      </c>
      <c r="BB73" s="118">
        <f t="shared" si="48"/>
        <v>0</v>
      </c>
      <c r="BC73" s="118">
        <f t="shared" si="49"/>
        <v>0</v>
      </c>
      <c r="BD73" s="118">
        <f t="shared" si="50"/>
        <v>0</v>
      </c>
      <c r="BE73" s="89"/>
    </row>
    <row r="74" spans="1:74" s="73" customFormat="1" x14ac:dyDescent="0.3">
      <c r="A74" s="256"/>
      <c r="B74" s="17" t="s">
        <v>1296</v>
      </c>
      <c r="C74" s="17"/>
      <c r="D74" s="17"/>
      <c r="E74" s="17"/>
      <c r="F74" s="74"/>
      <c r="G74" s="165"/>
      <c r="H74" s="165"/>
      <c r="I74" s="165"/>
      <c r="J74" s="165"/>
      <c r="K74" s="165"/>
      <c r="L74" s="165"/>
      <c r="M74" s="165"/>
      <c r="N74" s="165"/>
      <c r="O74" s="165"/>
      <c r="P74" s="165"/>
      <c r="Q74" s="165"/>
      <c r="R74" s="165"/>
      <c r="S74" s="165"/>
      <c r="T74" s="165"/>
      <c r="U74" s="165"/>
      <c r="V74" s="165"/>
      <c r="W74" s="165"/>
      <c r="X74" s="165"/>
      <c r="Y74" s="165"/>
      <c r="Z74" s="165"/>
      <c r="AA74" s="98"/>
      <c r="AB74" s="116"/>
      <c r="AC74" s="116" t="s">
        <v>8</v>
      </c>
      <c r="AD74" s="116" t="s">
        <v>3</v>
      </c>
      <c r="AE74" s="116"/>
      <c r="AF74" s="116"/>
      <c r="AG74" s="123">
        <f>IF(Tabel19[[#This Row],[Antwoord Leverancier]]=AC74,AB74,0)</f>
        <v>0</v>
      </c>
      <c r="AH74" s="98"/>
      <c r="AI74" s="98"/>
      <c r="AJ74" s="98"/>
      <c r="AK74" s="118">
        <f t="shared" si="31"/>
        <v>0</v>
      </c>
      <c r="AL74" s="118">
        <f t="shared" si="32"/>
        <v>0</v>
      </c>
      <c r="AM74" s="118">
        <f t="shared" si="33"/>
        <v>0</v>
      </c>
      <c r="AN74" s="118">
        <f t="shared" si="34"/>
        <v>0</v>
      </c>
      <c r="AO74" s="118">
        <f t="shared" si="35"/>
        <v>0</v>
      </c>
      <c r="AP74" s="118">
        <f t="shared" si="36"/>
        <v>0</v>
      </c>
      <c r="AQ74" s="118">
        <f t="shared" si="37"/>
        <v>0</v>
      </c>
      <c r="AR74" s="118">
        <f t="shared" si="38"/>
        <v>0</v>
      </c>
      <c r="AS74" s="118">
        <f t="shared" si="39"/>
        <v>0</v>
      </c>
      <c r="AT74" s="118">
        <f t="shared" si="40"/>
        <v>0</v>
      </c>
      <c r="AU74" s="118">
        <f t="shared" si="41"/>
        <v>0</v>
      </c>
      <c r="AV74" s="118">
        <f t="shared" si="42"/>
        <v>0</v>
      </c>
      <c r="AW74" s="118">
        <f t="shared" si="43"/>
        <v>0</v>
      </c>
      <c r="AX74" s="118">
        <f t="shared" si="44"/>
        <v>0</v>
      </c>
      <c r="AY74" s="118">
        <f t="shared" si="45"/>
        <v>0</v>
      </c>
      <c r="AZ74" s="118">
        <f t="shared" si="46"/>
        <v>0</v>
      </c>
      <c r="BA74" s="118">
        <f t="shared" si="47"/>
        <v>0</v>
      </c>
      <c r="BB74" s="118">
        <f t="shared" si="48"/>
        <v>0</v>
      </c>
      <c r="BC74" s="118">
        <f t="shared" si="49"/>
        <v>0</v>
      </c>
      <c r="BD74" s="118">
        <f t="shared" si="50"/>
        <v>0</v>
      </c>
      <c r="BE74" s="89"/>
    </row>
    <row r="75" spans="1:74" s="73" customFormat="1" ht="69" x14ac:dyDescent="0.3">
      <c r="A75" s="253" t="s">
        <v>1297</v>
      </c>
      <c r="B75" s="89" t="s">
        <v>1298</v>
      </c>
      <c r="C75" s="11" t="s">
        <v>1299</v>
      </c>
      <c r="D75" s="11"/>
      <c r="E75" s="39"/>
      <c r="F75" s="39"/>
      <c r="G75" s="165"/>
      <c r="H75" s="165"/>
      <c r="I75" s="165"/>
      <c r="J75" s="165"/>
      <c r="K75" s="165"/>
      <c r="L75" s="165"/>
      <c r="M75" s="165"/>
      <c r="N75" s="165"/>
      <c r="O75" s="165"/>
      <c r="P75" s="165"/>
      <c r="Q75" s="165"/>
      <c r="R75" s="165"/>
      <c r="S75" s="165"/>
      <c r="T75" s="165"/>
      <c r="U75" s="165"/>
      <c r="V75" s="165"/>
      <c r="W75" s="165"/>
      <c r="X75" s="165"/>
      <c r="Y75" s="165"/>
      <c r="Z75" s="165"/>
      <c r="AA75" s="98" t="s">
        <v>61</v>
      </c>
      <c r="AB75" s="116">
        <v>1</v>
      </c>
      <c r="AC75" s="116" t="s">
        <v>1206</v>
      </c>
      <c r="AD75" s="116" t="s">
        <v>3</v>
      </c>
      <c r="AE75" s="116"/>
      <c r="AF75" s="116"/>
      <c r="AG75" s="123">
        <f>IF(AND(Tabel19[[#This Row],[Antwoord Leverancier]]=AC75,Tabel19[[#This Row],[Toelichting]]&lt;&gt;""),AB75,0)</f>
        <v>0</v>
      </c>
      <c r="AH75" s="98" t="s">
        <v>88</v>
      </c>
      <c r="AI75" s="98"/>
      <c r="AJ75" s="98"/>
      <c r="AK75" s="118">
        <f t="shared" si="31"/>
        <v>0</v>
      </c>
      <c r="AL75" s="118">
        <f t="shared" si="32"/>
        <v>0</v>
      </c>
      <c r="AM75" s="118">
        <f t="shared" si="33"/>
        <v>0</v>
      </c>
      <c r="AN75" s="118">
        <f t="shared" si="34"/>
        <v>0</v>
      </c>
      <c r="AO75" s="118">
        <f t="shared" si="35"/>
        <v>0</v>
      </c>
      <c r="AP75" s="118">
        <f t="shared" si="36"/>
        <v>0</v>
      </c>
      <c r="AQ75" s="118">
        <f t="shared" si="37"/>
        <v>0</v>
      </c>
      <c r="AR75" s="118">
        <f t="shared" si="38"/>
        <v>0</v>
      </c>
      <c r="AS75" s="118">
        <f t="shared" si="39"/>
        <v>1</v>
      </c>
      <c r="AT75" s="118">
        <f t="shared" si="40"/>
        <v>0</v>
      </c>
      <c r="AU75" s="118">
        <f t="shared" si="41"/>
        <v>0</v>
      </c>
      <c r="AV75" s="118">
        <f t="shared" si="42"/>
        <v>0</v>
      </c>
      <c r="AW75" s="118">
        <f t="shared" si="43"/>
        <v>0</v>
      </c>
      <c r="AX75" s="118">
        <f t="shared" si="44"/>
        <v>0</v>
      </c>
      <c r="AY75" s="118">
        <f t="shared" si="45"/>
        <v>0</v>
      </c>
      <c r="AZ75" s="118">
        <f t="shared" si="46"/>
        <v>0</v>
      </c>
      <c r="BA75" s="118">
        <f t="shared" si="47"/>
        <v>0</v>
      </c>
      <c r="BB75" s="118">
        <f t="shared" si="48"/>
        <v>0</v>
      </c>
      <c r="BC75" s="118">
        <f t="shared" si="49"/>
        <v>0</v>
      </c>
      <c r="BD75" s="118">
        <f t="shared" si="50"/>
        <v>0</v>
      </c>
      <c r="BE75" s="89"/>
    </row>
    <row r="76" spans="1:74" s="73" customFormat="1" x14ac:dyDescent="0.3">
      <c r="A76" s="259" t="s">
        <v>1300</v>
      </c>
      <c r="B76" s="89" t="s">
        <v>1301</v>
      </c>
      <c r="C76" s="11" t="s">
        <v>1299</v>
      </c>
      <c r="D76" s="11"/>
      <c r="E76" s="39"/>
      <c r="F76" s="39"/>
      <c r="G76" s="165"/>
      <c r="H76" s="165"/>
      <c r="I76" s="165"/>
      <c r="J76" s="165"/>
      <c r="K76" s="165"/>
      <c r="L76" s="165"/>
      <c r="M76" s="165"/>
      <c r="N76" s="165"/>
      <c r="O76" s="165"/>
      <c r="P76" s="165"/>
      <c r="Q76" s="165"/>
      <c r="R76" s="165"/>
      <c r="S76" s="165"/>
      <c r="T76" s="165"/>
      <c r="U76" s="165"/>
      <c r="V76" s="165"/>
      <c r="W76" s="165"/>
      <c r="X76" s="165"/>
      <c r="Y76" s="165"/>
      <c r="Z76" s="165"/>
      <c r="AA76" s="98" t="s">
        <v>61</v>
      </c>
      <c r="AB76" s="116">
        <v>1</v>
      </c>
      <c r="AC76" s="116" t="s">
        <v>1206</v>
      </c>
      <c r="AD76" s="116" t="s">
        <v>3</v>
      </c>
      <c r="AE76" s="116"/>
      <c r="AF76" s="116"/>
      <c r="AG76" s="123">
        <f>IF(AND(Tabel19[[#This Row],[Antwoord Leverancier]]=AC76,Tabel19[[#This Row],[Toelichting]]&lt;&gt;""),AB76,0)</f>
        <v>0</v>
      </c>
      <c r="AH76" s="98" t="s">
        <v>88</v>
      </c>
      <c r="AI76" s="98"/>
      <c r="AJ76" s="98"/>
      <c r="AK76" s="118">
        <f t="shared" si="31"/>
        <v>0</v>
      </c>
      <c r="AL76" s="118">
        <f t="shared" si="32"/>
        <v>0</v>
      </c>
      <c r="AM76" s="118">
        <f t="shared" si="33"/>
        <v>0</v>
      </c>
      <c r="AN76" s="118">
        <f t="shared" si="34"/>
        <v>0</v>
      </c>
      <c r="AO76" s="118">
        <f t="shared" si="35"/>
        <v>0</v>
      </c>
      <c r="AP76" s="118">
        <f t="shared" si="36"/>
        <v>0</v>
      </c>
      <c r="AQ76" s="118">
        <f t="shared" si="37"/>
        <v>0</v>
      </c>
      <c r="AR76" s="118">
        <f t="shared" si="38"/>
        <v>0</v>
      </c>
      <c r="AS76" s="118">
        <f t="shared" si="39"/>
        <v>1</v>
      </c>
      <c r="AT76" s="118">
        <f t="shared" si="40"/>
        <v>0</v>
      </c>
      <c r="AU76" s="118">
        <f t="shared" si="41"/>
        <v>0</v>
      </c>
      <c r="AV76" s="118">
        <f t="shared" si="42"/>
        <v>0</v>
      </c>
      <c r="AW76" s="118">
        <f t="shared" si="43"/>
        <v>0</v>
      </c>
      <c r="AX76" s="118">
        <f t="shared" si="44"/>
        <v>0</v>
      </c>
      <c r="AY76" s="118">
        <f t="shared" si="45"/>
        <v>0</v>
      </c>
      <c r="AZ76" s="118">
        <f t="shared" si="46"/>
        <v>0</v>
      </c>
      <c r="BA76" s="118">
        <f t="shared" si="47"/>
        <v>0</v>
      </c>
      <c r="BB76" s="118">
        <f t="shared" si="48"/>
        <v>0</v>
      </c>
      <c r="BC76" s="118">
        <f t="shared" si="49"/>
        <v>0</v>
      </c>
      <c r="BD76" s="118">
        <f t="shared" si="50"/>
        <v>0</v>
      </c>
      <c r="BE76" s="89"/>
    </row>
    <row r="77" spans="1:74" s="73" customFormat="1" x14ac:dyDescent="0.3">
      <c r="A77" s="259" t="s">
        <v>1302</v>
      </c>
      <c r="B77" s="89" t="s">
        <v>1303</v>
      </c>
      <c r="C77" s="11" t="s">
        <v>1299</v>
      </c>
      <c r="D77" s="11"/>
      <c r="E77" s="39"/>
      <c r="F77" s="39"/>
      <c r="G77" s="165"/>
      <c r="H77" s="165"/>
      <c r="I77" s="165"/>
      <c r="J77" s="165"/>
      <c r="K77" s="165"/>
      <c r="L77" s="165"/>
      <c r="M77" s="165"/>
      <c r="N77" s="165"/>
      <c r="O77" s="165"/>
      <c r="P77" s="165"/>
      <c r="Q77" s="165"/>
      <c r="R77" s="165"/>
      <c r="S77" s="165"/>
      <c r="T77" s="165"/>
      <c r="U77" s="165"/>
      <c r="V77" s="165"/>
      <c r="W77" s="165"/>
      <c r="X77" s="165"/>
      <c r="Y77" s="165"/>
      <c r="Z77" s="165"/>
      <c r="AA77" s="98" t="s">
        <v>61</v>
      </c>
      <c r="AB77" s="116">
        <v>1</v>
      </c>
      <c r="AC77" s="116" t="s">
        <v>1206</v>
      </c>
      <c r="AD77" s="116" t="s">
        <v>3</v>
      </c>
      <c r="AE77" s="116"/>
      <c r="AF77" s="116"/>
      <c r="AG77" s="123">
        <f>IF(AND(Tabel19[[#This Row],[Antwoord Leverancier]]=AC77,Tabel19[[#This Row],[Toelichting]]&lt;&gt;""),AB77,0)</f>
        <v>0</v>
      </c>
      <c r="AH77" s="98" t="s">
        <v>88</v>
      </c>
      <c r="AI77" s="98"/>
      <c r="AJ77" s="98"/>
      <c r="AK77" s="118">
        <f t="shared" si="31"/>
        <v>0</v>
      </c>
      <c r="AL77" s="118">
        <f t="shared" si="32"/>
        <v>0</v>
      </c>
      <c r="AM77" s="118">
        <f t="shared" si="33"/>
        <v>0</v>
      </c>
      <c r="AN77" s="118">
        <f t="shared" si="34"/>
        <v>0</v>
      </c>
      <c r="AO77" s="118">
        <f t="shared" si="35"/>
        <v>0</v>
      </c>
      <c r="AP77" s="118">
        <f t="shared" si="36"/>
        <v>0</v>
      </c>
      <c r="AQ77" s="118">
        <f t="shared" si="37"/>
        <v>0</v>
      </c>
      <c r="AR77" s="118">
        <f t="shared" si="38"/>
        <v>0</v>
      </c>
      <c r="AS77" s="118">
        <f t="shared" si="39"/>
        <v>1</v>
      </c>
      <c r="AT77" s="118">
        <f t="shared" si="40"/>
        <v>0</v>
      </c>
      <c r="AU77" s="118">
        <f t="shared" si="41"/>
        <v>0</v>
      </c>
      <c r="AV77" s="118">
        <f t="shared" si="42"/>
        <v>0</v>
      </c>
      <c r="AW77" s="118">
        <f t="shared" si="43"/>
        <v>0</v>
      </c>
      <c r="AX77" s="118">
        <f t="shared" si="44"/>
        <v>0</v>
      </c>
      <c r="AY77" s="118">
        <f t="shared" si="45"/>
        <v>0</v>
      </c>
      <c r="AZ77" s="118">
        <f t="shared" si="46"/>
        <v>0</v>
      </c>
      <c r="BA77" s="118">
        <f t="shared" si="47"/>
        <v>0</v>
      </c>
      <c r="BB77" s="118">
        <f t="shared" si="48"/>
        <v>0</v>
      </c>
      <c r="BC77" s="118">
        <f t="shared" si="49"/>
        <v>0</v>
      </c>
      <c r="BD77" s="118">
        <f t="shared" si="50"/>
        <v>0</v>
      </c>
      <c r="BE77" s="89"/>
    </row>
    <row r="78" spans="1:74" ht="27.6" x14ac:dyDescent="0.3">
      <c r="A78" s="253" t="s">
        <v>1304</v>
      </c>
      <c r="B78" s="89" t="s">
        <v>1305</v>
      </c>
      <c r="C78" s="11" t="s">
        <v>1299</v>
      </c>
      <c r="E78" s="39"/>
      <c r="F78" s="39"/>
      <c r="AA78" s="98" t="s">
        <v>61</v>
      </c>
      <c r="AB78" s="116">
        <v>1</v>
      </c>
      <c r="AC78" s="116" t="s">
        <v>8</v>
      </c>
      <c r="AD78" s="116" t="s">
        <v>3</v>
      </c>
      <c r="AE78" s="116"/>
      <c r="AF78" s="116"/>
      <c r="AG78" s="123">
        <f>IF(Tabel19[[#This Row],[Antwoord Leverancier]]=AC78,AB78,0)</f>
        <v>0</v>
      </c>
      <c r="AH78" s="98"/>
      <c r="AI78" s="98"/>
      <c r="AJ78" s="98"/>
      <c r="AK78" s="118">
        <f t="shared" si="31"/>
        <v>0</v>
      </c>
      <c r="AL78" s="118">
        <f t="shared" si="32"/>
        <v>0</v>
      </c>
      <c r="AM78" s="118">
        <f t="shared" si="33"/>
        <v>0</v>
      </c>
      <c r="AN78" s="118">
        <f t="shared" si="34"/>
        <v>0</v>
      </c>
      <c r="AO78" s="118">
        <f t="shared" si="35"/>
        <v>0</v>
      </c>
      <c r="AP78" s="118">
        <f t="shared" si="36"/>
        <v>0</v>
      </c>
      <c r="AQ78" s="118">
        <f t="shared" si="37"/>
        <v>0</v>
      </c>
      <c r="AR78" s="118">
        <f t="shared" si="38"/>
        <v>0</v>
      </c>
      <c r="AS78" s="118">
        <f t="shared" si="39"/>
        <v>1</v>
      </c>
      <c r="AT78" s="118">
        <f t="shared" si="40"/>
        <v>0</v>
      </c>
      <c r="AU78" s="118">
        <f t="shared" si="41"/>
        <v>0</v>
      </c>
      <c r="AV78" s="118">
        <f t="shared" si="42"/>
        <v>0</v>
      </c>
      <c r="AW78" s="118">
        <f t="shared" si="43"/>
        <v>0</v>
      </c>
      <c r="AX78" s="118">
        <f t="shared" si="44"/>
        <v>0</v>
      </c>
      <c r="AY78" s="118">
        <f t="shared" si="45"/>
        <v>0</v>
      </c>
      <c r="AZ78" s="118">
        <f t="shared" si="46"/>
        <v>0</v>
      </c>
      <c r="BA78" s="118">
        <f t="shared" si="47"/>
        <v>0</v>
      </c>
      <c r="BB78" s="118">
        <f t="shared" si="48"/>
        <v>0</v>
      </c>
      <c r="BC78" s="118">
        <f t="shared" si="49"/>
        <v>0</v>
      </c>
      <c r="BD78" s="118">
        <f t="shared" si="50"/>
        <v>0</v>
      </c>
      <c r="BE78" s="89"/>
      <c r="BF78" s="89"/>
      <c r="BG78" s="89"/>
      <c r="BH78" s="89"/>
      <c r="BI78" s="89"/>
      <c r="BJ78" s="89"/>
      <c r="BK78" s="89"/>
      <c r="BL78" s="89"/>
      <c r="BM78" s="89"/>
      <c r="BN78" s="89"/>
      <c r="BO78" s="89"/>
      <c r="BP78" s="89"/>
      <c r="BQ78" s="89"/>
      <c r="BR78" s="89"/>
      <c r="BS78" s="89"/>
      <c r="BT78" s="89"/>
      <c r="BU78" s="89"/>
      <c r="BV78" s="89"/>
    </row>
    <row r="79" spans="1:74" ht="69" x14ac:dyDescent="0.3">
      <c r="A79" s="253" t="s">
        <v>1306</v>
      </c>
      <c r="B79" s="89" t="s">
        <v>1307</v>
      </c>
      <c r="C79" s="11" t="s">
        <v>1299</v>
      </c>
      <c r="E79" s="39"/>
      <c r="F79" s="39"/>
      <c r="AA79" s="98" t="s">
        <v>61</v>
      </c>
      <c r="AB79" s="116">
        <v>1</v>
      </c>
      <c r="AC79" s="116" t="s">
        <v>1206</v>
      </c>
      <c r="AD79" s="116" t="s">
        <v>3</v>
      </c>
      <c r="AE79" s="116"/>
      <c r="AF79" s="116"/>
      <c r="AG79" s="123">
        <f>IF(AND(Tabel19[[#This Row],[Antwoord Leverancier]]=AC79,Tabel19[[#This Row],[Toelichting]]&lt;&gt;""),AB79,0)</f>
        <v>0</v>
      </c>
      <c r="AH79" s="98" t="s">
        <v>88</v>
      </c>
      <c r="AI79" s="98"/>
      <c r="AJ79" s="98"/>
      <c r="AK79" s="118">
        <f t="shared" si="31"/>
        <v>0</v>
      </c>
      <c r="AL79" s="118">
        <f t="shared" si="32"/>
        <v>0</v>
      </c>
      <c r="AM79" s="118">
        <f t="shared" si="33"/>
        <v>0</v>
      </c>
      <c r="AN79" s="118">
        <f t="shared" si="34"/>
        <v>0</v>
      </c>
      <c r="AO79" s="118">
        <f t="shared" si="35"/>
        <v>0</v>
      </c>
      <c r="AP79" s="118">
        <f t="shared" si="36"/>
        <v>0</v>
      </c>
      <c r="AQ79" s="118">
        <f t="shared" si="37"/>
        <v>0</v>
      </c>
      <c r="AR79" s="118">
        <f t="shared" si="38"/>
        <v>0</v>
      </c>
      <c r="AS79" s="118">
        <f t="shared" si="39"/>
        <v>1</v>
      </c>
      <c r="AT79" s="118">
        <f t="shared" si="40"/>
        <v>0</v>
      </c>
      <c r="AU79" s="118">
        <f t="shared" si="41"/>
        <v>0</v>
      </c>
      <c r="AV79" s="118">
        <f t="shared" si="42"/>
        <v>0</v>
      </c>
      <c r="AW79" s="118">
        <f t="shared" si="43"/>
        <v>0</v>
      </c>
      <c r="AX79" s="118">
        <f t="shared" si="44"/>
        <v>0</v>
      </c>
      <c r="AY79" s="118">
        <f t="shared" si="45"/>
        <v>0</v>
      </c>
      <c r="AZ79" s="118">
        <f t="shared" si="46"/>
        <v>0</v>
      </c>
      <c r="BA79" s="118">
        <f t="shared" si="47"/>
        <v>0</v>
      </c>
      <c r="BB79" s="118">
        <f t="shared" si="48"/>
        <v>0</v>
      </c>
      <c r="BC79" s="118">
        <f t="shared" si="49"/>
        <v>0</v>
      </c>
      <c r="BD79" s="118">
        <f t="shared" si="50"/>
        <v>0</v>
      </c>
      <c r="BE79" s="89"/>
      <c r="BF79" s="89"/>
      <c r="BG79" s="89"/>
      <c r="BH79" s="89"/>
      <c r="BI79" s="89"/>
      <c r="BJ79" s="89"/>
      <c r="BK79" s="89"/>
      <c r="BL79" s="89"/>
      <c r="BM79" s="89"/>
      <c r="BN79" s="89"/>
      <c r="BO79" s="89"/>
      <c r="BP79" s="89"/>
      <c r="BQ79" s="89"/>
      <c r="BR79" s="89"/>
      <c r="BS79" s="89"/>
      <c r="BT79" s="89"/>
      <c r="BU79" s="89"/>
      <c r="BV79" s="89"/>
    </row>
    <row r="80" spans="1:74" ht="13.8" x14ac:dyDescent="0.3">
      <c r="A80" s="259" t="s">
        <v>1308</v>
      </c>
      <c r="B80" s="89" t="s">
        <v>1309</v>
      </c>
      <c r="C80" s="11" t="s">
        <v>1299</v>
      </c>
      <c r="E80" s="39"/>
      <c r="F80" s="39"/>
      <c r="AA80" s="98" t="s">
        <v>61</v>
      </c>
      <c r="AB80" s="116">
        <v>1</v>
      </c>
      <c r="AC80" s="116" t="s">
        <v>1206</v>
      </c>
      <c r="AD80" s="116" t="s">
        <v>3</v>
      </c>
      <c r="AE80" s="116"/>
      <c r="AF80" s="116"/>
      <c r="AG80" s="123">
        <f>IF(AND(Tabel19[[#This Row],[Antwoord Leverancier]]=AC80,Tabel19[[#This Row],[Toelichting]]&lt;&gt;""),AB80,0)</f>
        <v>0</v>
      </c>
      <c r="AH80" s="98" t="s">
        <v>88</v>
      </c>
      <c r="AI80" s="98"/>
      <c r="AJ80" s="98"/>
      <c r="AK80" s="118">
        <f t="shared" si="31"/>
        <v>0</v>
      </c>
      <c r="AL80" s="118">
        <f t="shared" si="32"/>
        <v>0</v>
      </c>
      <c r="AM80" s="118">
        <f t="shared" si="33"/>
        <v>0</v>
      </c>
      <c r="AN80" s="118">
        <f t="shared" si="34"/>
        <v>0</v>
      </c>
      <c r="AO80" s="118">
        <f t="shared" si="35"/>
        <v>0</v>
      </c>
      <c r="AP80" s="118">
        <f t="shared" si="36"/>
        <v>0</v>
      </c>
      <c r="AQ80" s="118">
        <f t="shared" si="37"/>
        <v>0</v>
      </c>
      <c r="AR80" s="118">
        <f t="shared" si="38"/>
        <v>0</v>
      </c>
      <c r="AS80" s="118">
        <f t="shared" si="39"/>
        <v>1</v>
      </c>
      <c r="AT80" s="118">
        <f t="shared" si="40"/>
        <v>0</v>
      </c>
      <c r="AU80" s="118">
        <f t="shared" si="41"/>
        <v>0</v>
      </c>
      <c r="AV80" s="118">
        <f t="shared" si="42"/>
        <v>0</v>
      </c>
      <c r="AW80" s="118">
        <f t="shared" si="43"/>
        <v>0</v>
      </c>
      <c r="AX80" s="118">
        <f t="shared" si="44"/>
        <v>0</v>
      </c>
      <c r="AY80" s="118">
        <f t="shared" si="45"/>
        <v>0</v>
      </c>
      <c r="AZ80" s="118">
        <f t="shared" si="46"/>
        <v>0</v>
      </c>
      <c r="BA80" s="118">
        <f t="shared" si="47"/>
        <v>0</v>
      </c>
      <c r="BB80" s="118">
        <f t="shared" si="48"/>
        <v>0</v>
      </c>
      <c r="BC80" s="118">
        <f t="shared" si="49"/>
        <v>0</v>
      </c>
      <c r="BD80" s="118">
        <f t="shared" si="50"/>
        <v>0</v>
      </c>
      <c r="BE80" s="89"/>
      <c r="BF80" s="89"/>
      <c r="BG80" s="89"/>
      <c r="BH80" s="89"/>
      <c r="BI80" s="89"/>
      <c r="BJ80" s="89"/>
      <c r="BK80" s="89"/>
      <c r="BL80" s="89"/>
      <c r="BM80" s="89"/>
      <c r="BN80" s="89"/>
      <c r="BO80" s="89"/>
      <c r="BP80" s="89"/>
      <c r="BQ80" s="89"/>
      <c r="BR80" s="89"/>
      <c r="BS80" s="89"/>
      <c r="BT80" s="89"/>
      <c r="BU80" s="89"/>
      <c r="BV80" s="89"/>
    </row>
    <row r="81" spans="1:74" ht="13.8" x14ac:dyDescent="0.3">
      <c r="A81" s="253" t="s">
        <v>1310</v>
      </c>
      <c r="B81" s="89" t="s">
        <v>1311</v>
      </c>
      <c r="C81" s="11" t="s">
        <v>1299</v>
      </c>
      <c r="E81" s="39"/>
      <c r="F81" s="39"/>
      <c r="AA81" s="98" t="s">
        <v>61</v>
      </c>
      <c r="AB81" s="116">
        <v>1</v>
      </c>
      <c r="AC81" s="116" t="s">
        <v>8</v>
      </c>
      <c r="AD81" s="116" t="s">
        <v>3</v>
      </c>
      <c r="AE81" s="116"/>
      <c r="AF81" s="116"/>
      <c r="AG81" s="123">
        <f>IF(Tabel19[[#This Row],[Antwoord Leverancier]]=AC81,AB81,0)</f>
        <v>0</v>
      </c>
      <c r="AH81" s="98"/>
      <c r="AI81" s="98"/>
      <c r="AJ81" s="98"/>
      <c r="AK81" s="118">
        <f t="shared" si="31"/>
        <v>0</v>
      </c>
      <c r="AL81" s="118">
        <f t="shared" si="32"/>
        <v>0</v>
      </c>
      <c r="AM81" s="118">
        <f t="shared" si="33"/>
        <v>0</v>
      </c>
      <c r="AN81" s="118">
        <f t="shared" si="34"/>
        <v>0</v>
      </c>
      <c r="AO81" s="118">
        <f t="shared" si="35"/>
        <v>0</v>
      </c>
      <c r="AP81" s="118">
        <f t="shared" si="36"/>
        <v>0</v>
      </c>
      <c r="AQ81" s="118">
        <f t="shared" si="37"/>
        <v>0</v>
      </c>
      <c r="AR81" s="118">
        <f t="shared" si="38"/>
        <v>0</v>
      </c>
      <c r="AS81" s="118">
        <f t="shared" si="39"/>
        <v>1</v>
      </c>
      <c r="AT81" s="118">
        <f t="shared" si="40"/>
        <v>0</v>
      </c>
      <c r="AU81" s="118">
        <f t="shared" si="41"/>
        <v>0</v>
      </c>
      <c r="AV81" s="118">
        <f t="shared" si="42"/>
        <v>0</v>
      </c>
      <c r="AW81" s="118">
        <f t="shared" si="43"/>
        <v>0</v>
      </c>
      <c r="AX81" s="118">
        <f t="shared" si="44"/>
        <v>0</v>
      </c>
      <c r="AY81" s="118">
        <f t="shared" si="45"/>
        <v>0</v>
      </c>
      <c r="AZ81" s="118">
        <f t="shared" si="46"/>
        <v>0</v>
      </c>
      <c r="BA81" s="118">
        <f t="shared" si="47"/>
        <v>0</v>
      </c>
      <c r="BB81" s="118">
        <f t="shared" si="48"/>
        <v>0</v>
      </c>
      <c r="BC81" s="118">
        <f t="shared" si="49"/>
        <v>0</v>
      </c>
      <c r="BD81" s="118">
        <f t="shared" si="50"/>
        <v>0</v>
      </c>
      <c r="BE81" s="89"/>
      <c r="BF81" s="89"/>
      <c r="BG81" s="89"/>
      <c r="BH81" s="89"/>
      <c r="BI81" s="89"/>
      <c r="BJ81" s="89"/>
      <c r="BK81" s="89"/>
      <c r="BL81" s="89"/>
      <c r="BM81" s="89"/>
      <c r="BN81" s="89"/>
      <c r="BO81" s="89"/>
      <c r="BP81" s="89"/>
      <c r="BQ81" s="89"/>
      <c r="BR81" s="89"/>
      <c r="BS81" s="89"/>
      <c r="BT81" s="89"/>
      <c r="BU81" s="89"/>
      <c r="BV81" s="89"/>
    </row>
    <row r="82" spans="1:74" ht="13.8" x14ac:dyDescent="0.3">
      <c r="A82" s="259" t="s">
        <v>1312</v>
      </c>
      <c r="B82" s="89" t="s">
        <v>1313</v>
      </c>
      <c r="C82" s="11" t="s">
        <v>1299</v>
      </c>
      <c r="E82" s="39"/>
      <c r="F82" s="39"/>
      <c r="AA82" s="98" t="s">
        <v>61</v>
      </c>
      <c r="AB82" s="116">
        <v>1</v>
      </c>
      <c r="AC82" s="116" t="s">
        <v>1206</v>
      </c>
      <c r="AD82" s="116" t="s">
        <v>3</v>
      </c>
      <c r="AE82" s="116"/>
      <c r="AF82" s="116"/>
      <c r="AG82" s="123">
        <f>IF(AND(Tabel19[[#This Row],[Antwoord Leverancier]]=AC82,Tabel19[[#This Row],[Toelichting]]&lt;&gt;""),AB82,0)</f>
        <v>0</v>
      </c>
      <c r="AH82" s="98"/>
      <c r="AI82" s="98"/>
      <c r="AJ82" s="98"/>
      <c r="AK82" s="118">
        <f t="shared" si="31"/>
        <v>0</v>
      </c>
      <c r="AL82" s="118">
        <f t="shared" si="32"/>
        <v>0</v>
      </c>
      <c r="AM82" s="118">
        <f t="shared" si="33"/>
        <v>0</v>
      </c>
      <c r="AN82" s="118">
        <f t="shared" si="34"/>
        <v>0</v>
      </c>
      <c r="AO82" s="118">
        <f t="shared" si="35"/>
        <v>0</v>
      </c>
      <c r="AP82" s="118">
        <f t="shared" si="36"/>
        <v>0</v>
      </c>
      <c r="AQ82" s="118">
        <f t="shared" si="37"/>
        <v>0</v>
      </c>
      <c r="AR82" s="118">
        <f t="shared" si="38"/>
        <v>0</v>
      </c>
      <c r="AS82" s="118">
        <f t="shared" si="39"/>
        <v>1</v>
      </c>
      <c r="AT82" s="118">
        <f t="shared" si="40"/>
        <v>0</v>
      </c>
      <c r="AU82" s="118">
        <f t="shared" si="41"/>
        <v>0</v>
      </c>
      <c r="AV82" s="118">
        <f t="shared" si="42"/>
        <v>0</v>
      </c>
      <c r="AW82" s="118">
        <f t="shared" si="43"/>
        <v>0</v>
      </c>
      <c r="AX82" s="118">
        <f t="shared" si="44"/>
        <v>0</v>
      </c>
      <c r="AY82" s="118">
        <f t="shared" si="45"/>
        <v>0</v>
      </c>
      <c r="AZ82" s="118">
        <f t="shared" si="46"/>
        <v>0</v>
      </c>
      <c r="BA82" s="118">
        <f t="shared" si="47"/>
        <v>0</v>
      </c>
      <c r="BB82" s="118">
        <f t="shared" si="48"/>
        <v>0</v>
      </c>
      <c r="BC82" s="118">
        <f t="shared" si="49"/>
        <v>0</v>
      </c>
      <c r="BD82" s="118">
        <f t="shared" si="50"/>
        <v>0</v>
      </c>
      <c r="BE82" s="89"/>
      <c r="BF82" s="89"/>
      <c r="BG82" s="89"/>
      <c r="BH82" s="89"/>
      <c r="BI82" s="89"/>
      <c r="BJ82" s="89"/>
      <c r="BK82" s="89"/>
      <c r="BL82" s="89"/>
      <c r="BM82" s="89"/>
      <c r="BN82" s="89"/>
      <c r="BO82" s="89"/>
      <c r="BP82" s="89"/>
      <c r="BQ82" s="89"/>
      <c r="BR82" s="89"/>
      <c r="BS82" s="89"/>
      <c r="BT82" s="89"/>
      <c r="BU82" s="89"/>
      <c r="BV82" s="89"/>
    </row>
    <row r="83" spans="1:74" ht="13.8" x14ac:dyDescent="0.3">
      <c r="A83" s="259" t="s">
        <v>1314</v>
      </c>
      <c r="B83" s="89" t="s">
        <v>1315</v>
      </c>
      <c r="C83" s="11" t="s">
        <v>1299</v>
      </c>
      <c r="E83" s="39"/>
      <c r="F83" s="39"/>
      <c r="AA83" s="98" t="s">
        <v>61</v>
      </c>
      <c r="AB83" s="116">
        <v>1</v>
      </c>
      <c r="AC83" s="116" t="s">
        <v>1206</v>
      </c>
      <c r="AD83" s="116" t="s">
        <v>3</v>
      </c>
      <c r="AE83" s="116"/>
      <c r="AF83" s="116"/>
      <c r="AG83" s="123">
        <f>IF(AND(Tabel19[[#This Row],[Antwoord Leverancier]]=AC83,Tabel19[[#This Row],[Toelichting]]&lt;&gt;""),AB83,0)</f>
        <v>0</v>
      </c>
      <c r="AH83" s="98"/>
      <c r="AI83" s="98"/>
      <c r="AJ83" s="98"/>
      <c r="AK83" s="118">
        <f t="shared" si="31"/>
        <v>0</v>
      </c>
      <c r="AL83" s="118">
        <f t="shared" si="32"/>
        <v>0</v>
      </c>
      <c r="AM83" s="118">
        <f t="shared" si="33"/>
        <v>0</v>
      </c>
      <c r="AN83" s="118">
        <f t="shared" si="34"/>
        <v>0</v>
      </c>
      <c r="AO83" s="118">
        <f t="shared" si="35"/>
        <v>0</v>
      </c>
      <c r="AP83" s="118">
        <f t="shared" si="36"/>
        <v>0</v>
      </c>
      <c r="AQ83" s="118">
        <f t="shared" si="37"/>
        <v>0</v>
      </c>
      <c r="AR83" s="118">
        <f t="shared" si="38"/>
        <v>0</v>
      </c>
      <c r="AS83" s="118">
        <f t="shared" si="39"/>
        <v>1</v>
      </c>
      <c r="AT83" s="118">
        <f t="shared" si="40"/>
        <v>0</v>
      </c>
      <c r="AU83" s="118">
        <f t="shared" si="41"/>
        <v>0</v>
      </c>
      <c r="AV83" s="118">
        <f t="shared" si="42"/>
        <v>0</v>
      </c>
      <c r="AW83" s="118">
        <f t="shared" si="43"/>
        <v>0</v>
      </c>
      <c r="AX83" s="118">
        <f t="shared" si="44"/>
        <v>0</v>
      </c>
      <c r="AY83" s="118">
        <f t="shared" si="45"/>
        <v>0</v>
      </c>
      <c r="AZ83" s="118">
        <f t="shared" si="46"/>
        <v>0</v>
      </c>
      <c r="BA83" s="118">
        <f t="shared" si="47"/>
        <v>0</v>
      </c>
      <c r="BB83" s="118">
        <f t="shared" si="48"/>
        <v>0</v>
      </c>
      <c r="BC83" s="118">
        <f t="shared" si="49"/>
        <v>0</v>
      </c>
      <c r="BD83" s="118">
        <f t="shared" si="50"/>
        <v>0</v>
      </c>
      <c r="BE83" s="89"/>
      <c r="BF83" s="89"/>
      <c r="BG83" s="89"/>
      <c r="BH83" s="89"/>
      <c r="BI83" s="89"/>
      <c r="BJ83" s="89"/>
      <c r="BK83" s="89"/>
      <c r="BL83" s="89"/>
      <c r="BM83" s="89"/>
      <c r="BN83" s="89"/>
      <c r="BO83" s="89"/>
      <c r="BP83" s="89"/>
      <c r="BQ83" s="89"/>
      <c r="BR83" s="89"/>
      <c r="BS83" s="89"/>
      <c r="BT83" s="89"/>
      <c r="BU83" s="89"/>
      <c r="BV83" s="89"/>
    </row>
    <row r="84" spans="1:74" ht="27.6" x14ac:dyDescent="0.3">
      <c r="A84" s="253" t="s">
        <v>1316</v>
      </c>
      <c r="B84" s="89" t="s">
        <v>1317</v>
      </c>
      <c r="C84" s="11" t="s">
        <v>1299</v>
      </c>
      <c r="E84" s="39"/>
      <c r="F84" s="39"/>
      <c r="AA84" s="98" t="s">
        <v>61</v>
      </c>
      <c r="AB84" s="116">
        <v>1</v>
      </c>
      <c r="AC84" s="116" t="s">
        <v>1206</v>
      </c>
      <c r="AD84" s="116" t="s">
        <v>3</v>
      </c>
      <c r="AE84" s="116"/>
      <c r="AF84" s="116"/>
      <c r="AG84" s="123">
        <f>IF(AND(Tabel19[[#This Row],[Antwoord Leverancier]]=AC84,Tabel19[[#This Row],[Toelichting]]&lt;&gt;""),AB84,0)</f>
        <v>0</v>
      </c>
      <c r="AH84" s="98"/>
      <c r="AI84" s="98"/>
      <c r="AJ84" s="98"/>
      <c r="AK84" s="118">
        <f t="shared" si="31"/>
        <v>0</v>
      </c>
      <c r="AL84" s="118">
        <f t="shared" si="32"/>
        <v>0</v>
      </c>
      <c r="AM84" s="118">
        <f t="shared" si="33"/>
        <v>0</v>
      </c>
      <c r="AN84" s="118">
        <f t="shared" si="34"/>
        <v>0</v>
      </c>
      <c r="AO84" s="118">
        <f t="shared" si="35"/>
        <v>0</v>
      </c>
      <c r="AP84" s="118">
        <f t="shared" si="36"/>
        <v>0</v>
      </c>
      <c r="AQ84" s="118">
        <f t="shared" si="37"/>
        <v>0</v>
      </c>
      <c r="AR84" s="118">
        <f t="shared" si="38"/>
        <v>0</v>
      </c>
      <c r="AS84" s="118">
        <f t="shared" si="39"/>
        <v>1</v>
      </c>
      <c r="AT84" s="118">
        <f t="shared" si="40"/>
        <v>0</v>
      </c>
      <c r="AU84" s="118">
        <f t="shared" si="41"/>
        <v>0</v>
      </c>
      <c r="AV84" s="118">
        <f t="shared" si="42"/>
        <v>0</v>
      </c>
      <c r="AW84" s="118">
        <f t="shared" si="43"/>
        <v>0</v>
      </c>
      <c r="AX84" s="118">
        <f t="shared" si="44"/>
        <v>0</v>
      </c>
      <c r="AY84" s="118">
        <f t="shared" si="45"/>
        <v>0</v>
      </c>
      <c r="AZ84" s="118">
        <f t="shared" si="46"/>
        <v>0</v>
      </c>
      <c r="BA84" s="118">
        <f t="shared" si="47"/>
        <v>0</v>
      </c>
      <c r="BB84" s="118">
        <f t="shared" si="48"/>
        <v>0</v>
      </c>
      <c r="BC84" s="118">
        <f t="shared" si="49"/>
        <v>0</v>
      </c>
      <c r="BD84" s="118">
        <f t="shared" si="50"/>
        <v>0</v>
      </c>
      <c r="BE84" s="89"/>
      <c r="BF84" s="89"/>
      <c r="BG84" s="89"/>
      <c r="BH84" s="89"/>
      <c r="BI84" s="89"/>
      <c r="BJ84" s="89"/>
      <c r="BK84" s="89"/>
      <c r="BL84" s="89"/>
      <c r="BM84" s="89"/>
      <c r="BN84" s="89"/>
      <c r="BO84" s="89"/>
      <c r="BP84" s="89"/>
      <c r="BQ84" s="89"/>
      <c r="BR84" s="89"/>
      <c r="BS84" s="89"/>
      <c r="BT84" s="89"/>
      <c r="BU84" s="89"/>
      <c r="BV84" s="89"/>
    </row>
    <row r="85" spans="1:74" ht="69" x14ac:dyDescent="0.3">
      <c r="A85" s="253" t="s">
        <v>1318</v>
      </c>
      <c r="B85" s="89" t="s">
        <v>1319</v>
      </c>
      <c r="C85" s="11" t="s">
        <v>1299</v>
      </c>
      <c r="E85" s="39"/>
      <c r="F85" s="39"/>
      <c r="AA85" s="98" t="s">
        <v>61</v>
      </c>
      <c r="AB85" s="116">
        <v>1</v>
      </c>
      <c r="AC85" s="116" t="s">
        <v>8</v>
      </c>
      <c r="AD85" s="116" t="s">
        <v>3</v>
      </c>
      <c r="AE85" s="116"/>
      <c r="AF85" s="116"/>
      <c r="AG85" s="123">
        <f>IF(Tabel19[[#This Row],[Antwoord Leverancier]]=AC85,AB85,0)</f>
        <v>0</v>
      </c>
      <c r="AH85" s="98"/>
      <c r="AI85" s="98"/>
      <c r="AJ85" s="98"/>
      <c r="AK85" s="118">
        <f t="shared" si="31"/>
        <v>0</v>
      </c>
      <c r="AL85" s="118">
        <f t="shared" si="32"/>
        <v>0</v>
      </c>
      <c r="AM85" s="118">
        <f t="shared" si="33"/>
        <v>0</v>
      </c>
      <c r="AN85" s="118">
        <f t="shared" si="34"/>
        <v>0</v>
      </c>
      <c r="AO85" s="118">
        <f t="shared" si="35"/>
        <v>0</v>
      </c>
      <c r="AP85" s="118">
        <f t="shared" si="36"/>
        <v>0</v>
      </c>
      <c r="AQ85" s="118">
        <f t="shared" si="37"/>
        <v>0</v>
      </c>
      <c r="AR85" s="118">
        <f t="shared" si="38"/>
        <v>0</v>
      </c>
      <c r="AS85" s="118">
        <f t="shared" si="39"/>
        <v>1</v>
      </c>
      <c r="AT85" s="118">
        <f t="shared" si="40"/>
        <v>0</v>
      </c>
      <c r="AU85" s="118">
        <f t="shared" si="41"/>
        <v>0</v>
      </c>
      <c r="AV85" s="118">
        <f t="shared" si="42"/>
        <v>0</v>
      </c>
      <c r="AW85" s="118">
        <f t="shared" si="43"/>
        <v>0</v>
      </c>
      <c r="AX85" s="118">
        <f t="shared" si="44"/>
        <v>0</v>
      </c>
      <c r="AY85" s="118">
        <f t="shared" si="45"/>
        <v>0</v>
      </c>
      <c r="AZ85" s="118">
        <f t="shared" si="46"/>
        <v>0</v>
      </c>
      <c r="BA85" s="118">
        <f t="shared" si="47"/>
        <v>0</v>
      </c>
      <c r="BB85" s="118">
        <f t="shared" si="48"/>
        <v>0</v>
      </c>
      <c r="BC85" s="118">
        <f t="shared" si="49"/>
        <v>0</v>
      </c>
      <c r="BD85" s="118">
        <f t="shared" si="50"/>
        <v>0</v>
      </c>
      <c r="BE85" s="89"/>
      <c r="BF85" s="89"/>
      <c r="BG85" s="89"/>
      <c r="BH85" s="89"/>
      <c r="BI85" s="89"/>
      <c r="BJ85" s="89"/>
      <c r="BK85" s="89"/>
      <c r="BL85" s="89"/>
      <c r="BM85" s="89"/>
      <c r="BN85" s="89"/>
      <c r="BO85" s="89"/>
      <c r="BP85" s="89"/>
      <c r="BQ85" s="89"/>
      <c r="BR85" s="89"/>
      <c r="BS85" s="89"/>
      <c r="BT85" s="89"/>
      <c r="BU85" s="89"/>
      <c r="BV85" s="89"/>
    </row>
    <row r="86" spans="1:74" ht="27.6" x14ac:dyDescent="0.3">
      <c r="A86" s="253" t="s">
        <v>1320</v>
      </c>
      <c r="B86" s="89" t="s">
        <v>1321</v>
      </c>
      <c r="C86" s="11" t="s">
        <v>1299</v>
      </c>
      <c r="E86" s="39"/>
      <c r="F86" s="39"/>
      <c r="AA86" s="98" t="s">
        <v>61</v>
      </c>
      <c r="AB86" s="116">
        <v>5</v>
      </c>
      <c r="AC86" s="116" t="s">
        <v>8</v>
      </c>
      <c r="AD86" s="116" t="s">
        <v>3</v>
      </c>
      <c r="AE86" s="116"/>
      <c r="AF86" s="116"/>
      <c r="AG86" s="123">
        <f>IF(Tabel19[[#This Row],[Antwoord Leverancier]]=AC86,AB86,0)</f>
        <v>0</v>
      </c>
      <c r="AH86" s="98"/>
      <c r="AI86" s="98"/>
      <c r="AJ86" s="98"/>
      <c r="AK86" s="118">
        <f t="shared" si="31"/>
        <v>0</v>
      </c>
      <c r="AL86" s="118">
        <f t="shared" si="32"/>
        <v>0</v>
      </c>
      <c r="AM86" s="118">
        <f t="shared" si="33"/>
        <v>0</v>
      </c>
      <c r="AN86" s="118">
        <f t="shared" si="34"/>
        <v>0</v>
      </c>
      <c r="AO86" s="118">
        <f t="shared" si="35"/>
        <v>0</v>
      </c>
      <c r="AP86" s="118">
        <f t="shared" si="36"/>
        <v>0</v>
      </c>
      <c r="AQ86" s="118">
        <f t="shared" si="37"/>
        <v>0</v>
      </c>
      <c r="AR86" s="118">
        <f t="shared" si="38"/>
        <v>0</v>
      </c>
      <c r="AS86" s="118">
        <f t="shared" si="39"/>
        <v>5</v>
      </c>
      <c r="AT86" s="118">
        <f t="shared" si="40"/>
        <v>0</v>
      </c>
      <c r="AU86" s="118">
        <f t="shared" si="41"/>
        <v>0</v>
      </c>
      <c r="AV86" s="118">
        <f t="shared" si="42"/>
        <v>0</v>
      </c>
      <c r="AW86" s="118">
        <f t="shared" si="43"/>
        <v>0</v>
      </c>
      <c r="AX86" s="118">
        <f t="shared" si="44"/>
        <v>0</v>
      </c>
      <c r="AY86" s="118">
        <f t="shared" si="45"/>
        <v>0</v>
      </c>
      <c r="AZ86" s="118">
        <f t="shared" si="46"/>
        <v>0</v>
      </c>
      <c r="BA86" s="118">
        <f t="shared" si="47"/>
        <v>0</v>
      </c>
      <c r="BB86" s="118">
        <f t="shared" si="48"/>
        <v>0</v>
      </c>
      <c r="BC86" s="118">
        <f t="shared" si="49"/>
        <v>0</v>
      </c>
      <c r="BD86" s="118">
        <f t="shared" si="50"/>
        <v>0</v>
      </c>
      <c r="BE86" s="89"/>
      <c r="BF86" s="89"/>
      <c r="BG86" s="89"/>
      <c r="BH86" s="89"/>
      <c r="BI86" s="89"/>
      <c r="BJ86" s="89"/>
      <c r="BK86" s="89"/>
      <c r="BL86" s="89"/>
      <c r="BM86" s="89"/>
      <c r="BN86" s="89"/>
      <c r="BO86" s="89"/>
      <c r="BP86" s="89"/>
      <c r="BQ86" s="89"/>
      <c r="BR86" s="89"/>
      <c r="BS86" s="89"/>
      <c r="BT86" s="89"/>
      <c r="BU86" s="89"/>
      <c r="BV86" s="89"/>
    </row>
    <row r="87" spans="1:74" ht="13.8" x14ac:dyDescent="0.3">
      <c r="A87" s="256"/>
      <c r="B87" s="17" t="s">
        <v>1322</v>
      </c>
      <c r="C87" s="17"/>
      <c r="D87" s="17"/>
      <c r="E87" s="17"/>
      <c r="F87" s="74"/>
      <c r="AA87" s="98"/>
      <c r="AB87" s="116"/>
      <c r="AC87" s="116" t="s">
        <v>8</v>
      </c>
      <c r="AD87" s="116" t="s">
        <v>3</v>
      </c>
      <c r="AE87" s="116"/>
      <c r="AF87" s="116"/>
      <c r="AG87" s="123">
        <f>IF(Tabel19[[#This Row],[Antwoord Leverancier]]=AC87,AB87,0)</f>
        <v>0</v>
      </c>
      <c r="AH87" s="98"/>
      <c r="AI87" s="98"/>
      <c r="AJ87" s="98"/>
      <c r="AK87" s="118">
        <f t="shared" si="31"/>
        <v>0</v>
      </c>
      <c r="AL87" s="118">
        <f t="shared" si="32"/>
        <v>0</v>
      </c>
      <c r="AM87" s="118">
        <f t="shared" si="33"/>
        <v>0</v>
      </c>
      <c r="AN87" s="118">
        <f t="shared" si="34"/>
        <v>0</v>
      </c>
      <c r="AO87" s="118">
        <f t="shared" si="35"/>
        <v>0</v>
      </c>
      <c r="AP87" s="118">
        <f t="shared" si="36"/>
        <v>0</v>
      </c>
      <c r="AQ87" s="118">
        <f t="shared" si="37"/>
        <v>0</v>
      </c>
      <c r="AR87" s="118">
        <f t="shared" si="38"/>
        <v>0</v>
      </c>
      <c r="AS87" s="118">
        <f t="shared" si="39"/>
        <v>0</v>
      </c>
      <c r="AT87" s="118">
        <f t="shared" si="40"/>
        <v>0</v>
      </c>
      <c r="AU87" s="118">
        <f t="shared" si="41"/>
        <v>0</v>
      </c>
      <c r="AV87" s="118">
        <f t="shared" si="42"/>
        <v>0</v>
      </c>
      <c r="AW87" s="118">
        <f t="shared" si="43"/>
        <v>0</v>
      </c>
      <c r="AX87" s="118">
        <f t="shared" si="44"/>
        <v>0</v>
      </c>
      <c r="AY87" s="118">
        <f t="shared" si="45"/>
        <v>0</v>
      </c>
      <c r="AZ87" s="118">
        <f t="shared" si="46"/>
        <v>0</v>
      </c>
      <c r="BA87" s="118">
        <f t="shared" si="47"/>
        <v>0</v>
      </c>
      <c r="BB87" s="118">
        <f t="shared" si="48"/>
        <v>0</v>
      </c>
      <c r="BC87" s="118">
        <f t="shared" si="49"/>
        <v>0</v>
      </c>
      <c r="BD87" s="118">
        <f t="shared" si="50"/>
        <v>0</v>
      </c>
      <c r="BE87" s="89"/>
      <c r="BF87" s="89"/>
      <c r="BG87" s="89"/>
      <c r="BH87" s="89"/>
      <c r="BI87" s="89"/>
      <c r="BJ87" s="89"/>
      <c r="BK87" s="89"/>
      <c r="BL87" s="89"/>
      <c r="BM87" s="89"/>
      <c r="BN87" s="89"/>
      <c r="BO87" s="89"/>
      <c r="BP87" s="89"/>
      <c r="BQ87" s="89"/>
      <c r="BR87" s="89"/>
      <c r="BS87" s="89"/>
      <c r="BT87" s="89"/>
      <c r="BU87" s="89"/>
      <c r="BV87" s="89"/>
    </row>
    <row r="88" spans="1:74" ht="27.6" x14ac:dyDescent="0.3">
      <c r="A88" s="253" t="s">
        <v>1323</v>
      </c>
      <c r="B88" s="5" t="s">
        <v>1324</v>
      </c>
      <c r="C88" s="11" t="s">
        <v>1325</v>
      </c>
      <c r="E88" s="39"/>
      <c r="F88" s="39"/>
      <c r="AA88" s="98" t="s">
        <v>61</v>
      </c>
      <c r="AB88" s="116">
        <v>1</v>
      </c>
      <c r="AC88" s="116" t="s">
        <v>8</v>
      </c>
      <c r="AD88" s="116" t="s">
        <v>3</v>
      </c>
      <c r="AE88" s="116"/>
      <c r="AF88" s="116"/>
      <c r="AG88" s="123">
        <f>IF(Tabel19[[#This Row],[Antwoord Leverancier]]=AC88,AB88,0)</f>
        <v>0</v>
      </c>
      <c r="AH88" s="98"/>
      <c r="AI88" s="98"/>
      <c r="AJ88" s="98"/>
      <c r="AK88" s="118">
        <f t="shared" si="31"/>
        <v>0</v>
      </c>
      <c r="AL88" s="118">
        <f t="shared" si="32"/>
        <v>0</v>
      </c>
      <c r="AM88" s="118">
        <f t="shared" si="33"/>
        <v>0</v>
      </c>
      <c r="AN88" s="118">
        <f t="shared" si="34"/>
        <v>0</v>
      </c>
      <c r="AO88" s="118">
        <f t="shared" si="35"/>
        <v>0</v>
      </c>
      <c r="AP88" s="118">
        <f t="shared" si="36"/>
        <v>0</v>
      </c>
      <c r="AQ88" s="118">
        <f t="shared" si="37"/>
        <v>0</v>
      </c>
      <c r="AR88" s="118">
        <f t="shared" si="38"/>
        <v>0</v>
      </c>
      <c r="AS88" s="118">
        <f t="shared" si="39"/>
        <v>1</v>
      </c>
      <c r="AT88" s="118">
        <f t="shared" si="40"/>
        <v>0</v>
      </c>
      <c r="AU88" s="118">
        <f t="shared" si="41"/>
        <v>0</v>
      </c>
      <c r="AV88" s="118">
        <f t="shared" si="42"/>
        <v>0</v>
      </c>
      <c r="AW88" s="118">
        <f t="shared" si="43"/>
        <v>0</v>
      </c>
      <c r="AX88" s="118">
        <f t="shared" si="44"/>
        <v>0</v>
      </c>
      <c r="AY88" s="118">
        <f t="shared" si="45"/>
        <v>0</v>
      </c>
      <c r="AZ88" s="118">
        <f t="shared" si="46"/>
        <v>0</v>
      </c>
      <c r="BA88" s="118">
        <f t="shared" si="47"/>
        <v>0</v>
      </c>
      <c r="BB88" s="118">
        <f t="shared" si="48"/>
        <v>0</v>
      </c>
      <c r="BC88" s="118">
        <f t="shared" si="49"/>
        <v>0</v>
      </c>
      <c r="BD88" s="118">
        <f t="shared" si="50"/>
        <v>0</v>
      </c>
      <c r="BE88" s="89"/>
      <c r="BF88" s="89"/>
      <c r="BG88" s="89"/>
      <c r="BH88" s="89"/>
      <c r="BI88" s="89"/>
      <c r="BJ88" s="89"/>
      <c r="BK88" s="89"/>
      <c r="BL88" s="89"/>
      <c r="BM88" s="89"/>
      <c r="BN88" s="89"/>
      <c r="BO88" s="89"/>
      <c r="BP88" s="89"/>
      <c r="BQ88" s="89"/>
      <c r="BR88" s="89"/>
      <c r="BS88" s="89"/>
      <c r="BT88" s="89"/>
      <c r="BU88" s="89"/>
      <c r="BV88" s="89"/>
    </row>
    <row r="89" spans="1:74" ht="41.4" x14ac:dyDescent="0.3">
      <c r="A89" s="253" t="s">
        <v>1326</v>
      </c>
      <c r="B89" s="89" t="s">
        <v>1327</v>
      </c>
      <c r="C89" s="11" t="s">
        <v>1325</v>
      </c>
      <c r="E89" s="39"/>
      <c r="F89" s="39"/>
      <c r="AA89" s="98" t="s">
        <v>61</v>
      </c>
      <c r="AB89" s="116">
        <v>1</v>
      </c>
      <c r="AC89" s="116" t="s">
        <v>8</v>
      </c>
      <c r="AD89" s="116" t="s">
        <v>3</v>
      </c>
      <c r="AE89" s="116"/>
      <c r="AF89" s="116"/>
      <c r="AG89" s="123">
        <f>IF(Tabel19[[#This Row],[Antwoord Leverancier]]=AC89,AB89,0)</f>
        <v>0</v>
      </c>
      <c r="AH89" s="98"/>
      <c r="AI89" s="98"/>
      <c r="AJ89" s="98"/>
      <c r="AK89" s="118">
        <f t="shared" si="31"/>
        <v>0</v>
      </c>
      <c r="AL89" s="118">
        <f t="shared" si="32"/>
        <v>0</v>
      </c>
      <c r="AM89" s="118">
        <f t="shared" si="33"/>
        <v>0</v>
      </c>
      <c r="AN89" s="118">
        <f t="shared" si="34"/>
        <v>0</v>
      </c>
      <c r="AO89" s="118">
        <f t="shared" si="35"/>
        <v>0</v>
      </c>
      <c r="AP89" s="118">
        <f t="shared" si="36"/>
        <v>0</v>
      </c>
      <c r="AQ89" s="118">
        <f t="shared" si="37"/>
        <v>0</v>
      </c>
      <c r="AR89" s="118">
        <f t="shared" si="38"/>
        <v>0</v>
      </c>
      <c r="AS89" s="118">
        <f t="shared" si="39"/>
        <v>1</v>
      </c>
      <c r="AT89" s="118">
        <f t="shared" si="40"/>
        <v>0</v>
      </c>
      <c r="AU89" s="118">
        <f t="shared" si="41"/>
        <v>0</v>
      </c>
      <c r="AV89" s="118">
        <f t="shared" si="42"/>
        <v>0</v>
      </c>
      <c r="AW89" s="118">
        <f t="shared" si="43"/>
        <v>0</v>
      </c>
      <c r="AX89" s="118">
        <f t="shared" si="44"/>
        <v>0</v>
      </c>
      <c r="AY89" s="118">
        <f t="shared" si="45"/>
        <v>0</v>
      </c>
      <c r="AZ89" s="118">
        <f t="shared" si="46"/>
        <v>0</v>
      </c>
      <c r="BA89" s="118">
        <f t="shared" si="47"/>
        <v>0</v>
      </c>
      <c r="BB89" s="118">
        <f t="shared" si="48"/>
        <v>0</v>
      </c>
      <c r="BC89" s="118">
        <f t="shared" si="49"/>
        <v>0</v>
      </c>
      <c r="BD89" s="118">
        <f t="shared" si="50"/>
        <v>0</v>
      </c>
      <c r="BE89" s="89"/>
      <c r="BF89" s="89"/>
      <c r="BG89" s="89"/>
      <c r="BH89" s="89"/>
      <c r="BI89" s="89"/>
      <c r="BJ89" s="89"/>
      <c r="BK89" s="89"/>
      <c r="BL89" s="89"/>
      <c r="BM89" s="89"/>
      <c r="BN89" s="89"/>
      <c r="BO89" s="89"/>
      <c r="BP89" s="89"/>
      <c r="BQ89" s="89"/>
      <c r="BR89" s="89"/>
      <c r="BS89" s="89"/>
      <c r="BT89" s="89"/>
      <c r="BU89" s="89"/>
      <c r="BV89" s="89"/>
    </row>
    <row r="90" spans="1:74" ht="13.8" x14ac:dyDescent="0.3">
      <c r="A90" s="253" t="s">
        <v>1328</v>
      </c>
      <c r="B90" s="89" t="s">
        <v>1329</v>
      </c>
      <c r="C90" s="11" t="s">
        <v>1325</v>
      </c>
      <c r="E90" s="39"/>
      <c r="F90" s="39"/>
      <c r="AA90" s="98" t="s">
        <v>61</v>
      </c>
      <c r="AB90" s="116">
        <v>1</v>
      </c>
      <c r="AC90" s="116" t="s">
        <v>8</v>
      </c>
      <c r="AD90" s="116" t="s">
        <v>3</v>
      </c>
      <c r="AE90" s="116"/>
      <c r="AF90" s="116"/>
      <c r="AG90" s="123">
        <f>IF(Tabel19[[#This Row],[Antwoord Leverancier]]=AC90,AB90,0)</f>
        <v>0</v>
      </c>
      <c r="AH90" s="98"/>
      <c r="AI90" s="98"/>
      <c r="AJ90" s="98"/>
      <c r="AK90" s="118">
        <f t="shared" si="31"/>
        <v>0</v>
      </c>
      <c r="AL90" s="118">
        <f t="shared" si="32"/>
        <v>0</v>
      </c>
      <c r="AM90" s="118">
        <f t="shared" si="33"/>
        <v>0</v>
      </c>
      <c r="AN90" s="118">
        <f t="shared" si="34"/>
        <v>0</v>
      </c>
      <c r="AO90" s="118">
        <f t="shared" si="35"/>
        <v>0</v>
      </c>
      <c r="AP90" s="118">
        <f t="shared" si="36"/>
        <v>0</v>
      </c>
      <c r="AQ90" s="118">
        <f t="shared" si="37"/>
        <v>0</v>
      </c>
      <c r="AR90" s="118">
        <f t="shared" si="38"/>
        <v>0</v>
      </c>
      <c r="AS90" s="118">
        <f t="shared" si="39"/>
        <v>1</v>
      </c>
      <c r="AT90" s="118">
        <f t="shared" si="40"/>
        <v>0</v>
      </c>
      <c r="AU90" s="118">
        <f t="shared" si="41"/>
        <v>0</v>
      </c>
      <c r="AV90" s="118">
        <f t="shared" si="42"/>
        <v>0</v>
      </c>
      <c r="AW90" s="118">
        <f t="shared" si="43"/>
        <v>0</v>
      </c>
      <c r="AX90" s="118">
        <f t="shared" si="44"/>
        <v>0</v>
      </c>
      <c r="AY90" s="118">
        <f t="shared" si="45"/>
        <v>0</v>
      </c>
      <c r="AZ90" s="118">
        <f t="shared" si="46"/>
        <v>0</v>
      </c>
      <c r="BA90" s="118">
        <f t="shared" si="47"/>
        <v>0</v>
      </c>
      <c r="BB90" s="118">
        <f t="shared" si="48"/>
        <v>0</v>
      </c>
      <c r="BC90" s="118">
        <f t="shared" si="49"/>
        <v>0</v>
      </c>
      <c r="BD90" s="118">
        <f t="shared" si="50"/>
        <v>0</v>
      </c>
      <c r="BE90" s="89"/>
      <c r="BF90" s="89"/>
      <c r="BG90" s="89"/>
      <c r="BH90" s="89"/>
      <c r="BI90" s="89"/>
      <c r="BJ90" s="89"/>
      <c r="BK90" s="89"/>
      <c r="BL90" s="89"/>
      <c r="BM90" s="89"/>
      <c r="BN90" s="89"/>
      <c r="BO90" s="89"/>
      <c r="BP90" s="89"/>
      <c r="BQ90" s="89"/>
      <c r="BR90" s="89"/>
      <c r="BS90" s="89"/>
      <c r="BT90" s="89"/>
      <c r="BU90" s="89"/>
      <c r="BV90" s="89"/>
    </row>
    <row r="91" spans="1:74" ht="55.2" x14ac:dyDescent="0.3">
      <c r="A91" s="253" t="s">
        <v>1330</v>
      </c>
      <c r="B91" s="89" t="s">
        <v>1331</v>
      </c>
      <c r="C91" s="11" t="s">
        <v>1325</v>
      </c>
      <c r="E91" s="39"/>
      <c r="F91" s="39"/>
      <c r="AA91" s="98" t="s">
        <v>61</v>
      </c>
      <c r="AB91" s="116">
        <v>1</v>
      </c>
      <c r="AC91" s="116" t="s">
        <v>8</v>
      </c>
      <c r="AD91" s="116" t="s">
        <v>3</v>
      </c>
      <c r="AE91" s="116"/>
      <c r="AF91" s="116"/>
      <c r="AG91" s="123">
        <f>IF(Tabel19[[#This Row],[Antwoord Leverancier]]=AC91,AB91,0)</f>
        <v>0</v>
      </c>
      <c r="AH91" s="98"/>
      <c r="AI91" s="98"/>
      <c r="AJ91" s="98"/>
      <c r="AK91" s="118">
        <f t="shared" si="31"/>
        <v>0</v>
      </c>
      <c r="AL91" s="118">
        <f t="shared" si="32"/>
        <v>0</v>
      </c>
      <c r="AM91" s="118">
        <f t="shared" si="33"/>
        <v>0</v>
      </c>
      <c r="AN91" s="118">
        <f t="shared" si="34"/>
        <v>0</v>
      </c>
      <c r="AO91" s="118">
        <f t="shared" si="35"/>
        <v>0</v>
      </c>
      <c r="AP91" s="118">
        <f t="shared" si="36"/>
        <v>0</v>
      </c>
      <c r="AQ91" s="118">
        <f t="shared" si="37"/>
        <v>0</v>
      </c>
      <c r="AR91" s="118">
        <f t="shared" si="38"/>
        <v>0</v>
      </c>
      <c r="AS91" s="118">
        <f t="shared" si="39"/>
        <v>1</v>
      </c>
      <c r="AT91" s="118">
        <f t="shared" si="40"/>
        <v>0</v>
      </c>
      <c r="AU91" s="118">
        <f t="shared" si="41"/>
        <v>0</v>
      </c>
      <c r="AV91" s="118">
        <f t="shared" si="42"/>
        <v>0</v>
      </c>
      <c r="AW91" s="118">
        <f t="shared" si="43"/>
        <v>0</v>
      </c>
      <c r="AX91" s="118">
        <f t="shared" si="44"/>
        <v>0</v>
      </c>
      <c r="AY91" s="118">
        <f t="shared" si="45"/>
        <v>0</v>
      </c>
      <c r="AZ91" s="118">
        <f t="shared" si="46"/>
        <v>0</v>
      </c>
      <c r="BA91" s="118">
        <f t="shared" si="47"/>
        <v>0</v>
      </c>
      <c r="BB91" s="118">
        <f t="shared" si="48"/>
        <v>0</v>
      </c>
      <c r="BC91" s="118">
        <f t="shared" si="49"/>
        <v>0</v>
      </c>
      <c r="BD91" s="118">
        <f t="shared" si="50"/>
        <v>0</v>
      </c>
      <c r="BE91" s="89"/>
      <c r="BF91" s="89"/>
      <c r="BG91" s="89"/>
      <c r="BH91" s="89"/>
      <c r="BI91" s="89"/>
      <c r="BJ91" s="89"/>
      <c r="BK91" s="89"/>
      <c r="BL91" s="89"/>
      <c r="BM91" s="89"/>
      <c r="BN91" s="89"/>
      <c r="BO91" s="89"/>
      <c r="BP91" s="89"/>
      <c r="BQ91" s="89"/>
      <c r="BR91" s="89"/>
      <c r="BS91" s="89"/>
      <c r="BT91" s="89"/>
      <c r="BU91" s="89"/>
      <c r="BV91" s="89"/>
    </row>
    <row r="92" spans="1:74" ht="27.6" x14ac:dyDescent="0.3">
      <c r="A92" s="253" t="s">
        <v>1332</v>
      </c>
      <c r="B92" s="89" t="s">
        <v>1333</v>
      </c>
      <c r="C92" s="11" t="s">
        <v>1325</v>
      </c>
      <c r="E92" s="39"/>
      <c r="F92" s="39"/>
      <c r="AA92" s="98" t="s">
        <v>61</v>
      </c>
      <c r="AB92" s="116">
        <v>1</v>
      </c>
      <c r="AC92" s="116" t="s">
        <v>8</v>
      </c>
      <c r="AD92" s="116" t="s">
        <v>3</v>
      </c>
      <c r="AE92" s="116"/>
      <c r="AF92" s="116"/>
      <c r="AG92" s="123">
        <f>IF(Tabel19[[#This Row],[Antwoord Leverancier]]=AC92,AB92,0)</f>
        <v>0</v>
      </c>
      <c r="AH92" s="98"/>
      <c r="AI92" s="98"/>
      <c r="AJ92" s="98"/>
      <c r="AK92" s="118">
        <f t="shared" si="31"/>
        <v>0</v>
      </c>
      <c r="AL92" s="118">
        <f t="shared" si="32"/>
        <v>0</v>
      </c>
      <c r="AM92" s="118">
        <f t="shared" si="33"/>
        <v>0</v>
      </c>
      <c r="AN92" s="118">
        <f t="shared" si="34"/>
        <v>0</v>
      </c>
      <c r="AO92" s="118">
        <f t="shared" si="35"/>
        <v>0</v>
      </c>
      <c r="AP92" s="118">
        <f t="shared" si="36"/>
        <v>0</v>
      </c>
      <c r="AQ92" s="118">
        <f t="shared" si="37"/>
        <v>0</v>
      </c>
      <c r="AR92" s="118">
        <f t="shared" si="38"/>
        <v>0</v>
      </c>
      <c r="AS92" s="118">
        <f t="shared" si="39"/>
        <v>1</v>
      </c>
      <c r="AT92" s="118">
        <f t="shared" si="40"/>
        <v>0</v>
      </c>
      <c r="AU92" s="118">
        <f t="shared" si="41"/>
        <v>0</v>
      </c>
      <c r="AV92" s="118">
        <f t="shared" si="42"/>
        <v>0</v>
      </c>
      <c r="AW92" s="118">
        <f t="shared" si="43"/>
        <v>0</v>
      </c>
      <c r="AX92" s="118">
        <f t="shared" si="44"/>
        <v>0</v>
      </c>
      <c r="AY92" s="118">
        <f t="shared" si="45"/>
        <v>0</v>
      </c>
      <c r="AZ92" s="118">
        <f t="shared" si="46"/>
        <v>0</v>
      </c>
      <c r="BA92" s="118">
        <f t="shared" si="47"/>
        <v>0</v>
      </c>
      <c r="BB92" s="118">
        <f t="shared" si="48"/>
        <v>0</v>
      </c>
      <c r="BC92" s="118">
        <f t="shared" si="49"/>
        <v>0</v>
      </c>
      <c r="BD92" s="118">
        <f t="shared" si="50"/>
        <v>0</v>
      </c>
      <c r="BE92" s="89"/>
      <c r="BF92" s="89"/>
      <c r="BG92" s="89"/>
      <c r="BH92" s="89"/>
      <c r="BI92" s="89"/>
      <c r="BJ92" s="89"/>
      <c r="BK92" s="89"/>
      <c r="BL92" s="89"/>
      <c r="BM92" s="89"/>
      <c r="BN92" s="89"/>
      <c r="BO92" s="89"/>
      <c r="BP92" s="89"/>
      <c r="BQ92" s="89"/>
      <c r="BR92" s="89"/>
      <c r="BS92" s="89"/>
      <c r="BT92" s="89"/>
      <c r="BU92" s="89"/>
      <c r="BV92" s="89"/>
    </row>
    <row r="93" spans="1:74" ht="13.8" x14ac:dyDescent="0.3">
      <c r="A93" s="253" t="s">
        <v>1334</v>
      </c>
      <c r="B93" s="89" t="s">
        <v>1335</v>
      </c>
      <c r="C93" s="11" t="s">
        <v>1325</v>
      </c>
      <c r="E93" s="39"/>
      <c r="F93" s="39"/>
      <c r="AA93" s="98" t="s">
        <v>61</v>
      </c>
      <c r="AB93" s="116">
        <v>1</v>
      </c>
      <c r="AC93" s="116" t="s">
        <v>8</v>
      </c>
      <c r="AD93" s="116" t="s">
        <v>3</v>
      </c>
      <c r="AE93" s="116"/>
      <c r="AF93" s="116"/>
      <c r="AG93" s="123">
        <f>IF(Tabel19[[#This Row],[Antwoord Leverancier]]=AC93,AB93,0)</f>
        <v>0</v>
      </c>
      <c r="AH93" s="98"/>
      <c r="AI93" s="98"/>
      <c r="AJ93" s="98"/>
      <c r="AK93" s="118">
        <f t="shared" si="31"/>
        <v>0</v>
      </c>
      <c r="AL93" s="118">
        <f t="shared" si="32"/>
        <v>0</v>
      </c>
      <c r="AM93" s="118">
        <f t="shared" si="33"/>
        <v>0</v>
      </c>
      <c r="AN93" s="118">
        <f t="shared" si="34"/>
        <v>0</v>
      </c>
      <c r="AO93" s="118">
        <f t="shared" si="35"/>
        <v>0</v>
      </c>
      <c r="AP93" s="118">
        <f t="shared" si="36"/>
        <v>0</v>
      </c>
      <c r="AQ93" s="118">
        <f t="shared" si="37"/>
        <v>0</v>
      </c>
      <c r="AR93" s="118">
        <f t="shared" si="38"/>
        <v>0</v>
      </c>
      <c r="AS93" s="118">
        <f t="shared" si="39"/>
        <v>1</v>
      </c>
      <c r="AT93" s="118">
        <f t="shared" si="40"/>
        <v>0</v>
      </c>
      <c r="AU93" s="118">
        <f t="shared" si="41"/>
        <v>0</v>
      </c>
      <c r="AV93" s="118">
        <f t="shared" si="42"/>
        <v>0</v>
      </c>
      <c r="AW93" s="118">
        <f t="shared" si="43"/>
        <v>0</v>
      </c>
      <c r="AX93" s="118">
        <f t="shared" si="44"/>
        <v>0</v>
      </c>
      <c r="AY93" s="118">
        <f t="shared" si="45"/>
        <v>0</v>
      </c>
      <c r="AZ93" s="118">
        <f t="shared" si="46"/>
        <v>0</v>
      </c>
      <c r="BA93" s="118">
        <f t="shared" si="47"/>
        <v>0</v>
      </c>
      <c r="BB93" s="118">
        <f t="shared" si="48"/>
        <v>0</v>
      </c>
      <c r="BC93" s="118">
        <f t="shared" si="49"/>
        <v>0</v>
      </c>
      <c r="BD93" s="118">
        <f t="shared" si="50"/>
        <v>0</v>
      </c>
      <c r="BE93" s="89"/>
      <c r="BF93" s="89"/>
      <c r="BG93" s="89"/>
      <c r="BH93" s="89"/>
      <c r="BI93" s="89"/>
      <c r="BJ93" s="89"/>
      <c r="BK93" s="89"/>
      <c r="BL93" s="89"/>
      <c r="BM93" s="89"/>
      <c r="BN93" s="89"/>
      <c r="BO93" s="89"/>
      <c r="BP93" s="89"/>
      <c r="BQ93" s="89"/>
      <c r="BR93" s="89"/>
      <c r="BS93" s="89"/>
      <c r="BT93" s="89"/>
      <c r="BU93" s="89"/>
      <c r="BV93" s="89"/>
    </row>
    <row r="94" spans="1:74" ht="13.8" x14ac:dyDescent="0.3">
      <c r="A94" s="259" t="s">
        <v>1336</v>
      </c>
      <c r="B94" s="89" t="s">
        <v>1337</v>
      </c>
      <c r="C94" s="11" t="s">
        <v>1325</v>
      </c>
      <c r="E94" s="39"/>
      <c r="F94" s="39"/>
      <c r="AA94" s="98" t="s">
        <v>61</v>
      </c>
      <c r="AB94" s="116">
        <v>1</v>
      </c>
      <c r="AC94" s="116" t="s">
        <v>8</v>
      </c>
      <c r="AD94" s="116" t="s">
        <v>3</v>
      </c>
      <c r="AE94" s="116"/>
      <c r="AF94" s="116"/>
      <c r="AG94" s="123">
        <f>IF(Tabel19[[#This Row],[Antwoord Leverancier]]=AC94,AB94,0)</f>
        <v>0</v>
      </c>
      <c r="AH94" s="98"/>
      <c r="AI94" s="98"/>
      <c r="AJ94" s="98"/>
      <c r="AK94" s="118">
        <f t="shared" si="31"/>
        <v>0</v>
      </c>
      <c r="AL94" s="118">
        <f t="shared" si="32"/>
        <v>0</v>
      </c>
      <c r="AM94" s="118">
        <f t="shared" si="33"/>
        <v>0</v>
      </c>
      <c r="AN94" s="118">
        <f t="shared" si="34"/>
        <v>0</v>
      </c>
      <c r="AO94" s="118">
        <f t="shared" si="35"/>
        <v>0</v>
      </c>
      <c r="AP94" s="118">
        <f t="shared" si="36"/>
        <v>0</v>
      </c>
      <c r="AQ94" s="118">
        <f t="shared" si="37"/>
        <v>0</v>
      </c>
      <c r="AR94" s="118">
        <f t="shared" si="38"/>
        <v>0</v>
      </c>
      <c r="AS94" s="118">
        <f t="shared" si="39"/>
        <v>1</v>
      </c>
      <c r="AT94" s="118">
        <f t="shared" si="40"/>
        <v>0</v>
      </c>
      <c r="AU94" s="118">
        <f t="shared" si="41"/>
        <v>0</v>
      </c>
      <c r="AV94" s="118">
        <f t="shared" si="42"/>
        <v>0</v>
      </c>
      <c r="AW94" s="118">
        <f t="shared" si="43"/>
        <v>0</v>
      </c>
      <c r="AX94" s="118">
        <f t="shared" si="44"/>
        <v>0</v>
      </c>
      <c r="AY94" s="118">
        <f t="shared" si="45"/>
        <v>0</v>
      </c>
      <c r="AZ94" s="118">
        <f t="shared" si="46"/>
        <v>0</v>
      </c>
      <c r="BA94" s="118">
        <f t="shared" si="47"/>
        <v>0</v>
      </c>
      <c r="BB94" s="118">
        <f t="shared" si="48"/>
        <v>0</v>
      </c>
      <c r="BC94" s="118">
        <f t="shared" si="49"/>
        <v>0</v>
      </c>
      <c r="BD94" s="118">
        <f t="shared" si="50"/>
        <v>0</v>
      </c>
      <c r="BE94" s="89"/>
      <c r="BF94" s="89"/>
      <c r="BG94" s="89"/>
      <c r="BH94" s="89"/>
      <c r="BI94" s="89"/>
      <c r="BJ94" s="89"/>
      <c r="BK94" s="89"/>
      <c r="BL94" s="89"/>
      <c r="BM94" s="89"/>
      <c r="BN94" s="89"/>
      <c r="BO94" s="89"/>
      <c r="BP94" s="89"/>
      <c r="BQ94" s="89"/>
      <c r="BR94" s="89"/>
      <c r="BS94" s="89"/>
      <c r="BT94" s="89"/>
      <c r="BU94" s="89"/>
      <c r="BV94" s="89"/>
    </row>
    <row r="95" spans="1:74" ht="13.8" x14ac:dyDescent="0.3">
      <c r="A95" s="259" t="s">
        <v>1338</v>
      </c>
      <c r="B95" s="89" t="s">
        <v>1339</v>
      </c>
      <c r="C95" s="11" t="s">
        <v>1325</v>
      </c>
      <c r="E95" s="39"/>
      <c r="F95" s="39"/>
      <c r="AA95" s="98" t="s">
        <v>61</v>
      </c>
      <c r="AB95" s="116">
        <v>1</v>
      </c>
      <c r="AC95" s="116" t="s">
        <v>8</v>
      </c>
      <c r="AD95" s="116" t="s">
        <v>3</v>
      </c>
      <c r="AE95" s="116"/>
      <c r="AF95" s="116"/>
      <c r="AG95" s="123">
        <f>IF(Tabel19[[#This Row],[Antwoord Leverancier]]=AC95,AB95,0)</f>
        <v>0</v>
      </c>
      <c r="AH95" s="98"/>
      <c r="AI95" s="98"/>
      <c r="AJ95" s="98"/>
      <c r="AK95" s="118">
        <f t="shared" si="31"/>
        <v>0</v>
      </c>
      <c r="AL95" s="118">
        <f t="shared" si="32"/>
        <v>0</v>
      </c>
      <c r="AM95" s="118">
        <f t="shared" si="33"/>
        <v>0</v>
      </c>
      <c r="AN95" s="118">
        <f t="shared" si="34"/>
        <v>0</v>
      </c>
      <c r="AO95" s="118">
        <f t="shared" si="35"/>
        <v>0</v>
      </c>
      <c r="AP95" s="118">
        <f t="shared" si="36"/>
        <v>0</v>
      </c>
      <c r="AQ95" s="118">
        <f t="shared" si="37"/>
        <v>0</v>
      </c>
      <c r="AR95" s="118">
        <f t="shared" si="38"/>
        <v>0</v>
      </c>
      <c r="AS95" s="118">
        <f t="shared" si="39"/>
        <v>1</v>
      </c>
      <c r="AT95" s="118">
        <f t="shared" si="40"/>
        <v>0</v>
      </c>
      <c r="AU95" s="118">
        <f t="shared" si="41"/>
        <v>0</v>
      </c>
      <c r="AV95" s="118">
        <f t="shared" si="42"/>
        <v>0</v>
      </c>
      <c r="AW95" s="118">
        <f t="shared" si="43"/>
        <v>0</v>
      </c>
      <c r="AX95" s="118">
        <f t="shared" si="44"/>
        <v>0</v>
      </c>
      <c r="AY95" s="118">
        <f t="shared" si="45"/>
        <v>0</v>
      </c>
      <c r="AZ95" s="118">
        <f t="shared" si="46"/>
        <v>0</v>
      </c>
      <c r="BA95" s="118">
        <f t="shared" si="47"/>
        <v>0</v>
      </c>
      <c r="BB95" s="118">
        <f t="shared" si="48"/>
        <v>0</v>
      </c>
      <c r="BC95" s="118">
        <f t="shared" si="49"/>
        <v>0</v>
      </c>
      <c r="BD95" s="118">
        <f t="shared" si="50"/>
        <v>0</v>
      </c>
      <c r="BE95" s="89"/>
      <c r="BF95" s="89"/>
      <c r="BG95" s="89"/>
      <c r="BH95" s="89"/>
      <c r="BI95" s="89"/>
      <c r="BJ95" s="89"/>
      <c r="BK95" s="89"/>
      <c r="BL95" s="89"/>
      <c r="BM95" s="89"/>
      <c r="BN95" s="89"/>
      <c r="BO95" s="89"/>
      <c r="BP95" s="89"/>
      <c r="BQ95" s="89"/>
      <c r="BR95" s="89"/>
      <c r="BS95" s="89"/>
      <c r="BT95" s="89"/>
      <c r="BU95" s="89"/>
      <c r="BV95" s="89"/>
    </row>
    <row r="96" spans="1:74" ht="13.8" x14ac:dyDescent="0.3">
      <c r="A96" s="259" t="s">
        <v>1340</v>
      </c>
      <c r="B96" s="89" t="s">
        <v>1341</v>
      </c>
      <c r="C96" s="11" t="s">
        <v>1325</v>
      </c>
      <c r="E96" s="39"/>
      <c r="F96" s="39"/>
      <c r="AA96" s="98" t="s">
        <v>61</v>
      </c>
      <c r="AB96" s="116">
        <v>1</v>
      </c>
      <c r="AC96" s="116" t="s">
        <v>8</v>
      </c>
      <c r="AD96" s="116" t="s">
        <v>3</v>
      </c>
      <c r="AE96" s="116"/>
      <c r="AF96" s="116"/>
      <c r="AG96" s="123">
        <f>IF(Tabel19[[#This Row],[Antwoord Leverancier]]=AC96,AB96,0)</f>
        <v>0</v>
      </c>
      <c r="AH96" s="98"/>
      <c r="AI96" s="98"/>
      <c r="AJ96" s="98"/>
      <c r="AK96" s="118">
        <f t="shared" si="31"/>
        <v>0</v>
      </c>
      <c r="AL96" s="118">
        <f t="shared" si="32"/>
        <v>0</v>
      </c>
      <c r="AM96" s="118">
        <f t="shared" si="33"/>
        <v>0</v>
      </c>
      <c r="AN96" s="118">
        <f t="shared" si="34"/>
        <v>0</v>
      </c>
      <c r="AO96" s="118">
        <f t="shared" si="35"/>
        <v>0</v>
      </c>
      <c r="AP96" s="118">
        <f t="shared" si="36"/>
        <v>0</v>
      </c>
      <c r="AQ96" s="118">
        <f t="shared" si="37"/>
        <v>0</v>
      </c>
      <c r="AR96" s="118">
        <f t="shared" si="38"/>
        <v>0</v>
      </c>
      <c r="AS96" s="118">
        <f t="shared" si="39"/>
        <v>1</v>
      </c>
      <c r="AT96" s="118">
        <f t="shared" si="40"/>
        <v>0</v>
      </c>
      <c r="AU96" s="118">
        <f t="shared" si="41"/>
        <v>0</v>
      </c>
      <c r="AV96" s="118">
        <f t="shared" si="42"/>
        <v>0</v>
      </c>
      <c r="AW96" s="118">
        <f t="shared" si="43"/>
        <v>0</v>
      </c>
      <c r="AX96" s="118">
        <f t="shared" si="44"/>
        <v>0</v>
      </c>
      <c r="AY96" s="118">
        <f t="shared" si="45"/>
        <v>0</v>
      </c>
      <c r="AZ96" s="118">
        <f t="shared" si="46"/>
        <v>0</v>
      </c>
      <c r="BA96" s="118">
        <f t="shared" si="47"/>
        <v>0</v>
      </c>
      <c r="BB96" s="118">
        <f t="shared" si="48"/>
        <v>0</v>
      </c>
      <c r="BC96" s="118">
        <f t="shared" si="49"/>
        <v>0</v>
      </c>
      <c r="BD96" s="118">
        <f t="shared" si="50"/>
        <v>0</v>
      </c>
      <c r="BE96" s="89"/>
      <c r="BF96" s="89"/>
      <c r="BG96" s="89"/>
      <c r="BH96" s="89"/>
      <c r="BI96" s="89"/>
      <c r="BJ96" s="89"/>
      <c r="BK96" s="89"/>
      <c r="BL96" s="89"/>
      <c r="BM96" s="89"/>
      <c r="BN96" s="89"/>
      <c r="BO96" s="89"/>
      <c r="BP96" s="89"/>
      <c r="BQ96" s="89"/>
      <c r="BR96" s="89"/>
      <c r="BS96" s="89"/>
      <c r="BT96" s="89"/>
      <c r="BU96" s="89"/>
      <c r="BV96" s="89"/>
    </row>
    <row r="97" spans="1:74" ht="27.6" x14ac:dyDescent="0.3">
      <c r="A97" s="253" t="s">
        <v>1342</v>
      </c>
      <c r="B97" s="89" t="s">
        <v>1343</v>
      </c>
      <c r="C97" s="11" t="s">
        <v>1325</v>
      </c>
      <c r="E97" s="39"/>
      <c r="F97" s="39"/>
      <c r="AA97" s="98" t="s">
        <v>61</v>
      </c>
      <c r="AB97" s="116">
        <v>1</v>
      </c>
      <c r="AC97" s="116" t="s">
        <v>8</v>
      </c>
      <c r="AD97" s="116" t="s">
        <v>3</v>
      </c>
      <c r="AE97" s="116"/>
      <c r="AF97" s="116"/>
      <c r="AG97" s="123">
        <f>IF(Tabel19[[#This Row],[Antwoord Leverancier]]=AC97,AB97,0)</f>
        <v>0</v>
      </c>
      <c r="AH97" s="98"/>
      <c r="AI97" s="98"/>
      <c r="AJ97" s="98"/>
      <c r="AK97" s="118">
        <f t="shared" si="31"/>
        <v>0</v>
      </c>
      <c r="AL97" s="118">
        <f t="shared" si="32"/>
        <v>0</v>
      </c>
      <c r="AM97" s="118">
        <f t="shared" si="33"/>
        <v>0</v>
      </c>
      <c r="AN97" s="118">
        <f t="shared" si="34"/>
        <v>0</v>
      </c>
      <c r="AO97" s="118">
        <f t="shared" si="35"/>
        <v>0</v>
      </c>
      <c r="AP97" s="118">
        <f t="shared" si="36"/>
        <v>0</v>
      </c>
      <c r="AQ97" s="118">
        <f t="shared" si="37"/>
        <v>0</v>
      </c>
      <c r="AR97" s="118">
        <f t="shared" si="38"/>
        <v>0</v>
      </c>
      <c r="AS97" s="118">
        <f t="shared" si="39"/>
        <v>1</v>
      </c>
      <c r="AT97" s="118">
        <f t="shared" si="40"/>
        <v>0</v>
      </c>
      <c r="AU97" s="118">
        <f t="shared" si="41"/>
        <v>0</v>
      </c>
      <c r="AV97" s="118">
        <f t="shared" si="42"/>
        <v>0</v>
      </c>
      <c r="AW97" s="118">
        <f t="shared" si="43"/>
        <v>0</v>
      </c>
      <c r="AX97" s="118">
        <f t="shared" si="44"/>
        <v>0</v>
      </c>
      <c r="AY97" s="118">
        <f t="shared" si="45"/>
        <v>0</v>
      </c>
      <c r="AZ97" s="118">
        <f t="shared" si="46"/>
        <v>0</v>
      </c>
      <c r="BA97" s="118">
        <f t="shared" si="47"/>
        <v>0</v>
      </c>
      <c r="BB97" s="118">
        <f t="shared" si="48"/>
        <v>0</v>
      </c>
      <c r="BC97" s="118">
        <f t="shared" si="49"/>
        <v>0</v>
      </c>
      <c r="BD97" s="118">
        <f t="shared" si="50"/>
        <v>0</v>
      </c>
      <c r="BE97" s="89"/>
      <c r="BF97" s="89"/>
      <c r="BG97" s="89"/>
      <c r="BH97" s="89"/>
      <c r="BI97" s="89"/>
      <c r="BJ97" s="89"/>
      <c r="BK97" s="89"/>
      <c r="BL97" s="89"/>
      <c r="BM97" s="89"/>
      <c r="BN97" s="89"/>
      <c r="BO97" s="89"/>
      <c r="BP97" s="89"/>
      <c r="BQ97" s="89"/>
      <c r="BR97" s="89"/>
      <c r="BS97" s="89"/>
      <c r="BT97" s="89"/>
      <c r="BU97" s="89"/>
      <c r="BV97" s="89"/>
    </row>
    <row r="98" spans="1:74" ht="13.8" x14ac:dyDescent="0.3">
      <c r="A98" s="253" t="s">
        <v>1344</v>
      </c>
      <c r="B98" s="89" t="s">
        <v>1345</v>
      </c>
      <c r="C98" s="11" t="s">
        <v>1325</v>
      </c>
      <c r="E98" s="39"/>
      <c r="F98" s="39"/>
      <c r="AA98" s="98" t="s">
        <v>61</v>
      </c>
      <c r="AB98" s="116">
        <v>1</v>
      </c>
      <c r="AC98" s="116" t="s">
        <v>8</v>
      </c>
      <c r="AD98" s="116" t="s">
        <v>3</v>
      </c>
      <c r="AE98" s="116"/>
      <c r="AF98" s="116"/>
      <c r="AG98" s="123">
        <f>IF(Tabel19[[#This Row],[Antwoord Leverancier]]=AC98,AB98,0)</f>
        <v>0</v>
      </c>
      <c r="AH98" s="98"/>
      <c r="AI98" s="98"/>
      <c r="AJ98" s="98"/>
      <c r="AK98" s="118">
        <f t="shared" si="31"/>
        <v>0</v>
      </c>
      <c r="AL98" s="118">
        <f t="shared" si="32"/>
        <v>0</v>
      </c>
      <c r="AM98" s="118">
        <f t="shared" si="33"/>
        <v>0</v>
      </c>
      <c r="AN98" s="118">
        <f t="shared" si="34"/>
        <v>0</v>
      </c>
      <c r="AO98" s="118">
        <f t="shared" si="35"/>
        <v>0</v>
      </c>
      <c r="AP98" s="118">
        <f t="shared" si="36"/>
        <v>0</v>
      </c>
      <c r="AQ98" s="118">
        <f t="shared" si="37"/>
        <v>0</v>
      </c>
      <c r="AR98" s="118">
        <f t="shared" si="38"/>
        <v>0</v>
      </c>
      <c r="AS98" s="118">
        <f t="shared" si="39"/>
        <v>1</v>
      </c>
      <c r="AT98" s="118">
        <f t="shared" si="40"/>
        <v>0</v>
      </c>
      <c r="AU98" s="118">
        <f t="shared" si="41"/>
        <v>0</v>
      </c>
      <c r="AV98" s="118">
        <f t="shared" si="42"/>
        <v>0</v>
      </c>
      <c r="AW98" s="118">
        <f t="shared" si="43"/>
        <v>0</v>
      </c>
      <c r="AX98" s="118">
        <f t="shared" si="44"/>
        <v>0</v>
      </c>
      <c r="AY98" s="118">
        <f t="shared" si="45"/>
        <v>0</v>
      </c>
      <c r="AZ98" s="118">
        <f t="shared" si="46"/>
        <v>0</v>
      </c>
      <c r="BA98" s="118">
        <f t="shared" si="47"/>
        <v>0</v>
      </c>
      <c r="BB98" s="118">
        <f t="shared" si="48"/>
        <v>0</v>
      </c>
      <c r="BC98" s="118">
        <f t="shared" si="49"/>
        <v>0</v>
      </c>
      <c r="BD98" s="118">
        <f t="shared" si="50"/>
        <v>0</v>
      </c>
      <c r="BE98" s="89"/>
      <c r="BF98" s="89"/>
      <c r="BG98" s="89"/>
      <c r="BH98" s="89"/>
      <c r="BI98" s="89"/>
      <c r="BJ98" s="89"/>
      <c r="BK98" s="89"/>
      <c r="BL98" s="89"/>
      <c r="BM98" s="89"/>
      <c r="BN98" s="89"/>
      <c r="BO98" s="89"/>
      <c r="BP98" s="89"/>
      <c r="BQ98" s="89"/>
      <c r="BR98" s="89"/>
      <c r="BS98" s="89"/>
      <c r="BT98" s="89"/>
      <c r="BU98" s="89"/>
      <c r="BV98" s="89"/>
    </row>
    <row r="99" spans="1:74" ht="27.6" x14ac:dyDescent="0.3">
      <c r="A99" s="253" t="s">
        <v>1346</v>
      </c>
      <c r="B99" s="89" t="s">
        <v>1347</v>
      </c>
      <c r="C99" s="11" t="s">
        <v>1325</v>
      </c>
      <c r="E99" s="39"/>
      <c r="F99" s="39"/>
      <c r="AA99" s="98" t="s">
        <v>61</v>
      </c>
      <c r="AB99" s="116">
        <v>1</v>
      </c>
      <c r="AC99" s="116" t="s">
        <v>8</v>
      </c>
      <c r="AD99" s="116" t="s">
        <v>3</v>
      </c>
      <c r="AE99" s="116"/>
      <c r="AF99" s="116"/>
      <c r="AG99" s="123">
        <f>IF(Tabel19[[#This Row],[Antwoord Leverancier]]=AC99,AB99,0)</f>
        <v>0</v>
      </c>
      <c r="AH99" s="98"/>
      <c r="AI99" s="98"/>
      <c r="AJ99" s="98"/>
      <c r="AK99" s="118">
        <f t="shared" si="31"/>
        <v>0</v>
      </c>
      <c r="AL99" s="118">
        <f t="shared" si="32"/>
        <v>0</v>
      </c>
      <c r="AM99" s="118">
        <f t="shared" si="33"/>
        <v>0</v>
      </c>
      <c r="AN99" s="118">
        <f t="shared" si="34"/>
        <v>0</v>
      </c>
      <c r="AO99" s="118">
        <f t="shared" si="35"/>
        <v>0</v>
      </c>
      <c r="AP99" s="118">
        <f t="shared" si="36"/>
        <v>0</v>
      </c>
      <c r="AQ99" s="118">
        <f t="shared" si="37"/>
        <v>0</v>
      </c>
      <c r="AR99" s="118">
        <f t="shared" si="38"/>
        <v>0</v>
      </c>
      <c r="AS99" s="118">
        <f t="shared" si="39"/>
        <v>1</v>
      </c>
      <c r="AT99" s="118">
        <f t="shared" si="40"/>
        <v>0</v>
      </c>
      <c r="AU99" s="118">
        <f t="shared" si="41"/>
        <v>0</v>
      </c>
      <c r="AV99" s="118">
        <f t="shared" si="42"/>
        <v>0</v>
      </c>
      <c r="AW99" s="118">
        <f t="shared" si="43"/>
        <v>0</v>
      </c>
      <c r="AX99" s="118">
        <f t="shared" si="44"/>
        <v>0</v>
      </c>
      <c r="AY99" s="118">
        <f t="shared" si="45"/>
        <v>0</v>
      </c>
      <c r="AZ99" s="118">
        <f t="shared" si="46"/>
        <v>0</v>
      </c>
      <c r="BA99" s="118">
        <f t="shared" si="47"/>
        <v>0</v>
      </c>
      <c r="BB99" s="118">
        <f t="shared" si="48"/>
        <v>0</v>
      </c>
      <c r="BC99" s="118">
        <f t="shared" si="49"/>
        <v>0</v>
      </c>
      <c r="BD99" s="118">
        <f t="shared" si="50"/>
        <v>0</v>
      </c>
      <c r="BE99" s="89"/>
      <c r="BF99" s="89"/>
      <c r="BG99" s="89"/>
      <c r="BH99" s="89"/>
      <c r="BI99" s="89"/>
      <c r="BJ99" s="89"/>
      <c r="BK99" s="89"/>
      <c r="BL99" s="89"/>
      <c r="BM99" s="89"/>
      <c r="BN99" s="89"/>
      <c r="BO99" s="89"/>
      <c r="BP99" s="89"/>
      <c r="BQ99" s="89"/>
      <c r="BR99" s="89"/>
      <c r="BS99" s="89"/>
      <c r="BT99" s="89"/>
      <c r="BU99" s="89"/>
      <c r="BV99" s="89"/>
    </row>
    <row r="100" spans="1:74" ht="13.8" x14ac:dyDescent="0.3">
      <c r="A100" s="253" t="s">
        <v>1348</v>
      </c>
      <c r="B100" s="89" t="s">
        <v>1349</v>
      </c>
      <c r="C100" s="11" t="s">
        <v>1325</v>
      </c>
      <c r="E100" s="39"/>
      <c r="F100" s="39"/>
      <c r="AA100" s="98" t="s">
        <v>61</v>
      </c>
      <c r="AB100" s="116">
        <v>1</v>
      </c>
      <c r="AC100" s="116" t="s">
        <v>8</v>
      </c>
      <c r="AD100" s="116" t="s">
        <v>3</v>
      </c>
      <c r="AE100" s="116"/>
      <c r="AF100" s="116"/>
      <c r="AG100" s="123">
        <f>IF(Tabel19[[#This Row],[Antwoord Leverancier]]=AC100,AB100,0)</f>
        <v>0</v>
      </c>
      <c r="AH100" s="98"/>
      <c r="AI100" s="98"/>
      <c r="AJ100" s="98"/>
      <c r="AK100" s="118">
        <f t="shared" si="31"/>
        <v>0</v>
      </c>
      <c r="AL100" s="118">
        <f t="shared" si="32"/>
        <v>0</v>
      </c>
      <c r="AM100" s="118">
        <f t="shared" si="33"/>
        <v>0</v>
      </c>
      <c r="AN100" s="118">
        <f t="shared" si="34"/>
        <v>0</v>
      </c>
      <c r="AO100" s="118">
        <f t="shared" si="35"/>
        <v>0</v>
      </c>
      <c r="AP100" s="118">
        <f t="shared" si="36"/>
        <v>0</v>
      </c>
      <c r="AQ100" s="118">
        <f t="shared" si="37"/>
        <v>0</v>
      </c>
      <c r="AR100" s="118">
        <f t="shared" si="38"/>
        <v>0</v>
      </c>
      <c r="AS100" s="118">
        <f t="shared" si="39"/>
        <v>1</v>
      </c>
      <c r="AT100" s="118">
        <f t="shared" si="40"/>
        <v>0</v>
      </c>
      <c r="AU100" s="118">
        <f t="shared" si="41"/>
        <v>0</v>
      </c>
      <c r="AV100" s="118">
        <f t="shared" si="42"/>
        <v>0</v>
      </c>
      <c r="AW100" s="118">
        <f t="shared" si="43"/>
        <v>0</v>
      </c>
      <c r="AX100" s="118">
        <f t="shared" si="44"/>
        <v>0</v>
      </c>
      <c r="AY100" s="118">
        <f t="shared" si="45"/>
        <v>0</v>
      </c>
      <c r="AZ100" s="118">
        <f t="shared" si="46"/>
        <v>0</v>
      </c>
      <c r="BA100" s="118">
        <f t="shared" si="47"/>
        <v>0</v>
      </c>
      <c r="BB100" s="118">
        <f t="shared" si="48"/>
        <v>0</v>
      </c>
      <c r="BC100" s="118">
        <f t="shared" si="49"/>
        <v>0</v>
      </c>
      <c r="BD100" s="118">
        <f t="shared" si="50"/>
        <v>0</v>
      </c>
      <c r="BE100" s="89"/>
      <c r="BF100" s="89"/>
      <c r="BG100" s="89"/>
      <c r="BH100" s="89"/>
      <c r="BI100" s="89"/>
      <c r="BJ100" s="89"/>
      <c r="BK100" s="89"/>
      <c r="BL100" s="89"/>
      <c r="BM100" s="89"/>
      <c r="BN100" s="89"/>
      <c r="BO100" s="89"/>
      <c r="BP100" s="89"/>
      <c r="BQ100" s="89"/>
      <c r="BR100" s="89"/>
      <c r="BS100" s="89"/>
      <c r="BT100" s="89"/>
      <c r="BU100" s="89"/>
      <c r="BV100" s="89"/>
    </row>
    <row r="101" spans="1:74" ht="27.6" x14ac:dyDescent="0.3">
      <c r="A101" s="253" t="s">
        <v>1350</v>
      </c>
      <c r="B101" s="89" t="s">
        <v>1351</v>
      </c>
      <c r="C101" s="11" t="s">
        <v>1325</v>
      </c>
      <c r="E101" s="39"/>
      <c r="F101" s="39"/>
      <c r="AA101" s="98" t="s">
        <v>61</v>
      </c>
      <c r="AB101" s="116">
        <v>1</v>
      </c>
      <c r="AC101" s="116" t="s">
        <v>1206</v>
      </c>
      <c r="AD101" s="116" t="s">
        <v>3</v>
      </c>
      <c r="AE101" s="116"/>
      <c r="AF101" s="116"/>
      <c r="AG101" s="123">
        <f>IF(AND(Tabel19[[#This Row],[Antwoord Leverancier]]=AC101,Tabel19[[#This Row],[Toelichting]]&lt;&gt;""),AB101,0)</f>
        <v>0</v>
      </c>
      <c r="AH101" s="98" t="s">
        <v>88</v>
      </c>
      <c r="AI101" s="98"/>
      <c r="AJ101" s="98"/>
      <c r="AK101" s="118">
        <f t="shared" si="31"/>
        <v>0</v>
      </c>
      <c r="AL101" s="118">
        <f t="shared" si="32"/>
        <v>0</v>
      </c>
      <c r="AM101" s="118">
        <f t="shared" si="33"/>
        <v>0</v>
      </c>
      <c r="AN101" s="118">
        <f t="shared" si="34"/>
        <v>0</v>
      </c>
      <c r="AO101" s="118">
        <f t="shared" si="35"/>
        <v>0</v>
      </c>
      <c r="AP101" s="118">
        <f t="shared" si="36"/>
        <v>0</v>
      </c>
      <c r="AQ101" s="118">
        <f t="shared" si="37"/>
        <v>0</v>
      </c>
      <c r="AR101" s="118">
        <f t="shared" si="38"/>
        <v>0</v>
      </c>
      <c r="AS101" s="118">
        <f t="shared" si="39"/>
        <v>1</v>
      </c>
      <c r="AT101" s="118">
        <f t="shared" si="40"/>
        <v>0</v>
      </c>
      <c r="AU101" s="118">
        <f t="shared" si="41"/>
        <v>0</v>
      </c>
      <c r="AV101" s="118">
        <f t="shared" si="42"/>
        <v>0</v>
      </c>
      <c r="AW101" s="118">
        <f t="shared" si="43"/>
        <v>0</v>
      </c>
      <c r="AX101" s="118">
        <f t="shared" si="44"/>
        <v>0</v>
      </c>
      <c r="AY101" s="118">
        <f t="shared" si="45"/>
        <v>0</v>
      </c>
      <c r="AZ101" s="118">
        <f t="shared" si="46"/>
        <v>0</v>
      </c>
      <c r="BA101" s="118">
        <f t="shared" si="47"/>
        <v>0</v>
      </c>
      <c r="BB101" s="118">
        <f t="shared" si="48"/>
        <v>0</v>
      </c>
      <c r="BC101" s="118">
        <f t="shared" si="49"/>
        <v>0</v>
      </c>
      <c r="BD101" s="118">
        <f t="shared" si="50"/>
        <v>0</v>
      </c>
      <c r="BE101" s="89"/>
      <c r="BF101" s="89"/>
      <c r="BG101" s="89"/>
      <c r="BH101" s="89"/>
      <c r="BI101" s="89"/>
      <c r="BJ101" s="89"/>
      <c r="BK101" s="89"/>
      <c r="BL101" s="89"/>
      <c r="BM101" s="89"/>
      <c r="BN101" s="89"/>
      <c r="BO101" s="89"/>
      <c r="BP101" s="89"/>
      <c r="BQ101" s="89"/>
      <c r="BR101" s="89"/>
      <c r="BS101" s="89"/>
      <c r="BT101" s="89"/>
      <c r="BU101" s="89"/>
      <c r="BV101" s="89"/>
    </row>
    <row r="102" spans="1:74" ht="27.6" x14ac:dyDescent="0.3">
      <c r="A102" s="253" t="s">
        <v>1352</v>
      </c>
      <c r="B102" s="89" t="s">
        <v>1353</v>
      </c>
      <c r="C102" s="11" t="s">
        <v>1325</v>
      </c>
      <c r="E102" s="39"/>
      <c r="F102" s="39"/>
      <c r="AA102" s="98" t="s">
        <v>61</v>
      </c>
      <c r="AB102" s="116">
        <v>1</v>
      </c>
      <c r="AC102" s="116" t="s">
        <v>8</v>
      </c>
      <c r="AD102" s="116" t="s">
        <v>3</v>
      </c>
      <c r="AE102" s="116"/>
      <c r="AF102" s="116"/>
      <c r="AG102" s="123">
        <f>IF(Tabel19[[#This Row],[Antwoord Leverancier]]=AC102,AB102,0)</f>
        <v>0</v>
      </c>
      <c r="AH102" s="98"/>
      <c r="AI102" s="98"/>
      <c r="AJ102" s="98"/>
      <c r="AK102" s="118">
        <f t="shared" si="31"/>
        <v>0</v>
      </c>
      <c r="AL102" s="118">
        <f t="shared" si="32"/>
        <v>0</v>
      </c>
      <c r="AM102" s="118">
        <f t="shared" si="33"/>
        <v>0</v>
      </c>
      <c r="AN102" s="118">
        <f t="shared" si="34"/>
        <v>0</v>
      </c>
      <c r="AO102" s="118">
        <f t="shared" si="35"/>
        <v>0</v>
      </c>
      <c r="AP102" s="118">
        <f t="shared" si="36"/>
        <v>0</v>
      </c>
      <c r="AQ102" s="118">
        <f t="shared" si="37"/>
        <v>0</v>
      </c>
      <c r="AR102" s="118">
        <f t="shared" si="38"/>
        <v>0</v>
      </c>
      <c r="AS102" s="118">
        <f t="shared" si="39"/>
        <v>1</v>
      </c>
      <c r="AT102" s="118">
        <f t="shared" si="40"/>
        <v>0</v>
      </c>
      <c r="AU102" s="118">
        <f t="shared" si="41"/>
        <v>0</v>
      </c>
      <c r="AV102" s="118">
        <f t="shared" si="42"/>
        <v>0</v>
      </c>
      <c r="AW102" s="118">
        <f t="shared" si="43"/>
        <v>0</v>
      </c>
      <c r="AX102" s="118">
        <f t="shared" si="44"/>
        <v>0</v>
      </c>
      <c r="AY102" s="118">
        <f t="shared" si="45"/>
        <v>0</v>
      </c>
      <c r="AZ102" s="118">
        <f t="shared" si="46"/>
        <v>0</v>
      </c>
      <c r="BA102" s="118">
        <f t="shared" si="47"/>
        <v>0</v>
      </c>
      <c r="BB102" s="118">
        <f t="shared" si="48"/>
        <v>0</v>
      </c>
      <c r="BC102" s="118">
        <f t="shared" si="49"/>
        <v>0</v>
      </c>
      <c r="BD102" s="118">
        <f t="shared" si="50"/>
        <v>0</v>
      </c>
      <c r="BE102" s="89"/>
      <c r="BF102" s="89"/>
      <c r="BG102" s="89"/>
      <c r="BH102" s="89"/>
      <c r="BI102" s="89"/>
      <c r="BJ102" s="89"/>
      <c r="BK102" s="89"/>
      <c r="BL102" s="89"/>
      <c r="BM102" s="89"/>
      <c r="BN102" s="89"/>
      <c r="BO102" s="89"/>
      <c r="BP102" s="89"/>
      <c r="BQ102" s="89"/>
      <c r="BR102" s="89"/>
      <c r="BS102" s="89"/>
      <c r="BT102" s="89"/>
      <c r="BU102" s="89"/>
      <c r="BV102" s="89"/>
    </row>
    <row r="103" spans="1:74" ht="13.8" x14ac:dyDescent="0.3">
      <c r="A103" s="256"/>
      <c r="B103" s="17" t="s">
        <v>1354</v>
      </c>
      <c r="C103" s="17"/>
      <c r="D103" s="17"/>
      <c r="E103" s="17"/>
      <c r="F103" s="74"/>
      <c r="AA103" s="98"/>
      <c r="AB103" s="116"/>
      <c r="AC103" s="116" t="s">
        <v>8</v>
      </c>
      <c r="AD103" s="116" t="s">
        <v>3</v>
      </c>
      <c r="AE103" s="116"/>
      <c r="AF103" s="116"/>
      <c r="AG103" s="123">
        <f>IF(Tabel19[[#This Row],[Antwoord Leverancier]]=AC103,AB103,0)</f>
        <v>0</v>
      </c>
      <c r="AH103" s="98"/>
      <c r="AI103" s="98"/>
      <c r="AJ103" s="98"/>
      <c r="AK103" s="118">
        <f t="shared" si="31"/>
        <v>0</v>
      </c>
      <c r="AL103" s="118">
        <f t="shared" si="32"/>
        <v>0</v>
      </c>
      <c r="AM103" s="118">
        <f t="shared" si="33"/>
        <v>0</v>
      </c>
      <c r="AN103" s="118">
        <f t="shared" si="34"/>
        <v>0</v>
      </c>
      <c r="AO103" s="118">
        <f t="shared" si="35"/>
        <v>0</v>
      </c>
      <c r="AP103" s="118">
        <f t="shared" si="36"/>
        <v>0</v>
      </c>
      <c r="AQ103" s="118">
        <f t="shared" si="37"/>
        <v>0</v>
      </c>
      <c r="AR103" s="118">
        <f t="shared" si="38"/>
        <v>0</v>
      </c>
      <c r="AS103" s="118">
        <f t="shared" si="39"/>
        <v>0</v>
      </c>
      <c r="AT103" s="118">
        <f t="shared" si="40"/>
        <v>0</v>
      </c>
      <c r="AU103" s="118">
        <f t="shared" si="41"/>
        <v>0</v>
      </c>
      <c r="AV103" s="118">
        <f t="shared" si="42"/>
        <v>0</v>
      </c>
      <c r="AW103" s="118">
        <f t="shared" si="43"/>
        <v>0</v>
      </c>
      <c r="AX103" s="118">
        <f t="shared" si="44"/>
        <v>0</v>
      </c>
      <c r="AY103" s="118">
        <f t="shared" si="45"/>
        <v>0</v>
      </c>
      <c r="AZ103" s="118">
        <f t="shared" si="46"/>
        <v>0</v>
      </c>
      <c r="BA103" s="118">
        <f t="shared" si="47"/>
        <v>0</v>
      </c>
      <c r="BB103" s="118">
        <f t="shared" si="48"/>
        <v>0</v>
      </c>
      <c r="BC103" s="118">
        <f t="shared" si="49"/>
        <v>0</v>
      </c>
      <c r="BD103" s="118">
        <f t="shared" si="50"/>
        <v>0</v>
      </c>
      <c r="BE103" s="89"/>
      <c r="BF103" s="89"/>
      <c r="BG103" s="89"/>
      <c r="BH103" s="89"/>
      <c r="BI103" s="89"/>
      <c r="BJ103" s="89"/>
      <c r="BK103" s="89"/>
      <c r="BL103" s="89"/>
      <c r="BM103" s="89"/>
      <c r="BN103" s="89"/>
      <c r="BO103" s="89"/>
      <c r="BP103" s="89"/>
      <c r="BQ103" s="89"/>
      <c r="BR103" s="89"/>
      <c r="BS103" s="89"/>
      <c r="BT103" s="89"/>
      <c r="BU103" s="89"/>
      <c r="BV103" s="89"/>
    </row>
    <row r="104" spans="1:74" ht="27.6" x14ac:dyDescent="0.3">
      <c r="A104" s="253" t="s">
        <v>1355</v>
      </c>
      <c r="B104" s="89" t="s">
        <v>1356</v>
      </c>
      <c r="C104" s="11" t="s">
        <v>1218</v>
      </c>
      <c r="E104" s="39"/>
      <c r="F104" s="39"/>
      <c r="AA104" s="98" t="s">
        <v>61</v>
      </c>
      <c r="AB104" s="116">
        <v>1</v>
      </c>
      <c r="AC104" s="116" t="s">
        <v>8</v>
      </c>
      <c r="AD104" s="116" t="s">
        <v>3</v>
      </c>
      <c r="AE104" s="116"/>
      <c r="AF104" s="116"/>
      <c r="AG104" s="123">
        <f>IF(Tabel19[[#This Row],[Antwoord Leverancier]]=AC104,AB104,0)</f>
        <v>0</v>
      </c>
      <c r="AH104" s="98"/>
      <c r="AI104" s="98"/>
      <c r="AJ104" s="98"/>
      <c r="AK104" s="118">
        <f t="shared" si="31"/>
        <v>0</v>
      </c>
      <c r="AL104" s="118">
        <f t="shared" si="32"/>
        <v>0</v>
      </c>
      <c r="AM104" s="118">
        <f t="shared" si="33"/>
        <v>0</v>
      </c>
      <c r="AN104" s="118">
        <f t="shared" si="34"/>
        <v>0</v>
      </c>
      <c r="AO104" s="118">
        <f t="shared" si="35"/>
        <v>0</v>
      </c>
      <c r="AP104" s="118">
        <f t="shared" si="36"/>
        <v>0</v>
      </c>
      <c r="AQ104" s="118">
        <f t="shared" si="37"/>
        <v>0</v>
      </c>
      <c r="AR104" s="118">
        <f t="shared" si="38"/>
        <v>0</v>
      </c>
      <c r="AS104" s="118">
        <f t="shared" si="39"/>
        <v>1</v>
      </c>
      <c r="AT104" s="118">
        <f t="shared" si="40"/>
        <v>0</v>
      </c>
      <c r="AU104" s="118">
        <f t="shared" si="41"/>
        <v>0</v>
      </c>
      <c r="AV104" s="118">
        <f t="shared" si="42"/>
        <v>0</v>
      </c>
      <c r="AW104" s="118">
        <f t="shared" si="43"/>
        <v>0</v>
      </c>
      <c r="AX104" s="118">
        <f t="shared" si="44"/>
        <v>0</v>
      </c>
      <c r="AY104" s="118">
        <f t="shared" si="45"/>
        <v>0</v>
      </c>
      <c r="AZ104" s="118">
        <f t="shared" si="46"/>
        <v>0</v>
      </c>
      <c r="BA104" s="118">
        <f t="shared" si="47"/>
        <v>0</v>
      </c>
      <c r="BB104" s="118">
        <f t="shared" si="48"/>
        <v>0</v>
      </c>
      <c r="BC104" s="118">
        <f t="shared" si="49"/>
        <v>0</v>
      </c>
      <c r="BD104" s="118">
        <f t="shared" si="50"/>
        <v>0</v>
      </c>
      <c r="BE104" s="89"/>
      <c r="BF104" s="89"/>
      <c r="BG104" s="89"/>
      <c r="BH104" s="89"/>
      <c r="BI104" s="89"/>
      <c r="BJ104" s="89"/>
      <c r="BK104" s="89"/>
      <c r="BL104" s="89"/>
      <c r="BM104" s="89"/>
      <c r="BN104" s="89"/>
      <c r="BO104" s="89"/>
      <c r="BP104" s="89"/>
      <c r="BQ104" s="89"/>
      <c r="BR104" s="89"/>
      <c r="BS104" s="89"/>
      <c r="BT104" s="89"/>
      <c r="BU104" s="89"/>
      <c r="BV104" s="89"/>
    </row>
    <row r="105" spans="1:74" ht="27.6" x14ac:dyDescent="0.3">
      <c r="A105" s="253" t="s">
        <v>1357</v>
      </c>
      <c r="B105" s="89" t="s">
        <v>1358</v>
      </c>
      <c r="C105" s="11" t="s">
        <v>1218</v>
      </c>
      <c r="E105" s="39"/>
      <c r="F105" s="39"/>
      <c r="AA105" s="98" t="s">
        <v>61</v>
      </c>
      <c r="AB105" s="116">
        <v>1</v>
      </c>
      <c r="AC105" s="116" t="s">
        <v>8</v>
      </c>
      <c r="AD105" s="116" t="s">
        <v>3</v>
      </c>
      <c r="AE105" s="116"/>
      <c r="AF105" s="116"/>
      <c r="AG105" s="123">
        <f>IF(Tabel19[[#This Row],[Antwoord Leverancier]]=AC105,AB105,0)</f>
        <v>0</v>
      </c>
      <c r="AH105" s="98"/>
      <c r="AI105" s="98"/>
      <c r="AJ105" s="98"/>
      <c r="AK105" s="118">
        <f t="shared" si="31"/>
        <v>0</v>
      </c>
      <c r="AL105" s="118">
        <f t="shared" si="32"/>
        <v>0</v>
      </c>
      <c r="AM105" s="118">
        <f t="shared" si="33"/>
        <v>0</v>
      </c>
      <c r="AN105" s="118">
        <f t="shared" si="34"/>
        <v>0</v>
      </c>
      <c r="AO105" s="118">
        <f t="shared" si="35"/>
        <v>0</v>
      </c>
      <c r="AP105" s="118">
        <f t="shared" si="36"/>
        <v>0</v>
      </c>
      <c r="AQ105" s="118">
        <f t="shared" si="37"/>
        <v>0</v>
      </c>
      <c r="AR105" s="118">
        <f t="shared" si="38"/>
        <v>0</v>
      </c>
      <c r="AS105" s="118">
        <f t="shared" si="39"/>
        <v>1</v>
      </c>
      <c r="AT105" s="118">
        <f t="shared" si="40"/>
        <v>0</v>
      </c>
      <c r="AU105" s="118">
        <f t="shared" si="41"/>
        <v>0</v>
      </c>
      <c r="AV105" s="118">
        <f t="shared" si="42"/>
        <v>0</v>
      </c>
      <c r="AW105" s="118">
        <f t="shared" si="43"/>
        <v>0</v>
      </c>
      <c r="AX105" s="118">
        <f t="shared" si="44"/>
        <v>0</v>
      </c>
      <c r="AY105" s="118">
        <f t="shared" si="45"/>
        <v>0</v>
      </c>
      <c r="AZ105" s="118">
        <f t="shared" si="46"/>
        <v>0</v>
      </c>
      <c r="BA105" s="118">
        <f t="shared" si="47"/>
        <v>0</v>
      </c>
      <c r="BB105" s="118">
        <f t="shared" si="48"/>
        <v>0</v>
      </c>
      <c r="BC105" s="118">
        <f t="shared" si="49"/>
        <v>0</v>
      </c>
      <c r="BD105" s="118">
        <f t="shared" si="50"/>
        <v>0</v>
      </c>
      <c r="BE105" s="89"/>
      <c r="BF105" s="89"/>
      <c r="BG105" s="89"/>
      <c r="BH105" s="89"/>
      <c r="BI105" s="89"/>
      <c r="BJ105" s="89"/>
      <c r="BK105" s="89"/>
      <c r="BL105" s="89"/>
      <c r="BM105" s="89"/>
      <c r="BN105" s="89"/>
      <c r="BO105" s="89"/>
      <c r="BP105" s="89"/>
      <c r="BQ105" s="89"/>
      <c r="BR105" s="89"/>
      <c r="BS105" s="89"/>
      <c r="BT105" s="89"/>
      <c r="BU105" s="89"/>
      <c r="BV105" s="89"/>
    </row>
    <row r="106" spans="1:74" ht="41.4" x14ac:dyDescent="0.3">
      <c r="A106" s="253" t="s">
        <v>1359</v>
      </c>
      <c r="B106" s="89" t="s">
        <v>1360</v>
      </c>
      <c r="C106" s="11" t="s">
        <v>1218</v>
      </c>
      <c r="E106" s="39"/>
      <c r="F106" s="39"/>
      <c r="AA106" s="98" t="s">
        <v>61</v>
      </c>
      <c r="AB106" s="116">
        <v>1</v>
      </c>
      <c r="AC106" s="116" t="s">
        <v>8</v>
      </c>
      <c r="AD106" s="116" t="s">
        <v>3</v>
      </c>
      <c r="AE106" s="116"/>
      <c r="AF106" s="116"/>
      <c r="AG106" s="123">
        <f>IF(Tabel19[[#This Row],[Antwoord Leverancier]]=AC106,AB106,0)</f>
        <v>0</v>
      </c>
      <c r="AH106" s="98"/>
      <c r="AI106" s="98"/>
      <c r="AJ106" s="98"/>
      <c r="AK106" s="118">
        <f t="shared" si="31"/>
        <v>0</v>
      </c>
      <c r="AL106" s="118">
        <f t="shared" si="32"/>
        <v>0</v>
      </c>
      <c r="AM106" s="118">
        <f t="shared" si="33"/>
        <v>0</v>
      </c>
      <c r="AN106" s="118">
        <f t="shared" si="34"/>
        <v>0</v>
      </c>
      <c r="AO106" s="118">
        <f t="shared" si="35"/>
        <v>0</v>
      </c>
      <c r="AP106" s="118">
        <f t="shared" si="36"/>
        <v>0</v>
      </c>
      <c r="AQ106" s="118">
        <f t="shared" si="37"/>
        <v>0</v>
      </c>
      <c r="AR106" s="118">
        <f t="shared" si="38"/>
        <v>0</v>
      </c>
      <c r="AS106" s="118">
        <f t="shared" si="39"/>
        <v>1</v>
      </c>
      <c r="AT106" s="118">
        <f t="shared" si="40"/>
        <v>0</v>
      </c>
      <c r="AU106" s="118">
        <f t="shared" si="41"/>
        <v>0</v>
      </c>
      <c r="AV106" s="118">
        <f t="shared" si="42"/>
        <v>0</v>
      </c>
      <c r="AW106" s="118">
        <f t="shared" si="43"/>
        <v>0</v>
      </c>
      <c r="AX106" s="118">
        <f t="shared" si="44"/>
        <v>0</v>
      </c>
      <c r="AY106" s="118">
        <f t="shared" si="45"/>
        <v>0</v>
      </c>
      <c r="AZ106" s="118">
        <f t="shared" si="46"/>
        <v>0</v>
      </c>
      <c r="BA106" s="118">
        <f t="shared" si="47"/>
        <v>0</v>
      </c>
      <c r="BB106" s="118">
        <f t="shared" si="48"/>
        <v>0</v>
      </c>
      <c r="BC106" s="118">
        <f t="shared" si="49"/>
        <v>0</v>
      </c>
      <c r="BD106" s="118">
        <f t="shared" si="50"/>
        <v>0</v>
      </c>
      <c r="BE106" s="89"/>
      <c r="BF106" s="89"/>
      <c r="BG106" s="89"/>
      <c r="BH106" s="89"/>
      <c r="BI106" s="89"/>
      <c r="BJ106" s="89"/>
      <c r="BK106" s="89"/>
      <c r="BL106" s="89"/>
      <c r="BM106" s="89"/>
      <c r="BN106" s="89"/>
      <c r="BO106" s="89"/>
      <c r="BP106" s="89"/>
      <c r="BQ106" s="89"/>
      <c r="BR106" s="89"/>
      <c r="BS106" s="89"/>
      <c r="BT106" s="89"/>
      <c r="BU106" s="89"/>
      <c r="BV106" s="89"/>
    </row>
    <row r="107" spans="1:74" ht="13.8" x14ac:dyDescent="0.3">
      <c r="A107" s="256"/>
      <c r="B107" s="17" t="s">
        <v>1361</v>
      </c>
      <c r="C107" s="17"/>
      <c r="D107" s="17"/>
      <c r="E107" s="17"/>
      <c r="F107" s="74"/>
      <c r="AA107" s="98"/>
      <c r="AB107" s="116"/>
      <c r="AC107" s="116" t="s">
        <v>8</v>
      </c>
      <c r="AD107" s="116" t="s">
        <v>3</v>
      </c>
      <c r="AE107" s="116"/>
      <c r="AF107" s="116"/>
      <c r="AG107" s="123">
        <f>IF(Tabel19[[#This Row],[Antwoord Leverancier]]=AC107,AB107,0)</f>
        <v>0</v>
      </c>
      <c r="AH107" s="98"/>
      <c r="AI107" s="98"/>
      <c r="AJ107" s="98"/>
      <c r="AK107" s="118">
        <f t="shared" si="31"/>
        <v>0</v>
      </c>
      <c r="AL107" s="118">
        <f t="shared" si="32"/>
        <v>0</v>
      </c>
      <c r="AM107" s="118">
        <f t="shared" si="33"/>
        <v>0</v>
      </c>
      <c r="AN107" s="118">
        <f t="shared" si="34"/>
        <v>0</v>
      </c>
      <c r="AO107" s="118">
        <f t="shared" si="35"/>
        <v>0</v>
      </c>
      <c r="AP107" s="118">
        <f t="shared" si="36"/>
        <v>0</v>
      </c>
      <c r="AQ107" s="118">
        <f t="shared" si="37"/>
        <v>0</v>
      </c>
      <c r="AR107" s="118">
        <f t="shared" si="38"/>
        <v>0</v>
      </c>
      <c r="AS107" s="118">
        <f t="shared" si="39"/>
        <v>0</v>
      </c>
      <c r="AT107" s="118">
        <f t="shared" si="40"/>
        <v>0</v>
      </c>
      <c r="AU107" s="118">
        <f t="shared" si="41"/>
        <v>0</v>
      </c>
      <c r="AV107" s="118">
        <f t="shared" si="42"/>
        <v>0</v>
      </c>
      <c r="AW107" s="118">
        <f t="shared" si="43"/>
        <v>0</v>
      </c>
      <c r="AX107" s="118">
        <f t="shared" si="44"/>
        <v>0</v>
      </c>
      <c r="AY107" s="118">
        <f t="shared" si="45"/>
        <v>0</v>
      </c>
      <c r="AZ107" s="118">
        <f t="shared" si="46"/>
        <v>0</v>
      </c>
      <c r="BA107" s="118">
        <f t="shared" si="47"/>
        <v>0</v>
      </c>
      <c r="BB107" s="118">
        <f t="shared" si="48"/>
        <v>0</v>
      </c>
      <c r="BC107" s="118">
        <f t="shared" si="49"/>
        <v>0</v>
      </c>
      <c r="BD107" s="118">
        <f t="shared" si="50"/>
        <v>0</v>
      </c>
      <c r="BE107" s="89"/>
      <c r="BF107" s="89"/>
      <c r="BG107" s="89"/>
      <c r="BH107" s="89"/>
      <c r="BI107" s="89"/>
      <c r="BJ107" s="89"/>
      <c r="BK107" s="89"/>
      <c r="BL107" s="89"/>
      <c r="BM107" s="89"/>
      <c r="BN107" s="89"/>
      <c r="BO107" s="89"/>
      <c r="BP107" s="89"/>
      <c r="BQ107" s="89"/>
      <c r="BR107" s="89"/>
      <c r="BS107" s="89"/>
      <c r="BT107" s="89"/>
      <c r="BU107" s="89"/>
      <c r="BV107" s="89"/>
    </row>
    <row r="108" spans="1:74" ht="13.8" x14ac:dyDescent="0.3">
      <c r="A108" s="253" t="s">
        <v>1362</v>
      </c>
      <c r="B108" s="89" t="s">
        <v>1363</v>
      </c>
      <c r="C108" s="11" t="s">
        <v>1171</v>
      </c>
      <c r="E108" s="39"/>
      <c r="F108" s="39"/>
      <c r="AA108" s="98" t="s">
        <v>61</v>
      </c>
      <c r="AB108" s="116">
        <v>1</v>
      </c>
      <c r="AC108" s="116"/>
      <c r="AD108" s="116" t="s">
        <v>3</v>
      </c>
      <c r="AE108" s="116"/>
      <c r="AF108" s="116"/>
      <c r="AG108" s="123">
        <f>IF(AND(Tabel19[[#This Row],[Antwoord Leverancier]]&lt;&gt;0,Tabel19[[#This Row],[Antwoord Leverancier]]&lt;&gt;AD108),AB108,0)</f>
        <v>0</v>
      </c>
      <c r="AH108" s="98" t="s">
        <v>1257</v>
      </c>
      <c r="AI108" s="98"/>
      <c r="AJ108" s="98"/>
      <c r="AK108" s="118">
        <f t="shared" si="31"/>
        <v>0</v>
      </c>
      <c r="AL108" s="118">
        <f t="shared" si="32"/>
        <v>0</v>
      </c>
      <c r="AM108" s="118">
        <f t="shared" si="33"/>
        <v>0</v>
      </c>
      <c r="AN108" s="118">
        <f t="shared" si="34"/>
        <v>0</v>
      </c>
      <c r="AO108" s="118">
        <f t="shared" si="35"/>
        <v>0</v>
      </c>
      <c r="AP108" s="118">
        <f t="shared" si="36"/>
        <v>0</v>
      </c>
      <c r="AQ108" s="118">
        <f t="shared" si="37"/>
        <v>0</v>
      </c>
      <c r="AR108" s="118">
        <f t="shared" si="38"/>
        <v>0</v>
      </c>
      <c r="AS108" s="118">
        <f t="shared" si="39"/>
        <v>1</v>
      </c>
      <c r="AT108" s="118">
        <f t="shared" si="40"/>
        <v>0</v>
      </c>
      <c r="AU108" s="118">
        <f t="shared" si="41"/>
        <v>0</v>
      </c>
      <c r="AV108" s="118">
        <f t="shared" si="42"/>
        <v>0</v>
      </c>
      <c r="AW108" s="118">
        <f t="shared" si="43"/>
        <v>0</v>
      </c>
      <c r="AX108" s="118">
        <f t="shared" si="44"/>
        <v>0</v>
      </c>
      <c r="AY108" s="118">
        <f t="shared" si="45"/>
        <v>0</v>
      </c>
      <c r="AZ108" s="118">
        <f t="shared" si="46"/>
        <v>0</v>
      </c>
      <c r="BA108" s="118">
        <f t="shared" si="47"/>
        <v>0</v>
      </c>
      <c r="BB108" s="118">
        <f t="shared" si="48"/>
        <v>0</v>
      </c>
      <c r="BC108" s="118">
        <f t="shared" si="49"/>
        <v>0</v>
      </c>
      <c r="BD108" s="118">
        <f t="shared" si="50"/>
        <v>0</v>
      </c>
      <c r="BE108" s="89"/>
      <c r="BF108" s="89"/>
      <c r="BG108" s="89"/>
      <c r="BH108" s="89"/>
      <c r="BI108" s="89"/>
      <c r="BJ108" s="89"/>
      <c r="BK108" s="89"/>
      <c r="BL108" s="89"/>
      <c r="BM108" s="89"/>
      <c r="BN108" s="89"/>
      <c r="BO108" s="89"/>
      <c r="BP108" s="89"/>
      <c r="BQ108" s="89"/>
      <c r="BR108" s="89"/>
      <c r="BS108" s="89"/>
      <c r="BT108" s="89"/>
      <c r="BU108" s="89"/>
      <c r="BV108" s="89"/>
    </row>
    <row r="109" spans="1:74" ht="41.4" x14ac:dyDescent="0.3">
      <c r="A109" s="253" t="s">
        <v>1364</v>
      </c>
      <c r="B109" s="5" t="s">
        <v>1365</v>
      </c>
      <c r="C109" s="11" t="s">
        <v>1171</v>
      </c>
      <c r="E109" s="39"/>
      <c r="F109" s="39"/>
      <c r="AA109" s="98" t="s">
        <v>61</v>
      </c>
      <c r="AB109" s="116">
        <v>1</v>
      </c>
      <c r="AC109" s="116"/>
      <c r="AD109" s="116" t="s">
        <v>3</v>
      </c>
      <c r="AE109" s="116"/>
      <c r="AF109" s="116"/>
      <c r="AG109" s="123">
        <f>IF(AND(Tabel19[[#This Row],[Antwoord Leverancier]]&lt;&gt;0,Tabel19[[#This Row],[Antwoord Leverancier]]&lt;&gt;AD109),AB109,0)</f>
        <v>0</v>
      </c>
      <c r="AH109" s="98" t="s">
        <v>1257</v>
      </c>
      <c r="AI109" s="98"/>
      <c r="AJ109" s="98"/>
      <c r="AK109" s="118">
        <f t="shared" si="31"/>
        <v>0</v>
      </c>
      <c r="AL109" s="118">
        <f t="shared" si="32"/>
        <v>0</v>
      </c>
      <c r="AM109" s="118">
        <f t="shared" si="33"/>
        <v>0</v>
      </c>
      <c r="AN109" s="118">
        <f t="shared" si="34"/>
        <v>0</v>
      </c>
      <c r="AO109" s="118">
        <f t="shared" si="35"/>
        <v>0</v>
      </c>
      <c r="AP109" s="118">
        <f t="shared" si="36"/>
        <v>0</v>
      </c>
      <c r="AQ109" s="118">
        <f t="shared" si="37"/>
        <v>0</v>
      </c>
      <c r="AR109" s="118">
        <f t="shared" si="38"/>
        <v>0</v>
      </c>
      <c r="AS109" s="118">
        <f t="shared" si="39"/>
        <v>1</v>
      </c>
      <c r="AT109" s="118">
        <f t="shared" si="40"/>
        <v>0</v>
      </c>
      <c r="AU109" s="118">
        <f t="shared" si="41"/>
        <v>0</v>
      </c>
      <c r="AV109" s="118">
        <f t="shared" si="42"/>
        <v>0</v>
      </c>
      <c r="AW109" s="118">
        <f t="shared" si="43"/>
        <v>0</v>
      </c>
      <c r="AX109" s="118">
        <f t="shared" si="44"/>
        <v>0</v>
      </c>
      <c r="AY109" s="118">
        <f t="shared" si="45"/>
        <v>0</v>
      </c>
      <c r="AZ109" s="118">
        <f t="shared" si="46"/>
        <v>0</v>
      </c>
      <c r="BA109" s="118">
        <f t="shared" si="47"/>
        <v>0</v>
      </c>
      <c r="BB109" s="118">
        <f t="shared" si="48"/>
        <v>0</v>
      </c>
      <c r="BC109" s="118">
        <f t="shared" si="49"/>
        <v>0</v>
      </c>
      <c r="BD109" s="118">
        <f t="shared" si="50"/>
        <v>0</v>
      </c>
      <c r="BE109" s="89"/>
      <c r="BF109" s="89"/>
      <c r="BG109" s="89"/>
      <c r="BH109" s="89"/>
      <c r="BI109" s="89"/>
      <c r="BJ109" s="89"/>
      <c r="BK109" s="89"/>
      <c r="BL109" s="89"/>
      <c r="BM109" s="89"/>
      <c r="BN109" s="89"/>
      <c r="BO109" s="89"/>
      <c r="BP109" s="89"/>
      <c r="BQ109" s="89"/>
      <c r="BR109" s="89"/>
      <c r="BS109" s="89"/>
      <c r="BT109" s="89"/>
      <c r="BU109" s="89"/>
      <c r="BV109" s="89"/>
    </row>
    <row r="110" spans="1:74" ht="13.8" x14ac:dyDescent="0.3">
      <c r="A110" s="259" t="s">
        <v>1366</v>
      </c>
      <c r="B110" s="89" t="s">
        <v>1367</v>
      </c>
      <c r="C110" s="11" t="s">
        <v>1171</v>
      </c>
      <c r="E110" s="39"/>
      <c r="F110" s="39"/>
      <c r="AA110" s="98" t="s">
        <v>61</v>
      </c>
      <c r="AB110" s="116">
        <v>1</v>
      </c>
      <c r="AC110" s="116" t="s">
        <v>1206</v>
      </c>
      <c r="AD110" s="116" t="s">
        <v>3</v>
      </c>
      <c r="AE110" s="116"/>
      <c r="AF110" s="116"/>
      <c r="AG110" s="123">
        <f>IF(AND(Tabel19[[#This Row],[Antwoord Leverancier]]=AC110,Tabel19[[#This Row],[Toelichting]]&lt;&gt;""),AB110,0)</f>
        <v>0</v>
      </c>
      <c r="AH110" s="98" t="s">
        <v>88</v>
      </c>
      <c r="AI110" s="98"/>
      <c r="AJ110" s="98"/>
      <c r="AK110" s="118">
        <f t="shared" si="31"/>
        <v>0</v>
      </c>
      <c r="AL110" s="118">
        <f t="shared" si="32"/>
        <v>0</v>
      </c>
      <c r="AM110" s="118">
        <f t="shared" si="33"/>
        <v>0</v>
      </c>
      <c r="AN110" s="118">
        <f t="shared" si="34"/>
        <v>0</v>
      </c>
      <c r="AO110" s="118">
        <f t="shared" si="35"/>
        <v>0</v>
      </c>
      <c r="AP110" s="118">
        <f t="shared" si="36"/>
        <v>0</v>
      </c>
      <c r="AQ110" s="118">
        <f t="shared" si="37"/>
        <v>0</v>
      </c>
      <c r="AR110" s="118">
        <f t="shared" si="38"/>
        <v>0</v>
      </c>
      <c r="AS110" s="118">
        <f t="shared" si="39"/>
        <v>1</v>
      </c>
      <c r="AT110" s="118">
        <f t="shared" si="40"/>
        <v>0</v>
      </c>
      <c r="AU110" s="118">
        <f t="shared" si="41"/>
        <v>0</v>
      </c>
      <c r="AV110" s="118">
        <f t="shared" si="42"/>
        <v>0</v>
      </c>
      <c r="AW110" s="118">
        <f t="shared" si="43"/>
        <v>0</v>
      </c>
      <c r="AX110" s="118">
        <f t="shared" si="44"/>
        <v>0</v>
      </c>
      <c r="AY110" s="118">
        <f t="shared" si="45"/>
        <v>0</v>
      </c>
      <c r="AZ110" s="118">
        <f t="shared" si="46"/>
        <v>0</v>
      </c>
      <c r="BA110" s="118">
        <f t="shared" si="47"/>
        <v>0</v>
      </c>
      <c r="BB110" s="118">
        <f t="shared" si="48"/>
        <v>0</v>
      </c>
      <c r="BC110" s="118">
        <f t="shared" si="49"/>
        <v>0</v>
      </c>
      <c r="BD110" s="118">
        <f t="shared" si="50"/>
        <v>0</v>
      </c>
      <c r="BE110" s="89"/>
      <c r="BF110" s="89"/>
      <c r="BG110" s="89"/>
      <c r="BH110" s="89"/>
      <c r="BI110" s="89"/>
      <c r="BJ110" s="89"/>
      <c r="BK110" s="89"/>
      <c r="BL110" s="89"/>
      <c r="BM110" s="89"/>
      <c r="BN110" s="89"/>
      <c r="BO110" s="89"/>
      <c r="BP110" s="89"/>
      <c r="BQ110" s="89"/>
      <c r="BR110" s="89"/>
      <c r="BS110" s="89"/>
      <c r="BT110" s="89"/>
      <c r="BU110" s="89"/>
      <c r="BV110" s="89"/>
    </row>
    <row r="111" spans="1:74" ht="13.8" x14ac:dyDescent="0.3">
      <c r="A111" s="253" t="s">
        <v>1368</v>
      </c>
      <c r="B111" s="89" t="s">
        <v>1369</v>
      </c>
      <c r="C111" s="11" t="s">
        <v>1171</v>
      </c>
      <c r="E111" s="39"/>
      <c r="F111" s="39"/>
      <c r="AA111" s="98" t="s">
        <v>61</v>
      </c>
      <c r="AB111" s="116">
        <v>1</v>
      </c>
      <c r="AC111" s="116" t="s">
        <v>1206</v>
      </c>
      <c r="AD111" s="116" t="s">
        <v>3</v>
      </c>
      <c r="AE111" s="116"/>
      <c r="AF111" s="116"/>
      <c r="AG111" s="123">
        <f>IF(AND(Tabel19[[#This Row],[Antwoord Leverancier]]=AC111,Tabel19[[#This Row],[Toelichting]]&lt;&gt;""),AB111,0)</f>
        <v>0</v>
      </c>
      <c r="AH111" s="98" t="s">
        <v>88</v>
      </c>
      <c r="AI111" s="98"/>
      <c r="AJ111" s="98"/>
      <c r="AK111" s="118">
        <f t="shared" si="31"/>
        <v>0</v>
      </c>
      <c r="AL111" s="118">
        <f t="shared" si="32"/>
        <v>0</v>
      </c>
      <c r="AM111" s="118">
        <f t="shared" si="33"/>
        <v>0</v>
      </c>
      <c r="AN111" s="118">
        <f t="shared" si="34"/>
        <v>0</v>
      </c>
      <c r="AO111" s="118">
        <f t="shared" si="35"/>
        <v>0</v>
      </c>
      <c r="AP111" s="118">
        <f t="shared" si="36"/>
        <v>0</v>
      </c>
      <c r="AQ111" s="118">
        <f t="shared" si="37"/>
        <v>0</v>
      </c>
      <c r="AR111" s="118">
        <f t="shared" si="38"/>
        <v>0</v>
      </c>
      <c r="AS111" s="118">
        <f t="shared" si="39"/>
        <v>1</v>
      </c>
      <c r="AT111" s="118">
        <f t="shared" si="40"/>
        <v>0</v>
      </c>
      <c r="AU111" s="118">
        <f t="shared" si="41"/>
        <v>0</v>
      </c>
      <c r="AV111" s="118">
        <f t="shared" si="42"/>
        <v>0</v>
      </c>
      <c r="AW111" s="118">
        <f t="shared" si="43"/>
        <v>0</v>
      </c>
      <c r="AX111" s="118">
        <f t="shared" si="44"/>
        <v>0</v>
      </c>
      <c r="AY111" s="118">
        <f t="shared" si="45"/>
        <v>0</v>
      </c>
      <c r="AZ111" s="118">
        <f t="shared" si="46"/>
        <v>0</v>
      </c>
      <c r="BA111" s="118">
        <f t="shared" si="47"/>
        <v>0</v>
      </c>
      <c r="BB111" s="118">
        <f t="shared" si="48"/>
        <v>0</v>
      </c>
      <c r="BC111" s="118">
        <f t="shared" si="49"/>
        <v>0</v>
      </c>
      <c r="BD111" s="118">
        <f t="shared" si="50"/>
        <v>0</v>
      </c>
      <c r="BE111" s="89"/>
      <c r="BF111" s="89"/>
      <c r="BG111" s="89"/>
      <c r="BH111" s="89"/>
      <c r="BI111" s="89"/>
      <c r="BJ111" s="89"/>
      <c r="BK111" s="89"/>
      <c r="BL111" s="89"/>
      <c r="BM111" s="89"/>
      <c r="BN111" s="89"/>
      <c r="BO111" s="89"/>
      <c r="BP111" s="89"/>
      <c r="BQ111" s="89"/>
      <c r="BR111" s="89"/>
      <c r="BS111" s="89"/>
      <c r="BT111" s="89"/>
      <c r="BU111" s="89"/>
      <c r="BV111" s="89"/>
    </row>
    <row r="112" spans="1:74" ht="13.8" x14ac:dyDescent="0.3">
      <c r="A112" s="256"/>
      <c r="B112" s="17" t="s">
        <v>1370</v>
      </c>
      <c r="C112" s="17"/>
      <c r="D112" s="17"/>
      <c r="E112" s="17"/>
      <c r="F112" s="74"/>
      <c r="AA112" s="98"/>
      <c r="AB112" s="116"/>
      <c r="AC112" s="116" t="s">
        <v>8</v>
      </c>
      <c r="AD112" s="116" t="s">
        <v>3</v>
      </c>
      <c r="AE112" s="116"/>
      <c r="AF112" s="116"/>
      <c r="AG112" s="123">
        <f>IF(Tabel19[[#This Row],[Antwoord Leverancier]]=AC112,AB112,0)</f>
        <v>0</v>
      </c>
      <c r="AH112" s="98"/>
      <c r="AI112" s="98"/>
      <c r="AJ112" s="98"/>
      <c r="AK112" s="118">
        <f t="shared" si="31"/>
        <v>0</v>
      </c>
      <c r="AL112" s="118">
        <f t="shared" si="32"/>
        <v>0</v>
      </c>
      <c r="AM112" s="118">
        <f t="shared" si="33"/>
        <v>0</v>
      </c>
      <c r="AN112" s="118">
        <f t="shared" si="34"/>
        <v>0</v>
      </c>
      <c r="AO112" s="118">
        <f t="shared" si="35"/>
        <v>0</v>
      </c>
      <c r="AP112" s="118">
        <f t="shared" si="36"/>
        <v>0</v>
      </c>
      <c r="AQ112" s="118">
        <f t="shared" si="37"/>
        <v>0</v>
      </c>
      <c r="AR112" s="118">
        <f t="shared" si="38"/>
        <v>0</v>
      </c>
      <c r="AS112" s="118">
        <f t="shared" si="39"/>
        <v>0</v>
      </c>
      <c r="AT112" s="118">
        <f t="shared" si="40"/>
        <v>0</v>
      </c>
      <c r="AU112" s="118">
        <f t="shared" si="41"/>
        <v>0</v>
      </c>
      <c r="AV112" s="118">
        <f t="shared" si="42"/>
        <v>0</v>
      </c>
      <c r="AW112" s="118">
        <f t="shared" si="43"/>
        <v>0</v>
      </c>
      <c r="AX112" s="118">
        <f t="shared" si="44"/>
        <v>0</v>
      </c>
      <c r="AY112" s="118">
        <f t="shared" si="45"/>
        <v>0</v>
      </c>
      <c r="AZ112" s="118">
        <f t="shared" si="46"/>
        <v>0</v>
      </c>
      <c r="BA112" s="118">
        <f t="shared" si="47"/>
        <v>0</v>
      </c>
      <c r="BB112" s="118">
        <f t="shared" si="48"/>
        <v>0</v>
      </c>
      <c r="BC112" s="118">
        <f t="shared" si="49"/>
        <v>0</v>
      </c>
      <c r="BD112" s="118">
        <f t="shared" si="50"/>
        <v>0</v>
      </c>
      <c r="BE112" s="89"/>
      <c r="BF112" s="89"/>
      <c r="BG112" s="89"/>
      <c r="BH112" s="89"/>
      <c r="BI112" s="89"/>
      <c r="BJ112" s="89"/>
      <c r="BK112" s="89"/>
      <c r="BL112" s="89"/>
      <c r="BM112" s="89"/>
      <c r="BN112" s="89"/>
      <c r="BO112" s="89"/>
      <c r="BP112" s="89"/>
      <c r="BQ112" s="89"/>
      <c r="BR112" s="89"/>
      <c r="BS112" s="89"/>
      <c r="BT112" s="89"/>
      <c r="BU112" s="89"/>
      <c r="BV112" s="89"/>
    </row>
    <row r="113" spans="1:16384" ht="41.4" x14ac:dyDescent="0.3">
      <c r="A113" s="253" t="s">
        <v>1371</v>
      </c>
      <c r="B113" s="89" t="s">
        <v>1372</v>
      </c>
      <c r="C113" s="11" t="s">
        <v>1299</v>
      </c>
      <c r="D113" s="89"/>
      <c r="E113" s="39"/>
      <c r="F113" s="39"/>
      <c r="AA113" s="98" t="s">
        <v>61</v>
      </c>
      <c r="AB113" s="116">
        <v>1</v>
      </c>
      <c r="AC113" s="116" t="s">
        <v>8</v>
      </c>
      <c r="AD113" s="116" t="s">
        <v>3</v>
      </c>
      <c r="AE113" s="116"/>
      <c r="AF113" s="116"/>
      <c r="AG113" s="123">
        <f>IF(Tabel19[[#This Row],[Antwoord Leverancier]]=AC113,AB113,0)</f>
        <v>0</v>
      </c>
      <c r="AH113" s="98"/>
      <c r="AI113" s="98"/>
      <c r="AJ113" s="98"/>
      <c r="AK113" s="118">
        <f t="shared" si="31"/>
        <v>0</v>
      </c>
      <c r="AL113" s="118">
        <f t="shared" si="32"/>
        <v>0</v>
      </c>
      <c r="AM113" s="118">
        <f t="shared" si="33"/>
        <v>0</v>
      </c>
      <c r="AN113" s="118">
        <f t="shared" si="34"/>
        <v>0</v>
      </c>
      <c r="AO113" s="118">
        <f t="shared" si="35"/>
        <v>0</v>
      </c>
      <c r="AP113" s="118">
        <f t="shared" si="36"/>
        <v>0</v>
      </c>
      <c r="AQ113" s="118">
        <f t="shared" si="37"/>
        <v>0</v>
      </c>
      <c r="AR113" s="118">
        <f t="shared" si="38"/>
        <v>0</v>
      </c>
      <c r="AS113" s="118">
        <f t="shared" si="39"/>
        <v>1</v>
      </c>
      <c r="AT113" s="118">
        <f t="shared" si="40"/>
        <v>0</v>
      </c>
      <c r="AU113" s="118">
        <f t="shared" si="41"/>
        <v>0</v>
      </c>
      <c r="AV113" s="118">
        <f t="shared" si="42"/>
        <v>0</v>
      </c>
      <c r="AW113" s="118">
        <f t="shared" si="43"/>
        <v>0</v>
      </c>
      <c r="AX113" s="118">
        <f t="shared" si="44"/>
        <v>0</v>
      </c>
      <c r="AY113" s="118">
        <f t="shared" si="45"/>
        <v>0</v>
      </c>
      <c r="AZ113" s="118">
        <f t="shared" si="46"/>
        <v>0</v>
      </c>
      <c r="BA113" s="118">
        <f t="shared" si="47"/>
        <v>0</v>
      </c>
      <c r="BB113" s="118">
        <f t="shared" si="48"/>
        <v>0</v>
      </c>
      <c r="BC113" s="118">
        <f t="shared" si="49"/>
        <v>0</v>
      </c>
      <c r="BD113" s="118">
        <f t="shared" si="50"/>
        <v>0</v>
      </c>
      <c r="BE113" s="89"/>
      <c r="BF113" s="89"/>
      <c r="BG113" s="89"/>
      <c r="BH113" s="89"/>
      <c r="BI113" s="89"/>
      <c r="BJ113" s="89"/>
      <c r="BK113" s="89"/>
      <c r="BL113" s="89"/>
      <c r="BM113" s="89"/>
      <c r="BN113" s="89"/>
      <c r="BO113" s="89"/>
      <c r="BP113" s="89"/>
      <c r="BQ113" s="89"/>
      <c r="BR113" s="89"/>
      <c r="BS113" s="89"/>
      <c r="BT113" s="89"/>
      <c r="BU113" s="89"/>
      <c r="BV113" s="89"/>
    </row>
    <row r="114" spans="1:16384" ht="13.8" x14ac:dyDescent="0.3">
      <c r="A114" s="256"/>
      <c r="B114" s="17" t="s">
        <v>1373</v>
      </c>
      <c r="C114" s="17"/>
      <c r="D114" s="17"/>
      <c r="E114" s="17"/>
      <c r="F114" s="74"/>
      <c r="AA114" s="98"/>
      <c r="AB114" s="116"/>
      <c r="AC114" s="116" t="s">
        <v>8</v>
      </c>
      <c r="AD114" s="116" t="s">
        <v>3</v>
      </c>
      <c r="AE114" s="116"/>
      <c r="AF114" s="116"/>
      <c r="AG114" s="123">
        <f>IF(Tabel19[[#This Row],[Antwoord Leverancier]]=AC114,AB114,0)</f>
        <v>0</v>
      </c>
      <c r="AH114" s="98"/>
      <c r="AI114" s="98"/>
      <c r="AJ114" s="98"/>
      <c r="AK114" s="118">
        <f t="shared" si="31"/>
        <v>0</v>
      </c>
      <c r="AL114" s="118">
        <f t="shared" si="32"/>
        <v>0</v>
      </c>
      <c r="AM114" s="118">
        <f t="shared" si="33"/>
        <v>0</v>
      </c>
      <c r="AN114" s="118">
        <f t="shared" si="34"/>
        <v>0</v>
      </c>
      <c r="AO114" s="118">
        <f t="shared" si="35"/>
        <v>0</v>
      </c>
      <c r="AP114" s="118">
        <f t="shared" si="36"/>
        <v>0</v>
      </c>
      <c r="AQ114" s="118">
        <f t="shared" si="37"/>
        <v>0</v>
      </c>
      <c r="AR114" s="118">
        <f t="shared" si="38"/>
        <v>0</v>
      </c>
      <c r="AS114" s="118">
        <f t="shared" si="39"/>
        <v>0</v>
      </c>
      <c r="AT114" s="118">
        <f t="shared" si="40"/>
        <v>0</v>
      </c>
      <c r="AU114" s="118">
        <f t="shared" si="41"/>
        <v>0</v>
      </c>
      <c r="AV114" s="118">
        <f t="shared" si="42"/>
        <v>0</v>
      </c>
      <c r="AW114" s="118">
        <f t="shared" si="43"/>
        <v>0</v>
      </c>
      <c r="AX114" s="118">
        <f t="shared" si="44"/>
        <v>0</v>
      </c>
      <c r="AY114" s="118">
        <f t="shared" si="45"/>
        <v>0</v>
      </c>
      <c r="AZ114" s="118">
        <f t="shared" si="46"/>
        <v>0</v>
      </c>
      <c r="BA114" s="118">
        <f t="shared" si="47"/>
        <v>0</v>
      </c>
      <c r="BB114" s="118">
        <f t="shared" si="48"/>
        <v>0</v>
      </c>
      <c r="BC114" s="118">
        <f t="shared" si="49"/>
        <v>0</v>
      </c>
      <c r="BD114" s="118">
        <f t="shared" si="50"/>
        <v>0</v>
      </c>
      <c r="BE114" s="89"/>
      <c r="BF114" s="89"/>
      <c r="BG114" s="89"/>
      <c r="BH114" s="89"/>
      <c r="BI114" s="89"/>
      <c r="BJ114" s="89"/>
      <c r="BK114" s="89"/>
      <c r="BL114" s="89"/>
      <c r="BM114" s="89"/>
      <c r="BN114" s="89"/>
      <c r="BO114" s="89"/>
      <c r="BP114" s="89"/>
      <c r="BQ114" s="89"/>
      <c r="BR114" s="89"/>
      <c r="BS114" s="89"/>
      <c r="BT114" s="89"/>
      <c r="BU114" s="89"/>
      <c r="BV114" s="89"/>
    </row>
    <row r="115" spans="1:16384" ht="13.8" x14ac:dyDescent="0.3">
      <c r="A115" s="253" t="s">
        <v>1374</v>
      </c>
      <c r="B115" s="89" t="s">
        <v>1375</v>
      </c>
      <c r="E115" s="39"/>
      <c r="F115" s="39"/>
      <c r="AA115" s="98" t="s">
        <v>61</v>
      </c>
      <c r="AB115" s="116">
        <v>1</v>
      </c>
      <c r="AC115" s="116"/>
      <c r="AD115" s="116" t="s">
        <v>3</v>
      </c>
      <c r="AE115" s="116"/>
      <c r="AF115" s="116"/>
      <c r="AG115" s="123">
        <f>IF(AND(Tabel19[[#This Row],[Antwoord Leverancier]]&lt;&gt;0,Tabel19[[#This Row],[Antwoord Leverancier]]&lt;&gt;AD115),AB115,0)</f>
        <v>0</v>
      </c>
      <c r="AH115" s="98" t="s">
        <v>1257</v>
      </c>
      <c r="AI115" s="98"/>
      <c r="AJ115" s="98"/>
      <c r="AK115" s="118">
        <f t="shared" si="31"/>
        <v>0</v>
      </c>
      <c r="AL115" s="118">
        <f t="shared" si="32"/>
        <v>0</v>
      </c>
      <c r="AM115" s="118">
        <f t="shared" si="33"/>
        <v>0</v>
      </c>
      <c r="AN115" s="118">
        <f t="shared" si="34"/>
        <v>0</v>
      </c>
      <c r="AO115" s="118">
        <f t="shared" si="35"/>
        <v>0</v>
      </c>
      <c r="AP115" s="118">
        <f t="shared" si="36"/>
        <v>0</v>
      </c>
      <c r="AQ115" s="118">
        <f t="shared" si="37"/>
        <v>0</v>
      </c>
      <c r="AR115" s="118">
        <f t="shared" si="38"/>
        <v>0</v>
      </c>
      <c r="AS115" s="118">
        <f t="shared" si="39"/>
        <v>1</v>
      </c>
      <c r="AT115" s="118">
        <f t="shared" si="40"/>
        <v>0</v>
      </c>
      <c r="AU115" s="118">
        <f t="shared" si="41"/>
        <v>0</v>
      </c>
      <c r="AV115" s="118">
        <f t="shared" si="42"/>
        <v>0</v>
      </c>
      <c r="AW115" s="118">
        <f t="shared" si="43"/>
        <v>0</v>
      </c>
      <c r="AX115" s="118">
        <f t="shared" si="44"/>
        <v>0</v>
      </c>
      <c r="AY115" s="118">
        <f t="shared" si="45"/>
        <v>0</v>
      </c>
      <c r="AZ115" s="118">
        <f t="shared" si="46"/>
        <v>0</v>
      </c>
      <c r="BA115" s="118">
        <f t="shared" si="47"/>
        <v>0</v>
      </c>
      <c r="BB115" s="118">
        <f t="shared" si="48"/>
        <v>0</v>
      </c>
      <c r="BC115" s="118">
        <f t="shared" si="49"/>
        <v>0</v>
      </c>
      <c r="BD115" s="118">
        <f t="shared" si="50"/>
        <v>0</v>
      </c>
      <c r="BE115" s="89"/>
      <c r="BF115" s="89"/>
      <c r="BG115" s="89"/>
      <c r="BH115" s="89"/>
      <c r="BI115" s="89"/>
      <c r="BJ115" s="89"/>
      <c r="BK115" s="89"/>
      <c r="BL115" s="89"/>
      <c r="BM115" s="89"/>
      <c r="BN115" s="89"/>
      <c r="BO115" s="89"/>
      <c r="BP115" s="89"/>
      <c r="BQ115" s="89"/>
      <c r="BR115" s="89"/>
      <c r="BS115" s="89"/>
      <c r="BT115" s="89"/>
      <c r="BU115" s="89"/>
      <c r="BV115" s="89"/>
    </row>
    <row r="116" spans="1:16384" ht="13.8" x14ac:dyDescent="0.3">
      <c r="B116" s="89" t="s">
        <v>1376</v>
      </c>
      <c r="E116" s="39"/>
      <c r="F116" s="39"/>
      <c r="AA116" s="98" t="s">
        <v>61</v>
      </c>
      <c r="AB116" s="116">
        <v>1</v>
      </c>
      <c r="AC116" s="116" t="s">
        <v>1206</v>
      </c>
      <c r="AD116" s="116" t="s">
        <v>3</v>
      </c>
      <c r="AE116" s="116"/>
      <c r="AF116" s="116"/>
      <c r="AG116" s="123">
        <f>IF(AND(Tabel19[[#This Row],[Antwoord Leverancier]]=AC116,Tabel19[[#This Row],[Toelichting]]&lt;&gt;""),AB116,0)</f>
        <v>0</v>
      </c>
      <c r="AH116" s="98" t="s">
        <v>88</v>
      </c>
      <c r="AI116" s="98"/>
      <c r="AJ116" s="98"/>
      <c r="AK116" s="118">
        <f t="shared" si="31"/>
        <v>0</v>
      </c>
      <c r="AL116" s="118">
        <f t="shared" si="32"/>
        <v>0</v>
      </c>
      <c r="AM116" s="118">
        <f t="shared" si="33"/>
        <v>0</v>
      </c>
      <c r="AN116" s="118">
        <f t="shared" si="34"/>
        <v>0</v>
      </c>
      <c r="AO116" s="118">
        <f t="shared" si="35"/>
        <v>0</v>
      </c>
      <c r="AP116" s="118">
        <f t="shared" si="36"/>
        <v>0</v>
      </c>
      <c r="AQ116" s="118">
        <f t="shared" si="37"/>
        <v>0</v>
      </c>
      <c r="AR116" s="118">
        <f t="shared" si="38"/>
        <v>0</v>
      </c>
      <c r="AS116" s="118">
        <f t="shared" si="39"/>
        <v>1</v>
      </c>
      <c r="AT116" s="118">
        <f t="shared" si="40"/>
        <v>0</v>
      </c>
      <c r="AU116" s="118">
        <f t="shared" si="41"/>
        <v>0</v>
      </c>
      <c r="AV116" s="118">
        <f t="shared" si="42"/>
        <v>0</v>
      </c>
      <c r="AW116" s="118">
        <f t="shared" si="43"/>
        <v>0</v>
      </c>
      <c r="AX116" s="118">
        <f t="shared" si="44"/>
        <v>0</v>
      </c>
      <c r="AY116" s="118">
        <f t="shared" si="45"/>
        <v>0</v>
      </c>
      <c r="AZ116" s="118">
        <f t="shared" si="46"/>
        <v>0</v>
      </c>
      <c r="BA116" s="118">
        <f t="shared" si="47"/>
        <v>0</v>
      </c>
      <c r="BB116" s="118">
        <f t="shared" si="48"/>
        <v>0</v>
      </c>
      <c r="BC116" s="118">
        <f t="shared" si="49"/>
        <v>0</v>
      </c>
      <c r="BD116" s="118">
        <f t="shared" si="50"/>
        <v>0</v>
      </c>
      <c r="BE116" s="89"/>
      <c r="BF116" s="89"/>
      <c r="BG116" s="89"/>
      <c r="BH116" s="89"/>
      <c r="BI116" s="89"/>
      <c r="BJ116" s="89"/>
      <c r="BK116" s="89"/>
      <c r="BL116" s="89"/>
      <c r="BM116" s="89"/>
      <c r="BN116" s="89"/>
      <c r="BO116" s="89"/>
      <c r="BP116" s="89"/>
      <c r="BQ116" s="89"/>
      <c r="BR116" s="89"/>
      <c r="BS116" s="89"/>
      <c r="BT116" s="89"/>
      <c r="BU116" s="89"/>
      <c r="BV116" s="89"/>
    </row>
    <row r="117" spans="1:16384" ht="13.8" x14ac:dyDescent="0.3">
      <c r="E117" s="39"/>
      <c r="F117" s="39"/>
      <c r="AA117" s="98"/>
      <c r="AB117" s="116"/>
      <c r="AC117" s="116" t="s">
        <v>8</v>
      </c>
      <c r="AD117" s="116" t="s">
        <v>3</v>
      </c>
      <c r="AE117" s="116"/>
      <c r="AF117" s="116"/>
      <c r="AG117" s="123">
        <f>IF(Tabel19[[#This Row],[Antwoord Leverancier]]=AC117,AB117,0)</f>
        <v>0</v>
      </c>
      <c r="AH117" s="98"/>
      <c r="AI117" s="98"/>
      <c r="AJ117" s="98"/>
      <c r="AK117" s="118">
        <f t="shared" si="31"/>
        <v>0</v>
      </c>
      <c r="AL117" s="118">
        <f t="shared" si="32"/>
        <v>0</v>
      </c>
      <c r="AM117" s="118">
        <f t="shared" si="33"/>
        <v>0</v>
      </c>
      <c r="AN117" s="118">
        <f t="shared" si="34"/>
        <v>0</v>
      </c>
      <c r="AO117" s="118">
        <f t="shared" si="35"/>
        <v>0</v>
      </c>
      <c r="AP117" s="118">
        <f t="shared" si="36"/>
        <v>0</v>
      </c>
      <c r="AQ117" s="118">
        <f t="shared" si="37"/>
        <v>0</v>
      </c>
      <c r="AR117" s="118">
        <f t="shared" si="38"/>
        <v>0</v>
      </c>
      <c r="AS117" s="118">
        <f t="shared" si="39"/>
        <v>0</v>
      </c>
      <c r="AT117" s="118">
        <f t="shared" si="40"/>
        <v>0</v>
      </c>
      <c r="AU117" s="118">
        <f t="shared" si="41"/>
        <v>0</v>
      </c>
      <c r="AV117" s="118">
        <f t="shared" si="42"/>
        <v>0</v>
      </c>
      <c r="AW117" s="118">
        <f t="shared" si="43"/>
        <v>0</v>
      </c>
      <c r="AX117" s="118">
        <f t="shared" si="44"/>
        <v>0</v>
      </c>
      <c r="AY117" s="118">
        <f t="shared" si="45"/>
        <v>0</v>
      </c>
      <c r="AZ117" s="118">
        <f t="shared" si="46"/>
        <v>0</v>
      </c>
      <c r="BA117" s="118">
        <f t="shared" si="47"/>
        <v>0</v>
      </c>
      <c r="BB117" s="118">
        <f t="shared" si="48"/>
        <v>0</v>
      </c>
      <c r="BC117" s="118">
        <f t="shared" si="49"/>
        <v>0</v>
      </c>
      <c r="BD117" s="118">
        <f t="shared" si="50"/>
        <v>0</v>
      </c>
      <c r="BE117" s="89"/>
      <c r="BF117" s="89"/>
      <c r="BG117" s="89"/>
      <c r="BH117" s="89"/>
      <c r="BI117" s="89"/>
      <c r="BJ117" s="89"/>
      <c r="BK117" s="89"/>
      <c r="BL117" s="89"/>
      <c r="BM117" s="89"/>
      <c r="BN117" s="89"/>
      <c r="BO117" s="89"/>
      <c r="BP117" s="89"/>
      <c r="BQ117" s="89"/>
      <c r="BR117" s="89"/>
      <c r="BS117" s="89"/>
      <c r="BT117" s="89"/>
      <c r="BU117" s="89"/>
      <c r="BV117" s="89"/>
    </row>
    <row r="118" spans="1:16384" ht="13.8" x14ac:dyDescent="0.3">
      <c r="E118" s="39"/>
      <c r="F118" s="39"/>
      <c r="AA118" s="98"/>
      <c r="AB118" s="116"/>
      <c r="AC118" s="116" t="s">
        <v>8</v>
      </c>
      <c r="AD118" s="116" t="s">
        <v>3</v>
      </c>
      <c r="AE118" s="116"/>
      <c r="AF118" s="116"/>
      <c r="AG118" s="123">
        <f>IF(Tabel19[[#This Row],[Antwoord Leverancier]]=AC118,AB118,0)</f>
        <v>0</v>
      </c>
      <c r="AH118" s="98"/>
      <c r="AI118" s="98"/>
      <c r="AJ118" s="98"/>
      <c r="AK118" s="118">
        <f t="shared" si="31"/>
        <v>0</v>
      </c>
      <c r="AL118" s="118">
        <f t="shared" si="32"/>
        <v>0</v>
      </c>
      <c r="AM118" s="118">
        <f t="shared" si="33"/>
        <v>0</v>
      </c>
      <c r="AN118" s="118">
        <f t="shared" si="34"/>
        <v>0</v>
      </c>
      <c r="AO118" s="118">
        <f t="shared" si="35"/>
        <v>0</v>
      </c>
      <c r="AP118" s="118">
        <f t="shared" si="36"/>
        <v>0</v>
      </c>
      <c r="AQ118" s="118">
        <f t="shared" si="37"/>
        <v>0</v>
      </c>
      <c r="AR118" s="118">
        <f t="shared" si="38"/>
        <v>0</v>
      </c>
      <c r="AS118" s="118">
        <f t="shared" si="39"/>
        <v>0</v>
      </c>
      <c r="AT118" s="118">
        <f t="shared" si="40"/>
        <v>0</v>
      </c>
      <c r="AU118" s="118">
        <f t="shared" si="41"/>
        <v>0</v>
      </c>
      <c r="AV118" s="118">
        <f t="shared" si="42"/>
        <v>0</v>
      </c>
      <c r="AW118" s="118">
        <f t="shared" si="43"/>
        <v>0</v>
      </c>
      <c r="AX118" s="118">
        <f t="shared" si="44"/>
        <v>0</v>
      </c>
      <c r="AY118" s="118">
        <f t="shared" si="45"/>
        <v>0</v>
      </c>
      <c r="AZ118" s="118">
        <f t="shared" si="46"/>
        <v>0</v>
      </c>
      <c r="BA118" s="118">
        <f t="shared" si="47"/>
        <v>0</v>
      </c>
      <c r="BB118" s="118">
        <f t="shared" si="48"/>
        <v>0</v>
      </c>
      <c r="BC118" s="118">
        <f t="shared" si="49"/>
        <v>0</v>
      </c>
      <c r="BD118" s="118">
        <f t="shared" si="50"/>
        <v>0</v>
      </c>
      <c r="BE118" s="89"/>
      <c r="BF118" s="89"/>
      <c r="BG118" s="89"/>
      <c r="BH118" s="89"/>
      <c r="BI118" s="89"/>
      <c r="BJ118" s="89"/>
      <c r="BK118" s="89"/>
      <c r="BL118" s="89"/>
      <c r="BM118" s="89"/>
      <c r="BN118" s="89"/>
      <c r="BO118" s="89"/>
      <c r="BP118" s="89"/>
      <c r="BQ118" s="89"/>
      <c r="BR118" s="89"/>
      <c r="BS118" s="89"/>
      <c r="BT118" s="89"/>
      <c r="BU118" s="89"/>
      <c r="BV118" s="89"/>
    </row>
    <row r="119" spans="1:16384" ht="6.9" customHeight="1" x14ac:dyDescent="0.3">
      <c r="A119" s="258"/>
      <c r="B119" s="134"/>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7"/>
      <c r="AB119" s="136"/>
      <c r="AC119" s="136"/>
      <c r="AD119" s="136"/>
      <c r="AE119" s="136"/>
      <c r="AF119" s="136"/>
      <c r="AG119" s="136"/>
      <c r="AH119" s="137"/>
      <c r="AI119" s="137"/>
      <c r="AJ119" s="137"/>
      <c r="AK119" s="136"/>
      <c r="AL119" s="136"/>
      <c r="AM119" s="136"/>
      <c r="AN119" s="136"/>
      <c r="AO119" s="136"/>
      <c r="AP119" s="136"/>
      <c r="AQ119" s="136"/>
      <c r="AR119" s="136"/>
      <c r="AS119" s="136"/>
      <c r="AT119" s="136"/>
      <c r="AU119" s="136"/>
      <c r="AV119" s="136"/>
      <c r="AW119" s="136"/>
      <c r="AX119" s="136"/>
      <c r="AY119" s="136"/>
      <c r="AZ119" s="136"/>
      <c r="BA119" s="136"/>
      <c r="BB119" s="136"/>
      <c r="BC119" s="136"/>
      <c r="BD119" s="136"/>
      <c r="BE119" s="134"/>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c r="MR119" s="134"/>
      <c r="MS119" s="134"/>
      <c r="MT119" s="134"/>
      <c r="MU119" s="134"/>
      <c r="MV119" s="134"/>
      <c r="MW119" s="134"/>
      <c r="MX119" s="134"/>
      <c r="MY119" s="134"/>
      <c r="MZ119" s="134"/>
      <c r="NA119" s="134"/>
      <c r="NB119" s="134"/>
      <c r="NC119" s="134"/>
      <c r="ND119" s="134"/>
      <c r="NE119" s="134"/>
      <c r="NF119" s="134"/>
      <c r="NG119" s="134"/>
      <c r="NH119" s="134"/>
      <c r="NI119" s="134"/>
      <c r="NJ119" s="134"/>
      <c r="NK119" s="134"/>
      <c r="NL119" s="134"/>
      <c r="NM119" s="134"/>
      <c r="NN119" s="134"/>
      <c r="NO119" s="134"/>
      <c r="NP119" s="134"/>
      <c r="NQ119" s="134"/>
      <c r="NR119" s="134"/>
      <c r="NS119" s="134"/>
      <c r="NT119" s="134"/>
      <c r="NU119" s="134"/>
      <c r="NV119" s="134"/>
      <c r="NW119" s="134"/>
      <c r="NX119" s="134"/>
      <c r="NY119" s="134"/>
      <c r="NZ119" s="134"/>
      <c r="OA119" s="134"/>
      <c r="OB119" s="134"/>
      <c r="OC119" s="134"/>
      <c r="OD119" s="134"/>
      <c r="OE119" s="134"/>
      <c r="OF119" s="134"/>
      <c r="OG119" s="134"/>
      <c r="OH119" s="134"/>
      <c r="OI119" s="134"/>
      <c r="OJ119" s="134"/>
      <c r="OK119" s="134"/>
      <c r="OL119" s="134"/>
      <c r="OM119" s="134"/>
      <c r="ON119" s="134"/>
      <c r="OO119" s="134"/>
      <c r="OP119" s="134"/>
      <c r="OQ119" s="134"/>
      <c r="OR119" s="134"/>
      <c r="OS119" s="134"/>
      <c r="OT119" s="134"/>
      <c r="OU119" s="134"/>
      <c r="OV119" s="134"/>
      <c r="OW119" s="134"/>
      <c r="OX119" s="134"/>
      <c r="OY119" s="134"/>
      <c r="OZ119" s="134"/>
      <c r="PA119" s="134"/>
      <c r="PB119" s="134"/>
      <c r="PC119" s="134"/>
      <c r="PD119" s="134"/>
      <c r="PE119" s="134"/>
      <c r="PF119" s="134"/>
      <c r="PG119" s="134"/>
      <c r="PH119" s="134"/>
      <c r="PI119" s="134"/>
      <c r="PJ119" s="134"/>
      <c r="PK119" s="134"/>
      <c r="PL119" s="134"/>
      <c r="PM119" s="134"/>
      <c r="PN119" s="134"/>
      <c r="PO119" s="134"/>
      <c r="PP119" s="134"/>
      <c r="PQ119" s="134"/>
      <c r="PR119" s="134"/>
      <c r="PS119" s="134"/>
      <c r="PT119" s="134"/>
      <c r="PU119" s="134"/>
      <c r="PV119" s="134"/>
      <c r="PW119" s="134"/>
      <c r="PX119" s="134"/>
      <c r="PY119" s="134"/>
      <c r="PZ119" s="134"/>
      <c r="QA119" s="134"/>
      <c r="QB119" s="134"/>
      <c r="QC119" s="134"/>
      <c r="QD119" s="134"/>
      <c r="QE119" s="134"/>
      <c r="QF119" s="134"/>
      <c r="QG119" s="134"/>
      <c r="QH119" s="134"/>
      <c r="QI119" s="134"/>
      <c r="QJ119" s="134"/>
      <c r="QK119" s="134"/>
      <c r="QL119" s="134"/>
      <c r="QM119" s="134"/>
      <c r="QN119" s="134"/>
      <c r="QO119" s="134"/>
      <c r="QP119" s="134"/>
      <c r="QQ119" s="134"/>
      <c r="QR119" s="134"/>
      <c r="QS119" s="134"/>
      <c r="QT119" s="134"/>
      <c r="QU119" s="134"/>
      <c r="QV119" s="134"/>
      <c r="QW119" s="134"/>
      <c r="QX119" s="134"/>
      <c r="QY119" s="134"/>
      <c r="QZ119" s="134"/>
      <c r="RA119" s="134"/>
      <c r="RB119" s="134"/>
      <c r="RC119" s="134"/>
      <c r="RD119" s="134"/>
      <c r="RE119" s="134"/>
      <c r="RF119" s="134"/>
      <c r="RG119" s="134"/>
      <c r="RH119" s="134"/>
      <c r="RI119" s="134"/>
      <c r="RJ119" s="134"/>
      <c r="RK119" s="134"/>
      <c r="RL119" s="134"/>
      <c r="RM119" s="134"/>
      <c r="RN119" s="134"/>
      <c r="RO119" s="134"/>
      <c r="RP119" s="134"/>
      <c r="RQ119" s="134"/>
      <c r="RR119" s="134"/>
      <c r="RS119" s="134"/>
      <c r="RT119" s="134"/>
      <c r="RU119" s="134"/>
      <c r="RV119" s="134"/>
      <c r="RW119" s="134"/>
      <c r="RX119" s="134"/>
      <c r="RY119" s="134"/>
      <c r="RZ119" s="134"/>
      <c r="SA119" s="134"/>
      <c r="SB119" s="134"/>
      <c r="SC119" s="134"/>
      <c r="SD119" s="134"/>
      <c r="SE119" s="134"/>
      <c r="SF119" s="134"/>
      <c r="SG119" s="134"/>
      <c r="SH119" s="134"/>
      <c r="SI119" s="134"/>
      <c r="SJ119" s="134"/>
      <c r="SK119" s="134"/>
      <c r="SL119" s="134"/>
      <c r="SM119" s="134"/>
      <c r="SN119" s="134"/>
      <c r="SO119" s="134"/>
      <c r="SP119" s="134"/>
      <c r="SQ119" s="134"/>
      <c r="SR119" s="134"/>
      <c r="SS119" s="134"/>
      <c r="ST119" s="134"/>
      <c r="SU119" s="134"/>
      <c r="SV119" s="134"/>
      <c r="SW119" s="134"/>
      <c r="SX119" s="134"/>
      <c r="SY119" s="134"/>
      <c r="SZ119" s="134"/>
      <c r="TA119" s="134"/>
      <c r="TB119" s="134"/>
      <c r="TC119" s="134"/>
      <c r="TD119" s="134"/>
      <c r="TE119" s="134"/>
      <c r="TF119" s="134"/>
      <c r="TG119" s="134"/>
      <c r="TH119" s="134"/>
      <c r="TI119" s="134"/>
      <c r="TJ119" s="134"/>
      <c r="TK119" s="134"/>
      <c r="TL119" s="134"/>
      <c r="TM119" s="134"/>
      <c r="TN119" s="134"/>
      <c r="TO119" s="134"/>
      <c r="TP119" s="134"/>
      <c r="TQ119" s="134"/>
      <c r="TR119" s="134"/>
      <c r="TS119" s="134"/>
      <c r="TT119" s="134"/>
      <c r="TU119" s="134"/>
      <c r="TV119" s="134"/>
      <c r="TW119" s="134"/>
      <c r="TX119" s="134"/>
      <c r="TY119" s="134"/>
      <c r="TZ119" s="134"/>
      <c r="UA119" s="134"/>
      <c r="UB119" s="134"/>
      <c r="UC119" s="134"/>
      <c r="UD119" s="134"/>
      <c r="UE119" s="134"/>
      <c r="UF119" s="134"/>
      <c r="UG119" s="134"/>
      <c r="UH119" s="134"/>
      <c r="UI119" s="134"/>
      <c r="UJ119" s="134"/>
      <c r="UK119" s="134"/>
      <c r="UL119" s="134"/>
      <c r="UM119" s="134"/>
      <c r="UN119" s="134"/>
      <c r="UO119" s="134"/>
      <c r="UP119" s="134"/>
      <c r="UQ119" s="134"/>
      <c r="UR119" s="134"/>
      <c r="US119" s="134"/>
      <c r="UT119" s="134"/>
      <c r="UU119" s="134"/>
      <c r="UV119" s="134"/>
      <c r="UW119" s="134"/>
      <c r="UX119" s="134"/>
      <c r="UY119" s="134"/>
      <c r="UZ119" s="134"/>
      <c r="VA119" s="134"/>
      <c r="VB119" s="134"/>
      <c r="VC119" s="134"/>
      <c r="VD119" s="134"/>
      <c r="VE119" s="134"/>
      <c r="VF119" s="134"/>
      <c r="VG119" s="134"/>
      <c r="VH119" s="134"/>
      <c r="VI119" s="134"/>
      <c r="VJ119" s="134"/>
      <c r="VK119" s="134"/>
      <c r="VL119" s="134"/>
      <c r="VM119" s="134"/>
      <c r="VN119" s="134"/>
      <c r="VO119" s="134"/>
      <c r="VP119" s="134"/>
      <c r="VQ119" s="134"/>
      <c r="VR119" s="134"/>
      <c r="VS119" s="134"/>
      <c r="VT119" s="134"/>
      <c r="VU119" s="134"/>
      <c r="VV119" s="134"/>
      <c r="VW119" s="134"/>
      <c r="VX119" s="134"/>
      <c r="VY119" s="134"/>
      <c r="VZ119" s="134"/>
      <c r="WA119" s="134"/>
      <c r="WB119" s="134"/>
      <c r="WC119" s="134"/>
      <c r="WD119" s="134"/>
      <c r="WE119" s="134"/>
      <c r="WF119" s="134"/>
      <c r="WG119" s="134"/>
      <c r="WH119" s="134"/>
      <c r="WI119" s="134"/>
      <c r="WJ119" s="134"/>
      <c r="WK119" s="134"/>
      <c r="WL119" s="134"/>
      <c r="WM119" s="134"/>
      <c r="WN119" s="134"/>
      <c r="WO119" s="134"/>
      <c r="WP119" s="134"/>
      <c r="WQ119" s="134"/>
      <c r="WR119" s="134"/>
      <c r="WS119" s="134"/>
      <c r="WT119" s="134"/>
      <c r="WU119" s="134"/>
      <c r="WV119" s="134"/>
      <c r="WW119" s="134"/>
      <c r="WX119" s="134"/>
      <c r="WY119" s="134"/>
      <c r="WZ119" s="134"/>
      <c r="XA119" s="134"/>
      <c r="XB119" s="134"/>
      <c r="XC119" s="134"/>
      <c r="XD119" s="134"/>
      <c r="XE119" s="134"/>
      <c r="XF119" s="134"/>
      <c r="XG119" s="134"/>
      <c r="XH119" s="134"/>
      <c r="XI119" s="134"/>
      <c r="XJ119" s="134"/>
      <c r="XK119" s="134"/>
      <c r="XL119" s="134"/>
      <c r="XM119" s="134"/>
      <c r="XN119" s="134"/>
      <c r="XO119" s="134"/>
      <c r="XP119" s="134"/>
      <c r="XQ119" s="134"/>
      <c r="XR119" s="134"/>
      <c r="XS119" s="134"/>
      <c r="XT119" s="134"/>
      <c r="XU119" s="134"/>
      <c r="XV119" s="134"/>
      <c r="XW119" s="134"/>
      <c r="XX119" s="134"/>
      <c r="XY119" s="134"/>
      <c r="XZ119" s="134"/>
      <c r="YA119" s="134"/>
      <c r="YB119" s="134"/>
      <c r="YC119" s="134"/>
      <c r="YD119" s="134"/>
      <c r="YE119" s="134"/>
      <c r="YF119" s="134"/>
      <c r="YG119" s="134"/>
      <c r="YH119" s="134"/>
      <c r="YI119" s="134"/>
      <c r="YJ119" s="134"/>
      <c r="YK119" s="134"/>
      <c r="YL119" s="134"/>
      <c r="YM119" s="134"/>
      <c r="YN119" s="134"/>
      <c r="YO119" s="134"/>
      <c r="YP119" s="134"/>
      <c r="YQ119" s="134"/>
      <c r="YR119" s="134"/>
      <c r="YS119" s="134"/>
      <c r="YT119" s="134"/>
      <c r="YU119" s="134"/>
      <c r="YV119" s="134"/>
      <c r="YW119" s="134"/>
      <c r="YX119" s="134"/>
      <c r="YY119" s="134"/>
      <c r="YZ119" s="134"/>
      <c r="ZA119" s="134"/>
      <c r="ZB119" s="134"/>
      <c r="ZC119" s="134"/>
      <c r="ZD119" s="134"/>
      <c r="ZE119" s="134"/>
      <c r="ZF119" s="134"/>
      <c r="ZG119" s="134"/>
      <c r="ZH119" s="134"/>
      <c r="ZI119" s="134"/>
      <c r="ZJ119" s="134"/>
      <c r="ZK119" s="134"/>
      <c r="ZL119" s="134"/>
      <c r="ZM119" s="134"/>
      <c r="ZN119" s="134"/>
      <c r="ZO119" s="134"/>
      <c r="ZP119" s="134"/>
      <c r="ZQ119" s="134"/>
      <c r="ZR119" s="134"/>
      <c r="ZS119" s="134"/>
      <c r="ZT119" s="134"/>
      <c r="ZU119" s="134"/>
      <c r="ZV119" s="134"/>
      <c r="ZW119" s="134"/>
      <c r="ZX119" s="134"/>
      <c r="ZY119" s="134"/>
      <c r="ZZ119" s="134"/>
      <c r="AAA119" s="134"/>
      <c r="AAB119" s="134"/>
      <c r="AAC119" s="134"/>
      <c r="AAD119" s="134"/>
      <c r="AAE119" s="134"/>
      <c r="AAF119" s="134"/>
      <c r="AAG119" s="134"/>
      <c r="AAH119" s="134"/>
      <c r="AAI119" s="134"/>
      <c r="AAJ119" s="134"/>
      <c r="AAK119" s="134"/>
      <c r="AAL119" s="134"/>
      <c r="AAM119" s="134"/>
      <c r="AAN119" s="134"/>
      <c r="AAO119" s="134"/>
      <c r="AAP119" s="134"/>
      <c r="AAQ119" s="134"/>
      <c r="AAR119" s="134"/>
      <c r="AAS119" s="134"/>
      <c r="AAT119" s="134"/>
      <c r="AAU119" s="134"/>
      <c r="AAV119" s="134"/>
      <c r="AAW119" s="134"/>
      <c r="AAX119" s="134"/>
      <c r="AAY119" s="134"/>
      <c r="AAZ119" s="134"/>
      <c r="ABA119" s="134"/>
      <c r="ABB119" s="134"/>
      <c r="ABC119" s="134"/>
      <c r="ABD119" s="134"/>
      <c r="ABE119" s="134"/>
      <c r="ABF119" s="134"/>
      <c r="ABG119" s="134"/>
      <c r="ABH119" s="134"/>
      <c r="ABI119" s="134"/>
      <c r="ABJ119" s="134"/>
      <c r="ABK119" s="134"/>
      <c r="ABL119" s="134"/>
      <c r="ABM119" s="134"/>
      <c r="ABN119" s="134"/>
      <c r="ABO119" s="134"/>
      <c r="ABP119" s="134"/>
      <c r="ABQ119" s="134"/>
      <c r="ABR119" s="134"/>
      <c r="ABS119" s="134"/>
      <c r="ABT119" s="134"/>
      <c r="ABU119" s="134"/>
      <c r="ABV119" s="134"/>
      <c r="ABW119" s="134"/>
      <c r="ABX119" s="134"/>
      <c r="ABY119" s="134"/>
      <c r="ABZ119" s="134"/>
      <c r="ACA119" s="134"/>
      <c r="ACB119" s="134"/>
      <c r="ACC119" s="134"/>
      <c r="ACD119" s="134"/>
      <c r="ACE119" s="134"/>
      <c r="ACF119" s="134"/>
      <c r="ACG119" s="134"/>
      <c r="ACH119" s="134"/>
      <c r="ACI119" s="134"/>
      <c r="ACJ119" s="134"/>
      <c r="ACK119" s="134"/>
      <c r="ACL119" s="134"/>
      <c r="ACM119" s="134"/>
      <c r="ACN119" s="134"/>
      <c r="ACO119" s="134"/>
      <c r="ACP119" s="134"/>
      <c r="ACQ119" s="134"/>
      <c r="ACR119" s="134"/>
      <c r="ACS119" s="134"/>
      <c r="ACT119" s="134"/>
      <c r="ACU119" s="134"/>
      <c r="ACV119" s="134"/>
      <c r="ACW119" s="134"/>
      <c r="ACX119" s="134"/>
      <c r="ACY119" s="134"/>
      <c r="ACZ119" s="134"/>
      <c r="ADA119" s="134"/>
      <c r="ADB119" s="134"/>
      <c r="ADC119" s="134"/>
      <c r="ADD119" s="134"/>
      <c r="ADE119" s="134"/>
      <c r="ADF119" s="134"/>
      <c r="ADG119" s="134"/>
      <c r="ADH119" s="134"/>
      <c r="ADI119" s="134"/>
      <c r="ADJ119" s="134"/>
      <c r="ADK119" s="134"/>
      <c r="ADL119" s="134"/>
      <c r="ADM119" s="134"/>
      <c r="ADN119" s="134"/>
      <c r="ADO119" s="134"/>
      <c r="ADP119" s="134"/>
      <c r="ADQ119" s="134"/>
      <c r="ADR119" s="134"/>
      <c r="ADS119" s="134"/>
      <c r="ADT119" s="134"/>
      <c r="ADU119" s="134"/>
      <c r="ADV119" s="134"/>
      <c r="ADW119" s="134"/>
      <c r="ADX119" s="134"/>
      <c r="ADY119" s="134"/>
      <c r="ADZ119" s="134"/>
      <c r="AEA119" s="134"/>
      <c r="AEB119" s="134"/>
      <c r="AEC119" s="134"/>
      <c r="AED119" s="134"/>
      <c r="AEE119" s="134"/>
      <c r="AEF119" s="134"/>
      <c r="AEG119" s="134"/>
      <c r="AEH119" s="134"/>
      <c r="AEI119" s="134"/>
      <c r="AEJ119" s="134"/>
      <c r="AEK119" s="134"/>
      <c r="AEL119" s="134"/>
      <c r="AEM119" s="134"/>
      <c r="AEN119" s="134"/>
      <c r="AEO119" s="134"/>
      <c r="AEP119" s="134"/>
      <c r="AEQ119" s="134"/>
      <c r="AER119" s="134"/>
      <c r="AES119" s="134"/>
      <c r="AET119" s="134"/>
      <c r="AEU119" s="134"/>
      <c r="AEV119" s="134"/>
      <c r="AEW119" s="134"/>
      <c r="AEX119" s="134"/>
      <c r="AEY119" s="134"/>
      <c r="AEZ119" s="134"/>
      <c r="AFA119" s="134"/>
      <c r="AFB119" s="134"/>
      <c r="AFC119" s="134"/>
      <c r="AFD119" s="134"/>
      <c r="AFE119" s="134"/>
      <c r="AFF119" s="134"/>
      <c r="AFG119" s="134"/>
      <c r="AFH119" s="134"/>
      <c r="AFI119" s="134"/>
      <c r="AFJ119" s="134"/>
      <c r="AFK119" s="134"/>
      <c r="AFL119" s="134"/>
      <c r="AFM119" s="134"/>
      <c r="AFN119" s="134"/>
      <c r="AFO119" s="134"/>
      <c r="AFP119" s="134"/>
      <c r="AFQ119" s="134"/>
      <c r="AFR119" s="134"/>
      <c r="AFS119" s="134"/>
      <c r="AFT119" s="134"/>
      <c r="AFU119" s="134"/>
      <c r="AFV119" s="134"/>
      <c r="AFW119" s="134"/>
      <c r="AFX119" s="134"/>
      <c r="AFY119" s="134"/>
      <c r="AFZ119" s="134"/>
      <c r="AGA119" s="134"/>
      <c r="AGB119" s="134"/>
      <c r="AGC119" s="134"/>
      <c r="AGD119" s="134"/>
      <c r="AGE119" s="134"/>
      <c r="AGF119" s="134"/>
      <c r="AGG119" s="134"/>
      <c r="AGH119" s="134"/>
      <c r="AGI119" s="134"/>
      <c r="AGJ119" s="134"/>
      <c r="AGK119" s="134"/>
      <c r="AGL119" s="134"/>
      <c r="AGM119" s="134"/>
      <c r="AGN119" s="134"/>
      <c r="AGO119" s="134"/>
      <c r="AGP119" s="134"/>
      <c r="AGQ119" s="134"/>
      <c r="AGR119" s="134"/>
      <c r="AGS119" s="134"/>
      <c r="AGT119" s="134"/>
      <c r="AGU119" s="134"/>
      <c r="AGV119" s="134"/>
      <c r="AGW119" s="134"/>
      <c r="AGX119" s="134"/>
      <c r="AGY119" s="134"/>
      <c r="AGZ119" s="134"/>
      <c r="AHA119" s="134"/>
      <c r="AHB119" s="134"/>
      <c r="AHC119" s="134"/>
      <c r="AHD119" s="134"/>
      <c r="AHE119" s="134"/>
      <c r="AHF119" s="134"/>
      <c r="AHG119" s="134"/>
      <c r="AHH119" s="134"/>
      <c r="AHI119" s="134"/>
      <c r="AHJ119" s="134"/>
      <c r="AHK119" s="134"/>
      <c r="AHL119" s="134"/>
      <c r="AHM119" s="134"/>
      <c r="AHN119" s="134"/>
      <c r="AHO119" s="134"/>
      <c r="AHP119" s="134"/>
      <c r="AHQ119" s="134"/>
      <c r="AHR119" s="134"/>
      <c r="AHS119" s="134"/>
      <c r="AHT119" s="134"/>
      <c r="AHU119" s="134"/>
      <c r="AHV119" s="134"/>
      <c r="AHW119" s="134"/>
      <c r="AHX119" s="134"/>
      <c r="AHY119" s="134"/>
      <c r="AHZ119" s="134"/>
      <c r="AIA119" s="134"/>
      <c r="AIB119" s="134"/>
      <c r="AIC119" s="134"/>
      <c r="AID119" s="134"/>
      <c r="AIE119" s="134"/>
      <c r="AIF119" s="134"/>
      <c r="AIG119" s="134"/>
      <c r="AIH119" s="134"/>
      <c r="AII119" s="134"/>
      <c r="AIJ119" s="134"/>
      <c r="AIK119" s="134"/>
      <c r="AIL119" s="134"/>
      <c r="AIM119" s="134"/>
      <c r="AIN119" s="134"/>
      <c r="AIO119" s="134"/>
      <c r="AIP119" s="134"/>
      <c r="AIQ119" s="134"/>
      <c r="AIR119" s="134"/>
      <c r="AIS119" s="134"/>
      <c r="AIT119" s="134"/>
      <c r="AIU119" s="134"/>
      <c r="AIV119" s="134"/>
      <c r="AIW119" s="134"/>
      <c r="AIX119" s="134"/>
      <c r="AIY119" s="134"/>
      <c r="AIZ119" s="134"/>
      <c r="AJA119" s="134"/>
      <c r="AJB119" s="134"/>
      <c r="AJC119" s="134"/>
      <c r="AJD119" s="134"/>
      <c r="AJE119" s="134"/>
      <c r="AJF119" s="134"/>
      <c r="AJG119" s="134"/>
      <c r="AJH119" s="134"/>
      <c r="AJI119" s="134"/>
      <c r="AJJ119" s="134"/>
      <c r="AJK119" s="134"/>
      <c r="AJL119" s="134"/>
      <c r="AJM119" s="134"/>
      <c r="AJN119" s="134"/>
      <c r="AJO119" s="134"/>
      <c r="AJP119" s="134"/>
      <c r="AJQ119" s="134"/>
      <c r="AJR119" s="134"/>
      <c r="AJS119" s="134"/>
      <c r="AJT119" s="134"/>
      <c r="AJU119" s="134"/>
      <c r="AJV119" s="134"/>
      <c r="AJW119" s="134"/>
      <c r="AJX119" s="134"/>
      <c r="AJY119" s="134"/>
      <c r="AJZ119" s="134"/>
      <c r="AKA119" s="134"/>
      <c r="AKB119" s="134"/>
      <c r="AKC119" s="134"/>
      <c r="AKD119" s="134"/>
      <c r="AKE119" s="134"/>
      <c r="AKF119" s="134"/>
      <c r="AKG119" s="134"/>
      <c r="AKH119" s="134"/>
      <c r="AKI119" s="134"/>
      <c r="AKJ119" s="134"/>
      <c r="AKK119" s="134"/>
      <c r="AKL119" s="134"/>
      <c r="AKM119" s="134"/>
      <c r="AKN119" s="134"/>
      <c r="AKO119" s="134"/>
      <c r="AKP119" s="134"/>
      <c r="AKQ119" s="134"/>
      <c r="AKR119" s="134"/>
      <c r="AKS119" s="134"/>
      <c r="AKT119" s="134"/>
      <c r="AKU119" s="134"/>
      <c r="AKV119" s="134"/>
      <c r="AKW119" s="134"/>
      <c r="AKX119" s="134"/>
      <c r="AKY119" s="134"/>
      <c r="AKZ119" s="134"/>
      <c r="ALA119" s="134"/>
      <c r="ALB119" s="134"/>
      <c r="ALC119" s="134"/>
      <c r="ALD119" s="134"/>
      <c r="ALE119" s="134"/>
      <c r="ALF119" s="134"/>
      <c r="ALG119" s="134"/>
      <c r="ALH119" s="134"/>
      <c r="ALI119" s="134"/>
      <c r="ALJ119" s="134"/>
      <c r="ALK119" s="134"/>
      <c r="ALL119" s="134"/>
      <c r="ALM119" s="134"/>
      <c r="ALN119" s="134"/>
      <c r="ALO119" s="134"/>
      <c r="ALP119" s="134"/>
      <c r="ALQ119" s="134"/>
      <c r="ALR119" s="134"/>
      <c r="ALS119" s="134"/>
      <c r="ALT119" s="134"/>
      <c r="ALU119" s="134"/>
      <c r="ALV119" s="134"/>
      <c r="ALW119" s="134"/>
      <c r="ALX119" s="134"/>
      <c r="ALY119" s="134"/>
      <c r="ALZ119" s="134"/>
      <c r="AMA119" s="134"/>
      <c r="AMB119" s="134"/>
      <c r="AMC119" s="134"/>
      <c r="AMD119" s="134"/>
      <c r="AME119" s="134"/>
      <c r="AMF119" s="134"/>
      <c r="AMG119" s="134"/>
      <c r="AMH119" s="134"/>
      <c r="AMI119" s="134"/>
      <c r="AMJ119" s="134"/>
      <c r="AMK119" s="134"/>
      <c r="AML119" s="134"/>
      <c r="AMM119" s="134"/>
      <c r="AMN119" s="134"/>
      <c r="AMO119" s="134"/>
      <c r="AMP119" s="134"/>
      <c r="AMQ119" s="134"/>
      <c r="AMR119" s="134"/>
      <c r="AMS119" s="134"/>
      <c r="AMT119" s="134"/>
      <c r="AMU119" s="134"/>
      <c r="AMV119" s="134"/>
      <c r="AMW119" s="134"/>
      <c r="AMX119" s="134"/>
      <c r="AMY119" s="134"/>
      <c r="AMZ119" s="134"/>
      <c r="ANA119" s="134"/>
      <c r="ANB119" s="134"/>
      <c r="ANC119" s="134"/>
      <c r="AND119" s="134"/>
      <c r="ANE119" s="134"/>
      <c r="ANF119" s="134"/>
      <c r="ANG119" s="134"/>
      <c r="ANH119" s="134"/>
      <c r="ANI119" s="134"/>
      <c r="ANJ119" s="134"/>
      <c r="ANK119" s="134"/>
      <c r="ANL119" s="134"/>
      <c r="ANM119" s="134"/>
      <c r="ANN119" s="134"/>
      <c r="ANO119" s="134"/>
      <c r="ANP119" s="134"/>
      <c r="ANQ119" s="134"/>
      <c r="ANR119" s="134"/>
      <c r="ANS119" s="134"/>
      <c r="ANT119" s="134"/>
      <c r="ANU119" s="134"/>
      <c r="ANV119" s="134"/>
      <c r="ANW119" s="134"/>
      <c r="ANX119" s="134"/>
      <c r="ANY119" s="134"/>
      <c r="ANZ119" s="134"/>
      <c r="AOA119" s="134"/>
      <c r="AOB119" s="134"/>
      <c r="AOC119" s="134"/>
      <c r="AOD119" s="134"/>
      <c r="AOE119" s="134"/>
      <c r="AOF119" s="134"/>
      <c r="AOG119" s="134"/>
      <c r="AOH119" s="134"/>
      <c r="AOI119" s="134"/>
      <c r="AOJ119" s="134"/>
      <c r="AOK119" s="134"/>
      <c r="AOL119" s="134"/>
      <c r="AOM119" s="134"/>
      <c r="AON119" s="134"/>
      <c r="AOO119" s="134"/>
      <c r="AOP119" s="134"/>
      <c r="AOQ119" s="134"/>
      <c r="AOR119" s="134"/>
      <c r="AOS119" s="134"/>
      <c r="AOT119" s="134"/>
      <c r="AOU119" s="134"/>
      <c r="AOV119" s="134"/>
      <c r="AOW119" s="134"/>
      <c r="AOX119" s="134"/>
      <c r="AOY119" s="134"/>
      <c r="AOZ119" s="134"/>
      <c r="APA119" s="134"/>
      <c r="APB119" s="134"/>
      <c r="APC119" s="134"/>
      <c r="APD119" s="134"/>
      <c r="APE119" s="134"/>
      <c r="APF119" s="134"/>
      <c r="APG119" s="134"/>
      <c r="APH119" s="134"/>
      <c r="API119" s="134"/>
      <c r="APJ119" s="134"/>
      <c r="APK119" s="134"/>
      <c r="APL119" s="134"/>
      <c r="APM119" s="134"/>
      <c r="APN119" s="134"/>
      <c r="APO119" s="134"/>
      <c r="APP119" s="134"/>
      <c r="APQ119" s="134"/>
      <c r="APR119" s="134"/>
      <c r="APS119" s="134"/>
      <c r="APT119" s="134"/>
      <c r="APU119" s="134"/>
      <c r="APV119" s="134"/>
      <c r="APW119" s="134"/>
      <c r="APX119" s="134"/>
      <c r="APY119" s="134"/>
      <c r="APZ119" s="134"/>
      <c r="AQA119" s="134"/>
      <c r="AQB119" s="134"/>
      <c r="AQC119" s="134"/>
      <c r="AQD119" s="134"/>
      <c r="AQE119" s="134"/>
      <c r="AQF119" s="134"/>
      <c r="AQG119" s="134"/>
      <c r="AQH119" s="134"/>
      <c r="AQI119" s="134"/>
      <c r="AQJ119" s="134"/>
      <c r="AQK119" s="134"/>
      <c r="AQL119" s="134"/>
      <c r="AQM119" s="134"/>
      <c r="AQN119" s="134"/>
      <c r="AQO119" s="134"/>
      <c r="AQP119" s="134"/>
      <c r="AQQ119" s="134"/>
      <c r="AQR119" s="134"/>
      <c r="AQS119" s="134"/>
      <c r="AQT119" s="134"/>
      <c r="AQU119" s="134"/>
      <c r="AQV119" s="134"/>
      <c r="AQW119" s="134"/>
      <c r="AQX119" s="134"/>
      <c r="AQY119" s="134"/>
      <c r="AQZ119" s="134"/>
      <c r="ARA119" s="134"/>
      <c r="ARB119" s="134"/>
      <c r="ARC119" s="134"/>
      <c r="ARD119" s="134"/>
      <c r="ARE119" s="134"/>
      <c r="ARF119" s="134"/>
      <c r="ARG119" s="134"/>
      <c r="ARH119" s="134"/>
      <c r="ARI119" s="134"/>
      <c r="ARJ119" s="134"/>
      <c r="ARK119" s="134"/>
      <c r="ARL119" s="134"/>
      <c r="ARM119" s="134"/>
      <c r="ARN119" s="134"/>
      <c r="ARO119" s="134"/>
      <c r="ARP119" s="134"/>
      <c r="ARQ119" s="134"/>
      <c r="ARR119" s="134"/>
      <c r="ARS119" s="134"/>
      <c r="ART119" s="134"/>
      <c r="ARU119" s="134"/>
      <c r="ARV119" s="134"/>
      <c r="ARW119" s="134"/>
      <c r="ARX119" s="134"/>
      <c r="ARY119" s="134"/>
      <c r="ARZ119" s="134"/>
      <c r="ASA119" s="134"/>
      <c r="ASB119" s="134"/>
      <c r="ASC119" s="134"/>
      <c r="ASD119" s="134"/>
      <c r="ASE119" s="134"/>
      <c r="ASF119" s="134"/>
      <c r="ASG119" s="134"/>
      <c r="ASH119" s="134"/>
      <c r="ASI119" s="134"/>
      <c r="ASJ119" s="134"/>
      <c r="ASK119" s="134"/>
      <c r="ASL119" s="134"/>
      <c r="ASM119" s="134"/>
      <c r="ASN119" s="134"/>
      <c r="ASO119" s="134"/>
      <c r="ASP119" s="134"/>
      <c r="ASQ119" s="134"/>
      <c r="ASR119" s="134"/>
      <c r="ASS119" s="134"/>
      <c r="AST119" s="134"/>
      <c r="ASU119" s="134"/>
      <c r="ASV119" s="134"/>
      <c r="ASW119" s="134"/>
      <c r="ASX119" s="134"/>
      <c r="ASY119" s="134"/>
      <c r="ASZ119" s="134"/>
      <c r="ATA119" s="134"/>
      <c r="ATB119" s="134"/>
      <c r="ATC119" s="134"/>
      <c r="ATD119" s="134"/>
      <c r="ATE119" s="134"/>
      <c r="ATF119" s="134"/>
      <c r="ATG119" s="134"/>
      <c r="ATH119" s="134"/>
      <c r="ATI119" s="134"/>
      <c r="ATJ119" s="134"/>
      <c r="ATK119" s="134"/>
      <c r="ATL119" s="134"/>
      <c r="ATM119" s="134"/>
      <c r="ATN119" s="134"/>
      <c r="ATO119" s="134"/>
      <c r="ATP119" s="134"/>
      <c r="ATQ119" s="134"/>
      <c r="ATR119" s="134"/>
      <c r="ATS119" s="134"/>
      <c r="ATT119" s="134"/>
      <c r="ATU119" s="134"/>
      <c r="ATV119" s="134"/>
      <c r="ATW119" s="134"/>
      <c r="ATX119" s="134"/>
      <c r="ATY119" s="134"/>
      <c r="ATZ119" s="134"/>
      <c r="AUA119" s="134"/>
      <c r="AUB119" s="134"/>
      <c r="AUC119" s="134"/>
      <c r="AUD119" s="134"/>
      <c r="AUE119" s="134"/>
      <c r="AUF119" s="134"/>
      <c r="AUG119" s="134"/>
      <c r="AUH119" s="134"/>
      <c r="AUI119" s="134"/>
      <c r="AUJ119" s="134"/>
      <c r="AUK119" s="134"/>
      <c r="AUL119" s="134"/>
      <c r="AUM119" s="134"/>
      <c r="AUN119" s="134"/>
      <c r="AUO119" s="134"/>
      <c r="AUP119" s="134"/>
      <c r="AUQ119" s="134"/>
      <c r="AUR119" s="134"/>
      <c r="AUS119" s="134"/>
      <c r="AUT119" s="134"/>
      <c r="AUU119" s="134"/>
      <c r="AUV119" s="134"/>
      <c r="AUW119" s="134"/>
      <c r="AUX119" s="134"/>
      <c r="AUY119" s="134"/>
      <c r="AUZ119" s="134"/>
      <c r="AVA119" s="134"/>
      <c r="AVB119" s="134"/>
      <c r="AVC119" s="134"/>
      <c r="AVD119" s="134"/>
      <c r="AVE119" s="134"/>
      <c r="AVF119" s="134"/>
      <c r="AVG119" s="134"/>
      <c r="AVH119" s="134"/>
      <c r="AVI119" s="134"/>
      <c r="AVJ119" s="134"/>
      <c r="AVK119" s="134"/>
      <c r="AVL119" s="134"/>
      <c r="AVM119" s="134"/>
      <c r="AVN119" s="134"/>
      <c r="AVO119" s="134"/>
      <c r="AVP119" s="134"/>
      <c r="AVQ119" s="134"/>
      <c r="AVR119" s="134"/>
      <c r="AVS119" s="134"/>
      <c r="AVT119" s="134"/>
      <c r="AVU119" s="134"/>
      <c r="AVV119" s="134"/>
      <c r="AVW119" s="134"/>
      <c r="AVX119" s="134"/>
      <c r="AVY119" s="134"/>
      <c r="AVZ119" s="134"/>
      <c r="AWA119" s="134"/>
      <c r="AWB119" s="134"/>
      <c r="AWC119" s="134"/>
      <c r="AWD119" s="134"/>
      <c r="AWE119" s="134"/>
      <c r="AWF119" s="134"/>
      <c r="AWG119" s="134"/>
      <c r="AWH119" s="134"/>
      <c r="AWI119" s="134"/>
      <c r="AWJ119" s="134"/>
      <c r="AWK119" s="134"/>
      <c r="AWL119" s="134"/>
      <c r="AWM119" s="134"/>
      <c r="AWN119" s="134"/>
      <c r="AWO119" s="134"/>
      <c r="AWP119" s="134"/>
      <c r="AWQ119" s="134"/>
      <c r="AWR119" s="134"/>
      <c r="AWS119" s="134"/>
      <c r="AWT119" s="134"/>
      <c r="AWU119" s="134"/>
      <c r="AWV119" s="134"/>
      <c r="AWW119" s="134"/>
      <c r="AWX119" s="134"/>
      <c r="AWY119" s="134"/>
      <c r="AWZ119" s="134"/>
      <c r="AXA119" s="134"/>
      <c r="AXB119" s="134"/>
      <c r="AXC119" s="134"/>
      <c r="AXD119" s="134"/>
      <c r="AXE119" s="134"/>
      <c r="AXF119" s="134"/>
      <c r="AXG119" s="134"/>
      <c r="AXH119" s="134"/>
      <c r="AXI119" s="134"/>
      <c r="AXJ119" s="134"/>
      <c r="AXK119" s="134"/>
      <c r="AXL119" s="134"/>
      <c r="AXM119" s="134"/>
      <c r="AXN119" s="134"/>
      <c r="AXO119" s="134"/>
      <c r="AXP119" s="134"/>
      <c r="AXQ119" s="134"/>
      <c r="AXR119" s="134"/>
      <c r="AXS119" s="134"/>
      <c r="AXT119" s="134"/>
      <c r="AXU119" s="134"/>
      <c r="AXV119" s="134"/>
      <c r="AXW119" s="134"/>
      <c r="AXX119" s="134"/>
      <c r="AXY119" s="134"/>
      <c r="AXZ119" s="134"/>
      <c r="AYA119" s="134"/>
      <c r="AYB119" s="134"/>
      <c r="AYC119" s="134"/>
      <c r="AYD119" s="134"/>
      <c r="AYE119" s="134"/>
      <c r="AYF119" s="134"/>
      <c r="AYG119" s="134"/>
      <c r="AYH119" s="134"/>
      <c r="AYI119" s="134"/>
      <c r="AYJ119" s="134"/>
      <c r="AYK119" s="134"/>
      <c r="AYL119" s="134"/>
      <c r="AYM119" s="134"/>
      <c r="AYN119" s="134"/>
      <c r="AYO119" s="134"/>
      <c r="AYP119" s="134"/>
      <c r="AYQ119" s="134"/>
      <c r="AYR119" s="134"/>
      <c r="AYS119" s="134"/>
      <c r="AYT119" s="134"/>
      <c r="AYU119" s="134"/>
      <c r="AYV119" s="134"/>
      <c r="AYW119" s="134"/>
      <c r="AYX119" s="134"/>
      <c r="AYY119" s="134"/>
      <c r="AYZ119" s="134"/>
      <c r="AZA119" s="134"/>
      <c r="AZB119" s="134"/>
      <c r="AZC119" s="134"/>
      <c r="AZD119" s="134"/>
      <c r="AZE119" s="134"/>
      <c r="AZF119" s="134"/>
      <c r="AZG119" s="134"/>
      <c r="AZH119" s="134"/>
      <c r="AZI119" s="134"/>
      <c r="AZJ119" s="134"/>
      <c r="AZK119" s="134"/>
      <c r="AZL119" s="134"/>
      <c r="AZM119" s="134"/>
      <c r="AZN119" s="134"/>
      <c r="AZO119" s="134"/>
      <c r="AZP119" s="134"/>
      <c r="AZQ119" s="134"/>
      <c r="AZR119" s="134"/>
      <c r="AZS119" s="134"/>
      <c r="AZT119" s="134"/>
      <c r="AZU119" s="134"/>
      <c r="AZV119" s="134"/>
      <c r="AZW119" s="134"/>
      <c r="AZX119" s="134"/>
      <c r="AZY119" s="134"/>
      <c r="AZZ119" s="134"/>
      <c r="BAA119" s="134"/>
      <c r="BAB119" s="134"/>
      <c r="BAC119" s="134"/>
      <c r="BAD119" s="134"/>
      <c r="BAE119" s="134"/>
      <c r="BAF119" s="134"/>
      <c r="BAG119" s="134"/>
      <c r="BAH119" s="134"/>
      <c r="BAI119" s="134"/>
      <c r="BAJ119" s="134"/>
      <c r="BAK119" s="134"/>
      <c r="BAL119" s="134"/>
      <c r="BAM119" s="134"/>
      <c r="BAN119" s="134"/>
      <c r="BAO119" s="134"/>
      <c r="BAP119" s="134"/>
      <c r="BAQ119" s="134"/>
      <c r="BAR119" s="134"/>
      <c r="BAS119" s="134"/>
      <c r="BAT119" s="134"/>
      <c r="BAU119" s="134"/>
      <c r="BAV119" s="134"/>
      <c r="BAW119" s="134"/>
      <c r="BAX119" s="134"/>
      <c r="BAY119" s="134"/>
      <c r="BAZ119" s="134"/>
      <c r="BBA119" s="134"/>
      <c r="BBB119" s="134"/>
      <c r="BBC119" s="134"/>
      <c r="BBD119" s="134"/>
      <c r="BBE119" s="134"/>
      <c r="BBF119" s="134"/>
      <c r="BBG119" s="134"/>
      <c r="BBH119" s="134"/>
      <c r="BBI119" s="134"/>
      <c r="BBJ119" s="134"/>
      <c r="BBK119" s="134"/>
      <c r="BBL119" s="134"/>
      <c r="BBM119" s="134"/>
      <c r="BBN119" s="134"/>
      <c r="BBO119" s="134"/>
      <c r="BBP119" s="134"/>
      <c r="BBQ119" s="134"/>
      <c r="BBR119" s="134"/>
      <c r="BBS119" s="134"/>
      <c r="BBT119" s="134"/>
      <c r="BBU119" s="134"/>
      <c r="BBV119" s="134"/>
      <c r="BBW119" s="134"/>
      <c r="BBX119" s="134"/>
      <c r="BBY119" s="134"/>
      <c r="BBZ119" s="134"/>
      <c r="BCA119" s="134"/>
      <c r="BCB119" s="134"/>
      <c r="BCC119" s="134"/>
      <c r="BCD119" s="134"/>
      <c r="BCE119" s="134"/>
      <c r="BCF119" s="134"/>
      <c r="BCG119" s="134"/>
      <c r="BCH119" s="134"/>
      <c r="BCI119" s="134"/>
      <c r="BCJ119" s="134"/>
      <c r="BCK119" s="134"/>
      <c r="BCL119" s="134"/>
      <c r="BCM119" s="134"/>
      <c r="BCN119" s="134"/>
      <c r="BCO119" s="134"/>
      <c r="BCP119" s="134"/>
      <c r="BCQ119" s="134"/>
      <c r="BCR119" s="134"/>
      <c r="BCS119" s="134"/>
      <c r="BCT119" s="134"/>
      <c r="BCU119" s="134"/>
      <c r="BCV119" s="134"/>
      <c r="BCW119" s="134"/>
      <c r="BCX119" s="134"/>
      <c r="BCY119" s="134"/>
      <c r="BCZ119" s="134"/>
      <c r="BDA119" s="134"/>
      <c r="BDB119" s="134"/>
      <c r="BDC119" s="134"/>
      <c r="BDD119" s="134"/>
      <c r="BDE119" s="134"/>
      <c r="BDF119" s="134"/>
      <c r="BDG119" s="134"/>
      <c r="BDH119" s="134"/>
      <c r="BDI119" s="134"/>
      <c r="BDJ119" s="134"/>
      <c r="BDK119" s="134"/>
      <c r="BDL119" s="134"/>
      <c r="BDM119" s="134"/>
      <c r="BDN119" s="134"/>
      <c r="BDO119" s="134"/>
      <c r="BDP119" s="134"/>
      <c r="BDQ119" s="134"/>
      <c r="BDR119" s="134"/>
      <c r="BDS119" s="134"/>
      <c r="BDT119" s="134"/>
      <c r="BDU119" s="134"/>
      <c r="BDV119" s="134"/>
      <c r="BDW119" s="134"/>
      <c r="BDX119" s="134"/>
      <c r="BDY119" s="134"/>
      <c r="BDZ119" s="134"/>
      <c r="BEA119" s="134"/>
      <c r="BEB119" s="134"/>
      <c r="BEC119" s="134"/>
      <c r="BED119" s="134"/>
      <c r="BEE119" s="134"/>
      <c r="BEF119" s="134"/>
      <c r="BEG119" s="134"/>
      <c r="BEH119" s="134"/>
      <c r="BEI119" s="134"/>
      <c r="BEJ119" s="134"/>
      <c r="BEK119" s="134"/>
      <c r="BEL119" s="134"/>
      <c r="BEM119" s="134"/>
      <c r="BEN119" s="134"/>
      <c r="BEO119" s="134"/>
      <c r="BEP119" s="134"/>
      <c r="BEQ119" s="134"/>
      <c r="BER119" s="134"/>
      <c r="BES119" s="134"/>
      <c r="BET119" s="134"/>
      <c r="BEU119" s="134"/>
      <c r="BEV119" s="134"/>
      <c r="BEW119" s="134"/>
      <c r="BEX119" s="134"/>
      <c r="BEY119" s="134"/>
      <c r="BEZ119" s="134"/>
      <c r="BFA119" s="134"/>
      <c r="BFB119" s="134"/>
      <c r="BFC119" s="134"/>
      <c r="BFD119" s="134"/>
      <c r="BFE119" s="134"/>
      <c r="BFF119" s="134"/>
      <c r="BFG119" s="134"/>
      <c r="BFH119" s="134"/>
      <c r="BFI119" s="134"/>
      <c r="BFJ119" s="134"/>
      <c r="BFK119" s="134"/>
      <c r="BFL119" s="134"/>
      <c r="BFM119" s="134"/>
      <c r="BFN119" s="134"/>
      <c r="BFO119" s="134"/>
      <c r="BFP119" s="134"/>
      <c r="BFQ119" s="134"/>
      <c r="BFR119" s="134"/>
      <c r="BFS119" s="134"/>
      <c r="BFT119" s="134"/>
      <c r="BFU119" s="134"/>
      <c r="BFV119" s="134"/>
      <c r="BFW119" s="134"/>
      <c r="BFX119" s="134"/>
      <c r="BFY119" s="134"/>
      <c r="BFZ119" s="134"/>
      <c r="BGA119" s="134"/>
      <c r="BGB119" s="134"/>
      <c r="BGC119" s="134"/>
      <c r="BGD119" s="134"/>
      <c r="BGE119" s="134"/>
      <c r="BGF119" s="134"/>
      <c r="BGG119" s="134"/>
      <c r="BGH119" s="134"/>
      <c r="BGI119" s="134"/>
      <c r="BGJ119" s="134"/>
      <c r="BGK119" s="134"/>
      <c r="BGL119" s="134"/>
      <c r="BGM119" s="134"/>
      <c r="BGN119" s="134"/>
      <c r="BGO119" s="134"/>
      <c r="BGP119" s="134"/>
      <c r="BGQ119" s="134"/>
      <c r="BGR119" s="134"/>
      <c r="BGS119" s="134"/>
      <c r="BGT119" s="134"/>
      <c r="BGU119" s="134"/>
      <c r="BGV119" s="134"/>
      <c r="BGW119" s="134"/>
      <c r="BGX119" s="134"/>
      <c r="BGY119" s="134"/>
      <c r="BGZ119" s="134"/>
      <c r="BHA119" s="134"/>
      <c r="BHB119" s="134"/>
      <c r="BHC119" s="134"/>
      <c r="BHD119" s="134"/>
      <c r="BHE119" s="134"/>
      <c r="BHF119" s="134"/>
      <c r="BHG119" s="134"/>
      <c r="BHH119" s="134"/>
      <c r="BHI119" s="134"/>
      <c r="BHJ119" s="134"/>
      <c r="BHK119" s="134"/>
      <c r="BHL119" s="134"/>
      <c r="BHM119" s="134"/>
      <c r="BHN119" s="134"/>
      <c r="BHO119" s="134"/>
      <c r="BHP119" s="134"/>
      <c r="BHQ119" s="134"/>
      <c r="BHR119" s="134"/>
      <c r="BHS119" s="134"/>
      <c r="BHT119" s="134"/>
      <c r="BHU119" s="134"/>
      <c r="BHV119" s="134"/>
      <c r="BHW119" s="134"/>
      <c r="BHX119" s="134"/>
      <c r="BHY119" s="134"/>
      <c r="BHZ119" s="134"/>
      <c r="BIA119" s="134"/>
      <c r="BIB119" s="134"/>
      <c r="BIC119" s="134"/>
      <c r="BID119" s="134"/>
      <c r="BIE119" s="134"/>
      <c r="BIF119" s="134"/>
      <c r="BIG119" s="134"/>
      <c r="BIH119" s="134"/>
      <c r="BII119" s="134"/>
      <c r="BIJ119" s="134"/>
      <c r="BIK119" s="134"/>
      <c r="BIL119" s="134"/>
      <c r="BIM119" s="134"/>
      <c r="BIN119" s="134"/>
      <c r="BIO119" s="134"/>
      <c r="BIP119" s="134"/>
      <c r="BIQ119" s="134"/>
      <c r="BIR119" s="134"/>
      <c r="BIS119" s="134"/>
      <c r="BIT119" s="134"/>
      <c r="BIU119" s="134"/>
      <c r="BIV119" s="134"/>
      <c r="BIW119" s="134"/>
      <c r="BIX119" s="134"/>
      <c r="BIY119" s="134"/>
      <c r="BIZ119" s="134"/>
      <c r="BJA119" s="134"/>
      <c r="BJB119" s="134"/>
      <c r="BJC119" s="134"/>
      <c r="BJD119" s="134"/>
      <c r="BJE119" s="134"/>
      <c r="BJF119" s="134"/>
      <c r="BJG119" s="134"/>
      <c r="BJH119" s="134"/>
      <c r="BJI119" s="134"/>
      <c r="BJJ119" s="134"/>
      <c r="BJK119" s="134"/>
      <c r="BJL119" s="134"/>
      <c r="BJM119" s="134"/>
      <c r="BJN119" s="134"/>
      <c r="BJO119" s="134"/>
      <c r="BJP119" s="134"/>
      <c r="BJQ119" s="134"/>
      <c r="BJR119" s="134"/>
      <c r="BJS119" s="134"/>
      <c r="BJT119" s="134"/>
      <c r="BJU119" s="134"/>
      <c r="BJV119" s="134"/>
      <c r="BJW119" s="134"/>
      <c r="BJX119" s="134"/>
      <c r="BJY119" s="134"/>
      <c r="BJZ119" s="134"/>
      <c r="BKA119" s="134"/>
      <c r="BKB119" s="134"/>
      <c r="BKC119" s="134"/>
      <c r="BKD119" s="134"/>
      <c r="BKE119" s="134"/>
      <c r="BKF119" s="134"/>
      <c r="BKG119" s="134"/>
      <c r="BKH119" s="134"/>
      <c r="BKI119" s="134"/>
      <c r="BKJ119" s="134"/>
      <c r="BKK119" s="134"/>
      <c r="BKL119" s="134"/>
      <c r="BKM119" s="134"/>
      <c r="BKN119" s="134"/>
      <c r="BKO119" s="134"/>
      <c r="BKP119" s="134"/>
      <c r="BKQ119" s="134"/>
      <c r="BKR119" s="134"/>
      <c r="BKS119" s="134"/>
      <c r="BKT119" s="134"/>
      <c r="BKU119" s="134"/>
      <c r="BKV119" s="134"/>
      <c r="BKW119" s="134"/>
      <c r="BKX119" s="134"/>
      <c r="BKY119" s="134"/>
      <c r="BKZ119" s="134"/>
      <c r="BLA119" s="134"/>
      <c r="BLB119" s="134"/>
      <c r="BLC119" s="134"/>
      <c r="BLD119" s="134"/>
      <c r="BLE119" s="134"/>
      <c r="BLF119" s="134"/>
      <c r="BLG119" s="134"/>
      <c r="BLH119" s="134"/>
      <c r="BLI119" s="134"/>
      <c r="BLJ119" s="134"/>
      <c r="BLK119" s="134"/>
      <c r="BLL119" s="134"/>
      <c r="BLM119" s="134"/>
      <c r="BLN119" s="134"/>
      <c r="BLO119" s="134"/>
      <c r="BLP119" s="134"/>
      <c r="BLQ119" s="134"/>
      <c r="BLR119" s="134"/>
      <c r="BLS119" s="134"/>
      <c r="BLT119" s="134"/>
      <c r="BLU119" s="134"/>
      <c r="BLV119" s="134"/>
      <c r="BLW119" s="134"/>
      <c r="BLX119" s="134"/>
      <c r="BLY119" s="134"/>
      <c r="BLZ119" s="134"/>
      <c r="BMA119" s="134"/>
      <c r="BMB119" s="134"/>
      <c r="BMC119" s="134"/>
      <c r="BMD119" s="134"/>
      <c r="BME119" s="134"/>
      <c r="BMF119" s="134"/>
      <c r="BMG119" s="134"/>
      <c r="BMH119" s="134"/>
      <c r="BMI119" s="134"/>
      <c r="BMJ119" s="134"/>
      <c r="BMK119" s="134"/>
      <c r="BML119" s="134"/>
      <c r="BMM119" s="134"/>
      <c r="BMN119" s="134"/>
      <c r="BMO119" s="134"/>
      <c r="BMP119" s="134"/>
      <c r="BMQ119" s="134"/>
      <c r="BMR119" s="134"/>
      <c r="BMS119" s="134"/>
      <c r="BMT119" s="134"/>
      <c r="BMU119" s="134"/>
      <c r="BMV119" s="134"/>
      <c r="BMW119" s="134"/>
      <c r="BMX119" s="134"/>
      <c r="BMY119" s="134"/>
      <c r="BMZ119" s="134"/>
      <c r="BNA119" s="134"/>
      <c r="BNB119" s="134"/>
      <c r="BNC119" s="134"/>
      <c r="BND119" s="134"/>
      <c r="BNE119" s="134"/>
      <c r="BNF119" s="134"/>
      <c r="BNG119" s="134"/>
      <c r="BNH119" s="134"/>
      <c r="BNI119" s="134"/>
      <c r="BNJ119" s="134"/>
      <c r="BNK119" s="134"/>
      <c r="BNL119" s="134"/>
      <c r="BNM119" s="134"/>
      <c r="BNN119" s="134"/>
      <c r="BNO119" s="134"/>
      <c r="BNP119" s="134"/>
      <c r="BNQ119" s="134"/>
      <c r="BNR119" s="134"/>
      <c r="BNS119" s="134"/>
      <c r="BNT119" s="134"/>
      <c r="BNU119" s="134"/>
      <c r="BNV119" s="134"/>
      <c r="BNW119" s="134"/>
      <c r="BNX119" s="134"/>
      <c r="BNY119" s="134"/>
      <c r="BNZ119" s="134"/>
      <c r="BOA119" s="134"/>
      <c r="BOB119" s="134"/>
      <c r="BOC119" s="134"/>
      <c r="BOD119" s="134"/>
      <c r="BOE119" s="134"/>
      <c r="BOF119" s="134"/>
      <c r="BOG119" s="134"/>
      <c r="BOH119" s="134"/>
      <c r="BOI119" s="134"/>
      <c r="BOJ119" s="134"/>
      <c r="BOK119" s="134"/>
      <c r="BOL119" s="134"/>
      <c r="BOM119" s="134"/>
      <c r="BON119" s="134"/>
      <c r="BOO119" s="134"/>
      <c r="BOP119" s="134"/>
      <c r="BOQ119" s="134"/>
      <c r="BOR119" s="134"/>
      <c r="BOS119" s="134"/>
      <c r="BOT119" s="134"/>
      <c r="BOU119" s="134"/>
      <c r="BOV119" s="134"/>
      <c r="BOW119" s="134"/>
      <c r="BOX119" s="134"/>
      <c r="BOY119" s="134"/>
      <c r="BOZ119" s="134"/>
      <c r="BPA119" s="134"/>
      <c r="BPB119" s="134"/>
      <c r="BPC119" s="134"/>
      <c r="BPD119" s="134"/>
      <c r="BPE119" s="134"/>
      <c r="BPF119" s="134"/>
      <c r="BPG119" s="134"/>
      <c r="BPH119" s="134"/>
      <c r="BPI119" s="134"/>
      <c r="BPJ119" s="134"/>
      <c r="BPK119" s="134"/>
      <c r="BPL119" s="134"/>
      <c r="BPM119" s="134"/>
      <c r="BPN119" s="134"/>
      <c r="BPO119" s="134"/>
      <c r="BPP119" s="134"/>
      <c r="BPQ119" s="134"/>
      <c r="BPR119" s="134"/>
      <c r="BPS119" s="134"/>
      <c r="BPT119" s="134"/>
      <c r="BPU119" s="134"/>
      <c r="BPV119" s="134"/>
      <c r="BPW119" s="134"/>
      <c r="BPX119" s="134"/>
      <c r="BPY119" s="134"/>
      <c r="BPZ119" s="134"/>
      <c r="BQA119" s="134"/>
      <c r="BQB119" s="134"/>
      <c r="BQC119" s="134"/>
      <c r="BQD119" s="134"/>
      <c r="BQE119" s="134"/>
      <c r="BQF119" s="134"/>
      <c r="BQG119" s="134"/>
      <c r="BQH119" s="134"/>
      <c r="BQI119" s="134"/>
      <c r="BQJ119" s="134"/>
      <c r="BQK119" s="134"/>
      <c r="BQL119" s="134"/>
      <c r="BQM119" s="134"/>
      <c r="BQN119" s="134"/>
      <c r="BQO119" s="134"/>
      <c r="BQP119" s="134"/>
      <c r="BQQ119" s="134"/>
      <c r="BQR119" s="134"/>
      <c r="BQS119" s="134"/>
      <c r="BQT119" s="134"/>
      <c r="BQU119" s="134"/>
      <c r="BQV119" s="134"/>
      <c r="BQW119" s="134"/>
      <c r="BQX119" s="134"/>
      <c r="BQY119" s="134"/>
      <c r="BQZ119" s="134"/>
      <c r="BRA119" s="134"/>
      <c r="BRB119" s="134"/>
      <c r="BRC119" s="134"/>
      <c r="BRD119" s="134"/>
      <c r="BRE119" s="134"/>
      <c r="BRF119" s="134"/>
      <c r="BRG119" s="134"/>
      <c r="BRH119" s="134"/>
      <c r="BRI119" s="134"/>
      <c r="BRJ119" s="134"/>
      <c r="BRK119" s="134"/>
      <c r="BRL119" s="134"/>
      <c r="BRM119" s="134"/>
      <c r="BRN119" s="134"/>
      <c r="BRO119" s="134"/>
      <c r="BRP119" s="134"/>
      <c r="BRQ119" s="134"/>
      <c r="BRR119" s="134"/>
      <c r="BRS119" s="134"/>
      <c r="BRT119" s="134"/>
      <c r="BRU119" s="134"/>
      <c r="BRV119" s="134"/>
      <c r="BRW119" s="134"/>
      <c r="BRX119" s="134"/>
      <c r="BRY119" s="134"/>
      <c r="BRZ119" s="134"/>
      <c r="BSA119" s="134"/>
      <c r="BSB119" s="134"/>
      <c r="BSC119" s="134"/>
      <c r="BSD119" s="134"/>
      <c r="BSE119" s="134"/>
      <c r="BSF119" s="134"/>
      <c r="BSG119" s="134"/>
      <c r="BSH119" s="134"/>
      <c r="BSI119" s="134"/>
      <c r="BSJ119" s="134"/>
      <c r="BSK119" s="134"/>
      <c r="BSL119" s="134"/>
      <c r="BSM119" s="134"/>
      <c r="BSN119" s="134"/>
      <c r="BSO119" s="134"/>
      <c r="BSP119" s="134"/>
      <c r="BSQ119" s="134"/>
      <c r="BSR119" s="134"/>
      <c r="BSS119" s="134"/>
      <c r="BST119" s="134"/>
      <c r="BSU119" s="134"/>
      <c r="BSV119" s="134"/>
      <c r="BSW119" s="134"/>
      <c r="BSX119" s="134"/>
      <c r="BSY119" s="134"/>
      <c r="BSZ119" s="134"/>
      <c r="BTA119" s="134"/>
      <c r="BTB119" s="134"/>
      <c r="BTC119" s="134"/>
      <c r="BTD119" s="134"/>
      <c r="BTE119" s="134"/>
      <c r="BTF119" s="134"/>
      <c r="BTG119" s="134"/>
      <c r="BTH119" s="134"/>
      <c r="BTI119" s="134"/>
      <c r="BTJ119" s="134"/>
      <c r="BTK119" s="134"/>
      <c r="BTL119" s="134"/>
      <c r="BTM119" s="134"/>
      <c r="BTN119" s="134"/>
      <c r="BTO119" s="134"/>
      <c r="BTP119" s="134"/>
      <c r="BTQ119" s="134"/>
      <c r="BTR119" s="134"/>
      <c r="BTS119" s="134"/>
      <c r="BTT119" s="134"/>
      <c r="BTU119" s="134"/>
      <c r="BTV119" s="134"/>
      <c r="BTW119" s="134"/>
      <c r="BTX119" s="134"/>
      <c r="BTY119" s="134"/>
      <c r="BTZ119" s="134"/>
      <c r="BUA119" s="134"/>
      <c r="BUB119" s="134"/>
      <c r="BUC119" s="134"/>
      <c r="BUD119" s="134"/>
      <c r="BUE119" s="134"/>
      <c r="BUF119" s="134"/>
      <c r="BUG119" s="134"/>
      <c r="BUH119" s="134"/>
      <c r="BUI119" s="134"/>
      <c r="BUJ119" s="134"/>
      <c r="BUK119" s="134"/>
      <c r="BUL119" s="134"/>
      <c r="BUM119" s="134"/>
      <c r="BUN119" s="134"/>
      <c r="BUO119" s="134"/>
      <c r="BUP119" s="134"/>
      <c r="BUQ119" s="134"/>
      <c r="BUR119" s="134"/>
      <c r="BUS119" s="134"/>
      <c r="BUT119" s="134"/>
      <c r="BUU119" s="134"/>
      <c r="BUV119" s="134"/>
      <c r="BUW119" s="134"/>
      <c r="BUX119" s="134"/>
      <c r="BUY119" s="134"/>
      <c r="BUZ119" s="134"/>
      <c r="BVA119" s="134"/>
      <c r="BVB119" s="134"/>
      <c r="BVC119" s="134"/>
      <c r="BVD119" s="134"/>
      <c r="BVE119" s="134"/>
      <c r="BVF119" s="134"/>
      <c r="BVG119" s="134"/>
      <c r="BVH119" s="134"/>
      <c r="BVI119" s="134"/>
      <c r="BVJ119" s="134"/>
      <c r="BVK119" s="134"/>
      <c r="BVL119" s="134"/>
      <c r="BVM119" s="134"/>
      <c r="BVN119" s="134"/>
      <c r="BVO119" s="134"/>
      <c r="BVP119" s="134"/>
      <c r="BVQ119" s="134"/>
      <c r="BVR119" s="134"/>
      <c r="BVS119" s="134"/>
      <c r="BVT119" s="134"/>
      <c r="BVU119" s="134"/>
      <c r="BVV119" s="134"/>
      <c r="BVW119" s="134"/>
      <c r="BVX119" s="134"/>
      <c r="BVY119" s="134"/>
      <c r="BVZ119" s="134"/>
      <c r="BWA119" s="134"/>
      <c r="BWB119" s="134"/>
      <c r="BWC119" s="134"/>
      <c r="BWD119" s="134"/>
      <c r="BWE119" s="134"/>
      <c r="BWF119" s="134"/>
      <c r="BWG119" s="134"/>
      <c r="BWH119" s="134"/>
      <c r="BWI119" s="134"/>
      <c r="BWJ119" s="134"/>
      <c r="BWK119" s="134"/>
      <c r="BWL119" s="134"/>
      <c r="BWM119" s="134"/>
      <c r="BWN119" s="134"/>
      <c r="BWO119" s="134"/>
      <c r="BWP119" s="134"/>
      <c r="BWQ119" s="134"/>
      <c r="BWR119" s="134"/>
      <c r="BWS119" s="134"/>
      <c r="BWT119" s="134"/>
      <c r="BWU119" s="134"/>
      <c r="BWV119" s="134"/>
      <c r="BWW119" s="134"/>
      <c r="BWX119" s="134"/>
      <c r="BWY119" s="134"/>
      <c r="BWZ119" s="134"/>
      <c r="BXA119" s="134"/>
      <c r="BXB119" s="134"/>
      <c r="BXC119" s="134"/>
      <c r="BXD119" s="134"/>
      <c r="BXE119" s="134"/>
      <c r="BXF119" s="134"/>
      <c r="BXG119" s="134"/>
      <c r="BXH119" s="134"/>
      <c r="BXI119" s="134"/>
      <c r="BXJ119" s="134"/>
      <c r="BXK119" s="134"/>
      <c r="BXL119" s="134"/>
      <c r="BXM119" s="134"/>
      <c r="BXN119" s="134"/>
      <c r="BXO119" s="134"/>
      <c r="BXP119" s="134"/>
      <c r="BXQ119" s="134"/>
      <c r="BXR119" s="134"/>
      <c r="BXS119" s="134"/>
      <c r="BXT119" s="134"/>
      <c r="BXU119" s="134"/>
      <c r="BXV119" s="134"/>
      <c r="BXW119" s="134"/>
      <c r="BXX119" s="134"/>
      <c r="BXY119" s="134"/>
      <c r="BXZ119" s="134"/>
      <c r="BYA119" s="134"/>
      <c r="BYB119" s="134"/>
      <c r="BYC119" s="134"/>
      <c r="BYD119" s="134"/>
      <c r="BYE119" s="134"/>
      <c r="BYF119" s="134"/>
      <c r="BYG119" s="134"/>
      <c r="BYH119" s="134"/>
      <c r="BYI119" s="134"/>
      <c r="BYJ119" s="134"/>
      <c r="BYK119" s="134"/>
      <c r="BYL119" s="134"/>
      <c r="BYM119" s="134"/>
      <c r="BYN119" s="134"/>
      <c r="BYO119" s="134"/>
      <c r="BYP119" s="134"/>
      <c r="BYQ119" s="134"/>
      <c r="BYR119" s="134"/>
      <c r="BYS119" s="134"/>
      <c r="BYT119" s="134"/>
      <c r="BYU119" s="134"/>
      <c r="BYV119" s="134"/>
      <c r="BYW119" s="134"/>
      <c r="BYX119" s="134"/>
      <c r="BYY119" s="134"/>
      <c r="BYZ119" s="134"/>
      <c r="BZA119" s="134"/>
      <c r="BZB119" s="134"/>
      <c r="BZC119" s="134"/>
      <c r="BZD119" s="134"/>
      <c r="BZE119" s="134"/>
      <c r="BZF119" s="134"/>
      <c r="BZG119" s="134"/>
      <c r="BZH119" s="134"/>
      <c r="BZI119" s="134"/>
      <c r="BZJ119" s="134"/>
      <c r="BZK119" s="134"/>
      <c r="BZL119" s="134"/>
      <c r="BZM119" s="134"/>
      <c r="BZN119" s="134"/>
      <c r="BZO119" s="134"/>
      <c r="BZP119" s="134"/>
      <c r="BZQ119" s="134"/>
      <c r="BZR119" s="134"/>
      <c r="BZS119" s="134"/>
      <c r="BZT119" s="134"/>
      <c r="BZU119" s="134"/>
      <c r="BZV119" s="134"/>
      <c r="BZW119" s="134"/>
      <c r="BZX119" s="134"/>
      <c r="BZY119" s="134"/>
      <c r="BZZ119" s="134"/>
      <c r="CAA119" s="134"/>
      <c r="CAB119" s="134"/>
      <c r="CAC119" s="134"/>
      <c r="CAD119" s="134"/>
      <c r="CAE119" s="134"/>
      <c r="CAF119" s="134"/>
      <c r="CAG119" s="134"/>
      <c r="CAH119" s="134"/>
      <c r="CAI119" s="134"/>
      <c r="CAJ119" s="134"/>
      <c r="CAK119" s="134"/>
      <c r="CAL119" s="134"/>
      <c r="CAM119" s="134"/>
      <c r="CAN119" s="134"/>
      <c r="CAO119" s="134"/>
      <c r="CAP119" s="134"/>
      <c r="CAQ119" s="134"/>
      <c r="CAR119" s="134"/>
      <c r="CAS119" s="134"/>
      <c r="CAT119" s="134"/>
      <c r="CAU119" s="134"/>
      <c r="CAV119" s="134"/>
      <c r="CAW119" s="134"/>
      <c r="CAX119" s="134"/>
      <c r="CAY119" s="134"/>
      <c r="CAZ119" s="134"/>
      <c r="CBA119" s="134"/>
      <c r="CBB119" s="134"/>
      <c r="CBC119" s="134"/>
      <c r="CBD119" s="134"/>
      <c r="CBE119" s="134"/>
      <c r="CBF119" s="134"/>
      <c r="CBG119" s="134"/>
      <c r="CBH119" s="134"/>
      <c r="CBI119" s="134"/>
      <c r="CBJ119" s="134"/>
      <c r="CBK119" s="134"/>
      <c r="CBL119" s="134"/>
      <c r="CBM119" s="134"/>
      <c r="CBN119" s="134"/>
      <c r="CBO119" s="134"/>
      <c r="CBP119" s="134"/>
      <c r="CBQ119" s="134"/>
      <c r="CBR119" s="134"/>
      <c r="CBS119" s="134"/>
      <c r="CBT119" s="134"/>
      <c r="CBU119" s="134"/>
      <c r="CBV119" s="134"/>
      <c r="CBW119" s="134"/>
      <c r="CBX119" s="134"/>
      <c r="CBY119" s="134"/>
      <c r="CBZ119" s="134"/>
      <c r="CCA119" s="134"/>
      <c r="CCB119" s="134"/>
      <c r="CCC119" s="134"/>
      <c r="CCD119" s="134"/>
      <c r="CCE119" s="134"/>
      <c r="CCF119" s="134"/>
      <c r="CCG119" s="134"/>
      <c r="CCH119" s="134"/>
      <c r="CCI119" s="134"/>
      <c r="CCJ119" s="134"/>
      <c r="CCK119" s="134"/>
      <c r="CCL119" s="134"/>
      <c r="CCM119" s="134"/>
      <c r="CCN119" s="134"/>
      <c r="CCO119" s="134"/>
      <c r="CCP119" s="134"/>
      <c r="CCQ119" s="134"/>
      <c r="CCR119" s="134"/>
      <c r="CCS119" s="134"/>
      <c r="CCT119" s="134"/>
      <c r="CCU119" s="134"/>
      <c r="CCV119" s="134"/>
      <c r="CCW119" s="134"/>
      <c r="CCX119" s="134"/>
      <c r="CCY119" s="134"/>
      <c r="CCZ119" s="134"/>
      <c r="CDA119" s="134"/>
      <c r="CDB119" s="134"/>
      <c r="CDC119" s="134"/>
      <c r="CDD119" s="134"/>
      <c r="CDE119" s="134"/>
      <c r="CDF119" s="134"/>
      <c r="CDG119" s="134"/>
      <c r="CDH119" s="134"/>
      <c r="CDI119" s="134"/>
      <c r="CDJ119" s="134"/>
      <c r="CDK119" s="134"/>
      <c r="CDL119" s="134"/>
      <c r="CDM119" s="134"/>
      <c r="CDN119" s="134"/>
      <c r="CDO119" s="134"/>
      <c r="CDP119" s="134"/>
      <c r="CDQ119" s="134"/>
      <c r="CDR119" s="134"/>
      <c r="CDS119" s="134"/>
      <c r="CDT119" s="134"/>
      <c r="CDU119" s="134"/>
      <c r="CDV119" s="134"/>
      <c r="CDW119" s="134"/>
      <c r="CDX119" s="134"/>
      <c r="CDY119" s="134"/>
      <c r="CDZ119" s="134"/>
      <c r="CEA119" s="134"/>
      <c r="CEB119" s="134"/>
      <c r="CEC119" s="134"/>
      <c r="CED119" s="134"/>
      <c r="CEE119" s="134"/>
      <c r="CEF119" s="134"/>
      <c r="CEG119" s="134"/>
      <c r="CEH119" s="134"/>
      <c r="CEI119" s="134"/>
      <c r="CEJ119" s="134"/>
      <c r="CEK119" s="134"/>
      <c r="CEL119" s="134"/>
      <c r="CEM119" s="134"/>
      <c r="CEN119" s="134"/>
      <c r="CEO119" s="134"/>
      <c r="CEP119" s="134"/>
      <c r="CEQ119" s="134"/>
      <c r="CER119" s="134"/>
      <c r="CES119" s="134"/>
      <c r="CET119" s="134"/>
      <c r="CEU119" s="134"/>
      <c r="CEV119" s="134"/>
      <c r="CEW119" s="134"/>
      <c r="CEX119" s="134"/>
      <c r="CEY119" s="134"/>
      <c r="CEZ119" s="134"/>
      <c r="CFA119" s="134"/>
      <c r="CFB119" s="134"/>
      <c r="CFC119" s="134"/>
      <c r="CFD119" s="134"/>
      <c r="CFE119" s="134"/>
      <c r="CFF119" s="134"/>
      <c r="CFG119" s="134"/>
      <c r="CFH119" s="134"/>
      <c r="CFI119" s="134"/>
      <c r="CFJ119" s="134"/>
      <c r="CFK119" s="134"/>
      <c r="CFL119" s="134"/>
      <c r="CFM119" s="134"/>
      <c r="CFN119" s="134"/>
      <c r="CFO119" s="134"/>
      <c r="CFP119" s="134"/>
      <c r="CFQ119" s="134"/>
      <c r="CFR119" s="134"/>
      <c r="CFS119" s="134"/>
      <c r="CFT119" s="134"/>
      <c r="CFU119" s="134"/>
      <c r="CFV119" s="134"/>
      <c r="CFW119" s="134"/>
      <c r="CFX119" s="134"/>
      <c r="CFY119" s="134"/>
      <c r="CFZ119" s="134"/>
      <c r="CGA119" s="134"/>
      <c r="CGB119" s="134"/>
      <c r="CGC119" s="134"/>
      <c r="CGD119" s="134"/>
      <c r="CGE119" s="134"/>
      <c r="CGF119" s="134"/>
      <c r="CGG119" s="134"/>
      <c r="CGH119" s="134"/>
      <c r="CGI119" s="134"/>
      <c r="CGJ119" s="134"/>
      <c r="CGK119" s="134"/>
      <c r="CGL119" s="134"/>
      <c r="CGM119" s="134"/>
      <c r="CGN119" s="134"/>
      <c r="CGO119" s="134"/>
      <c r="CGP119" s="134"/>
      <c r="CGQ119" s="134"/>
      <c r="CGR119" s="134"/>
      <c r="CGS119" s="134"/>
      <c r="CGT119" s="134"/>
      <c r="CGU119" s="134"/>
      <c r="CGV119" s="134"/>
      <c r="CGW119" s="134"/>
      <c r="CGX119" s="134"/>
      <c r="CGY119" s="134"/>
      <c r="CGZ119" s="134"/>
      <c r="CHA119" s="134"/>
      <c r="CHB119" s="134"/>
      <c r="CHC119" s="134"/>
      <c r="CHD119" s="134"/>
      <c r="CHE119" s="134"/>
      <c r="CHF119" s="134"/>
      <c r="CHG119" s="134"/>
      <c r="CHH119" s="134"/>
      <c r="CHI119" s="134"/>
      <c r="CHJ119" s="134"/>
      <c r="CHK119" s="134"/>
      <c r="CHL119" s="134"/>
      <c r="CHM119" s="134"/>
      <c r="CHN119" s="134"/>
      <c r="CHO119" s="134"/>
      <c r="CHP119" s="134"/>
      <c r="CHQ119" s="134"/>
      <c r="CHR119" s="134"/>
      <c r="CHS119" s="134"/>
      <c r="CHT119" s="134"/>
      <c r="CHU119" s="134"/>
      <c r="CHV119" s="134"/>
      <c r="CHW119" s="134"/>
      <c r="CHX119" s="134"/>
      <c r="CHY119" s="134"/>
      <c r="CHZ119" s="134"/>
      <c r="CIA119" s="134"/>
      <c r="CIB119" s="134"/>
      <c r="CIC119" s="134"/>
      <c r="CID119" s="134"/>
      <c r="CIE119" s="134"/>
      <c r="CIF119" s="134"/>
      <c r="CIG119" s="134"/>
      <c r="CIH119" s="134"/>
      <c r="CII119" s="134"/>
      <c r="CIJ119" s="134"/>
      <c r="CIK119" s="134"/>
      <c r="CIL119" s="134"/>
      <c r="CIM119" s="134"/>
      <c r="CIN119" s="134"/>
      <c r="CIO119" s="134"/>
      <c r="CIP119" s="134"/>
      <c r="CIQ119" s="134"/>
      <c r="CIR119" s="134"/>
      <c r="CIS119" s="134"/>
      <c r="CIT119" s="134"/>
      <c r="CIU119" s="134"/>
      <c r="CIV119" s="134"/>
      <c r="CIW119" s="134"/>
      <c r="CIX119" s="134"/>
      <c r="CIY119" s="134"/>
      <c r="CIZ119" s="134"/>
      <c r="CJA119" s="134"/>
      <c r="CJB119" s="134"/>
      <c r="CJC119" s="134"/>
      <c r="CJD119" s="134"/>
      <c r="CJE119" s="134"/>
      <c r="CJF119" s="134"/>
      <c r="CJG119" s="134"/>
      <c r="CJH119" s="134"/>
      <c r="CJI119" s="134"/>
      <c r="CJJ119" s="134"/>
      <c r="CJK119" s="134"/>
      <c r="CJL119" s="134"/>
      <c r="CJM119" s="134"/>
      <c r="CJN119" s="134"/>
      <c r="CJO119" s="134"/>
      <c r="CJP119" s="134"/>
      <c r="CJQ119" s="134"/>
      <c r="CJR119" s="134"/>
      <c r="CJS119" s="134"/>
      <c r="CJT119" s="134"/>
      <c r="CJU119" s="134"/>
      <c r="CJV119" s="134"/>
      <c r="CJW119" s="134"/>
      <c r="CJX119" s="134"/>
      <c r="CJY119" s="134"/>
      <c r="CJZ119" s="134"/>
      <c r="CKA119" s="134"/>
      <c r="CKB119" s="134"/>
      <c r="CKC119" s="134"/>
      <c r="CKD119" s="134"/>
      <c r="CKE119" s="134"/>
      <c r="CKF119" s="134"/>
      <c r="CKG119" s="134"/>
      <c r="CKH119" s="134"/>
      <c r="CKI119" s="134"/>
      <c r="CKJ119" s="134"/>
      <c r="CKK119" s="134"/>
      <c r="CKL119" s="134"/>
      <c r="CKM119" s="134"/>
      <c r="CKN119" s="134"/>
      <c r="CKO119" s="134"/>
      <c r="CKP119" s="134"/>
      <c r="CKQ119" s="134"/>
      <c r="CKR119" s="134"/>
      <c r="CKS119" s="134"/>
      <c r="CKT119" s="134"/>
      <c r="CKU119" s="134"/>
      <c r="CKV119" s="134"/>
      <c r="CKW119" s="134"/>
      <c r="CKX119" s="134"/>
      <c r="CKY119" s="134"/>
      <c r="CKZ119" s="134"/>
      <c r="CLA119" s="134"/>
      <c r="CLB119" s="134"/>
      <c r="CLC119" s="134"/>
      <c r="CLD119" s="134"/>
      <c r="CLE119" s="134"/>
      <c r="CLF119" s="134"/>
      <c r="CLG119" s="134"/>
      <c r="CLH119" s="134"/>
      <c r="CLI119" s="134"/>
      <c r="CLJ119" s="134"/>
      <c r="CLK119" s="134"/>
      <c r="CLL119" s="134"/>
      <c r="CLM119" s="134"/>
      <c r="CLN119" s="134"/>
      <c r="CLO119" s="134"/>
      <c r="CLP119" s="134"/>
      <c r="CLQ119" s="134"/>
      <c r="CLR119" s="134"/>
      <c r="CLS119" s="134"/>
      <c r="CLT119" s="134"/>
      <c r="CLU119" s="134"/>
      <c r="CLV119" s="134"/>
      <c r="CLW119" s="134"/>
      <c r="CLX119" s="134"/>
      <c r="CLY119" s="134"/>
      <c r="CLZ119" s="134"/>
      <c r="CMA119" s="134"/>
      <c r="CMB119" s="134"/>
      <c r="CMC119" s="134"/>
      <c r="CMD119" s="134"/>
      <c r="CME119" s="134"/>
      <c r="CMF119" s="134"/>
      <c r="CMG119" s="134"/>
      <c r="CMH119" s="134"/>
      <c r="CMI119" s="134"/>
      <c r="CMJ119" s="134"/>
      <c r="CMK119" s="134"/>
      <c r="CML119" s="134"/>
      <c r="CMM119" s="134"/>
      <c r="CMN119" s="134"/>
      <c r="CMO119" s="134"/>
      <c r="CMP119" s="134"/>
      <c r="CMQ119" s="134"/>
      <c r="CMR119" s="134"/>
      <c r="CMS119" s="134"/>
      <c r="CMT119" s="134"/>
      <c r="CMU119" s="134"/>
      <c r="CMV119" s="134"/>
      <c r="CMW119" s="134"/>
      <c r="CMX119" s="134"/>
      <c r="CMY119" s="134"/>
      <c r="CMZ119" s="134"/>
      <c r="CNA119" s="134"/>
      <c r="CNB119" s="134"/>
      <c r="CNC119" s="134"/>
      <c r="CND119" s="134"/>
      <c r="CNE119" s="134"/>
      <c r="CNF119" s="134"/>
      <c r="CNG119" s="134"/>
      <c r="CNH119" s="134"/>
      <c r="CNI119" s="134"/>
      <c r="CNJ119" s="134"/>
      <c r="CNK119" s="134"/>
      <c r="CNL119" s="134"/>
      <c r="CNM119" s="134"/>
      <c r="CNN119" s="134"/>
      <c r="CNO119" s="134"/>
      <c r="CNP119" s="134"/>
      <c r="CNQ119" s="134"/>
      <c r="CNR119" s="134"/>
      <c r="CNS119" s="134"/>
      <c r="CNT119" s="134"/>
      <c r="CNU119" s="134"/>
      <c r="CNV119" s="134"/>
      <c r="CNW119" s="134"/>
      <c r="CNX119" s="134"/>
      <c r="CNY119" s="134"/>
      <c r="CNZ119" s="134"/>
      <c r="COA119" s="134"/>
      <c r="COB119" s="134"/>
      <c r="COC119" s="134"/>
      <c r="COD119" s="134"/>
      <c r="COE119" s="134"/>
      <c r="COF119" s="134"/>
      <c r="COG119" s="134"/>
      <c r="COH119" s="134"/>
      <c r="COI119" s="134"/>
      <c r="COJ119" s="134"/>
      <c r="COK119" s="134"/>
      <c r="COL119" s="134"/>
      <c r="COM119" s="134"/>
      <c r="CON119" s="134"/>
      <c r="COO119" s="134"/>
      <c r="COP119" s="134"/>
      <c r="COQ119" s="134"/>
      <c r="COR119" s="134"/>
      <c r="COS119" s="134"/>
      <c r="COT119" s="134"/>
      <c r="COU119" s="134"/>
      <c r="COV119" s="134"/>
      <c r="COW119" s="134"/>
      <c r="COX119" s="134"/>
      <c r="COY119" s="134"/>
      <c r="COZ119" s="134"/>
      <c r="CPA119" s="134"/>
      <c r="CPB119" s="134"/>
      <c r="CPC119" s="134"/>
      <c r="CPD119" s="134"/>
      <c r="CPE119" s="134"/>
      <c r="CPF119" s="134"/>
      <c r="CPG119" s="134"/>
      <c r="CPH119" s="134"/>
      <c r="CPI119" s="134"/>
      <c r="CPJ119" s="134"/>
      <c r="CPK119" s="134"/>
      <c r="CPL119" s="134"/>
      <c r="CPM119" s="134"/>
      <c r="CPN119" s="134"/>
      <c r="CPO119" s="134"/>
      <c r="CPP119" s="134"/>
      <c r="CPQ119" s="134"/>
      <c r="CPR119" s="134"/>
      <c r="CPS119" s="134"/>
      <c r="CPT119" s="134"/>
      <c r="CPU119" s="134"/>
      <c r="CPV119" s="134"/>
      <c r="CPW119" s="134"/>
      <c r="CPX119" s="134"/>
      <c r="CPY119" s="134"/>
      <c r="CPZ119" s="134"/>
      <c r="CQA119" s="134"/>
      <c r="CQB119" s="134"/>
      <c r="CQC119" s="134"/>
      <c r="CQD119" s="134"/>
      <c r="CQE119" s="134"/>
      <c r="CQF119" s="134"/>
      <c r="CQG119" s="134"/>
      <c r="CQH119" s="134"/>
      <c r="CQI119" s="134"/>
      <c r="CQJ119" s="134"/>
      <c r="CQK119" s="134"/>
      <c r="CQL119" s="134"/>
      <c r="CQM119" s="134"/>
      <c r="CQN119" s="134"/>
      <c r="CQO119" s="134"/>
      <c r="CQP119" s="134"/>
      <c r="CQQ119" s="134"/>
      <c r="CQR119" s="134"/>
      <c r="CQS119" s="134"/>
      <c r="CQT119" s="134"/>
      <c r="CQU119" s="134"/>
      <c r="CQV119" s="134"/>
      <c r="CQW119" s="134"/>
      <c r="CQX119" s="134"/>
      <c r="CQY119" s="134"/>
      <c r="CQZ119" s="134"/>
      <c r="CRA119" s="134"/>
      <c r="CRB119" s="134"/>
      <c r="CRC119" s="134"/>
      <c r="CRD119" s="134"/>
      <c r="CRE119" s="134"/>
      <c r="CRF119" s="134"/>
      <c r="CRG119" s="134"/>
      <c r="CRH119" s="134"/>
      <c r="CRI119" s="134"/>
      <c r="CRJ119" s="134"/>
      <c r="CRK119" s="134"/>
      <c r="CRL119" s="134"/>
      <c r="CRM119" s="134"/>
      <c r="CRN119" s="134"/>
      <c r="CRO119" s="134"/>
      <c r="CRP119" s="134"/>
      <c r="CRQ119" s="134"/>
      <c r="CRR119" s="134"/>
      <c r="CRS119" s="134"/>
      <c r="CRT119" s="134"/>
      <c r="CRU119" s="134"/>
      <c r="CRV119" s="134"/>
      <c r="CRW119" s="134"/>
      <c r="CRX119" s="134"/>
      <c r="CRY119" s="134"/>
      <c r="CRZ119" s="134"/>
      <c r="CSA119" s="134"/>
      <c r="CSB119" s="134"/>
      <c r="CSC119" s="134"/>
      <c r="CSD119" s="134"/>
      <c r="CSE119" s="134"/>
      <c r="CSF119" s="134"/>
      <c r="CSG119" s="134"/>
      <c r="CSH119" s="134"/>
      <c r="CSI119" s="134"/>
      <c r="CSJ119" s="134"/>
      <c r="CSK119" s="134"/>
      <c r="CSL119" s="134"/>
      <c r="CSM119" s="134"/>
      <c r="CSN119" s="134"/>
      <c r="CSO119" s="134"/>
      <c r="CSP119" s="134"/>
      <c r="CSQ119" s="134"/>
      <c r="CSR119" s="134"/>
      <c r="CSS119" s="134"/>
      <c r="CST119" s="134"/>
      <c r="CSU119" s="134"/>
      <c r="CSV119" s="134"/>
      <c r="CSW119" s="134"/>
      <c r="CSX119" s="134"/>
      <c r="CSY119" s="134"/>
      <c r="CSZ119" s="134"/>
      <c r="CTA119" s="134"/>
      <c r="CTB119" s="134"/>
      <c r="CTC119" s="134"/>
      <c r="CTD119" s="134"/>
      <c r="CTE119" s="134"/>
      <c r="CTF119" s="134"/>
      <c r="CTG119" s="134"/>
      <c r="CTH119" s="134"/>
      <c r="CTI119" s="134"/>
      <c r="CTJ119" s="134"/>
      <c r="CTK119" s="134"/>
      <c r="CTL119" s="134"/>
      <c r="CTM119" s="134"/>
      <c r="CTN119" s="134"/>
      <c r="CTO119" s="134"/>
      <c r="CTP119" s="134"/>
      <c r="CTQ119" s="134"/>
      <c r="CTR119" s="134"/>
      <c r="CTS119" s="134"/>
      <c r="CTT119" s="134"/>
      <c r="CTU119" s="134"/>
      <c r="CTV119" s="134"/>
      <c r="CTW119" s="134"/>
      <c r="CTX119" s="134"/>
      <c r="CTY119" s="134"/>
      <c r="CTZ119" s="134"/>
      <c r="CUA119" s="134"/>
      <c r="CUB119" s="134"/>
      <c r="CUC119" s="134"/>
      <c r="CUD119" s="134"/>
      <c r="CUE119" s="134"/>
      <c r="CUF119" s="134"/>
      <c r="CUG119" s="134"/>
      <c r="CUH119" s="134"/>
      <c r="CUI119" s="134"/>
      <c r="CUJ119" s="134"/>
      <c r="CUK119" s="134"/>
      <c r="CUL119" s="134"/>
      <c r="CUM119" s="134"/>
      <c r="CUN119" s="134"/>
      <c r="CUO119" s="134"/>
      <c r="CUP119" s="134"/>
      <c r="CUQ119" s="134"/>
      <c r="CUR119" s="134"/>
      <c r="CUS119" s="134"/>
      <c r="CUT119" s="134"/>
      <c r="CUU119" s="134"/>
      <c r="CUV119" s="134"/>
      <c r="CUW119" s="134"/>
      <c r="CUX119" s="134"/>
      <c r="CUY119" s="134"/>
      <c r="CUZ119" s="134"/>
      <c r="CVA119" s="134"/>
      <c r="CVB119" s="134"/>
      <c r="CVC119" s="134"/>
      <c r="CVD119" s="134"/>
      <c r="CVE119" s="134"/>
      <c r="CVF119" s="134"/>
      <c r="CVG119" s="134"/>
      <c r="CVH119" s="134"/>
      <c r="CVI119" s="134"/>
      <c r="CVJ119" s="134"/>
      <c r="CVK119" s="134"/>
      <c r="CVL119" s="134"/>
      <c r="CVM119" s="134"/>
      <c r="CVN119" s="134"/>
      <c r="CVO119" s="134"/>
      <c r="CVP119" s="134"/>
      <c r="CVQ119" s="134"/>
      <c r="CVR119" s="134"/>
      <c r="CVS119" s="134"/>
      <c r="CVT119" s="134"/>
      <c r="CVU119" s="134"/>
      <c r="CVV119" s="134"/>
      <c r="CVW119" s="134"/>
      <c r="CVX119" s="134"/>
      <c r="CVY119" s="134"/>
      <c r="CVZ119" s="134"/>
      <c r="CWA119" s="134"/>
      <c r="CWB119" s="134"/>
      <c r="CWC119" s="134"/>
      <c r="CWD119" s="134"/>
      <c r="CWE119" s="134"/>
      <c r="CWF119" s="134"/>
      <c r="CWG119" s="134"/>
      <c r="CWH119" s="134"/>
      <c r="CWI119" s="134"/>
      <c r="CWJ119" s="134"/>
      <c r="CWK119" s="134"/>
      <c r="CWL119" s="134"/>
      <c r="CWM119" s="134"/>
      <c r="CWN119" s="134"/>
      <c r="CWO119" s="134"/>
      <c r="CWP119" s="134"/>
      <c r="CWQ119" s="134"/>
      <c r="CWR119" s="134"/>
      <c r="CWS119" s="134"/>
      <c r="CWT119" s="134"/>
      <c r="CWU119" s="134"/>
      <c r="CWV119" s="134"/>
      <c r="CWW119" s="134"/>
      <c r="CWX119" s="134"/>
      <c r="CWY119" s="134"/>
      <c r="CWZ119" s="134"/>
      <c r="CXA119" s="134"/>
      <c r="CXB119" s="134"/>
      <c r="CXC119" s="134"/>
      <c r="CXD119" s="134"/>
      <c r="CXE119" s="134"/>
      <c r="CXF119" s="134"/>
      <c r="CXG119" s="134"/>
      <c r="CXH119" s="134"/>
      <c r="CXI119" s="134"/>
      <c r="CXJ119" s="134"/>
      <c r="CXK119" s="134"/>
      <c r="CXL119" s="134"/>
      <c r="CXM119" s="134"/>
      <c r="CXN119" s="134"/>
      <c r="CXO119" s="134"/>
      <c r="CXP119" s="134"/>
      <c r="CXQ119" s="134"/>
      <c r="CXR119" s="134"/>
      <c r="CXS119" s="134"/>
      <c r="CXT119" s="134"/>
      <c r="CXU119" s="134"/>
      <c r="CXV119" s="134"/>
      <c r="CXW119" s="134"/>
      <c r="CXX119" s="134"/>
      <c r="CXY119" s="134"/>
      <c r="CXZ119" s="134"/>
      <c r="CYA119" s="134"/>
      <c r="CYB119" s="134"/>
      <c r="CYC119" s="134"/>
      <c r="CYD119" s="134"/>
      <c r="CYE119" s="134"/>
      <c r="CYF119" s="134"/>
      <c r="CYG119" s="134"/>
      <c r="CYH119" s="134"/>
      <c r="CYI119" s="134"/>
      <c r="CYJ119" s="134"/>
      <c r="CYK119" s="134"/>
      <c r="CYL119" s="134"/>
      <c r="CYM119" s="134"/>
      <c r="CYN119" s="134"/>
      <c r="CYO119" s="134"/>
      <c r="CYP119" s="134"/>
      <c r="CYQ119" s="134"/>
      <c r="CYR119" s="134"/>
      <c r="CYS119" s="134"/>
      <c r="CYT119" s="134"/>
      <c r="CYU119" s="134"/>
      <c r="CYV119" s="134"/>
      <c r="CYW119" s="134"/>
      <c r="CYX119" s="134"/>
      <c r="CYY119" s="134"/>
      <c r="CYZ119" s="134"/>
      <c r="CZA119" s="134"/>
      <c r="CZB119" s="134"/>
      <c r="CZC119" s="134"/>
      <c r="CZD119" s="134"/>
      <c r="CZE119" s="134"/>
      <c r="CZF119" s="134"/>
      <c r="CZG119" s="134"/>
      <c r="CZH119" s="134"/>
      <c r="CZI119" s="134"/>
      <c r="CZJ119" s="134"/>
      <c r="CZK119" s="134"/>
      <c r="CZL119" s="134"/>
      <c r="CZM119" s="134"/>
      <c r="CZN119" s="134"/>
      <c r="CZO119" s="134"/>
      <c r="CZP119" s="134"/>
      <c r="CZQ119" s="134"/>
      <c r="CZR119" s="134"/>
      <c r="CZS119" s="134"/>
      <c r="CZT119" s="134"/>
      <c r="CZU119" s="134"/>
      <c r="CZV119" s="134"/>
      <c r="CZW119" s="134"/>
      <c r="CZX119" s="134"/>
      <c r="CZY119" s="134"/>
      <c r="CZZ119" s="134"/>
      <c r="DAA119" s="134"/>
      <c r="DAB119" s="134"/>
      <c r="DAC119" s="134"/>
      <c r="DAD119" s="134"/>
      <c r="DAE119" s="134"/>
      <c r="DAF119" s="134"/>
      <c r="DAG119" s="134"/>
      <c r="DAH119" s="134"/>
      <c r="DAI119" s="134"/>
      <c r="DAJ119" s="134"/>
      <c r="DAK119" s="134"/>
      <c r="DAL119" s="134"/>
      <c r="DAM119" s="134"/>
      <c r="DAN119" s="134"/>
      <c r="DAO119" s="134"/>
      <c r="DAP119" s="134"/>
      <c r="DAQ119" s="134"/>
      <c r="DAR119" s="134"/>
      <c r="DAS119" s="134"/>
      <c r="DAT119" s="134"/>
      <c r="DAU119" s="134"/>
      <c r="DAV119" s="134"/>
      <c r="DAW119" s="134"/>
      <c r="DAX119" s="134"/>
      <c r="DAY119" s="134"/>
      <c r="DAZ119" s="134"/>
      <c r="DBA119" s="134"/>
      <c r="DBB119" s="134"/>
      <c r="DBC119" s="134"/>
      <c r="DBD119" s="134"/>
      <c r="DBE119" s="134"/>
      <c r="DBF119" s="134"/>
      <c r="DBG119" s="134"/>
      <c r="DBH119" s="134"/>
      <c r="DBI119" s="134"/>
      <c r="DBJ119" s="134"/>
      <c r="DBK119" s="134"/>
      <c r="DBL119" s="134"/>
      <c r="DBM119" s="134"/>
      <c r="DBN119" s="134"/>
      <c r="DBO119" s="134"/>
      <c r="DBP119" s="134"/>
      <c r="DBQ119" s="134"/>
      <c r="DBR119" s="134"/>
      <c r="DBS119" s="134"/>
      <c r="DBT119" s="134"/>
      <c r="DBU119" s="134"/>
      <c r="DBV119" s="134"/>
      <c r="DBW119" s="134"/>
      <c r="DBX119" s="134"/>
      <c r="DBY119" s="134"/>
      <c r="DBZ119" s="134"/>
      <c r="DCA119" s="134"/>
      <c r="DCB119" s="134"/>
      <c r="DCC119" s="134"/>
      <c r="DCD119" s="134"/>
      <c r="DCE119" s="134"/>
      <c r="DCF119" s="134"/>
      <c r="DCG119" s="134"/>
      <c r="DCH119" s="134"/>
      <c r="DCI119" s="134"/>
      <c r="DCJ119" s="134"/>
      <c r="DCK119" s="134"/>
      <c r="DCL119" s="134"/>
      <c r="DCM119" s="134"/>
      <c r="DCN119" s="134"/>
      <c r="DCO119" s="134"/>
      <c r="DCP119" s="134"/>
      <c r="DCQ119" s="134"/>
      <c r="DCR119" s="134"/>
      <c r="DCS119" s="134"/>
      <c r="DCT119" s="134"/>
      <c r="DCU119" s="134"/>
      <c r="DCV119" s="134"/>
      <c r="DCW119" s="134"/>
      <c r="DCX119" s="134"/>
      <c r="DCY119" s="134"/>
      <c r="DCZ119" s="134"/>
      <c r="DDA119" s="134"/>
      <c r="DDB119" s="134"/>
      <c r="DDC119" s="134"/>
      <c r="DDD119" s="134"/>
      <c r="DDE119" s="134"/>
      <c r="DDF119" s="134"/>
      <c r="DDG119" s="134"/>
      <c r="DDH119" s="134"/>
      <c r="DDI119" s="134"/>
      <c r="DDJ119" s="134"/>
      <c r="DDK119" s="134"/>
      <c r="DDL119" s="134"/>
      <c r="DDM119" s="134"/>
      <c r="DDN119" s="134"/>
      <c r="DDO119" s="134"/>
      <c r="DDP119" s="134"/>
      <c r="DDQ119" s="134"/>
      <c r="DDR119" s="134"/>
      <c r="DDS119" s="134"/>
      <c r="DDT119" s="134"/>
      <c r="DDU119" s="134"/>
      <c r="DDV119" s="134"/>
      <c r="DDW119" s="134"/>
      <c r="DDX119" s="134"/>
      <c r="DDY119" s="134"/>
      <c r="DDZ119" s="134"/>
      <c r="DEA119" s="134"/>
      <c r="DEB119" s="134"/>
      <c r="DEC119" s="134"/>
      <c r="DED119" s="134"/>
      <c r="DEE119" s="134"/>
      <c r="DEF119" s="134"/>
      <c r="DEG119" s="134"/>
      <c r="DEH119" s="134"/>
      <c r="DEI119" s="134"/>
      <c r="DEJ119" s="134"/>
      <c r="DEK119" s="134"/>
      <c r="DEL119" s="134"/>
      <c r="DEM119" s="134"/>
      <c r="DEN119" s="134"/>
      <c r="DEO119" s="134"/>
      <c r="DEP119" s="134"/>
      <c r="DEQ119" s="134"/>
      <c r="DER119" s="134"/>
      <c r="DES119" s="134"/>
      <c r="DET119" s="134"/>
      <c r="DEU119" s="134"/>
      <c r="DEV119" s="134"/>
      <c r="DEW119" s="134"/>
      <c r="DEX119" s="134"/>
      <c r="DEY119" s="134"/>
      <c r="DEZ119" s="134"/>
      <c r="DFA119" s="134"/>
      <c r="DFB119" s="134"/>
      <c r="DFC119" s="134"/>
      <c r="DFD119" s="134"/>
      <c r="DFE119" s="134"/>
      <c r="DFF119" s="134"/>
      <c r="DFG119" s="134"/>
      <c r="DFH119" s="134"/>
      <c r="DFI119" s="134"/>
      <c r="DFJ119" s="134"/>
      <c r="DFK119" s="134"/>
      <c r="DFL119" s="134"/>
      <c r="DFM119" s="134"/>
      <c r="DFN119" s="134"/>
      <c r="DFO119" s="134"/>
      <c r="DFP119" s="134"/>
      <c r="DFQ119" s="134"/>
      <c r="DFR119" s="134"/>
      <c r="DFS119" s="134"/>
      <c r="DFT119" s="134"/>
      <c r="DFU119" s="134"/>
      <c r="DFV119" s="134"/>
      <c r="DFW119" s="134"/>
      <c r="DFX119" s="134"/>
      <c r="DFY119" s="134"/>
      <c r="DFZ119" s="134"/>
      <c r="DGA119" s="134"/>
      <c r="DGB119" s="134"/>
      <c r="DGC119" s="134"/>
      <c r="DGD119" s="134"/>
      <c r="DGE119" s="134"/>
      <c r="DGF119" s="134"/>
      <c r="DGG119" s="134"/>
      <c r="DGH119" s="134"/>
      <c r="DGI119" s="134"/>
      <c r="DGJ119" s="134"/>
      <c r="DGK119" s="134"/>
      <c r="DGL119" s="134"/>
      <c r="DGM119" s="134"/>
      <c r="DGN119" s="134"/>
      <c r="DGO119" s="134"/>
      <c r="DGP119" s="134"/>
      <c r="DGQ119" s="134"/>
      <c r="DGR119" s="134"/>
      <c r="DGS119" s="134"/>
      <c r="DGT119" s="134"/>
      <c r="DGU119" s="134"/>
      <c r="DGV119" s="134"/>
      <c r="DGW119" s="134"/>
      <c r="DGX119" s="134"/>
      <c r="DGY119" s="134"/>
      <c r="DGZ119" s="134"/>
      <c r="DHA119" s="134"/>
      <c r="DHB119" s="134"/>
      <c r="DHC119" s="134"/>
      <c r="DHD119" s="134"/>
      <c r="DHE119" s="134"/>
      <c r="DHF119" s="134"/>
      <c r="DHG119" s="134"/>
      <c r="DHH119" s="134"/>
      <c r="DHI119" s="134"/>
      <c r="DHJ119" s="134"/>
      <c r="DHK119" s="134"/>
      <c r="DHL119" s="134"/>
      <c r="DHM119" s="134"/>
      <c r="DHN119" s="134"/>
      <c r="DHO119" s="134"/>
      <c r="DHP119" s="134"/>
      <c r="DHQ119" s="134"/>
      <c r="DHR119" s="134"/>
      <c r="DHS119" s="134"/>
      <c r="DHT119" s="134"/>
      <c r="DHU119" s="134"/>
      <c r="DHV119" s="134"/>
      <c r="DHW119" s="134"/>
      <c r="DHX119" s="134"/>
      <c r="DHY119" s="134"/>
      <c r="DHZ119" s="134"/>
      <c r="DIA119" s="134"/>
      <c r="DIB119" s="134"/>
      <c r="DIC119" s="134"/>
      <c r="DID119" s="134"/>
      <c r="DIE119" s="134"/>
      <c r="DIF119" s="134"/>
      <c r="DIG119" s="134"/>
      <c r="DIH119" s="134"/>
      <c r="DII119" s="134"/>
      <c r="DIJ119" s="134"/>
      <c r="DIK119" s="134"/>
      <c r="DIL119" s="134"/>
      <c r="DIM119" s="134"/>
      <c r="DIN119" s="134"/>
      <c r="DIO119" s="134"/>
      <c r="DIP119" s="134"/>
      <c r="DIQ119" s="134"/>
      <c r="DIR119" s="134"/>
      <c r="DIS119" s="134"/>
      <c r="DIT119" s="134"/>
      <c r="DIU119" s="134"/>
      <c r="DIV119" s="134"/>
      <c r="DIW119" s="134"/>
      <c r="DIX119" s="134"/>
      <c r="DIY119" s="134"/>
      <c r="DIZ119" s="134"/>
      <c r="DJA119" s="134"/>
      <c r="DJB119" s="134"/>
      <c r="DJC119" s="134"/>
      <c r="DJD119" s="134"/>
      <c r="DJE119" s="134"/>
      <c r="DJF119" s="134"/>
      <c r="DJG119" s="134"/>
      <c r="DJH119" s="134"/>
      <c r="DJI119" s="134"/>
      <c r="DJJ119" s="134"/>
      <c r="DJK119" s="134"/>
      <c r="DJL119" s="134"/>
      <c r="DJM119" s="134"/>
      <c r="DJN119" s="134"/>
      <c r="DJO119" s="134"/>
      <c r="DJP119" s="134"/>
      <c r="DJQ119" s="134"/>
      <c r="DJR119" s="134"/>
      <c r="DJS119" s="134"/>
      <c r="DJT119" s="134"/>
      <c r="DJU119" s="134"/>
      <c r="DJV119" s="134"/>
      <c r="DJW119" s="134"/>
      <c r="DJX119" s="134"/>
      <c r="DJY119" s="134"/>
      <c r="DJZ119" s="134"/>
      <c r="DKA119" s="134"/>
      <c r="DKB119" s="134"/>
      <c r="DKC119" s="134"/>
      <c r="DKD119" s="134"/>
      <c r="DKE119" s="134"/>
      <c r="DKF119" s="134"/>
      <c r="DKG119" s="134"/>
      <c r="DKH119" s="134"/>
      <c r="DKI119" s="134"/>
      <c r="DKJ119" s="134"/>
      <c r="DKK119" s="134"/>
      <c r="DKL119" s="134"/>
      <c r="DKM119" s="134"/>
      <c r="DKN119" s="134"/>
      <c r="DKO119" s="134"/>
      <c r="DKP119" s="134"/>
      <c r="DKQ119" s="134"/>
      <c r="DKR119" s="134"/>
      <c r="DKS119" s="134"/>
      <c r="DKT119" s="134"/>
      <c r="DKU119" s="134"/>
      <c r="DKV119" s="134"/>
      <c r="DKW119" s="134"/>
      <c r="DKX119" s="134"/>
      <c r="DKY119" s="134"/>
      <c r="DKZ119" s="134"/>
      <c r="DLA119" s="134"/>
      <c r="DLB119" s="134"/>
      <c r="DLC119" s="134"/>
      <c r="DLD119" s="134"/>
      <c r="DLE119" s="134"/>
      <c r="DLF119" s="134"/>
      <c r="DLG119" s="134"/>
      <c r="DLH119" s="134"/>
      <c r="DLI119" s="134"/>
      <c r="DLJ119" s="134"/>
      <c r="DLK119" s="134"/>
      <c r="DLL119" s="134"/>
      <c r="DLM119" s="134"/>
      <c r="DLN119" s="134"/>
      <c r="DLO119" s="134"/>
      <c r="DLP119" s="134"/>
      <c r="DLQ119" s="134"/>
      <c r="DLR119" s="134"/>
      <c r="DLS119" s="134"/>
      <c r="DLT119" s="134"/>
      <c r="DLU119" s="134"/>
      <c r="DLV119" s="134"/>
      <c r="DLW119" s="134"/>
      <c r="DLX119" s="134"/>
      <c r="DLY119" s="134"/>
      <c r="DLZ119" s="134"/>
      <c r="DMA119" s="134"/>
      <c r="DMB119" s="134"/>
      <c r="DMC119" s="134"/>
      <c r="DMD119" s="134"/>
      <c r="DME119" s="134"/>
      <c r="DMF119" s="134"/>
      <c r="DMG119" s="134"/>
      <c r="DMH119" s="134"/>
      <c r="DMI119" s="134"/>
      <c r="DMJ119" s="134"/>
      <c r="DMK119" s="134"/>
      <c r="DML119" s="134"/>
      <c r="DMM119" s="134"/>
      <c r="DMN119" s="134"/>
      <c r="DMO119" s="134"/>
      <c r="DMP119" s="134"/>
      <c r="DMQ119" s="134"/>
      <c r="DMR119" s="134"/>
      <c r="DMS119" s="134"/>
      <c r="DMT119" s="134"/>
      <c r="DMU119" s="134"/>
      <c r="DMV119" s="134"/>
      <c r="DMW119" s="134"/>
      <c r="DMX119" s="134"/>
      <c r="DMY119" s="134"/>
      <c r="DMZ119" s="134"/>
      <c r="DNA119" s="134"/>
      <c r="DNB119" s="134"/>
      <c r="DNC119" s="134"/>
      <c r="DND119" s="134"/>
      <c r="DNE119" s="134"/>
      <c r="DNF119" s="134"/>
      <c r="DNG119" s="134"/>
      <c r="DNH119" s="134"/>
      <c r="DNI119" s="134"/>
      <c r="DNJ119" s="134"/>
      <c r="DNK119" s="134"/>
      <c r="DNL119" s="134"/>
      <c r="DNM119" s="134"/>
      <c r="DNN119" s="134"/>
      <c r="DNO119" s="134"/>
      <c r="DNP119" s="134"/>
      <c r="DNQ119" s="134"/>
      <c r="DNR119" s="134"/>
      <c r="DNS119" s="134"/>
      <c r="DNT119" s="134"/>
      <c r="DNU119" s="134"/>
      <c r="DNV119" s="134"/>
      <c r="DNW119" s="134"/>
      <c r="DNX119" s="134"/>
      <c r="DNY119" s="134"/>
      <c r="DNZ119" s="134"/>
      <c r="DOA119" s="134"/>
      <c r="DOB119" s="134"/>
      <c r="DOC119" s="134"/>
      <c r="DOD119" s="134"/>
      <c r="DOE119" s="134"/>
      <c r="DOF119" s="134"/>
      <c r="DOG119" s="134"/>
      <c r="DOH119" s="134"/>
      <c r="DOI119" s="134"/>
      <c r="DOJ119" s="134"/>
      <c r="DOK119" s="134"/>
      <c r="DOL119" s="134"/>
      <c r="DOM119" s="134"/>
      <c r="DON119" s="134"/>
      <c r="DOO119" s="134"/>
      <c r="DOP119" s="134"/>
      <c r="DOQ119" s="134"/>
      <c r="DOR119" s="134"/>
      <c r="DOS119" s="134"/>
      <c r="DOT119" s="134"/>
      <c r="DOU119" s="134"/>
      <c r="DOV119" s="134"/>
      <c r="DOW119" s="134"/>
      <c r="DOX119" s="134"/>
      <c r="DOY119" s="134"/>
      <c r="DOZ119" s="134"/>
      <c r="DPA119" s="134"/>
      <c r="DPB119" s="134"/>
      <c r="DPC119" s="134"/>
      <c r="DPD119" s="134"/>
      <c r="DPE119" s="134"/>
      <c r="DPF119" s="134"/>
      <c r="DPG119" s="134"/>
      <c r="DPH119" s="134"/>
      <c r="DPI119" s="134"/>
      <c r="DPJ119" s="134"/>
      <c r="DPK119" s="134"/>
      <c r="DPL119" s="134"/>
      <c r="DPM119" s="134"/>
      <c r="DPN119" s="134"/>
      <c r="DPO119" s="134"/>
      <c r="DPP119" s="134"/>
      <c r="DPQ119" s="134"/>
      <c r="DPR119" s="134"/>
      <c r="DPS119" s="134"/>
      <c r="DPT119" s="134"/>
      <c r="DPU119" s="134"/>
      <c r="DPV119" s="134"/>
      <c r="DPW119" s="134"/>
      <c r="DPX119" s="134"/>
      <c r="DPY119" s="134"/>
      <c r="DPZ119" s="134"/>
      <c r="DQA119" s="134"/>
      <c r="DQB119" s="134"/>
      <c r="DQC119" s="134"/>
      <c r="DQD119" s="134"/>
      <c r="DQE119" s="134"/>
      <c r="DQF119" s="134"/>
      <c r="DQG119" s="134"/>
      <c r="DQH119" s="134"/>
      <c r="DQI119" s="134"/>
      <c r="DQJ119" s="134"/>
      <c r="DQK119" s="134"/>
      <c r="DQL119" s="134"/>
      <c r="DQM119" s="134"/>
      <c r="DQN119" s="134"/>
      <c r="DQO119" s="134"/>
      <c r="DQP119" s="134"/>
      <c r="DQQ119" s="134"/>
      <c r="DQR119" s="134"/>
      <c r="DQS119" s="134"/>
      <c r="DQT119" s="134"/>
      <c r="DQU119" s="134"/>
      <c r="DQV119" s="134"/>
      <c r="DQW119" s="134"/>
      <c r="DQX119" s="134"/>
      <c r="DQY119" s="134"/>
      <c r="DQZ119" s="134"/>
      <c r="DRA119" s="134"/>
      <c r="DRB119" s="134"/>
      <c r="DRC119" s="134"/>
      <c r="DRD119" s="134"/>
      <c r="DRE119" s="134"/>
      <c r="DRF119" s="134"/>
      <c r="DRG119" s="134"/>
      <c r="DRH119" s="134"/>
      <c r="DRI119" s="134"/>
      <c r="DRJ119" s="134"/>
      <c r="DRK119" s="134"/>
      <c r="DRL119" s="134"/>
      <c r="DRM119" s="134"/>
      <c r="DRN119" s="134"/>
      <c r="DRO119" s="134"/>
      <c r="DRP119" s="134"/>
      <c r="DRQ119" s="134"/>
      <c r="DRR119" s="134"/>
      <c r="DRS119" s="134"/>
      <c r="DRT119" s="134"/>
      <c r="DRU119" s="134"/>
      <c r="DRV119" s="134"/>
      <c r="DRW119" s="134"/>
      <c r="DRX119" s="134"/>
      <c r="DRY119" s="134"/>
      <c r="DRZ119" s="134"/>
      <c r="DSA119" s="134"/>
      <c r="DSB119" s="134"/>
      <c r="DSC119" s="134"/>
      <c r="DSD119" s="134"/>
      <c r="DSE119" s="134"/>
      <c r="DSF119" s="134"/>
      <c r="DSG119" s="134"/>
      <c r="DSH119" s="134"/>
      <c r="DSI119" s="134"/>
      <c r="DSJ119" s="134"/>
      <c r="DSK119" s="134"/>
      <c r="DSL119" s="134"/>
      <c r="DSM119" s="134"/>
      <c r="DSN119" s="134"/>
      <c r="DSO119" s="134"/>
      <c r="DSP119" s="134"/>
      <c r="DSQ119" s="134"/>
      <c r="DSR119" s="134"/>
      <c r="DSS119" s="134"/>
      <c r="DST119" s="134"/>
      <c r="DSU119" s="134"/>
      <c r="DSV119" s="134"/>
      <c r="DSW119" s="134"/>
      <c r="DSX119" s="134"/>
      <c r="DSY119" s="134"/>
      <c r="DSZ119" s="134"/>
      <c r="DTA119" s="134"/>
      <c r="DTB119" s="134"/>
      <c r="DTC119" s="134"/>
      <c r="DTD119" s="134"/>
      <c r="DTE119" s="134"/>
      <c r="DTF119" s="134"/>
      <c r="DTG119" s="134"/>
      <c r="DTH119" s="134"/>
      <c r="DTI119" s="134"/>
      <c r="DTJ119" s="134"/>
      <c r="DTK119" s="134"/>
      <c r="DTL119" s="134"/>
      <c r="DTM119" s="134"/>
      <c r="DTN119" s="134"/>
      <c r="DTO119" s="134"/>
      <c r="DTP119" s="134"/>
      <c r="DTQ119" s="134"/>
      <c r="DTR119" s="134"/>
      <c r="DTS119" s="134"/>
      <c r="DTT119" s="134"/>
      <c r="DTU119" s="134"/>
      <c r="DTV119" s="134"/>
      <c r="DTW119" s="134"/>
      <c r="DTX119" s="134"/>
      <c r="DTY119" s="134"/>
      <c r="DTZ119" s="134"/>
      <c r="DUA119" s="134"/>
      <c r="DUB119" s="134"/>
      <c r="DUC119" s="134"/>
      <c r="DUD119" s="134"/>
      <c r="DUE119" s="134"/>
      <c r="DUF119" s="134"/>
      <c r="DUG119" s="134"/>
      <c r="DUH119" s="134"/>
      <c r="DUI119" s="134"/>
      <c r="DUJ119" s="134"/>
      <c r="DUK119" s="134"/>
      <c r="DUL119" s="134"/>
      <c r="DUM119" s="134"/>
      <c r="DUN119" s="134"/>
      <c r="DUO119" s="134"/>
      <c r="DUP119" s="134"/>
      <c r="DUQ119" s="134"/>
      <c r="DUR119" s="134"/>
      <c r="DUS119" s="134"/>
      <c r="DUT119" s="134"/>
      <c r="DUU119" s="134"/>
      <c r="DUV119" s="134"/>
      <c r="DUW119" s="134"/>
      <c r="DUX119" s="134"/>
      <c r="DUY119" s="134"/>
      <c r="DUZ119" s="134"/>
      <c r="DVA119" s="134"/>
      <c r="DVB119" s="134"/>
      <c r="DVC119" s="134"/>
      <c r="DVD119" s="134"/>
      <c r="DVE119" s="134"/>
      <c r="DVF119" s="134"/>
      <c r="DVG119" s="134"/>
      <c r="DVH119" s="134"/>
      <c r="DVI119" s="134"/>
      <c r="DVJ119" s="134"/>
      <c r="DVK119" s="134"/>
      <c r="DVL119" s="134"/>
      <c r="DVM119" s="134"/>
      <c r="DVN119" s="134"/>
      <c r="DVO119" s="134"/>
      <c r="DVP119" s="134"/>
      <c r="DVQ119" s="134"/>
      <c r="DVR119" s="134"/>
      <c r="DVS119" s="134"/>
      <c r="DVT119" s="134"/>
      <c r="DVU119" s="134"/>
      <c r="DVV119" s="134"/>
      <c r="DVW119" s="134"/>
      <c r="DVX119" s="134"/>
      <c r="DVY119" s="134"/>
      <c r="DVZ119" s="134"/>
      <c r="DWA119" s="134"/>
      <c r="DWB119" s="134"/>
      <c r="DWC119" s="134"/>
      <c r="DWD119" s="134"/>
      <c r="DWE119" s="134"/>
      <c r="DWF119" s="134"/>
      <c r="DWG119" s="134"/>
      <c r="DWH119" s="134"/>
      <c r="DWI119" s="134"/>
      <c r="DWJ119" s="134"/>
      <c r="DWK119" s="134"/>
      <c r="DWL119" s="134"/>
      <c r="DWM119" s="134"/>
      <c r="DWN119" s="134"/>
      <c r="DWO119" s="134"/>
      <c r="DWP119" s="134"/>
      <c r="DWQ119" s="134"/>
      <c r="DWR119" s="134"/>
      <c r="DWS119" s="134"/>
      <c r="DWT119" s="134"/>
      <c r="DWU119" s="134"/>
      <c r="DWV119" s="134"/>
      <c r="DWW119" s="134"/>
      <c r="DWX119" s="134"/>
      <c r="DWY119" s="134"/>
      <c r="DWZ119" s="134"/>
      <c r="DXA119" s="134"/>
      <c r="DXB119" s="134"/>
      <c r="DXC119" s="134"/>
      <c r="DXD119" s="134"/>
      <c r="DXE119" s="134"/>
      <c r="DXF119" s="134"/>
      <c r="DXG119" s="134"/>
      <c r="DXH119" s="134"/>
      <c r="DXI119" s="134"/>
      <c r="DXJ119" s="134"/>
      <c r="DXK119" s="134"/>
      <c r="DXL119" s="134"/>
      <c r="DXM119" s="134"/>
      <c r="DXN119" s="134"/>
      <c r="DXO119" s="134"/>
      <c r="DXP119" s="134"/>
      <c r="DXQ119" s="134"/>
      <c r="DXR119" s="134"/>
      <c r="DXS119" s="134"/>
      <c r="DXT119" s="134"/>
      <c r="DXU119" s="134"/>
      <c r="DXV119" s="134"/>
      <c r="DXW119" s="134"/>
      <c r="DXX119" s="134"/>
      <c r="DXY119" s="134"/>
      <c r="DXZ119" s="134"/>
      <c r="DYA119" s="134"/>
      <c r="DYB119" s="134"/>
      <c r="DYC119" s="134"/>
      <c r="DYD119" s="134"/>
      <c r="DYE119" s="134"/>
      <c r="DYF119" s="134"/>
      <c r="DYG119" s="134"/>
      <c r="DYH119" s="134"/>
      <c r="DYI119" s="134"/>
      <c r="DYJ119" s="134"/>
      <c r="DYK119" s="134"/>
      <c r="DYL119" s="134"/>
      <c r="DYM119" s="134"/>
      <c r="DYN119" s="134"/>
      <c r="DYO119" s="134"/>
      <c r="DYP119" s="134"/>
      <c r="DYQ119" s="134"/>
      <c r="DYR119" s="134"/>
      <c r="DYS119" s="134"/>
      <c r="DYT119" s="134"/>
      <c r="DYU119" s="134"/>
      <c r="DYV119" s="134"/>
      <c r="DYW119" s="134"/>
      <c r="DYX119" s="134"/>
      <c r="DYY119" s="134"/>
      <c r="DYZ119" s="134"/>
      <c r="DZA119" s="134"/>
      <c r="DZB119" s="134"/>
      <c r="DZC119" s="134"/>
      <c r="DZD119" s="134"/>
      <c r="DZE119" s="134"/>
      <c r="DZF119" s="134"/>
      <c r="DZG119" s="134"/>
      <c r="DZH119" s="134"/>
      <c r="DZI119" s="134"/>
      <c r="DZJ119" s="134"/>
      <c r="DZK119" s="134"/>
      <c r="DZL119" s="134"/>
      <c r="DZM119" s="134"/>
      <c r="DZN119" s="134"/>
      <c r="DZO119" s="134"/>
      <c r="DZP119" s="134"/>
      <c r="DZQ119" s="134"/>
      <c r="DZR119" s="134"/>
      <c r="DZS119" s="134"/>
      <c r="DZT119" s="134"/>
      <c r="DZU119" s="134"/>
      <c r="DZV119" s="134"/>
      <c r="DZW119" s="134"/>
      <c r="DZX119" s="134"/>
      <c r="DZY119" s="134"/>
      <c r="DZZ119" s="134"/>
      <c r="EAA119" s="134"/>
      <c r="EAB119" s="134"/>
      <c r="EAC119" s="134"/>
      <c r="EAD119" s="134"/>
      <c r="EAE119" s="134"/>
      <c r="EAF119" s="134"/>
      <c r="EAG119" s="134"/>
      <c r="EAH119" s="134"/>
      <c r="EAI119" s="134"/>
      <c r="EAJ119" s="134"/>
      <c r="EAK119" s="134"/>
      <c r="EAL119" s="134"/>
      <c r="EAM119" s="134"/>
      <c r="EAN119" s="134"/>
      <c r="EAO119" s="134"/>
      <c r="EAP119" s="134"/>
      <c r="EAQ119" s="134"/>
      <c r="EAR119" s="134"/>
      <c r="EAS119" s="134"/>
      <c r="EAT119" s="134"/>
      <c r="EAU119" s="134"/>
      <c r="EAV119" s="134"/>
      <c r="EAW119" s="134"/>
      <c r="EAX119" s="134"/>
      <c r="EAY119" s="134"/>
      <c r="EAZ119" s="134"/>
      <c r="EBA119" s="134"/>
      <c r="EBB119" s="134"/>
      <c r="EBC119" s="134"/>
      <c r="EBD119" s="134"/>
      <c r="EBE119" s="134"/>
      <c r="EBF119" s="134"/>
      <c r="EBG119" s="134"/>
      <c r="EBH119" s="134"/>
      <c r="EBI119" s="134"/>
      <c r="EBJ119" s="134"/>
      <c r="EBK119" s="134"/>
      <c r="EBL119" s="134"/>
      <c r="EBM119" s="134"/>
      <c r="EBN119" s="134"/>
      <c r="EBO119" s="134"/>
      <c r="EBP119" s="134"/>
      <c r="EBQ119" s="134"/>
      <c r="EBR119" s="134"/>
      <c r="EBS119" s="134"/>
      <c r="EBT119" s="134"/>
      <c r="EBU119" s="134"/>
      <c r="EBV119" s="134"/>
      <c r="EBW119" s="134"/>
      <c r="EBX119" s="134"/>
      <c r="EBY119" s="134"/>
      <c r="EBZ119" s="134"/>
      <c r="ECA119" s="134"/>
      <c r="ECB119" s="134"/>
      <c r="ECC119" s="134"/>
      <c r="ECD119" s="134"/>
      <c r="ECE119" s="134"/>
      <c r="ECF119" s="134"/>
      <c r="ECG119" s="134"/>
      <c r="ECH119" s="134"/>
      <c r="ECI119" s="134"/>
      <c r="ECJ119" s="134"/>
      <c r="ECK119" s="134"/>
      <c r="ECL119" s="134"/>
      <c r="ECM119" s="134"/>
      <c r="ECN119" s="134"/>
      <c r="ECO119" s="134"/>
      <c r="ECP119" s="134"/>
      <c r="ECQ119" s="134"/>
      <c r="ECR119" s="134"/>
      <c r="ECS119" s="134"/>
      <c r="ECT119" s="134"/>
      <c r="ECU119" s="134"/>
      <c r="ECV119" s="134"/>
      <c r="ECW119" s="134"/>
      <c r="ECX119" s="134"/>
      <c r="ECY119" s="134"/>
      <c r="ECZ119" s="134"/>
      <c r="EDA119" s="134"/>
      <c r="EDB119" s="134"/>
      <c r="EDC119" s="134"/>
      <c r="EDD119" s="134"/>
      <c r="EDE119" s="134"/>
      <c r="EDF119" s="134"/>
      <c r="EDG119" s="134"/>
      <c r="EDH119" s="134"/>
      <c r="EDI119" s="134"/>
      <c r="EDJ119" s="134"/>
      <c r="EDK119" s="134"/>
      <c r="EDL119" s="134"/>
      <c r="EDM119" s="134"/>
      <c r="EDN119" s="134"/>
      <c r="EDO119" s="134"/>
      <c r="EDP119" s="134"/>
      <c r="EDQ119" s="134"/>
      <c r="EDR119" s="134"/>
      <c r="EDS119" s="134"/>
      <c r="EDT119" s="134"/>
      <c r="EDU119" s="134"/>
      <c r="EDV119" s="134"/>
      <c r="EDW119" s="134"/>
      <c r="EDX119" s="134"/>
      <c r="EDY119" s="134"/>
      <c r="EDZ119" s="134"/>
      <c r="EEA119" s="134"/>
      <c r="EEB119" s="134"/>
      <c r="EEC119" s="134"/>
      <c r="EED119" s="134"/>
      <c r="EEE119" s="134"/>
      <c r="EEF119" s="134"/>
      <c r="EEG119" s="134"/>
      <c r="EEH119" s="134"/>
      <c r="EEI119" s="134"/>
      <c r="EEJ119" s="134"/>
      <c r="EEK119" s="134"/>
      <c r="EEL119" s="134"/>
      <c r="EEM119" s="134"/>
      <c r="EEN119" s="134"/>
      <c r="EEO119" s="134"/>
      <c r="EEP119" s="134"/>
      <c r="EEQ119" s="134"/>
      <c r="EER119" s="134"/>
      <c r="EES119" s="134"/>
      <c r="EET119" s="134"/>
      <c r="EEU119" s="134"/>
      <c r="EEV119" s="134"/>
      <c r="EEW119" s="134"/>
      <c r="EEX119" s="134"/>
      <c r="EEY119" s="134"/>
      <c r="EEZ119" s="134"/>
      <c r="EFA119" s="134"/>
      <c r="EFB119" s="134"/>
      <c r="EFC119" s="134"/>
      <c r="EFD119" s="134"/>
      <c r="EFE119" s="134"/>
      <c r="EFF119" s="134"/>
      <c r="EFG119" s="134"/>
      <c r="EFH119" s="134"/>
      <c r="EFI119" s="134"/>
      <c r="EFJ119" s="134"/>
      <c r="EFK119" s="134"/>
      <c r="EFL119" s="134"/>
      <c r="EFM119" s="134"/>
      <c r="EFN119" s="134"/>
      <c r="EFO119" s="134"/>
      <c r="EFP119" s="134"/>
      <c r="EFQ119" s="134"/>
      <c r="EFR119" s="134"/>
      <c r="EFS119" s="134"/>
      <c r="EFT119" s="134"/>
      <c r="EFU119" s="134"/>
      <c r="EFV119" s="134"/>
      <c r="EFW119" s="134"/>
      <c r="EFX119" s="134"/>
      <c r="EFY119" s="134"/>
      <c r="EFZ119" s="134"/>
      <c r="EGA119" s="134"/>
      <c r="EGB119" s="134"/>
      <c r="EGC119" s="134"/>
      <c r="EGD119" s="134"/>
      <c r="EGE119" s="134"/>
      <c r="EGF119" s="134"/>
      <c r="EGG119" s="134"/>
      <c r="EGH119" s="134"/>
      <c r="EGI119" s="134"/>
      <c r="EGJ119" s="134"/>
      <c r="EGK119" s="134"/>
      <c r="EGL119" s="134"/>
      <c r="EGM119" s="134"/>
      <c r="EGN119" s="134"/>
      <c r="EGO119" s="134"/>
      <c r="EGP119" s="134"/>
      <c r="EGQ119" s="134"/>
      <c r="EGR119" s="134"/>
      <c r="EGS119" s="134"/>
      <c r="EGT119" s="134"/>
      <c r="EGU119" s="134"/>
      <c r="EGV119" s="134"/>
      <c r="EGW119" s="134"/>
      <c r="EGX119" s="134"/>
      <c r="EGY119" s="134"/>
      <c r="EGZ119" s="134"/>
      <c r="EHA119" s="134"/>
      <c r="EHB119" s="134"/>
      <c r="EHC119" s="134"/>
      <c r="EHD119" s="134"/>
      <c r="EHE119" s="134"/>
      <c r="EHF119" s="134"/>
      <c r="EHG119" s="134"/>
      <c r="EHH119" s="134"/>
      <c r="EHI119" s="134"/>
      <c r="EHJ119" s="134"/>
      <c r="EHK119" s="134"/>
      <c r="EHL119" s="134"/>
      <c r="EHM119" s="134"/>
      <c r="EHN119" s="134"/>
      <c r="EHO119" s="134"/>
      <c r="EHP119" s="134"/>
      <c r="EHQ119" s="134"/>
      <c r="EHR119" s="134"/>
      <c r="EHS119" s="134"/>
      <c r="EHT119" s="134"/>
      <c r="EHU119" s="134"/>
      <c r="EHV119" s="134"/>
      <c r="EHW119" s="134"/>
      <c r="EHX119" s="134"/>
      <c r="EHY119" s="134"/>
      <c r="EHZ119" s="134"/>
      <c r="EIA119" s="134"/>
      <c r="EIB119" s="134"/>
      <c r="EIC119" s="134"/>
      <c r="EID119" s="134"/>
      <c r="EIE119" s="134"/>
      <c r="EIF119" s="134"/>
      <c r="EIG119" s="134"/>
      <c r="EIH119" s="134"/>
      <c r="EII119" s="134"/>
      <c r="EIJ119" s="134"/>
      <c r="EIK119" s="134"/>
      <c r="EIL119" s="134"/>
      <c r="EIM119" s="134"/>
      <c r="EIN119" s="134"/>
      <c r="EIO119" s="134"/>
      <c r="EIP119" s="134"/>
      <c r="EIQ119" s="134"/>
      <c r="EIR119" s="134"/>
      <c r="EIS119" s="134"/>
      <c r="EIT119" s="134"/>
      <c r="EIU119" s="134"/>
      <c r="EIV119" s="134"/>
      <c r="EIW119" s="134"/>
      <c r="EIX119" s="134"/>
      <c r="EIY119" s="134"/>
      <c r="EIZ119" s="134"/>
      <c r="EJA119" s="134"/>
      <c r="EJB119" s="134"/>
      <c r="EJC119" s="134"/>
      <c r="EJD119" s="134"/>
      <c r="EJE119" s="134"/>
      <c r="EJF119" s="134"/>
      <c r="EJG119" s="134"/>
      <c r="EJH119" s="134"/>
      <c r="EJI119" s="134"/>
      <c r="EJJ119" s="134"/>
      <c r="EJK119" s="134"/>
      <c r="EJL119" s="134"/>
      <c r="EJM119" s="134"/>
      <c r="EJN119" s="134"/>
      <c r="EJO119" s="134"/>
      <c r="EJP119" s="134"/>
      <c r="EJQ119" s="134"/>
      <c r="EJR119" s="134"/>
      <c r="EJS119" s="134"/>
      <c r="EJT119" s="134"/>
      <c r="EJU119" s="134"/>
      <c r="EJV119" s="134"/>
      <c r="EJW119" s="134"/>
      <c r="EJX119" s="134"/>
      <c r="EJY119" s="134"/>
      <c r="EJZ119" s="134"/>
      <c r="EKA119" s="134"/>
      <c r="EKB119" s="134"/>
      <c r="EKC119" s="134"/>
      <c r="EKD119" s="134"/>
      <c r="EKE119" s="134"/>
      <c r="EKF119" s="134"/>
      <c r="EKG119" s="134"/>
      <c r="EKH119" s="134"/>
      <c r="EKI119" s="134"/>
      <c r="EKJ119" s="134"/>
      <c r="EKK119" s="134"/>
      <c r="EKL119" s="134"/>
      <c r="EKM119" s="134"/>
      <c r="EKN119" s="134"/>
      <c r="EKO119" s="134"/>
      <c r="EKP119" s="134"/>
      <c r="EKQ119" s="134"/>
      <c r="EKR119" s="134"/>
      <c r="EKS119" s="134"/>
      <c r="EKT119" s="134"/>
      <c r="EKU119" s="134"/>
      <c r="EKV119" s="134"/>
      <c r="EKW119" s="134"/>
      <c r="EKX119" s="134"/>
      <c r="EKY119" s="134"/>
      <c r="EKZ119" s="134"/>
      <c r="ELA119" s="134"/>
      <c r="ELB119" s="134"/>
      <c r="ELC119" s="134"/>
      <c r="ELD119" s="134"/>
      <c r="ELE119" s="134"/>
      <c r="ELF119" s="134"/>
      <c r="ELG119" s="134"/>
      <c r="ELH119" s="134"/>
      <c r="ELI119" s="134"/>
      <c r="ELJ119" s="134"/>
      <c r="ELK119" s="134"/>
      <c r="ELL119" s="134"/>
      <c r="ELM119" s="134"/>
      <c r="ELN119" s="134"/>
      <c r="ELO119" s="134"/>
      <c r="ELP119" s="134"/>
      <c r="ELQ119" s="134"/>
      <c r="ELR119" s="134"/>
      <c r="ELS119" s="134"/>
      <c r="ELT119" s="134"/>
      <c r="ELU119" s="134"/>
      <c r="ELV119" s="134"/>
      <c r="ELW119" s="134"/>
      <c r="ELX119" s="134"/>
      <c r="ELY119" s="134"/>
      <c r="ELZ119" s="134"/>
      <c r="EMA119" s="134"/>
      <c r="EMB119" s="134"/>
      <c r="EMC119" s="134"/>
      <c r="EMD119" s="134"/>
      <c r="EME119" s="134"/>
      <c r="EMF119" s="134"/>
      <c r="EMG119" s="134"/>
      <c r="EMH119" s="134"/>
      <c r="EMI119" s="134"/>
      <c r="EMJ119" s="134"/>
      <c r="EMK119" s="134"/>
      <c r="EML119" s="134"/>
      <c r="EMM119" s="134"/>
      <c r="EMN119" s="134"/>
      <c r="EMO119" s="134"/>
      <c r="EMP119" s="134"/>
      <c r="EMQ119" s="134"/>
      <c r="EMR119" s="134"/>
      <c r="EMS119" s="134"/>
      <c r="EMT119" s="134"/>
      <c r="EMU119" s="134"/>
      <c r="EMV119" s="134"/>
      <c r="EMW119" s="134"/>
      <c r="EMX119" s="134"/>
      <c r="EMY119" s="134"/>
      <c r="EMZ119" s="134"/>
      <c r="ENA119" s="134"/>
      <c r="ENB119" s="134"/>
      <c r="ENC119" s="134"/>
      <c r="END119" s="134"/>
      <c r="ENE119" s="134"/>
      <c r="ENF119" s="134"/>
      <c r="ENG119" s="134"/>
      <c r="ENH119" s="134"/>
      <c r="ENI119" s="134"/>
      <c r="ENJ119" s="134"/>
      <c r="ENK119" s="134"/>
      <c r="ENL119" s="134"/>
      <c r="ENM119" s="134"/>
      <c r="ENN119" s="134"/>
      <c r="ENO119" s="134"/>
      <c r="ENP119" s="134"/>
      <c r="ENQ119" s="134"/>
      <c r="ENR119" s="134"/>
      <c r="ENS119" s="134"/>
      <c r="ENT119" s="134"/>
      <c r="ENU119" s="134"/>
      <c r="ENV119" s="134"/>
      <c r="ENW119" s="134"/>
      <c r="ENX119" s="134"/>
      <c r="ENY119" s="134"/>
      <c r="ENZ119" s="134"/>
      <c r="EOA119" s="134"/>
      <c r="EOB119" s="134"/>
      <c r="EOC119" s="134"/>
      <c r="EOD119" s="134"/>
      <c r="EOE119" s="134"/>
      <c r="EOF119" s="134"/>
      <c r="EOG119" s="134"/>
      <c r="EOH119" s="134"/>
      <c r="EOI119" s="134"/>
      <c r="EOJ119" s="134"/>
      <c r="EOK119" s="134"/>
      <c r="EOL119" s="134"/>
      <c r="EOM119" s="134"/>
      <c r="EON119" s="134"/>
      <c r="EOO119" s="134"/>
      <c r="EOP119" s="134"/>
      <c r="EOQ119" s="134"/>
      <c r="EOR119" s="134"/>
      <c r="EOS119" s="134"/>
      <c r="EOT119" s="134"/>
      <c r="EOU119" s="134"/>
      <c r="EOV119" s="134"/>
      <c r="EOW119" s="134"/>
      <c r="EOX119" s="134"/>
      <c r="EOY119" s="134"/>
      <c r="EOZ119" s="134"/>
      <c r="EPA119" s="134"/>
      <c r="EPB119" s="134"/>
      <c r="EPC119" s="134"/>
      <c r="EPD119" s="134"/>
      <c r="EPE119" s="134"/>
      <c r="EPF119" s="134"/>
      <c r="EPG119" s="134"/>
      <c r="EPH119" s="134"/>
      <c r="EPI119" s="134"/>
      <c r="EPJ119" s="134"/>
      <c r="EPK119" s="134"/>
      <c r="EPL119" s="134"/>
      <c r="EPM119" s="134"/>
      <c r="EPN119" s="134"/>
      <c r="EPO119" s="134"/>
      <c r="EPP119" s="134"/>
      <c r="EPQ119" s="134"/>
      <c r="EPR119" s="134"/>
      <c r="EPS119" s="134"/>
      <c r="EPT119" s="134"/>
      <c r="EPU119" s="134"/>
      <c r="EPV119" s="134"/>
      <c r="EPW119" s="134"/>
      <c r="EPX119" s="134"/>
      <c r="EPY119" s="134"/>
      <c r="EPZ119" s="134"/>
      <c r="EQA119" s="134"/>
      <c r="EQB119" s="134"/>
      <c r="EQC119" s="134"/>
      <c r="EQD119" s="134"/>
      <c r="EQE119" s="134"/>
      <c r="EQF119" s="134"/>
      <c r="EQG119" s="134"/>
      <c r="EQH119" s="134"/>
      <c r="EQI119" s="134"/>
      <c r="EQJ119" s="134"/>
      <c r="EQK119" s="134"/>
      <c r="EQL119" s="134"/>
      <c r="EQM119" s="134"/>
      <c r="EQN119" s="134"/>
      <c r="EQO119" s="134"/>
      <c r="EQP119" s="134"/>
      <c r="EQQ119" s="134"/>
      <c r="EQR119" s="134"/>
      <c r="EQS119" s="134"/>
      <c r="EQT119" s="134"/>
      <c r="EQU119" s="134"/>
      <c r="EQV119" s="134"/>
      <c r="EQW119" s="134"/>
      <c r="EQX119" s="134"/>
      <c r="EQY119" s="134"/>
      <c r="EQZ119" s="134"/>
      <c r="ERA119" s="134"/>
      <c r="ERB119" s="134"/>
      <c r="ERC119" s="134"/>
      <c r="ERD119" s="134"/>
      <c r="ERE119" s="134"/>
      <c r="ERF119" s="134"/>
      <c r="ERG119" s="134"/>
      <c r="ERH119" s="134"/>
      <c r="ERI119" s="134"/>
      <c r="ERJ119" s="134"/>
      <c r="ERK119" s="134"/>
      <c r="ERL119" s="134"/>
      <c r="ERM119" s="134"/>
      <c r="ERN119" s="134"/>
      <c r="ERO119" s="134"/>
      <c r="ERP119" s="134"/>
      <c r="ERQ119" s="134"/>
      <c r="ERR119" s="134"/>
      <c r="ERS119" s="134"/>
      <c r="ERT119" s="134"/>
      <c r="ERU119" s="134"/>
      <c r="ERV119" s="134"/>
      <c r="ERW119" s="134"/>
      <c r="ERX119" s="134"/>
      <c r="ERY119" s="134"/>
      <c r="ERZ119" s="134"/>
      <c r="ESA119" s="134"/>
      <c r="ESB119" s="134"/>
      <c r="ESC119" s="134"/>
      <c r="ESD119" s="134"/>
      <c r="ESE119" s="134"/>
      <c r="ESF119" s="134"/>
      <c r="ESG119" s="134"/>
      <c r="ESH119" s="134"/>
      <c r="ESI119" s="134"/>
      <c r="ESJ119" s="134"/>
      <c r="ESK119" s="134"/>
      <c r="ESL119" s="134"/>
      <c r="ESM119" s="134"/>
      <c r="ESN119" s="134"/>
      <c r="ESO119" s="134"/>
      <c r="ESP119" s="134"/>
      <c r="ESQ119" s="134"/>
      <c r="ESR119" s="134"/>
      <c r="ESS119" s="134"/>
      <c r="EST119" s="134"/>
      <c r="ESU119" s="134"/>
      <c r="ESV119" s="134"/>
      <c r="ESW119" s="134"/>
      <c r="ESX119" s="134"/>
      <c r="ESY119" s="134"/>
      <c r="ESZ119" s="134"/>
      <c r="ETA119" s="134"/>
      <c r="ETB119" s="134"/>
      <c r="ETC119" s="134"/>
      <c r="ETD119" s="134"/>
      <c r="ETE119" s="134"/>
      <c r="ETF119" s="134"/>
      <c r="ETG119" s="134"/>
      <c r="ETH119" s="134"/>
      <c r="ETI119" s="134"/>
      <c r="ETJ119" s="134"/>
      <c r="ETK119" s="134"/>
      <c r="ETL119" s="134"/>
      <c r="ETM119" s="134"/>
      <c r="ETN119" s="134"/>
      <c r="ETO119" s="134"/>
      <c r="ETP119" s="134"/>
      <c r="ETQ119" s="134"/>
      <c r="ETR119" s="134"/>
      <c r="ETS119" s="134"/>
      <c r="ETT119" s="134"/>
      <c r="ETU119" s="134"/>
      <c r="ETV119" s="134"/>
      <c r="ETW119" s="134"/>
      <c r="ETX119" s="134"/>
      <c r="ETY119" s="134"/>
      <c r="ETZ119" s="134"/>
      <c r="EUA119" s="134"/>
      <c r="EUB119" s="134"/>
      <c r="EUC119" s="134"/>
      <c r="EUD119" s="134"/>
      <c r="EUE119" s="134"/>
      <c r="EUF119" s="134"/>
      <c r="EUG119" s="134"/>
      <c r="EUH119" s="134"/>
      <c r="EUI119" s="134"/>
      <c r="EUJ119" s="134"/>
      <c r="EUK119" s="134"/>
      <c r="EUL119" s="134"/>
      <c r="EUM119" s="134"/>
      <c r="EUN119" s="134"/>
      <c r="EUO119" s="134"/>
      <c r="EUP119" s="134"/>
      <c r="EUQ119" s="134"/>
      <c r="EUR119" s="134"/>
      <c r="EUS119" s="134"/>
      <c r="EUT119" s="134"/>
      <c r="EUU119" s="134"/>
      <c r="EUV119" s="134"/>
      <c r="EUW119" s="134"/>
      <c r="EUX119" s="134"/>
      <c r="EUY119" s="134"/>
      <c r="EUZ119" s="134"/>
      <c r="EVA119" s="134"/>
      <c r="EVB119" s="134"/>
      <c r="EVC119" s="134"/>
      <c r="EVD119" s="134"/>
      <c r="EVE119" s="134"/>
      <c r="EVF119" s="134"/>
      <c r="EVG119" s="134"/>
      <c r="EVH119" s="134"/>
      <c r="EVI119" s="134"/>
      <c r="EVJ119" s="134"/>
      <c r="EVK119" s="134"/>
      <c r="EVL119" s="134"/>
      <c r="EVM119" s="134"/>
      <c r="EVN119" s="134"/>
      <c r="EVO119" s="134"/>
      <c r="EVP119" s="134"/>
      <c r="EVQ119" s="134"/>
      <c r="EVR119" s="134"/>
      <c r="EVS119" s="134"/>
      <c r="EVT119" s="134"/>
      <c r="EVU119" s="134"/>
      <c r="EVV119" s="134"/>
      <c r="EVW119" s="134"/>
      <c r="EVX119" s="134"/>
      <c r="EVY119" s="134"/>
      <c r="EVZ119" s="134"/>
      <c r="EWA119" s="134"/>
      <c r="EWB119" s="134"/>
      <c r="EWC119" s="134"/>
      <c r="EWD119" s="134"/>
      <c r="EWE119" s="134"/>
      <c r="EWF119" s="134"/>
      <c r="EWG119" s="134"/>
      <c r="EWH119" s="134"/>
      <c r="EWI119" s="134"/>
      <c r="EWJ119" s="134"/>
      <c r="EWK119" s="134"/>
      <c r="EWL119" s="134"/>
      <c r="EWM119" s="134"/>
      <c r="EWN119" s="134"/>
      <c r="EWO119" s="134"/>
      <c r="EWP119" s="134"/>
      <c r="EWQ119" s="134"/>
      <c r="EWR119" s="134"/>
      <c r="EWS119" s="134"/>
      <c r="EWT119" s="134"/>
      <c r="EWU119" s="134"/>
      <c r="EWV119" s="134"/>
      <c r="EWW119" s="134"/>
      <c r="EWX119" s="134"/>
      <c r="EWY119" s="134"/>
      <c r="EWZ119" s="134"/>
      <c r="EXA119" s="134"/>
      <c r="EXB119" s="134"/>
      <c r="EXC119" s="134"/>
      <c r="EXD119" s="134"/>
      <c r="EXE119" s="134"/>
      <c r="EXF119" s="134"/>
      <c r="EXG119" s="134"/>
      <c r="EXH119" s="134"/>
      <c r="EXI119" s="134"/>
      <c r="EXJ119" s="134"/>
      <c r="EXK119" s="134"/>
      <c r="EXL119" s="134"/>
      <c r="EXM119" s="134"/>
      <c r="EXN119" s="134"/>
      <c r="EXO119" s="134"/>
      <c r="EXP119" s="134"/>
      <c r="EXQ119" s="134"/>
      <c r="EXR119" s="134"/>
      <c r="EXS119" s="134"/>
      <c r="EXT119" s="134"/>
      <c r="EXU119" s="134"/>
      <c r="EXV119" s="134"/>
      <c r="EXW119" s="134"/>
      <c r="EXX119" s="134"/>
      <c r="EXY119" s="134"/>
      <c r="EXZ119" s="134"/>
      <c r="EYA119" s="134"/>
      <c r="EYB119" s="134"/>
      <c r="EYC119" s="134"/>
      <c r="EYD119" s="134"/>
      <c r="EYE119" s="134"/>
      <c r="EYF119" s="134"/>
      <c r="EYG119" s="134"/>
      <c r="EYH119" s="134"/>
      <c r="EYI119" s="134"/>
      <c r="EYJ119" s="134"/>
      <c r="EYK119" s="134"/>
      <c r="EYL119" s="134"/>
      <c r="EYM119" s="134"/>
      <c r="EYN119" s="134"/>
      <c r="EYO119" s="134"/>
      <c r="EYP119" s="134"/>
      <c r="EYQ119" s="134"/>
      <c r="EYR119" s="134"/>
      <c r="EYS119" s="134"/>
      <c r="EYT119" s="134"/>
      <c r="EYU119" s="134"/>
      <c r="EYV119" s="134"/>
      <c r="EYW119" s="134"/>
      <c r="EYX119" s="134"/>
      <c r="EYY119" s="134"/>
      <c r="EYZ119" s="134"/>
      <c r="EZA119" s="134"/>
      <c r="EZB119" s="134"/>
      <c r="EZC119" s="134"/>
      <c r="EZD119" s="134"/>
      <c r="EZE119" s="134"/>
      <c r="EZF119" s="134"/>
      <c r="EZG119" s="134"/>
      <c r="EZH119" s="134"/>
      <c r="EZI119" s="134"/>
      <c r="EZJ119" s="134"/>
      <c r="EZK119" s="134"/>
      <c r="EZL119" s="134"/>
      <c r="EZM119" s="134"/>
      <c r="EZN119" s="134"/>
      <c r="EZO119" s="134"/>
      <c r="EZP119" s="134"/>
      <c r="EZQ119" s="134"/>
      <c r="EZR119" s="134"/>
      <c r="EZS119" s="134"/>
      <c r="EZT119" s="134"/>
      <c r="EZU119" s="134"/>
      <c r="EZV119" s="134"/>
      <c r="EZW119" s="134"/>
      <c r="EZX119" s="134"/>
      <c r="EZY119" s="134"/>
      <c r="EZZ119" s="134"/>
      <c r="FAA119" s="134"/>
      <c r="FAB119" s="134"/>
      <c r="FAC119" s="134"/>
      <c r="FAD119" s="134"/>
      <c r="FAE119" s="134"/>
      <c r="FAF119" s="134"/>
      <c r="FAG119" s="134"/>
      <c r="FAH119" s="134"/>
      <c r="FAI119" s="134"/>
      <c r="FAJ119" s="134"/>
      <c r="FAK119" s="134"/>
      <c r="FAL119" s="134"/>
      <c r="FAM119" s="134"/>
      <c r="FAN119" s="134"/>
      <c r="FAO119" s="134"/>
      <c r="FAP119" s="134"/>
      <c r="FAQ119" s="134"/>
      <c r="FAR119" s="134"/>
      <c r="FAS119" s="134"/>
      <c r="FAT119" s="134"/>
      <c r="FAU119" s="134"/>
      <c r="FAV119" s="134"/>
      <c r="FAW119" s="134"/>
      <c r="FAX119" s="134"/>
      <c r="FAY119" s="134"/>
      <c r="FAZ119" s="134"/>
      <c r="FBA119" s="134"/>
      <c r="FBB119" s="134"/>
      <c r="FBC119" s="134"/>
      <c r="FBD119" s="134"/>
      <c r="FBE119" s="134"/>
      <c r="FBF119" s="134"/>
      <c r="FBG119" s="134"/>
      <c r="FBH119" s="134"/>
      <c r="FBI119" s="134"/>
      <c r="FBJ119" s="134"/>
      <c r="FBK119" s="134"/>
      <c r="FBL119" s="134"/>
      <c r="FBM119" s="134"/>
      <c r="FBN119" s="134"/>
      <c r="FBO119" s="134"/>
      <c r="FBP119" s="134"/>
      <c r="FBQ119" s="134"/>
      <c r="FBR119" s="134"/>
      <c r="FBS119" s="134"/>
      <c r="FBT119" s="134"/>
      <c r="FBU119" s="134"/>
      <c r="FBV119" s="134"/>
      <c r="FBW119" s="134"/>
      <c r="FBX119" s="134"/>
      <c r="FBY119" s="134"/>
      <c r="FBZ119" s="134"/>
      <c r="FCA119" s="134"/>
      <c r="FCB119" s="134"/>
      <c r="FCC119" s="134"/>
      <c r="FCD119" s="134"/>
      <c r="FCE119" s="134"/>
      <c r="FCF119" s="134"/>
      <c r="FCG119" s="134"/>
      <c r="FCH119" s="134"/>
      <c r="FCI119" s="134"/>
      <c r="FCJ119" s="134"/>
      <c r="FCK119" s="134"/>
      <c r="FCL119" s="134"/>
      <c r="FCM119" s="134"/>
      <c r="FCN119" s="134"/>
      <c r="FCO119" s="134"/>
      <c r="FCP119" s="134"/>
      <c r="FCQ119" s="134"/>
      <c r="FCR119" s="134"/>
      <c r="FCS119" s="134"/>
      <c r="FCT119" s="134"/>
      <c r="FCU119" s="134"/>
      <c r="FCV119" s="134"/>
      <c r="FCW119" s="134"/>
      <c r="FCX119" s="134"/>
      <c r="FCY119" s="134"/>
      <c r="FCZ119" s="134"/>
      <c r="FDA119" s="134"/>
      <c r="FDB119" s="134"/>
      <c r="FDC119" s="134"/>
      <c r="FDD119" s="134"/>
      <c r="FDE119" s="134"/>
      <c r="FDF119" s="134"/>
      <c r="FDG119" s="134"/>
      <c r="FDH119" s="134"/>
      <c r="FDI119" s="134"/>
      <c r="FDJ119" s="134"/>
      <c r="FDK119" s="134"/>
      <c r="FDL119" s="134"/>
      <c r="FDM119" s="134"/>
      <c r="FDN119" s="134"/>
      <c r="FDO119" s="134"/>
      <c r="FDP119" s="134"/>
      <c r="FDQ119" s="134"/>
      <c r="FDR119" s="134"/>
      <c r="FDS119" s="134"/>
      <c r="FDT119" s="134"/>
      <c r="FDU119" s="134"/>
      <c r="FDV119" s="134"/>
      <c r="FDW119" s="134"/>
      <c r="FDX119" s="134"/>
      <c r="FDY119" s="134"/>
      <c r="FDZ119" s="134"/>
      <c r="FEA119" s="134"/>
      <c r="FEB119" s="134"/>
      <c r="FEC119" s="134"/>
      <c r="FED119" s="134"/>
      <c r="FEE119" s="134"/>
      <c r="FEF119" s="134"/>
      <c r="FEG119" s="134"/>
      <c r="FEH119" s="134"/>
      <c r="FEI119" s="134"/>
      <c r="FEJ119" s="134"/>
      <c r="FEK119" s="134"/>
      <c r="FEL119" s="134"/>
      <c r="FEM119" s="134"/>
      <c r="FEN119" s="134"/>
      <c r="FEO119" s="134"/>
      <c r="FEP119" s="134"/>
      <c r="FEQ119" s="134"/>
      <c r="FER119" s="134"/>
      <c r="FES119" s="134"/>
      <c r="FET119" s="134"/>
      <c r="FEU119" s="134"/>
      <c r="FEV119" s="134"/>
      <c r="FEW119" s="134"/>
      <c r="FEX119" s="134"/>
      <c r="FEY119" s="134"/>
      <c r="FEZ119" s="134"/>
      <c r="FFA119" s="134"/>
      <c r="FFB119" s="134"/>
      <c r="FFC119" s="134"/>
      <c r="FFD119" s="134"/>
      <c r="FFE119" s="134"/>
      <c r="FFF119" s="134"/>
      <c r="FFG119" s="134"/>
      <c r="FFH119" s="134"/>
      <c r="FFI119" s="134"/>
      <c r="FFJ119" s="134"/>
      <c r="FFK119" s="134"/>
      <c r="FFL119" s="134"/>
      <c r="FFM119" s="134"/>
      <c r="FFN119" s="134"/>
      <c r="FFO119" s="134"/>
      <c r="FFP119" s="134"/>
      <c r="FFQ119" s="134"/>
      <c r="FFR119" s="134"/>
      <c r="FFS119" s="134"/>
      <c r="FFT119" s="134"/>
      <c r="FFU119" s="134"/>
      <c r="FFV119" s="134"/>
      <c r="FFW119" s="134"/>
      <c r="FFX119" s="134"/>
      <c r="FFY119" s="134"/>
      <c r="FFZ119" s="134"/>
      <c r="FGA119" s="134"/>
      <c r="FGB119" s="134"/>
      <c r="FGC119" s="134"/>
      <c r="FGD119" s="134"/>
      <c r="FGE119" s="134"/>
      <c r="FGF119" s="134"/>
      <c r="FGG119" s="134"/>
      <c r="FGH119" s="134"/>
      <c r="FGI119" s="134"/>
      <c r="FGJ119" s="134"/>
      <c r="FGK119" s="134"/>
      <c r="FGL119" s="134"/>
      <c r="FGM119" s="134"/>
      <c r="FGN119" s="134"/>
      <c r="FGO119" s="134"/>
      <c r="FGP119" s="134"/>
      <c r="FGQ119" s="134"/>
      <c r="FGR119" s="134"/>
      <c r="FGS119" s="134"/>
      <c r="FGT119" s="134"/>
      <c r="FGU119" s="134"/>
      <c r="FGV119" s="134"/>
      <c r="FGW119" s="134"/>
      <c r="FGX119" s="134"/>
      <c r="FGY119" s="134"/>
      <c r="FGZ119" s="134"/>
      <c r="FHA119" s="134"/>
      <c r="FHB119" s="134"/>
      <c r="FHC119" s="134"/>
      <c r="FHD119" s="134"/>
      <c r="FHE119" s="134"/>
      <c r="FHF119" s="134"/>
      <c r="FHG119" s="134"/>
      <c r="FHH119" s="134"/>
      <c r="FHI119" s="134"/>
      <c r="FHJ119" s="134"/>
      <c r="FHK119" s="134"/>
      <c r="FHL119" s="134"/>
      <c r="FHM119" s="134"/>
      <c r="FHN119" s="134"/>
      <c r="FHO119" s="134"/>
      <c r="FHP119" s="134"/>
      <c r="FHQ119" s="134"/>
      <c r="FHR119" s="134"/>
      <c r="FHS119" s="134"/>
      <c r="FHT119" s="134"/>
      <c r="FHU119" s="134"/>
      <c r="FHV119" s="134"/>
      <c r="FHW119" s="134"/>
      <c r="FHX119" s="134"/>
      <c r="FHY119" s="134"/>
      <c r="FHZ119" s="134"/>
      <c r="FIA119" s="134"/>
      <c r="FIB119" s="134"/>
      <c r="FIC119" s="134"/>
      <c r="FID119" s="134"/>
      <c r="FIE119" s="134"/>
      <c r="FIF119" s="134"/>
      <c r="FIG119" s="134"/>
      <c r="FIH119" s="134"/>
      <c r="FII119" s="134"/>
      <c r="FIJ119" s="134"/>
      <c r="FIK119" s="134"/>
      <c r="FIL119" s="134"/>
      <c r="FIM119" s="134"/>
      <c r="FIN119" s="134"/>
      <c r="FIO119" s="134"/>
      <c r="FIP119" s="134"/>
      <c r="FIQ119" s="134"/>
      <c r="FIR119" s="134"/>
      <c r="FIS119" s="134"/>
      <c r="FIT119" s="134"/>
      <c r="FIU119" s="134"/>
      <c r="FIV119" s="134"/>
      <c r="FIW119" s="134"/>
      <c r="FIX119" s="134"/>
      <c r="FIY119" s="134"/>
      <c r="FIZ119" s="134"/>
      <c r="FJA119" s="134"/>
      <c r="FJB119" s="134"/>
      <c r="FJC119" s="134"/>
      <c r="FJD119" s="134"/>
      <c r="FJE119" s="134"/>
      <c r="FJF119" s="134"/>
      <c r="FJG119" s="134"/>
      <c r="FJH119" s="134"/>
      <c r="FJI119" s="134"/>
      <c r="FJJ119" s="134"/>
      <c r="FJK119" s="134"/>
      <c r="FJL119" s="134"/>
      <c r="FJM119" s="134"/>
      <c r="FJN119" s="134"/>
      <c r="FJO119" s="134"/>
      <c r="FJP119" s="134"/>
      <c r="FJQ119" s="134"/>
      <c r="FJR119" s="134"/>
      <c r="FJS119" s="134"/>
      <c r="FJT119" s="134"/>
      <c r="FJU119" s="134"/>
      <c r="FJV119" s="134"/>
      <c r="FJW119" s="134"/>
      <c r="FJX119" s="134"/>
      <c r="FJY119" s="134"/>
      <c r="FJZ119" s="134"/>
      <c r="FKA119" s="134"/>
      <c r="FKB119" s="134"/>
      <c r="FKC119" s="134"/>
      <c r="FKD119" s="134"/>
      <c r="FKE119" s="134"/>
      <c r="FKF119" s="134"/>
      <c r="FKG119" s="134"/>
      <c r="FKH119" s="134"/>
      <c r="FKI119" s="134"/>
      <c r="FKJ119" s="134"/>
      <c r="FKK119" s="134"/>
      <c r="FKL119" s="134"/>
      <c r="FKM119" s="134"/>
      <c r="FKN119" s="134"/>
      <c r="FKO119" s="134"/>
      <c r="FKP119" s="134"/>
      <c r="FKQ119" s="134"/>
      <c r="FKR119" s="134"/>
      <c r="FKS119" s="134"/>
      <c r="FKT119" s="134"/>
      <c r="FKU119" s="134"/>
      <c r="FKV119" s="134"/>
      <c r="FKW119" s="134"/>
      <c r="FKX119" s="134"/>
      <c r="FKY119" s="134"/>
      <c r="FKZ119" s="134"/>
      <c r="FLA119" s="134"/>
      <c r="FLB119" s="134"/>
      <c r="FLC119" s="134"/>
      <c r="FLD119" s="134"/>
      <c r="FLE119" s="134"/>
      <c r="FLF119" s="134"/>
      <c r="FLG119" s="134"/>
      <c r="FLH119" s="134"/>
      <c r="FLI119" s="134"/>
      <c r="FLJ119" s="134"/>
      <c r="FLK119" s="134"/>
      <c r="FLL119" s="134"/>
      <c r="FLM119" s="134"/>
      <c r="FLN119" s="134"/>
      <c r="FLO119" s="134"/>
      <c r="FLP119" s="134"/>
      <c r="FLQ119" s="134"/>
      <c r="FLR119" s="134"/>
      <c r="FLS119" s="134"/>
      <c r="FLT119" s="134"/>
      <c r="FLU119" s="134"/>
      <c r="FLV119" s="134"/>
      <c r="FLW119" s="134"/>
      <c r="FLX119" s="134"/>
      <c r="FLY119" s="134"/>
      <c r="FLZ119" s="134"/>
      <c r="FMA119" s="134"/>
      <c r="FMB119" s="134"/>
      <c r="FMC119" s="134"/>
      <c r="FMD119" s="134"/>
      <c r="FME119" s="134"/>
      <c r="FMF119" s="134"/>
      <c r="FMG119" s="134"/>
      <c r="FMH119" s="134"/>
      <c r="FMI119" s="134"/>
      <c r="FMJ119" s="134"/>
      <c r="FMK119" s="134"/>
      <c r="FML119" s="134"/>
      <c r="FMM119" s="134"/>
      <c r="FMN119" s="134"/>
      <c r="FMO119" s="134"/>
      <c r="FMP119" s="134"/>
      <c r="FMQ119" s="134"/>
      <c r="FMR119" s="134"/>
      <c r="FMS119" s="134"/>
      <c r="FMT119" s="134"/>
      <c r="FMU119" s="134"/>
      <c r="FMV119" s="134"/>
      <c r="FMW119" s="134"/>
      <c r="FMX119" s="134"/>
      <c r="FMY119" s="134"/>
      <c r="FMZ119" s="134"/>
      <c r="FNA119" s="134"/>
      <c r="FNB119" s="134"/>
      <c r="FNC119" s="134"/>
      <c r="FND119" s="134"/>
      <c r="FNE119" s="134"/>
      <c r="FNF119" s="134"/>
      <c r="FNG119" s="134"/>
      <c r="FNH119" s="134"/>
      <c r="FNI119" s="134"/>
      <c r="FNJ119" s="134"/>
      <c r="FNK119" s="134"/>
      <c r="FNL119" s="134"/>
      <c r="FNM119" s="134"/>
      <c r="FNN119" s="134"/>
      <c r="FNO119" s="134"/>
      <c r="FNP119" s="134"/>
      <c r="FNQ119" s="134"/>
      <c r="FNR119" s="134"/>
      <c r="FNS119" s="134"/>
      <c r="FNT119" s="134"/>
      <c r="FNU119" s="134"/>
      <c r="FNV119" s="134"/>
      <c r="FNW119" s="134"/>
      <c r="FNX119" s="134"/>
      <c r="FNY119" s="134"/>
      <c r="FNZ119" s="134"/>
      <c r="FOA119" s="134"/>
      <c r="FOB119" s="134"/>
      <c r="FOC119" s="134"/>
      <c r="FOD119" s="134"/>
      <c r="FOE119" s="134"/>
      <c r="FOF119" s="134"/>
      <c r="FOG119" s="134"/>
      <c r="FOH119" s="134"/>
      <c r="FOI119" s="134"/>
      <c r="FOJ119" s="134"/>
      <c r="FOK119" s="134"/>
      <c r="FOL119" s="134"/>
      <c r="FOM119" s="134"/>
      <c r="FON119" s="134"/>
      <c r="FOO119" s="134"/>
      <c r="FOP119" s="134"/>
      <c r="FOQ119" s="134"/>
      <c r="FOR119" s="134"/>
      <c r="FOS119" s="134"/>
      <c r="FOT119" s="134"/>
      <c r="FOU119" s="134"/>
      <c r="FOV119" s="134"/>
      <c r="FOW119" s="134"/>
      <c r="FOX119" s="134"/>
      <c r="FOY119" s="134"/>
      <c r="FOZ119" s="134"/>
      <c r="FPA119" s="134"/>
      <c r="FPB119" s="134"/>
      <c r="FPC119" s="134"/>
      <c r="FPD119" s="134"/>
      <c r="FPE119" s="134"/>
      <c r="FPF119" s="134"/>
      <c r="FPG119" s="134"/>
      <c r="FPH119" s="134"/>
      <c r="FPI119" s="134"/>
      <c r="FPJ119" s="134"/>
      <c r="FPK119" s="134"/>
      <c r="FPL119" s="134"/>
      <c r="FPM119" s="134"/>
      <c r="FPN119" s="134"/>
      <c r="FPO119" s="134"/>
      <c r="FPP119" s="134"/>
      <c r="FPQ119" s="134"/>
      <c r="FPR119" s="134"/>
      <c r="FPS119" s="134"/>
      <c r="FPT119" s="134"/>
      <c r="FPU119" s="134"/>
      <c r="FPV119" s="134"/>
      <c r="FPW119" s="134"/>
      <c r="FPX119" s="134"/>
      <c r="FPY119" s="134"/>
      <c r="FPZ119" s="134"/>
      <c r="FQA119" s="134"/>
      <c r="FQB119" s="134"/>
      <c r="FQC119" s="134"/>
      <c r="FQD119" s="134"/>
      <c r="FQE119" s="134"/>
      <c r="FQF119" s="134"/>
      <c r="FQG119" s="134"/>
      <c r="FQH119" s="134"/>
      <c r="FQI119" s="134"/>
      <c r="FQJ119" s="134"/>
      <c r="FQK119" s="134"/>
      <c r="FQL119" s="134"/>
      <c r="FQM119" s="134"/>
      <c r="FQN119" s="134"/>
      <c r="FQO119" s="134"/>
      <c r="FQP119" s="134"/>
      <c r="FQQ119" s="134"/>
      <c r="FQR119" s="134"/>
      <c r="FQS119" s="134"/>
      <c r="FQT119" s="134"/>
      <c r="FQU119" s="134"/>
      <c r="FQV119" s="134"/>
      <c r="FQW119" s="134"/>
      <c r="FQX119" s="134"/>
      <c r="FQY119" s="134"/>
      <c r="FQZ119" s="134"/>
      <c r="FRA119" s="134"/>
      <c r="FRB119" s="134"/>
      <c r="FRC119" s="134"/>
      <c r="FRD119" s="134"/>
      <c r="FRE119" s="134"/>
      <c r="FRF119" s="134"/>
      <c r="FRG119" s="134"/>
      <c r="FRH119" s="134"/>
      <c r="FRI119" s="134"/>
      <c r="FRJ119" s="134"/>
      <c r="FRK119" s="134"/>
      <c r="FRL119" s="134"/>
      <c r="FRM119" s="134"/>
      <c r="FRN119" s="134"/>
      <c r="FRO119" s="134"/>
      <c r="FRP119" s="134"/>
      <c r="FRQ119" s="134"/>
      <c r="FRR119" s="134"/>
      <c r="FRS119" s="134"/>
      <c r="FRT119" s="134"/>
      <c r="FRU119" s="134"/>
      <c r="FRV119" s="134"/>
      <c r="FRW119" s="134"/>
      <c r="FRX119" s="134"/>
      <c r="FRY119" s="134"/>
      <c r="FRZ119" s="134"/>
      <c r="FSA119" s="134"/>
      <c r="FSB119" s="134"/>
      <c r="FSC119" s="134"/>
      <c r="FSD119" s="134"/>
      <c r="FSE119" s="134"/>
      <c r="FSF119" s="134"/>
      <c r="FSG119" s="134"/>
      <c r="FSH119" s="134"/>
      <c r="FSI119" s="134"/>
      <c r="FSJ119" s="134"/>
      <c r="FSK119" s="134"/>
      <c r="FSL119" s="134"/>
      <c r="FSM119" s="134"/>
      <c r="FSN119" s="134"/>
      <c r="FSO119" s="134"/>
      <c r="FSP119" s="134"/>
      <c r="FSQ119" s="134"/>
      <c r="FSR119" s="134"/>
      <c r="FSS119" s="134"/>
      <c r="FST119" s="134"/>
      <c r="FSU119" s="134"/>
      <c r="FSV119" s="134"/>
      <c r="FSW119" s="134"/>
      <c r="FSX119" s="134"/>
      <c r="FSY119" s="134"/>
      <c r="FSZ119" s="134"/>
      <c r="FTA119" s="134"/>
      <c r="FTB119" s="134"/>
      <c r="FTC119" s="134"/>
      <c r="FTD119" s="134"/>
      <c r="FTE119" s="134"/>
      <c r="FTF119" s="134"/>
      <c r="FTG119" s="134"/>
      <c r="FTH119" s="134"/>
      <c r="FTI119" s="134"/>
      <c r="FTJ119" s="134"/>
      <c r="FTK119" s="134"/>
      <c r="FTL119" s="134"/>
      <c r="FTM119" s="134"/>
      <c r="FTN119" s="134"/>
      <c r="FTO119" s="134"/>
      <c r="FTP119" s="134"/>
      <c r="FTQ119" s="134"/>
      <c r="FTR119" s="134"/>
      <c r="FTS119" s="134"/>
      <c r="FTT119" s="134"/>
      <c r="FTU119" s="134"/>
      <c r="FTV119" s="134"/>
      <c r="FTW119" s="134"/>
      <c r="FTX119" s="134"/>
      <c r="FTY119" s="134"/>
      <c r="FTZ119" s="134"/>
      <c r="FUA119" s="134"/>
      <c r="FUB119" s="134"/>
      <c r="FUC119" s="134"/>
      <c r="FUD119" s="134"/>
      <c r="FUE119" s="134"/>
      <c r="FUF119" s="134"/>
      <c r="FUG119" s="134"/>
      <c r="FUH119" s="134"/>
      <c r="FUI119" s="134"/>
      <c r="FUJ119" s="134"/>
      <c r="FUK119" s="134"/>
      <c r="FUL119" s="134"/>
      <c r="FUM119" s="134"/>
      <c r="FUN119" s="134"/>
      <c r="FUO119" s="134"/>
      <c r="FUP119" s="134"/>
      <c r="FUQ119" s="134"/>
      <c r="FUR119" s="134"/>
      <c r="FUS119" s="134"/>
      <c r="FUT119" s="134"/>
      <c r="FUU119" s="134"/>
      <c r="FUV119" s="134"/>
      <c r="FUW119" s="134"/>
      <c r="FUX119" s="134"/>
      <c r="FUY119" s="134"/>
      <c r="FUZ119" s="134"/>
      <c r="FVA119" s="134"/>
      <c r="FVB119" s="134"/>
      <c r="FVC119" s="134"/>
      <c r="FVD119" s="134"/>
      <c r="FVE119" s="134"/>
      <c r="FVF119" s="134"/>
      <c r="FVG119" s="134"/>
      <c r="FVH119" s="134"/>
      <c r="FVI119" s="134"/>
      <c r="FVJ119" s="134"/>
      <c r="FVK119" s="134"/>
      <c r="FVL119" s="134"/>
      <c r="FVM119" s="134"/>
      <c r="FVN119" s="134"/>
      <c r="FVO119" s="134"/>
      <c r="FVP119" s="134"/>
      <c r="FVQ119" s="134"/>
      <c r="FVR119" s="134"/>
      <c r="FVS119" s="134"/>
      <c r="FVT119" s="134"/>
      <c r="FVU119" s="134"/>
      <c r="FVV119" s="134"/>
      <c r="FVW119" s="134"/>
      <c r="FVX119" s="134"/>
      <c r="FVY119" s="134"/>
      <c r="FVZ119" s="134"/>
      <c r="FWA119" s="134"/>
      <c r="FWB119" s="134"/>
      <c r="FWC119" s="134"/>
      <c r="FWD119" s="134"/>
      <c r="FWE119" s="134"/>
      <c r="FWF119" s="134"/>
      <c r="FWG119" s="134"/>
      <c r="FWH119" s="134"/>
      <c r="FWI119" s="134"/>
      <c r="FWJ119" s="134"/>
      <c r="FWK119" s="134"/>
      <c r="FWL119" s="134"/>
      <c r="FWM119" s="134"/>
      <c r="FWN119" s="134"/>
      <c r="FWO119" s="134"/>
      <c r="FWP119" s="134"/>
      <c r="FWQ119" s="134"/>
      <c r="FWR119" s="134"/>
      <c r="FWS119" s="134"/>
      <c r="FWT119" s="134"/>
      <c r="FWU119" s="134"/>
      <c r="FWV119" s="134"/>
      <c r="FWW119" s="134"/>
      <c r="FWX119" s="134"/>
      <c r="FWY119" s="134"/>
      <c r="FWZ119" s="134"/>
      <c r="FXA119" s="134"/>
      <c r="FXB119" s="134"/>
      <c r="FXC119" s="134"/>
      <c r="FXD119" s="134"/>
      <c r="FXE119" s="134"/>
      <c r="FXF119" s="134"/>
      <c r="FXG119" s="134"/>
      <c r="FXH119" s="134"/>
      <c r="FXI119" s="134"/>
      <c r="FXJ119" s="134"/>
      <c r="FXK119" s="134"/>
      <c r="FXL119" s="134"/>
      <c r="FXM119" s="134"/>
      <c r="FXN119" s="134"/>
      <c r="FXO119" s="134"/>
      <c r="FXP119" s="134"/>
      <c r="FXQ119" s="134"/>
      <c r="FXR119" s="134"/>
      <c r="FXS119" s="134"/>
      <c r="FXT119" s="134"/>
      <c r="FXU119" s="134"/>
      <c r="FXV119" s="134"/>
      <c r="FXW119" s="134"/>
      <c r="FXX119" s="134"/>
      <c r="FXY119" s="134"/>
      <c r="FXZ119" s="134"/>
      <c r="FYA119" s="134"/>
      <c r="FYB119" s="134"/>
      <c r="FYC119" s="134"/>
      <c r="FYD119" s="134"/>
      <c r="FYE119" s="134"/>
      <c r="FYF119" s="134"/>
      <c r="FYG119" s="134"/>
      <c r="FYH119" s="134"/>
      <c r="FYI119" s="134"/>
      <c r="FYJ119" s="134"/>
      <c r="FYK119" s="134"/>
      <c r="FYL119" s="134"/>
      <c r="FYM119" s="134"/>
      <c r="FYN119" s="134"/>
      <c r="FYO119" s="134"/>
      <c r="FYP119" s="134"/>
      <c r="FYQ119" s="134"/>
      <c r="FYR119" s="134"/>
      <c r="FYS119" s="134"/>
      <c r="FYT119" s="134"/>
      <c r="FYU119" s="134"/>
      <c r="FYV119" s="134"/>
      <c r="FYW119" s="134"/>
      <c r="FYX119" s="134"/>
      <c r="FYY119" s="134"/>
      <c r="FYZ119" s="134"/>
      <c r="FZA119" s="134"/>
      <c r="FZB119" s="134"/>
      <c r="FZC119" s="134"/>
      <c r="FZD119" s="134"/>
      <c r="FZE119" s="134"/>
      <c r="FZF119" s="134"/>
      <c r="FZG119" s="134"/>
      <c r="FZH119" s="134"/>
      <c r="FZI119" s="134"/>
      <c r="FZJ119" s="134"/>
      <c r="FZK119" s="134"/>
      <c r="FZL119" s="134"/>
      <c r="FZM119" s="134"/>
      <c r="FZN119" s="134"/>
      <c r="FZO119" s="134"/>
      <c r="FZP119" s="134"/>
      <c r="FZQ119" s="134"/>
      <c r="FZR119" s="134"/>
      <c r="FZS119" s="134"/>
      <c r="FZT119" s="134"/>
      <c r="FZU119" s="134"/>
      <c r="FZV119" s="134"/>
      <c r="FZW119" s="134"/>
      <c r="FZX119" s="134"/>
      <c r="FZY119" s="134"/>
      <c r="FZZ119" s="134"/>
      <c r="GAA119" s="134"/>
      <c r="GAB119" s="134"/>
      <c r="GAC119" s="134"/>
      <c r="GAD119" s="134"/>
      <c r="GAE119" s="134"/>
      <c r="GAF119" s="134"/>
      <c r="GAG119" s="134"/>
      <c r="GAH119" s="134"/>
      <c r="GAI119" s="134"/>
      <c r="GAJ119" s="134"/>
      <c r="GAK119" s="134"/>
      <c r="GAL119" s="134"/>
      <c r="GAM119" s="134"/>
      <c r="GAN119" s="134"/>
      <c r="GAO119" s="134"/>
      <c r="GAP119" s="134"/>
      <c r="GAQ119" s="134"/>
      <c r="GAR119" s="134"/>
      <c r="GAS119" s="134"/>
      <c r="GAT119" s="134"/>
      <c r="GAU119" s="134"/>
      <c r="GAV119" s="134"/>
      <c r="GAW119" s="134"/>
      <c r="GAX119" s="134"/>
      <c r="GAY119" s="134"/>
      <c r="GAZ119" s="134"/>
      <c r="GBA119" s="134"/>
      <c r="GBB119" s="134"/>
      <c r="GBC119" s="134"/>
      <c r="GBD119" s="134"/>
      <c r="GBE119" s="134"/>
      <c r="GBF119" s="134"/>
      <c r="GBG119" s="134"/>
      <c r="GBH119" s="134"/>
      <c r="GBI119" s="134"/>
      <c r="GBJ119" s="134"/>
      <c r="GBK119" s="134"/>
      <c r="GBL119" s="134"/>
      <c r="GBM119" s="134"/>
      <c r="GBN119" s="134"/>
      <c r="GBO119" s="134"/>
      <c r="GBP119" s="134"/>
      <c r="GBQ119" s="134"/>
      <c r="GBR119" s="134"/>
      <c r="GBS119" s="134"/>
      <c r="GBT119" s="134"/>
      <c r="GBU119" s="134"/>
      <c r="GBV119" s="134"/>
      <c r="GBW119" s="134"/>
      <c r="GBX119" s="134"/>
      <c r="GBY119" s="134"/>
      <c r="GBZ119" s="134"/>
      <c r="GCA119" s="134"/>
      <c r="GCB119" s="134"/>
      <c r="GCC119" s="134"/>
      <c r="GCD119" s="134"/>
      <c r="GCE119" s="134"/>
      <c r="GCF119" s="134"/>
      <c r="GCG119" s="134"/>
      <c r="GCH119" s="134"/>
      <c r="GCI119" s="134"/>
      <c r="GCJ119" s="134"/>
      <c r="GCK119" s="134"/>
      <c r="GCL119" s="134"/>
      <c r="GCM119" s="134"/>
      <c r="GCN119" s="134"/>
      <c r="GCO119" s="134"/>
      <c r="GCP119" s="134"/>
      <c r="GCQ119" s="134"/>
      <c r="GCR119" s="134"/>
      <c r="GCS119" s="134"/>
      <c r="GCT119" s="134"/>
      <c r="GCU119" s="134"/>
      <c r="GCV119" s="134"/>
      <c r="GCW119" s="134"/>
      <c r="GCX119" s="134"/>
      <c r="GCY119" s="134"/>
      <c r="GCZ119" s="134"/>
      <c r="GDA119" s="134"/>
      <c r="GDB119" s="134"/>
      <c r="GDC119" s="134"/>
      <c r="GDD119" s="134"/>
      <c r="GDE119" s="134"/>
      <c r="GDF119" s="134"/>
      <c r="GDG119" s="134"/>
      <c r="GDH119" s="134"/>
      <c r="GDI119" s="134"/>
      <c r="GDJ119" s="134"/>
      <c r="GDK119" s="134"/>
      <c r="GDL119" s="134"/>
      <c r="GDM119" s="134"/>
      <c r="GDN119" s="134"/>
      <c r="GDO119" s="134"/>
      <c r="GDP119" s="134"/>
      <c r="GDQ119" s="134"/>
      <c r="GDR119" s="134"/>
      <c r="GDS119" s="134"/>
      <c r="GDT119" s="134"/>
      <c r="GDU119" s="134"/>
      <c r="GDV119" s="134"/>
      <c r="GDW119" s="134"/>
      <c r="GDX119" s="134"/>
      <c r="GDY119" s="134"/>
      <c r="GDZ119" s="134"/>
      <c r="GEA119" s="134"/>
      <c r="GEB119" s="134"/>
      <c r="GEC119" s="134"/>
      <c r="GED119" s="134"/>
      <c r="GEE119" s="134"/>
      <c r="GEF119" s="134"/>
      <c r="GEG119" s="134"/>
      <c r="GEH119" s="134"/>
      <c r="GEI119" s="134"/>
      <c r="GEJ119" s="134"/>
      <c r="GEK119" s="134"/>
      <c r="GEL119" s="134"/>
      <c r="GEM119" s="134"/>
      <c r="GEN119" s="134"/>
      <c r="GEO119" s="134"/>
      <c r="GEP119" s="134"/>
      <c r="GEQ119" s="134"/>
      <c r="GER119" s="134"/>
      <c r="GES119" s="134"/>
      <c r="GET119" s="134"/>
      <c r="GEU119" s="134"/>
      <c r="GEV119" s="134"/>
      <c r="GEW119" s="134"/>
      <c r="GEX119" s="134"/>
      <c r="GEY119" s="134"/>
      <c r="GEZ119" s="134"/>
      <c r="GFA119" s="134"/>
      <c r="GFB119" s="134"/>
      <c r="GFC119" s="134"/>
      <c r="GFD119" s="134"/>
      <c r="GFE119" s="134"/>
      <c r="GFF119" s="134"/>
      <c r="GFG119" s="134"/>
      <c r="GFH119" s="134"/>
      <c r="GFI119" s="134"/>
      <c r="GFJ119" s="134"/>
      <c r="GFK119" s="134"/>
      <c r="GFL119" s="134"/>
      <c r="GFM119" s="134"/>
      <c r="GFN119" s="134"/>
      <c r="GFO119" s="134"/>
      <c r="GFP119" s="134"/>
      <c r="GFQ119" s="134"/>
      <c r="GFR119" s="134"/>
      <c r="GFS119" s="134"/>
      <c r="GFT119" s="134"/>
      <c r="GFU119" s="134"/>
      <c r="GFV119" s="134"/>
      <c r="GFW119" s="134"/>
      <c r="GFX119" s="134"/>
      <c r="GFY119" s="134"/>
      <c r="GFZ119" s="134"/>
      <c r="GGA119" s="134"/>
      <c r="GGB119" s="134"/>
      <c r="GGC119" s="134"/>
      <c r="GGD119" s="134"/>
      <c r="GGE119" s="134"/>
      <c r="GGF119" s="134"/>
      <c r="GGG119" s="134"/>
      <c r="GGH119" s="134"/>
      <c r="GGI119" s="134"/>
      <c r="GGJ119" s="134"/>
      <c r="GGK119" s="134"/>
      <c r="GGL119" s="134"/>
      <c r="GGM119" s="134"/>
      <c r="GGN119" s="134"/>
      <c r="GGO119" s="134"/>
      <c r="GGP119" s="134"/>
      <c r="GGQ119" s="134"/>
      <c r="GGR119" s="134"/>
      <c r="GGS119" s="134"/>
      <c r="GGT119" s="134"/>
      <c r="GGU119" s="134"/>
      <c r="GGV119" s="134"/>
      <c r="GGW119" s="134"/>
      <c r="GGX119" s="134"/>
      <c r="GGY119" s="134"/>
      <c r="GGZ119" s="134"/>
      <c r="GHA119" s="134"/>
      <c r="GHB119" s="134"/>
      <c r="GHC119" s="134"/>
      <c r="GHD119" s="134"/>
      <c r="GHE119" s="134"/>
      <c r="GHF119" s="134"/>
      <c r="GHG119" s="134"/>
      <c r="GHH119" s="134"/>
      <c r="GHI119" s="134"/>
      <c r="GHJ119" s="134"/>
      <c r="GHK119" s="134"/>
      <c r="GHL119" s="134"/>
      <c r="GHM119" s="134"/>
      <c r="GHN119" s="134"/>
      <c r="GHO119" s="134"/>
      <c r="GHP119" s="134"/>
      <c r="GHQ119" s="134"/>
      <c r="GHR119" s="134"/>
      <c r="GHS119" s="134"/>
      <c r="GHT119" s="134"/>
      <c r="GHU119" s="134"/>
      <c r="GHV119" s="134"/>
      <c r="GHW119" s="134"/>
      <c r="GHX119" s="134"/>
      <c r="GHY119" s="134"/>
      <c r="GHZ119" s="134"/>
      <c r="GIA119" s="134"/>
      <c r="GIB119" s="134"/>
      <c r="GIC119" s="134"/>
      <c r="GID119" s="134"/>
      <c r="GIE119" s="134"/>
      <c r="GIF119" s="134"/>
      <c r="GIG119" s="134"/>
      <c r="GIH119" s="134"/>
      <c r="GII119" s="134"/>
      <c r="GIJ119" s="134"/>
      <c r="GIK119" s="134"/>
      <c r="GIL119" s="134"/>
      <c r="GIM119" s="134"/>
      <c r="GIN119" s="134"/>
      <c r="GIO119" s="134"/>
      <c r="GIP119" s="134"/>
      <c r="GIQ119" s="134"/>
      <c r="GIR119" s="134"/>
      <c r="GIS119" s="134"/>
      <c r="GIT119" s="134"/>
      <c r="GIU119" s="134"/>
      <c r="GIV119" s="134"/>
      <c r="GIW119" s="134"/>
      <c r="GIX119" s="134"/>
      <c r="GIY119" s="134"/>
      <c r="GIZ119" s="134"/>
      <c r="GJA119" s="134"/>
      <c r="GJB119" s="134"/>
      <c r="GJC119" s="134"/>
      <c r="GJD119" s="134"/>
      <c r="GJE119" s="134"/>
      <c r="GJF119" s="134"/>
      <c r="GJG119" s="134"/>
      <c r="GJH119" s="134"/>
      <c r="GJI119" s="134"/>
      <c r="GJJ119" s="134"/>
      <c r="GJK119" s="134"/>
      <c r="GJL119" s="134"/>
      <c r="GJM119" s="134"/>
      <c r="GJN119" s="134"/>
      <c r="GJO119" s="134"/>
      <c r="GJP119" s="134"/>
      <c r="GJQ119" s="134"/>
      <c r="GJR119" s="134"/>
      <c r="GJS119" s="134"/>
      <c r="GJT119" s="134"/>
      <c r="GJU119" s="134"/>
      <c r="GJV119" s="134"/>
      <c r="GJW119" s="134"/>
      <c r="GJX119" s="134"/>
      <c r="GJY119" s="134"/>
      <c r="GJZ119" s="134"/>
      <c r="GKA119" s="134"/>
      <c r="GKB119" s="134"/>
      <c r="GKC119" s="134"/>
      <c r="GKD119" s="134"/>
      <c r="GKE119" s="134"/>
      <c r="GKF119" s="134"/>
      <c r="GKG119" s="134"/>
      <c r="GKH119" s="134"/>
      <c r="GKI119" s="134"/>
      <c r="GKJ119" s="134"/>
      <c r="GKK119" s="134"/>
      <c r="GKL119" s="134"/>
      <c r="GKM119" s="134"/>
      <c r="GKN119" s="134"/>
      <c r="GKO119" s="134"/>
      <c r="GKP119" s="134"/>
      <c r="GKQ119" s="134"/>
      <c r="GKR119" s="134"/>
      <c r="GKS119" s="134"/>
      <c r="GKT119" s="134"/>
      <c r="GKU119" s="134"/>
      <c r="GKV119" s="134"/>
      <c r="GKW119" s="134"/>
      <c r="GKX119" s="134"/>
      <c r="GKY119" s="134"/>
      <c r="GKZ119" s="134"/>
      <c r="GLA119" s="134"/>
      <c r="GLB119" s="134"/>
      <c r="GLC119" s="134"/>
      <c r="GLD119" s="134"/>
      <c r="GLE119" s="134"/>
      <c r="GLF119" s="134"/>
      <c r="GLG119" s="134"/>
      <c r="GLH119" s="134"/>
      <c r="GLI119" s="134"/>
      <c r="GLJ119" s="134"/>
      <c r="GLK119" s="134"/>
      <c r="GLL119" s="134"/>
      <c r="GLM119" s="134"/>
      <c r="GLN119" s="134"/>
      <c r="GLO119" s="134"/>
      <c r="GLP119" s="134"/>
      <c r="GLQ119" s="134"/>
      <c r="GLR119" s="134"/>
      <c r="GLS119" s="134"/>
      <c r="GLT119" s="134"/>
      <c r="GLU119" s="134"/>
      <c r="GLV119" s="134"/>
      <c r="GLW119" s="134"/>
      <c r="GLX119" s="134"/>
      <c r="GLY119" s="134"/>
      <c r="GLZ119" s="134"/>
      <c r="GMA119" s="134"/>
      <c r="GMB119" s="134"/>
      <c r="GMC119" s="134"/>
      <c r="GMD119" s="134"/>
      <c r="GME119" s="134"/>
      <c r="GMF119" s="134"/>
      <c r="GMG119" s="134"/>
      <c r="GMH119" s="134"/>
      <c r="GMI119" s="134"/>
      <c r="GMJ119" s="134"/>
      <c r="GMK119" s="134"/>
      <c r="GML119" s="134"/>
      <c r="GMM119" s="134"/>
      <c r="GMN119" s="134"/>
      <c r="GMO119" s="134"/>
      <c r="GMP119" s="134"/>
      <c r="GMQ119" s="134"/>
      <c r="GMR119" s="134"/>
      <c r="GMS119" s="134"/>
      <c r="GMT119" s="134"/>
      <c r="GMU119" s="134"/>
      <c r="GMV119" s="134"/>
      <c r="GMW119" s="134"/>
      <c r="GMX119" s="134"/>
      <c r="GMY119" s="134"/>
      <c r="GMZ119" s="134"/>
      <c r="GNA119" s="134"/>
      <c r="GNB119" s="134"/>
      <c r="GNC119" s="134"/>
      <c r="GND119" s="134"/>
      <c r="GNE119" s="134"/>
      <c r="GNF119" s="134"/>
      <c r="GNG119" s="134"/>
      <c r="GNH119" s="134"/>
      <c r="GNI119" s="134"/>
      <c r="GNJ119" s="134"/>
      <c r="GNK119" s="134"/>
      <c r="GNL119" s="134"/>
      <c r="GNM119" s="134"/>
      <c r="GNN119" s="134"/>
      <c r="GNO119" s="134"/>
      <c r="GNP119" s="134"/>
      <c r="GNQ119" s="134"/>
      <c r="GNR119" s="134"/>
      <c r="GNS119" s="134"/>
      <c r="GNT119" s="134"/>
      <c r="GNU119" s="134"/>
      <c r="GNV119" s="134"/>
      <c r="GNW119" s="134"/>
      <c r="GNX119" s="134"/>
      <c r="GNY119" s="134"/>
      <c r="GNZ119" s="134"/>
      <c r="GOA119" s="134"/>
      <c r="GOB119" s="134"/>
      <c r="GOC119" s="134"/>
      <c r="GOD119" s="134"/>
      <c r="GOE119" s="134"/>
      <c r="GOF119" s="134"/>
      <c r="GOG119" s="134"/>
      <c r="GOH119" s="134"/>
      <c r="GOI119" s="134"/>
      <c r="GOJ119" s="134"/>
      <c r="GOK119" s="134"/>
      <c r="GOL119" s="134"/>
      <c r="GOM119" s="134"/>
      <c r="GON119" s="134"/>
      <c r="GOO119" s="134"/>
      <c r="GOP119" s="134"/>
      <c r="GOQ119" s="134"/>
      <c r="GOR119" s="134"/>
      <c r="GOS119" s="134"/>
      <c r="GOT119" s="134"/>
      <c r="GOU119" s="134"/>
      <c r="GOV119" s="134"/>
      <c r="GOW119" s="134"/>
      <c r="GOX119" s="134"/>
      <c r="GOY119" s="134"/>
      <c r="GOZ119" s="134"/>
      <c r="GPA119" s="134"/>
      <c r="GPB119" s="134"/>
      <c r="GPC119" s="134"/>
      <c r="GPD119" s="134"/>
      <c r="GPE119" s="134"/>
      <c r="GPF119" s="134"/>
      <c r="GPG119" s="134"/>
      <c r="GPH119" s="134"/>
      <c r="GPI119" s="134"/>
      <c r="GPJ119" s="134"/>
      <c r="GPK119" s="134"/>
      <c r="GPL119" s="134"/>
      <c r="GPM119" s="134"/>
      <c r="GPN119" s="134"/>
      <c r="GPO119" s="134"/>
      <c r="GPP119" s="134"/>
      <c r="GPQ119" s="134"/>
      <c r="GPR119" s="134"/>
      <c r="GPS119" s="134"/>
      <c r="GPT119" s="134"/>
      <c r="GPU119" s="134"/>
      <c r="GPV119" s="134"/>
      <c r="GPW119" s="134"/>
      <c r="GPX119" s="134"/>
      <c r="GPY119" s="134"/>
      <c r="GPZ119" s="134"/>
      <c r="GQA119" s="134"/>
      <c r="GQB119" s="134"/>
      <c r="GQC119" s="134"/>
      <c r="GQD119" s="134"/>
      <c r="GQE119" s="134"/>
      <c r="GQF119" s="134"/>
      <c r="GQG119" s="134"/>
      <c r="GQH119" s="134"/>
      <c r="GQI119" s="134"/>
      <c r="GQJ119" s="134"/>
      <c r="GQK119" s="134"/>
      <c r="GQL119" s="134"/>
      <c r="GQM119" s="134"/>
      <c r="GQN119" s="134"/>
      <c r="GQO119" s="134"/>
      <c r="GQP119" s="134"/>
      <c r="GQQ119" s="134"/>
      <c r="GQR119" s="134"/>
      <c r="GQS119" s="134"/>
      <c r="GQT119" s="134"/>
      <c r="GQU119" s="134"/>
      <c r="GQV119" s="134"/>
      <c r="GQW119" s="134"/>
      <c r="GQX119" s="134"/>
      <c r="GQY119" s="134"/>
      <c r="GQZ119" s="134"/>
      <c r="GRA119" s="134"/>
      <c r="GRB119" s="134"/>
      <c r="GRC119" s="134"/>
      <c r="GRD119" s="134"/>
      <c r="GRE119" s="134"/>
      <c r="GRF119" s="134"/>
      <c r="GRG119" s="134"/>
      <c r="GRH119" s="134"/>
      <c r="GRI119" s="134"/>
      <c r="GRJ119" s="134"/>
      <c r="GRK119" s="134"/>
      <c r="GRL119" s="134"/>
      <c r="GRM119" s="134"/>
      <c r="GRN119" s="134"/>
      <c r="GRO119" s="134"/>
      <c r="GRP119" s="134"/>
      <c r="GRQ119" s="134"/>
      <c r="GRR119" s="134"/>
      <c r="GRS119" s="134"/>
      <c r="GRT119" s="134"/>
      <c r="GRU119" s="134"/>
      <c r="GRV119" s="134"/>
      <c r="GRW119" s="134"/>
      <c r="GRX119" s="134"/>
      <c r="GRY119" s="134"/>
      <c r="GRZ119" s="134"/>
      <c r="GSA119" s="134"/>
      <c r="GSB119" s="134"/>
      <c r="GSC119" s="134"/>
      <c r="GSD119" s="134"/>
      <c r="GSE119" s="134"/>
      <c r="GSF119" s="134"/>
      <c r="GSG119" s="134"/>
      <c r="GSH119" s="134"/>
      <c r="GSI119" s="134"/>
      <c r="GSJ119" s="134"/>
      <c r="GSK119" s="134"/>
      <c r="GSL119" s="134"/>
      <c r="GSM119" s="134"/>
      <c r="GSN119" s="134"/>
      <c r="GSO119" s="134"/>
      <c r="GSP119" s="134"/>
      <c r="GSQ119" s="134"/>
      <c r="GSR119" s="134"/>
      <c r="GSS119" s="134"/>
      <c r="GST119" s="134"/>
      <c r="GSU119" s="134"/>
      <c r="GSV119" s="134"/>
      <c r="GSW119" s="134"/>
      <c r="GSX119" s="134"/>
      <c r="GSY119" s="134"/>
      <c r="GSZ119" s="134"/>
      <c r="GTA119" s="134"/>
      <c r="GTB119" s="134"/>
      <c r="GTC119" s="134"/>
      <c r="GTD119" s="134"/>
      <c r="GTE119" s="134"/>
      <c r="GTF119" s="134"/>
      <c r="GTG119" s="134"/>
      <c r="GTH119" s="134"/>
      <c r="GTI119" s="134"/>
      <c r="GTJ119" s="134"/>
      <c r="GTK119" s="134"/>
      <c r="GTL119" s="134"/>
      <c r="GTM119" s="134"/>
      <c r="GTN119" s="134"/>
      <c r="GTO119" s="134"/>
      <c r="GTP119" s="134"/>
      <c r="GTQ119" s="134"/>
      <c r="GTR119" s="134"/>
      <c r="GTS119" s="134"/>
      <c r="GTT119" s="134"/>
      <c r="GTU119" s="134"/>
      <c r="GTV119" s="134"/>
      <c r="GTW119" s="134"/>
      <c r="GTX119" s="134"/>
      <c r="GTY119" s="134"/>
      <c r="GTZ119" s="134"/>
      <c r="GUA119" s="134"/>
      <c r="GUB119" s="134"/>
      <c r="GUC119" s="134"/>
      <c r="GUD119" s="134"/>
      <c r="GUE119" s="134"/>
      <c r="GUF119" s="134"/>
      <c r="GUG119" s="134"/>
      <c r="GUH119" s="134"/>
      <c r="GUI119" s="134"/>
      <c r="GUJ119" s="134"/>
      <c r="GUK119" s="134"/>
      <c r="GUL119" s="134"/>
      <c r="GUM119" s="134"/>
      <c r="GUN119" s="134"/>
      <c r="GUO119" s="134"/>
      <c r="GUP119" s="134"/>
      <c r="GUQ119" s="134"/>
      <c r="GUR119" s="134"/>
      <c r="GUS119" s="134"/>
      <c r="GUT119" s="134"/>
      <c r="GUU119" s="134"/>
      <c r="GUV119" s="134"/>
      <c r="GUW119" s="134"/>
      <c r="GUX119" s="134"/>
      <c r="GUY119" s="134"/>
      <c r="GUZ119" s="134"/>
      <c r="GVA119" s="134"/>
      <c r="GVB119" s="134"/>
      <c r="GVC119" s="134"/>
      <c r="GVD119" s="134"/>
      <c r="GVE119" s="134"/>
      <c r="GVF119" s="134"/>
      <c r="GVG119" s="134"/>
      <c r="GVH119" s="134"/>
      <c r="GVI119" s="134"/>
      <c r="GVJ119" s="134"/>
      <c r="GVK119" s="134"/>
      <c r="GVL119" s="134"/>
      <c r="GVM119" s="134"/>
      <c r="GVN119" s="134"/>
      <c r="GVO119" s="134"/>
      <c r="GVP119" s="134"/>
      <c r="GVQ119" s="134"/>
      <c r="GVR119" s="134"/>
      <c r="GVS119" s="134"/>
      <c r="GVT119" s="134"/>
      <c r="GVU119" s="134"/>
      <c r="GVV119" s="134"/>
      <c r="GVW119" s="134"/>
      <c r="GVX119" s="134"/>
      <c r="GVY119" s="134"/>
      <c r="GVZ119" s="134"/>
      <c r="GWA119" s="134"/>
      <c r="GWB119" s="134"/>
      <c r="GWC119" s="134"/>
      <c r="GWD119" s="134"/>
      <c r="GWE119" s="134"/>
      <c r="GWF119" s="134"/>
      <c r="GWG119" s="134"/>
      <c r="GWH119" s="134"/>
      <c r="GWI119" s="134"/>
      <c r="GWJ119" s="134"/>
      <c r="GWK119" s="134"/>
      <c r="GWL119" s="134"/>
      <c r="GWM119" s="134"/>
      <c r="GWN119" s="134"/>
      <c r="GWO119" s="134"/>
      <c r="GWP119" s="134"/>
      <c r="GWQ119" s="134"/>
      <c r="GWR119" s="134"/>
      <c r="GWS119" s="134"/>
      <c r="GWT119" s="134"/>
      <c r="GWU119" s="134"/>
      <c r="GWV119" s="134"/>
      <c r="GWW119" s="134"/>
      <c r="GWX119" s="134"/>
      <c r="GWY119" s="134"/>
      <c r="GWZ119" s="134"/>
      <c r="GXA119" s="134"/>
      <c r="GXB119" s="134"/>
      <c r="GXC119" s="134"/>
      <c r="GXD119" s="134"/>
      <c r="GXE119" s="134"/>
      <c r="GXF119" s="134"/>
      <c r="GXG119" s="134"/>
      <c r="GXH119" s="134"/>
      <c r="GXI119" s="134"/>
      <c r="GXJ119" s="134"/>
      <c r="GXK119" s="134"/>
      <c r="GXL119" s="134"/>
      <c r="GXM119" s="134"/>
      <c r="GXN119" s="134"/>
      <c r="GXO119" s="134"/>
      <c r="GXP119" s="134"/>
      <c r="GXQ119" s="134"/>
      <c r="GXR119" s="134"/>
      <c r="GXS119" s="134"/>
      <c r="GXT119" s="134"/>
      <c r="GXU119" s="134"/>
      <c r="GXV119" s="134"/>
      <c r="GXW119" s="134"/>
      <c r="GXX119" s="134"/>
      <c r="GXY119" s="134"/>
      <c r="GXZ119" s="134"/>
      <c r="GYA119" s="134"/>
      <c r="GYB119" s="134"/>
      <c r="GYC119" s="134"/>
      <c r="GYD119" s="134"/>
      <c r="GYE119" s="134"/>
      <c r="GYF119" s="134"/>
      <c r="GYG119" s="134"/>
      <c r="GYH119" s="134"/>
      <c r="GYI119" s="134"/>
      <c r="GYJ119" s="134"/>
      <c r="GYK119" s="134"/>
      <c r="GYL119" s="134"/>
      <c r="GYM119" s="134"/>
      <c r="GYN119" s="134"/>
      <c r="GYO119" s="134"/>
      <c r="GYP119" s="134"/>
      <c r="GYQ119" s="134"/>
      <c r="GYR119" s="134"/>
      <c r="GYS119" s="134"/>
      <c r="GYT119" s="134"/>
      <c r="GYU119" s="134"/>
      <c r="GYV119" s="134"/>
      <c r="GYW119" s="134"/>
      <c r="GYX119" s="134"/>
      <c r="GYY119" s="134"/>
      <c r="GYZ119" s="134"/>
      <c r="GZA119" s="134"/>
      <c r="GZB119" s="134"/>
      <c r="GZC119" s="134"/>
      <c r="GZD119" s="134"/>
      <c r="GZE119" s="134"/>
      <c r="GZF119" s="134"/>
      <c r="GZG119" s="134"/>
      <c r="GZH119" s="134"/>
      <c r="GZI119" s="134"/>
      <c r="GZJ119" s="134"/>
      <c r="GZK119" s="134"/>
      <c r="GZL119" s="134"/>
      <c r="GZM119" s="134"/>
      <c r="GZN119" s="134"/>
      <c r="GZO119" s="134"/>
      <c r="GZP119" s="134"/>
      <c r="GZQ119" s="134"/>
      <c r="GZR119" s="134"/>
      <c r="GZS119" s="134"/>
      <c r="GZT119" s="134"/>
      <c r="GZU119" s="134"/>
      <c r="GZV119" s="134"/>
      <c r="GZW119" s="134"/>
      <c r="GZX119" s="134"/>
      <c r="GZY119" s="134"/>
      <c r="GZZ119" s="134"/>
      <c r="HAA119" s="134"/>
      <c r="HAB119" s="134"/>
      <c r="HAC119" s="134"/>
      <c r="HAD119" s="134"/>
      <c r="HAE119" s="134"/>
      <c r="HAF119" s="134"/>
      <c r="HAG119" s="134"/>
      <c r="HAH119" s="134"/>
      <c r="HAI119" s="134"/>
      <c r="HAJ119" s="134"/>
      <c r="HAK119" s="134"/>
      <c r="HAL119" s="134"/>
      <c r="HAM119" s="134"/>
      <c r="HAN119" s="134"/>
      <c r="HAO119" s="134"/>
      <c r="HAP119" s="134"/>
      <c r="HAQ119" s="134"/>
      <c r="HAR119" s="134"/>
      <c r="HAS119" s="134"/>
      <c r="HAT119" s="134"/>
      <c r="HAU119" s="134"/>
      <c r="HAV119" s="134"/>
      <c r="HAW119" s="134"/>
      <c r="HAX119" s="134"/>
      <c r="HAY119" s="134"/>
      <c r="HAZ119" s="134"/>
      <c r="HBA119" s="134"/>
      <c r="HBB119" s="134"/>
      <c r="HBC119" s="134"/>
      <c r="HBD119" s="134"/>
      <c r="HBE119" s="134"/>
      <c r="HBF119" s="134"/>
      <c r="HBG119" s="134"/>
      <c r="HBH119" s="134"/>
      <c r="HBI119" s="134"/>
      <c r="HBJ119" s="134"/>
      <c r="HBK119" s="134"/>
      <c r="HBL119" s="134"/>
      <c r="HBM119" s="134"/>
      <c r="HBN119" s="134"/>
      <c r="HBO119" s="134"/>
      <c r="HBP119" s="134"/>
      <c r="HBQ119" s="134"/>
      <c r="HBR119" s="134"/>
      <c r="HBS119" s="134"/>
      <c r="HBT119" s="134"/>
      <c r="HBU119" s="134"/>
      <c r="HBV119" s="134"/>
      <c r="HBW119" s="134"/>
      <c r="HBX119" s="134"/>
      <c r="HBY119" s="134"/>
      <c r="HBZ119" s="134"/>
      <c r="HCA119" s="134"/>
      <c r="HCB119" s="134"/>
      <c r="HCC119" s="134"/>
      <c r="HCD119" s="134"/>
      <c r="HCE119" s="134"/>
      <c r="HCF119" s="134"/>
      <c r="HCG119" s="134"/>
      <c r="HCH119" s="134"/>
      <c r="HCI119" s="134"/>
      <c r="HCJ119" s="134"/>
      <c r="HCK119" s="134"/>
      <c r="HCL119" s="134"/>
      <c r="HCM119" s="134"/>
      <c r="HCN119" s="134"/>
      <c r="HCO119" s="134"/>
      <c r="HCP119" s="134"/>
      <c r="HCQ119" s="134"/>
      <c r="HCR119" s="134"/>
      <c r="HCS119" s="134"/>
      <c r="HCT119" s="134"/>
      <c r="HCU119" s="134"/>
      <c r="HCV119" s="134"/>
      <c r="HCW119" s="134"/>
      <c r="HCX119" s="134"/>
      <c r="HCY119" s="134"/>
      <c r="HCZ119" s="134"/>
      <c r="HDA119" s="134"/>
      <c r="HDB119" s="134"/>
      <c r="HDC119" s="134"/>
      <c r="HDD119" s="134"/>
      <c r="HDE119" s="134"/>
      <c r="HDF119" s="134"/>
      <c r="HDG119" s="134"/>
      <c r="HDH119" s="134"/>
      <c r="HDI119" s="134"/>
      <c r="HDJ119" s="134"/>
      <c r="HDK119" s="134"/>
      <c r="HDL119" s="134"/>
      <c r="HDM119" s="134"/>
      <c r="HDN119" s="134"/>
      <c r="HDO119" s="134"/>
      <c r="HDP119" s="134"/>
      <c r="HDQ119" s="134"/>
      <c r="HDR119" s="134"/>
      <c r="HDS119" s="134"/>
      <c r="HDT119" s="134"/>
      <c r="HDU119" s="134"/>
      <c r="HDV119" s="134"/>
      <c r="HDW119" s="134"/>
      <c r="HDX119" s="134"/>
      <c r="HDY119" s="134"/>
      <c r="HDZ119" s="134"/>
      <c r="HEA119" s="134"/>
      <c r="HEB119" s="134"/>
      <c r="HEC119" s="134"/>
      <c r="HED119" s="134"/>
      <c r="HEE119" s="134"/>
      <c r="HEF119" s="134"/>
      <c r="HEG119" s="134"/>
      <c r="HEH119" s="134"/>
      <c r="HEI119" s="134"/>
      <c r="HEJ119" s="134"/>
      <c r="HEK119" s="134"/>
      <c r="HEL119" s="134"/>
      <c r="HEM119" s="134"/>
      <c r="HEN119" s="134"/>
      <c r="HEO119" s="134"/>
      <c r="HEP119" s="134"/>
      <c r="HEQ119" s="134"/>
      <c r="HER119" s="134"/>
      <c r="HES119" s="134"/>
      <c r="HET119" s="134"/>
      <c r="HEU119" s="134"/>
      <c r="HEV119" s="134"/>
      <c r="HEW119" s="134"/>
      <c r="HEX119" s="134"/>
      <c r="HEY119" s="134"/>
      <c r="HEZ119" s="134"/>
      <c r="HFA119" s="134"/>
      <c r="HFB119" s="134"/>
      <c r="HFC119" s="134"/>
      <c r="HFD119" s="134"/>
      <c r="HFE119" s="134"/>
      <c r="HFF119" s="134"/>
      <c r="HFG119" s="134"/>
      <c r="HFH119" s="134"/>
      <c r="HFI119" s="134"/>
      <c r="HFJ119" s="134"/>
      <c r="HFK119" s="134"/>
      <c r="HFL119" s="134"/>
      <c r="HFM119" s="134"/>
      <c r="HFN119" s="134"/>
      <c r="HFO119" s="134"/>
      <c r="HFP119" s="134"/>
      <c r="HFQ119" s="134"/>
      <c r="HFR119" s="134"/>
      <c r="HFS119" s="134"/>
      <c r="HFT119" s="134"/>
      <c r="HFU119" s="134"/>
      <c r="HFV119" s="134"/>
      <c r="HFW119" s="134"/>
      <c r="HFX119" s="134"/>
      <c r="HFY119" s="134"/>
      <c r="HFZ119" s="134"/>
      <c r="HGA119" s="134"/>
      <c r="HGB119" s="134"/>
      <c r="HGC119" s="134"/>
      <c r="HGD119" s="134"/>
      <c r="HGE119" s="134"/>
      <c r="HGF119" s="134"/>
      <c r="HGG119" s="134"/>
      <c r="HGH119" s="134"/>
      <c r="HGI119" s="134"/>
      <c r="HGJ119" s="134"/>
      <c r="HGK119" s="134"/>
      <c r="HGL119" s="134"/>
      <c r="HGM119" s="134"/>
      <c r="HGN119" s="134"/>
      <c r="HGO119" s="134"/>
      <c r="HGP119" s="134"/>
      <c r="HGQ119" s="134"/>
      <c r="HGR119" s="134"/>
      <c r="HGS119" s="134"/>
      <c r="HGT119" s="134"/>
      <c r="HGU119" s="134"/>
      <c r="HGV119" s="134"/>
      <c r="HGW119" s="134"/>
      <c r="HGX119" s="134"/>
      <c r="HGY119" s="134"/>
      <c r="HGZ119" s="134"/>
      <c r="HHA119" s="134"/>
      <c r="HHB119" s="134"/>
      <c r="HHC119" s="134"/>
      <c r="HHD119" s="134"/>
      <c r="HHE119" s="134"/>
      <c r="HHF119" s="134"/>
      <c r="HHG119" s="134"/>
      <c r="HHH119" s="134"/>
      <c r="HHI119" s="134"/>
      <c r="HHJ119" s="134"/>
      <c r="HHK119" s="134"/>
      <c r="HHL119" s="134"/>
      <c r="HHM119" s="134"/>
      <c r="HHN119" s="134"/>
      <c r="HHO119" s="134"/>
      <c r="HHP119" s="134"/>
      <c r="HHQ119" s="134"/>
      <c r="HHR119" s="134"/>
      <c r="HHS119" s="134"/>
      <c r="HHT119" s="134"/>
      <c r="HHU119" s="134"/>
      <c r="HHV119" s="134"/>
      <c r="HHW119" s="134"/>
      <c r="HHX119" s="134"/>
      <c r="HHY119" s="134"/>
      <c r="HHZ119" s="134"/>
      <c r="HIA119" s="134"/>
      <c r="HIB119" s="134"/>
      <c r="HIC119" s="134"/>
      <c r="HID119" s="134"/>
      <c r="HIE119" s="134"/>
      <c r="HIF119" s="134"/>
      <c r="HIG119" s="134"/>
      <c r="HIH119" s="134"/>
      <c r="HII119" s="134"/>
      <c r="HIJ119" s="134"/>
      <c r="HIK119" s="134"/>
      <c r="HIL119" s="134"/>
      <c r="HIM119" s="134"/>
      <c r="HIN119" s="134"/>
      <c r="HIO119" s="134"/>
      <c r="HIP119" s="134"/>
      <c r="HIQ119" s="134"/>
      <c r="HIR119" s="134"/>
      <c r="HIS119" s="134"/>
      <c r="HIT119" s="134"/>
      <c r="HIU119" s="134"/>
      <c r="HIV119" s="134"/>
      <c r="HIW119" s="134"/>
      <c r="HIX119" s="134"/>
      <c r="HIY119" s="134"/>
      <c r="HIZ119" s="134"/>
      <c r="HJA119" s="134"/>
      <c r="HJB119" s="134"/>
      <c r="HJC119" s="134"/>
      <c r="HJD119" s="134"/>
      <c r="HJE119" s="134"/>
      <c r="HJF119" s="134"/>
      <c r="HJG119" s="134"/>
      <c r="HJH119" s="134"/>
      <c r="HJI119" s="134"/>
      <c r="HJJ119" s="134"/>
      <c r="HJK119" s="134"/>
      <c r="HJL119" s="134"/>
      <c r="HJM119" s="134"/>
      <c r="HJN119" s="134"/>
      <c r="HJO119" s="134"/>
      <c r="HJP119" s="134"/>
      <c r="HJQ119" s="134"/>
      <c r="HJR119" s="134"/>
      <c r="HJS119" s="134"/>
      <c r="HJT119" s="134"/>
      <c r="HJU119" s="134"/>
      <c r="HJV119" s="134"/>
      <c r="HJW119" s="134"/>
      <c r="HJX119" s="134"/>
      <c r="HJY119" s="134"/>
      <c r="HJZ119" s="134"/>
      <c r="HKA119" s="134"/>
      <c r="HKB119" s="134"/>
      <c r="HKC119" s="134"/>
      <c r="HKD119" s="134"/>
      <c r="HKE119" s="134"/>
      <c r="HKF119" s="134"/>
      <c r="HKG119" s="134"/>
      <c r="HKH119" s="134"/>
      <c r="HKI119" s="134"/>
      <c r="HKJ119" s="134"/>
      <c r="HKK119" s="134"/>
      <c r="HKL119" s="134"/>
      <c r="HKM119" s="134"/>
      <c r="HKN119" s="134"/>
      <c r="HKO119" s="134"/>
      <c r="HKP119" s="134"/>
      <c r="HKQ119" s="134"/>
      <c r="HKR119" s="134"/>
      <c r="HKS119" s="134"/>
      <c r="HKT119" s="134"/>
      <c r="HKU119" s="134"/>
      <c r="HKV119" s="134"/>
      <c r="HKW119" s="134"/>
      <c r="HKX119" s="134"/>
      <c r="HKY119" s="134"/>
      <c r="HKZ119" s="134"/>
      <c r="HLA119" s="134"/>
      <c r="HLB119" s="134"/>
      <c r="HLC119" s="134"/>
      <c r="HLD119" s="134"/>
      <c r="HLE119" s="134"/>
      <c r="HLF119" s="134"/>
      <c r="HLG119" s="134"/>
      <c r="HLH119" s="134"/>
      <c r="HLI119" s="134"/>
      <c r="HLJ119" s="134"/>
      <c r="HLK119" s="134"/>
      <c r="HLL119" s="134"/>
      <c r="HLM119" s="134"/>
      <c r="HLN119" s="134"/>
      <c r="HLO119" s="134"/>
      <c r="HLP119" s="134"/>
      <c r="HLQ119" s="134"/>
      <c r="HLR119" s="134"/>
      <c r="HLS119" s="134"/>
      <c r="HLT119" s="134"/>
      <c r="HLU119" s="134"/>
      <c r="HLV119" s="134"/>
      <c r="HLW119" s="134"/>
      <c r="HLX119" s="134"/>
      <c r="HLY119" s="134"/>
      <c r="HLZ119" s="134"/>
      <c r="HMA119" s="134"/>
      <c r="HMB119" s="134"/>
      <c r="HMC119" s="134"/>
      <c r="HMD119" s="134"/>
      <c r="HME119" s="134"/>
      <c r="HMF119" s="134"/>
      <c r="HMG119" s="134"/>
      <c r="HMH119" s="134"/>
      <c r="HMI119" s="134"/>
      <c r="HMJ119" s="134"/>
      <c r="HMK119" s="134"/>
      <c r="HML119" s="134"/>
      <c r="HMM119" s="134"/>
      <c r="HMN119" s="134"/>
      <c r="HMO119" s="134"/>
      <c r="HMP119" s="134"/>
      <c r="HMQ119" s="134"/>
      <c r="HMR119" s="134"/>
      <c r="HMS119" s="134"/>
      <c r="HMT119" s="134"/>
      <c r="HMU119" s="134"/>
      <c r="HMV119" s="134"/>
      <c r="HMW119" s="134"/>
      <c r="HMX119" s="134"/>
      <c r="HMY119" s="134"/>
      <c r="HMZ119" s="134"/>
      <c r="HNA119" s="134"/>
      <c r="HNB119" s="134"/>
      <c r="HNC119" s="134"/>
      <c r="HND119" s="134"/>
      <c r="HNE119" s="134"/>
      <c r="HNF119" s="134"/>
      <c r="HNG119" s="134"/>
      <c r="HNH119" s="134"/>
      <c r="HNI119" s="134"/>
      <c r="HNJ119" s="134"/>
      <c r="HNK119" s="134"/>
      <c r="HNL119" s="134"/>
      <c r="HNM119" s="134"/>
      <c r="HNN119" s="134"/>
      <c r="HNO119" s="134"/>
      <c r="HNP119" s="134"/>
      <c r="HNQ119" s="134"/>
      <c r="HNR119" s="134"/>
      <c r="HNS119" s="134"/>
      <c r="HNT119" s="134"/>
      <c r="HNU119" s="134"/>
      <c r="HNV119" s="134"/>
      <c r="HNW119" s="134"/>
      <c r="HNX119" s="134"/>
      <c r="HNY119" s="134"/>
      <c r="HNZ119" s="134"/>
      <c r="HOA119" s="134"/>
      <c r="HOB119" s="134"/>
      <c r="HOC119" s="134"/>
      <c r="HOD119" s="134"/>
      <c r="HOE119" s="134"/>
      <c r="HOF119" s="134"/>
      <c r="HOG119" s="134"/>
      <c r="HOH119" s="134"/>
      <c r="HOI119" s="134"/>
      <c r="HOJ119" s="134"/>
      <c r="HOK119" s="134"/>
      <c r="HOL119" s="134"/>
      <c r="HOM119" s="134"/>
      <c r="HON119" s="134"/>
      <c r="HOO119" s="134"/>
      <c r="HOP119" s="134"/>
      <c r="HOQ119" s="134"/>
      <c r="HOR119" s="134"/>
      <c r="HOS119" s="134"/>
      <c r="HOT119" s="134"/>
      <c r="HOU119" s="134"/>
      <c r="HOV119" s="134"/>
      <c r="HOW119" s="134"/>
      <c r="HOX119" s="134"/>
      <c r="HOY119" s="134"/>
      <c r="HOZ119" s="134"/>
      <c r="HPA119" s="134"/>
      <c r="HPB119" s="134"/>
      <c r="HPC119" s="134"/>
      <c r="HPD119" s="134"/>
      <c r="HPE119" s="134"/>
      <c r="HPF119" s="134"/>
      <c r="HPG119" s="134"/>
      <c r="HPH119" s="134"/>
      <c r="HPI119" s="134"/>
      <c r="HPJ119" s="134"/>
      <c r="HPK119" s="134"/>
      <c r="HPL119" s="134"/>
      <c r="HPM119" s="134"/>
      <c r="HPN119" s="134"/>
      <c r="HPO119" s="134"/>
      <c r="HPP119" s="134"/>
      <c r="HPQ119" s="134"/>
      <c r="HPR119" s="134"/>
      <c r="HPS119" s="134"/>
      <c r="HPT119" s="134"/>
      <c r="HPU119" s="134"/>
      <c r="HPV119" s="134"/>
      <c r="HPW119" s="134"/>
      <c r="HPX119" s="134"/>
      <c r="HPY119" s="134"/>
      <c r="HPZ119" s="134"/>
      <c r="HQA119" s="134"/>
      <c r="HQB119" s="134"/>
      <c r="HQC119" s="134"/>
      <c r="HQD119" s="134"/>
      <c r="HQE119" s="134"/>
      <c r="HQF119" s="134"/>
      <c r="HQG119" s="134"/>
      <c r="HQH119" s="134"/>
      <c r="HQI119" s="134"/>
      <c r="HQJ119" s="134"/>
      <c r="HQK119" s="134"/>
      <c r="HQL119" s="134"/>
      <c r="HQM119" s="134"/>
      <c r="HQN119" s="134"/>
      <c r="HQO119" s="134"/>
      <c r="HQP119" s="134"/>
      <c r="HQQ119" s="134"/>
      <c r="HQR119" s="134"/>
      <c r="HQS119" s="134"/>
      <c r="HQT119" s="134"/>
      <c r="HQU119" s="134"/>
      <c r="HQV119" s="134"/>
      <c r="HQW119" s="134"/>
      <c r="HQX119" s="134"/>
      <c r="HQY119" s="134"/>
      <c r="HQZ119" s="134"/>
      <c r="HRA119" s="134"/>
      <c r="HRB119" s="134"/>
      <c r="HRC119" s="134"/>
      <c r="HRD119" s="134"/>
      <c r="HRE119" s="134"/>
      <c r="HRF119" s="134"/>
      <c r="HRG119" s="134"/>
      <c r="HRH119" s="134"/>
      <c r="HRI119" s="134"/>
      <c r="HRJ119" s="134"/>
      <c r="HRK119" s="134"/>
      <c r="HRL119" s="134"/>
      <c r="HRM119" s="134"/>
      <c r="HRN119" s="134"/>
      <c r="HRO119" s="134"/>
      <c r="HRP119" s="134"/>
      <c r="HRQ119" s="134"/>
      <c r="HRR119" s="134"/>
      <c r="HRS119" s="134"/>
      <c r="HRT119" s="134"/>
      <c r="HRU119" s="134"/>
      <c r="HRV119" s="134"/>
      <c r="HRW119" s="134"/>
      <c r="HRX119" s="134"/>
      <c r="HRY119" s="134"/>
      <c r="HRZ119" s="134"/>
      <c r="HSA119" s="134"/>
      <c r="HSB119" s="134"/>
      <c r="HSC119" s="134"/>
      <c r="HSD119" s="134"/>
      <c r="HSE119" s="134"/>
      <c r="HSF119" s="134"/>
      <c r="HSG119" s="134"/>
      <c r="HSH119" s="134"/>
      <c r="HSI119" s="134"/>
      <c r="HSJ119" s="134"/>
      <c r="HSK119" s="134"/>
      <c r="HSL119" s="134"/>
      <c r="HSM119" s="134"/>
      <c r="HSN119" s="134"/>
      <c r="HSO119" s="134"/>
      <c r="HSP119" s="134"/>
      <c r="HSQ119" s="134"/>
      <c r="HSR119" s="134"/>
      <c r="HSS119" s="134"/>
      <c r="HST119" s="134"/>
      <c r="HSU119" s="134"/>
      <c r="HSV119" s="134"/>
      <c r="HSW119" s="134"/>
      <c r="HSX119" s="134"/>
      <c r="HSY119" s="134"/>
      <c r="HSZ119" s="134"/>
      <c r="HTA119" s="134"/>
      <c r="HTB119" s="134"/>
      <c r="HTC119" s="134"/>
      <c r="HTD119" s="134"/>
      <c r="HTE119" s="134"/>
      <c r="HTF119" s="134"/>
      <c r="HTG119" s="134"/>
      <c r="HTH119" s="134"/>
      <c r="HTI119" s="134"/>
      <c r="HTJ119" s="134"/>
      <c r="HTK119" s="134"/>
      <c r="HTL119" s="134"/>
      <c r="HTM119" s="134"/>
      <c r="HTN119" s="134"/>
      <c r="HTO119" s="134"/>
      <c r="HTP119" s="134"/>
      <c r="HTQ119" s="134"/>
      <c r="HTR119" s="134"/>
      <c r="HTS119" s="134"/>
      <c r="HTT119" s="134"/>
      <c r="HTU119" s="134"/>
      <c r="HTV119" s="134"/>
      <c r="HTW119" s="134"/>
      <c r="HTX119" s="134"/>
      <c r="HTY119" s="134"/>
      <c r="HTZ119" s="134"/>
      <c r="HUA119" s="134"/>
      <c r="HUB119" s="134"/>
      <c r="HUC119" s="134"/>
      <c r="HUD119" s="134"/>
      <c r="HUE119" s="134"/>
      <c r="HUF119" s="134"/>
      <c r="HUG119" s="134"/>
      <c r="HUH119" s="134"/>
      <c r="HUI119" s="134"/>
      <c r="HUJ119" s="134"/>
      <c r="HUK119" s="134"/>
      <c r="HUL119" s="134"/>
      <c r="HUM119" s="134"/>
      <c r="HUN119" s="134"/>
      <c r="HUO119" s="134"/>
      <c r="HUP119" s="134"/>
      <c r="HUQ119" s="134"/>
      <c r="HUR119" s="134"/>
      <c r="HUS119" s="134"/>
      <c r="HUT119" s="134"/>
      <c r="HUU119" s="134"/>
      <c r="HUV119" s="134"/>
      <c r="HUW119" s="134"/>
      <c r="HUX119" s="134"/>
      <c r="HUY119" s="134"/>
      <c r="HUZ119" s="134"/>
      <c r="HVA119" s="134"/>
      <c r="HVB119" s="134"/>
      <c r="HVC119" s="134"/>
      <c r="HVD119" s="134"/>
      <c r="HVE119" s="134"/>
      <c r="HVF119" s="134"/>
      <c r="HVG119" s="134"/>
      <c r="HVH119" s="134"/>
      <c r="HVI119" s="134"/>
      <c r="HVJ119" s="134"/>
      <c r="HVK119" s="134"/>
      <c r="HVL119" s="134"/>
      <c r="HVM119" s="134"/>
      <c r="HVN119" s="134"/>
      <c r="HVO119" s="134"/>
      <c r="HVP119" s="134"/>
      <c r="HVQ119" s="134"/>
      <c r="HVR119" s="134"/>
      <c r="HVS119" s="134"/>
      <c r="HVT119" s="134"/>
      <c r="HVU119" s="134"/>
      <c r="HVV119" s="134"/>
      <c r="HVW119" s="134"/>
      <c r="HVX119" s="134"/>
      <c r="HVY119" s="134"/>
      <c r="HVZ119" s="134"/>
      <c r="HWA119" s="134"/>
      <c r="HWB119" s="134"/>
      <c r="HWC119" s="134"/>
      <c r="HWD119" s="134"/>
      <c r="HWE119" s="134"/>
      <c r="HWF119" s="134"/>
      <c r="HWG119" s="134"/>
      <c r="HWH119" s="134"/>
      <c r="HWI119" s="134"/>
      <c r="HWJ119" s="134"/>
      <c r="HWK119" s="134"/>
      <c r="HWL119" s="134"/>
      <c r="HWM119" s="134"/>
      <c r="HWN119" s="134"/>
      <c r="HWO119" s="134"/>
      <c r="HWP119" s="134"/>
      <c r="HWQ119" s="134"/>
      <c r="HWR119" s="134"/>
      <c r="HWS119" s="134"/>
      <c r="HWT119" s="134"/>
      <c r="HWU119" s="134"/>
      <c r="HWV119" s="134"/>
      <c r="HWW119" s="134"/>
      <c r="HWX119" s="134"/>
      <c r="HWY119" s="134"/>
      <c r="HWZ119" s="134"/>
      <c r="HXA119" s="134"/>
      <c r="HXB119" s="134"/>
      <c r="HXC119" s="134"/>
      <c r="HXD119" s="134"/>
      <c r="HXE119" s="134"/>
      <c r="HXF119" s="134"/>
      <c r="HXG119" s="134"/>
      <c r="HXH119" s="134"/>
      <c r="HXI119" s="134"/>
      <c r="HXJ119" s="134"/>
      <c r="HXK119" s="134"/>
      <c r="HXL119" s="134"/>
      <c r="HXM119" s="134"/>
      <c r="HXN119" s="134"/>
      <c r="HXO119" s="134"/>
      <c r="HXP119" s="134"/>
      <c r="HXQ119" s="134"/>
      <c r="HXR119" s="134"/>
      <c r="HXS119" s="134"/>
      <c r="HXT119" s="134"/>
      <c r="HXU119" s="134"/>
      <c r="HXV119" s="134"/>
      <c r="HXW119" s="134"/>
      <c r="HXX119" s="134"/>
      <c r="HXY119" s="134"/>
      <c r="HXZ119" s="134"/>
      <c r="HYA119" s="134"/>
      <c r="HYB119" s="134"/>
      <c r="HYC119" s="134"/>
      <c r="HYD119" s="134"/>
      <c r="HYE119" s="134"/>
      <c r="HYF119" s="134"/>
      <c r="HYG119" s="134"/>
      <c r="HYH119" s="134"/>
      <c r="HYI119" s="134"/>
      <c r="HYJ119" s="134"/>
      <c r="HYK119" s="134"/>
      <c r="HYL119" s="134"/>
      <c r="HYM119" s="134"/>
      <c r="HYN119" s="134"/>
      <c r="HYO119" s="134"/>
      <c r="HYP119" s="134"/>
      <c r="HYQ119" s="134"/>
      <c r="HYR119" s="134"/>
      <c r="HYS119" s="134"/>
      <c r="HYT119" s="134"/>
      <c r="HYU119" s="134"/>
      <c r="HYV119" s="134"/>
      <c r="HYW119" s="134"/>
      <c r="HYX119" s="134"/>
      <c r="HYY119" s="134"/>
      <c r="HYZ119" s="134"/>
      <c r="HZA119" s="134"/>
      <c r="HZB119" s="134"/>
      <c r="HZC119" s="134"/>
      <c r="HZD119" s="134"/>
      <c r="HZE119" s="134"/>
      <c r="HZF119" s="134"/>
      <c r="HZG119" s="134"/>
      <c r="HZH119" s="134"/>
      <c r="HZI119" s="134"/>
      <c r="HZJ119" s="134"/>
      <c r="HZK119" s="134"/>
      <c r="HZL119" s="134"/>
      <c r="HZM119" s="134"/>
      <c r="HZN119" s="134"/>
      <c r="HZO119" s="134"/>
      <c r="HZP119" s="134"/>
      <c r="HZQ119" s="134"/>
      <c r="HZR119" s="134"/>
      <c r="HZS119" s="134"/>
      <c r="HZT119" s="134"/>
      <c r="HZU119" s="134"/>
      <c r="HZV119" s="134"/>
      <c r="HZW119" s="134"/>
      <c r="HZX119" s="134"/>
      <c r="HZY119" s="134"/>
      <c r="HZZ119" s="134"/>
      <c r="IAA119" s="134"/>
      <c r="IAB119" s="134"/>
      <c r="IAC119" s="134"/>
      <c r="IAD119" s="134"/>
      <c r="IAE119" s="134"/>
      <c r="IAF119" s="134"/>
      <c r="IAG119" s="134"/>
      <c r="IAH119" s="134"/>
      <c r="IAI119" s="134"/>
      <c r="IAJ119" s="134"/>
      <c r="IAK119" s="134"/>
      <c r="IAL119" s="134"/>
      <c r="IAM119" s="134"/>
      <c r="IAN119" s="134"/>
      <c r="IAO119" s="134"/>
      <c r="IAP119" s="134"/>
      <c r="IAQ119" s="134"/>
      <c r="IAR119" s="134"/>
      <c r="IAS119" s="134"/>
      <c r="IAT119" s="134"/>
      <c r="IAU119" s="134"/>
      <c r="IAV119" s="134"/>
      <c r="IAW119" s="134"/>
      <c r="IAX119" s="134"/>
      <c r="IAY119" s="134"/>
      <c r="IAZ119" s="134"/>
      <c r="IBA119" s="134"/>
      <c r="IBB119" s="134"/>
      <c r="IBC119" s="134"/>
      <c r="IBD119" s="134"/>
      <c r="IBE119" s="134"/>
      <c r="IBF119" s="134"/>
      <c r="IBG119" s="134"/>
      <c r="IBH119" s="134"/>
      <c r="IBI119" s="134"/>
      <c r="IBJ119" s="134"/>
      <c r="IBK119" s="134"/>
      <c r="IBL119" s="134"/>
      <c r="IBM119" s="134"/>
      <c r="IBN119" s="134"/>
      <c r="IBO119" s="134"/>
      <c r="IBP119" s="134"/>
      <c r="IBQ119" s="134"/>
      <c r="IBR119" s="134"/>
      <c r="IBS119" s="134"/>
      <c r="IBT119" s="134"/>
      <c r="IBU119" s="134"/>
      <c r="IBV119" s="134"/>
      <c r="IBW119" s="134"/>
      <c r="IBX119" s="134"/>
      <c r="IBY119" s="134"/>
      <c r="IBZ119" s="134"/>
      <c r="ICA119" s="134"/>
      <c r="ICB119" s="134"/>
      <c r="ICC119" s="134"/>
      <c r="ICD119" s="134"/>
      <c r="ICE119" s="134"/>
      <c r="ICF119" s="134"/>
      <c r="ICG119" s="134"/>
      <c r="ICH119" s="134"/>
      <c r="ICI119" s="134"/>
      <c r="ICJ119" s="134"/>
      <c r="ICK119" s="134"/>
      <c r="ICL119" s="134"/>
      <c r="ICM119" s="134"/>
      <c r="ICN119" s="134"/>
      <c r="ICO119" s="134"/>
      <c r="ICP119" s="134"/>
      <c r="ICQ119" s="134"/>
      <c r="ICR119" s="134"/>
      <c r="ICS119" s="134"/>
      <c r="ICT119" s="134"/>
      <c r="ICU119" s="134"/>
      <c r="ICV119" s="134"/>
      <c r="ICW119" s="134"/>
      <c r="ICX119" s="134"/>
      <c r="ICY119" s="134"/>
      <c r="ICZ119" s="134"/>
      <c r="IDA119" s="134"/>
      <c r="IDB119" s="134"/>
      <c r="IDC119" s="134"/>
      <c r="IDD119" s="134"/>
      <c r="IDE119" s="134"/>
      <c r="IDF119" s="134"/>
      <c r="IDG119" s="134"/>
      <c r="IDH119" s="134"/>
      <c r="IDI119" s="134"/>
      <c r="IDJ119" s="134"/>
      <c r="IDK119" s="134"/>
      <c r="IDL119" s="134"/>
      <c r="IDM119" s="134"/>
      <c r="IDN119" s="134"/>
      <c r="IDO119" s="134"/>
      <c r="IDP119" s="134"/>
      <c r="IDQ119" s="134"/>
      <c r="IDR119" s="134"/>
      <c r="IDS119" s="134"/>
      <c r="IDT119" s="134"/>
      <c r="IDU119" s="134"/>
      <c r="IDV119" s="134"/>
      <c r="IDW119" s="134"/>
      <c r="IDX119" s="134"/>
      <c r="IDY119" s="134"/>
      <c r="IDZ119" s="134"/>
      <c r="IEA119" s="134"/>
      <c r="IEB119" s="134"/>
      <c r="IEC119" s="134"/>
      <c r="IED119" s="134"/>
      <c r="IEE119" s="134"/>
      <c r="IEF119" s="134"/>
      <c r="IEG119" s="134"/>
      <c r="IEH119" s="134"/>
      <c r="IEI119" s="134"/>
      <c r="IEJ119" s="134"/>
      <c r="IEK119" s="134"/>
      <c r="IEL119" s="134"/>
      <c r="IEM119" s="134"/>
      <c r="IEN119" s="134"/>
      <c r="IEO119" s="134"/>
      <c r="IEP119" s="134"/>
      <c r="IEQ119" s="134"/>
      <c r="IER119" s="134"/>
      <c r="IES119" s="134"/>
      <c r="IET119" s="134"/>
      <c r="IEU119" s="134"/>
      <c r="IEV119" s="134"/>
      <c r="IEW119" s="134"/>
      <c r="IEX119" s="134"/>
      <c r="IEY119" s="134"/>
      <c r="IEZ119" s="134"/>
      <c r="IFA119" s="134"/>
      <c r="IFB119" s="134"/>
      <c r="IFC119" s="134"/>
      <c r="IFD119" s="134"/>
      <c r="IFE119" s="134"/>
      <c r="IFF119" s="134"/>
      <c r="IFG119" s="134"/>
      <c r="IFH119" s="134"/>
      <c r="IFI119" s="134"/>
      <c r="IFJ119" s="134"/>
      <c r="IFK119" s="134"/>
      <c r="IFL119" s="134"/>
      <c r="IFM119" s="134"/>
      <c r="IFN119" s="134"/>
      <c r="IFO119" s="134"/>
      <c r="IFP119" s="134"/>
      <c r="IFQ119" s="134"/>
      <c r="IFR119" s="134"/>
      <c r="IFS119" s="134"/>
      <c r="IFT119" s="134"/>
      <c r="IFU119" s="134"/>
      <c r="IFV119" s="134"/>
      <c r="IFW119" s="134"/>
      <c r="IFX119" s="134"/>
      <c r="IFY119" s="134"/>
      <c r="IFZ119" s="134"/>
      <c r="IGA119" s="134"/>
      <c r="IGB119" s="134"/>
      <c r="IGC119" s="134"/>
      <c r="IGD119" s="134"/>
      <c r="IGE119" s="134"/>
      <c r="IGF119" s="134"/>
      <c r="IGG119" s="134"/>
      <c r="IGH119" s="134"/>
      <c r="IGI119" s="134"/>
      <c r="IGJ119" s="134"/>
      <c r="IGK119" s="134"/>
      <c r="IGL119" s="134"/>
      <c r="IGM119" s="134"/>
      <c r="IGN119" s="134"/>
      <c r="IGO119" s="134"/>
      <c r="IGP119" s="134"/>
      <c r="IGQ119" s="134"/>
      <c r="IGR119" s="134"/>
      <c r="IGS119" s="134"/>
      <c r="IGT119" s="134"/>
      <c r="IGU119" s="134"/>
      <c r="IGV119" s="134"/>
      <c r="IGW119" s="134"/>
      <c r="IGX119" s="134"/>
      <c r="IGY119" s="134"/>
      <c r="IGZ119" s="134"/>
      <c r="IHA119" s="134"/>
      <c r="IHB119" s="134"/>
      <c r="IHC119" s="134"/>
      <c r="IHD119" s="134"/>
      <c r="IHE119" s="134"/>
      <c r="IHF119" s="134"/>
      <c r="IHG119" s="134"/>
      <c r="IHH119" s="134"/>
      <c r="IHI119" s="134"/>
      <c r="IHJ119" s="134"/>
      <c r="IHK119" s="134"/>
      <c r="IHL119" s="134"/>
      <c r="IHM119" s="134"/>
      <c r="IHN119" s="134"/>
      <c r="IHO119" s="134"/>
      <c r="IHP119" s="134"/>
      <c r="IHQ119" s="134"/>
      <c r="IHR119" s="134"/>
      <c r="IHS119" s="134"/>
      <c r="IHT119" s="134"/>
      <c r="IHU119" s="134"/>
      <c r="IHV119" s="134"/>
      <c r="IHW119" s="134"/>
      <c r="IHX119" s="134"/>
      <c r="IHY119" s="134"/>
      <c r="IHZ119" s="134"/>
      <c r="IIA119" s="134"/>
      <c r="IIB119" s="134"/>
      <c r="IIC119" s="134"/>
      <c r="IID119" s="134"/>
      <c r="IIE119" s="134"/>
      <c r="IIF119" s="134"/>
      <c r="IIG119" s="134"/>
      <c r="IIH119" s="134"/>
      <c r="III119" s="134"/>
      <c r="IIJ119" s="134"/>
      <c r="IIK119" s="134"/>
      <c r="IIL119" s="134"/>
      <c r="IIM119" s="134"/>
      <c r="IIN119" s="134"/>
      <c r="IIO119" s="134"/>
      <c r="IIP119" s="134"/>
      <c r="IIQ119" s="134"/>
      <c r="IIR119" s="134"/>
      <c r="IIS119" s="134"/>
      <c r="IIT119" s="134"/>
      <c r="IIU119" s="134"/>
      <c r="IIV119" s="134"/>
      <c r="IIW119" s="134"/>
      <c r="IIX119" s="134"/>
      <c r="IIY119" s="134"/>
      <c r="IIZ119" s="134"/>
      <c r="IJA119" s="134"/>
      <c r="IJB119" s="134"/>
      <c r="IJC119" s="134"/>
      <c r="IJD119" s="134"/>
      <c r="IJE119" s="134"/>
      <c r="IJF119" s="134"/>
      <c r="IJG119" s="134"/>
      <c r="IJH119" s="134"/>
      <c r="IJI119" s="134"/>
      <c r="IJJ119" s="134"/>
      <c r="IJK119" s="134"/>
      <c r="IJL119" s="134"/>
      <c r="IJM119" s="134"/>
      <c r="IJN119" s="134"/>
      <c r="IJO119" s="134"/>
      <c r="IJP119" s="134"/>
      <c r="IJQ119" s="134"/>
      <c r="IJR119" s="134"/>
      <c r="IJS119" s="134"/>
      <c r="IJT119" s="134"/>
      <c r="IJU119" s="134"/>
      <c r="IJV119" s="134"/>
      <c r="IJW119" s="134"/>
      <c r="IJX119" s="134"/>
      <c r="IJY119" s="134"/>
      <c r="IJZ119" s="134"/>
      <c r="IKA119" s="134"/>
      <c r="IKB119" s="134"/>
      <c r="IKC119" s="134"/>
      <c r="IKD119" s="134"/>
      <c r="IKE119" s="134"/>
      <c r="IKF119" s="134"/>
      <c r="IKG119" s="134"/>
      <c r="IKH119" s="134"/>
      <c r="IKI119" s="134"/>
      <c r="IKJ119" s="134"/>
      <c r="IKK119" s="134"/>
      <c r="IKL119" s="134"/>
      <c r="IKM119" s="134"/>
      <c r="IKN119" s="134"/>
      <c r="IKO119" s="134"/>
      <c r="IKP119" s="134"/>
      <c r="IKQ119" s="134"/>
      <c r="IKR119" s="134"/>
      <c r="IKS119" s="134"/>
      <c r="IKT119" s="134"/>
      <c r="IKU119" s="134"/>
      <c r="IKV119" s="134"/>
      <c r="IKW119" s="134"/>
      <c r="IKX119" s="134"/>
      <c r="IKY119" s="134"/>
      <c r="IKZ119" s="134"/>
      <c r="ILA119" s="134"/>
      <c r="ILB119" s="134"/>
      <c r="ILC119" s="134"/>
      <c r="ILD119" s="134"/>
      <c r="ILE119" s="134"/>
      <c r="ILF119" s="134"/>
      <c r="ILG119" s="134"/>
      <c r="ILH119" s="134"/>
      <c r="ILI119" s="134"/>
      <c r="ILJ119" s="134"/>
      <c r="ILK119" s="134"/>
      <c r="ILL119" s="134"/>
      <c r="ILM119" s="134"/>
      <c r="ILN119" s="134"/>
      <c r="ILO119" s="134"/>
      <c r="ILP119" s="134"/>
      <c r="ILQ119" s="134"/>
      <c r="ILR119" s="134"/>
      <c r="ILS119" s="134"/>
      <c r="ILT119" s="134"/>
      <c r="ILU119" s="134"/>
      <c r="ILV119" s="134"/>
      <c r="ILW119" s="134"/>
      <c r="ILX119" s="134"/>
      <c r="ILY119" s="134"/>
      <c r="ILZ119" s="134"/>
      <c r="IMA119" s="134"/>
      <c r="IMB119" s="134"/>
      <c r="IMC119" s="134"/>
      <c r="IMD119" s="134"/>
      <c r="IME119" s="134"/>
      <c r="IMF119" s="134"/>
      <c r="IMG119" s="134"/>
      <c r="IMH119" s="134"/>
      <c r="IMI119" s="134"/>
      <c r="IMJ119" s="134"/>
      <c r="IMK119" s="134"/>
      <c r="IML119" s="134"/>
      <c r="IMM119" s="134"/>
      <c r="IMN119" s="134"/>
      <c r="IMO119" s="134"/>
      <c r="IMP119" s="134"/>
      <c r="IMQ119" s="134"/>
      <c r="IMR119" s="134"/>
      <c r="IMS119" s="134"/>
      <c r="IMT119" s="134"/>
      <c r="IMU119" s="134"/>
      <c r="IMV119" s="134"/>
      <c r="IMW119" s="134"/>
      <c r="IMX119" s="134"/>
      <c r="IMY119" s="134"/>
      <c r="IMZ119" s="134"/>
      <c r="INA119" s="134"/>
      <c r="INB119" s="134"/>
      <c r="INC119" s="134"/>
      <c r="IND119" s="134"/>
      <c r="INE119" s="134"/>
      <c r="INF119" s="134"/>
      <c r="ING119" s="134"/>
      <c r="INH119" s="134"/>
      <c r="INI119" s="134"/>
      <c r="INJ119" s="134"/>
      <c r="INK119" s="134"/>
      <c r="INL119" s="134"/>
      <c r="INM119" s="134"/>
      <c r="INN119" s="134"/>
      <c r="INO119" s="134"/>
      <c r="INP119" s="134"/>
      <c r="INQ119" s="134"/>
      <c r="INR119" s="134"/>
      <c r="INS119" s="134"/>
      <c r="INT119" s="134"/>
      <c r="INU119" s="134"/>
      <c r="INV119" s="134"/>
      <c r="INW119" s="134"/>
      <c r="INX119" s="134"/>
      <c r="INY119" s="134"/>
      <c r="INZ119" s="134"/>
      <c r="IOA119" s="134"/>
      <c r="IOB119" s="134"/>
      <c r="IOC119" s="134"/>
      <c r="IOD119" s="134"/>
      <c r="IOE119" s="134"/>
      <c r="IOF119" s="134"/>
      <c r="IOG119" s="134"/>
      <c r="IOH119" s="134"/>
      <c r="IOI119" s="134"/>
      <c r="IOJ119" s="134"/>
      <c r="IOK119" s="134"/>
      <c r="IOL119" s="134"/>
      <c r="IOM119" s="134"/>
      <c r="ION119" s="134"/>
      <c r="IOO119" s="134"/>
      <c r="IOP119" s="134"/>
      <c r="IOQ119" s="134"/>
      <c r="IOR119" s="134"/>
      <c r="IOS119" s="134"/>
      <c r="IOT119" s="134"/>
      <c r="IOU119" s="134"/>
      <c r="IOV119" s="134"/>
      <c r="IOW119" s="134"/>
      <c r="IOX119" s="134"/>
      <c r="IOY119" s="134"/>
      <c r="IOZ119" s="134"/>
      <c r="IPA119" s="134"/>
      <c r="IPB119" s="134"/>
      <c r="IPC119" s="134"/>
      <c r="IPD119" s="134"/>
      <c r="IPE119" s="134"/>
      <c r="IPF119" s="134"/>
      <c r="IPG119" s="134"/>
      <c r="IPH119" s="134"/>
      <c r="IPI119" s="134"/>
      <c r="IPJ119" s="134"/>
      <c r="IPK119" s="134"/>
      <c r="IPL119" s="134"/>
      <c r="IPM119" s="134"/>
      <c r="IPN119" s="134"/>
      <c r="IPO119" s="134"/>
      <c r="IPP119" s="134"/>
      <c r="IPQ119" s="134"/>
      <c r="IPR119" s="134"/>
      <c r="IPS119" s="134"/>
      <c r="IPT119" s="134"/>
      <c r="IPU119" s="134"/>
      <c r="IPV119" s="134"/>
      <c r="IPW119" s="134"/>
      <c r="IPX119" s="134"/>
      <c r="IPY119" s="134"/>
      <c r="IPZ119" s="134"/>
      <c r="IQA119" s="134"/>
      <c r="IQB119" s="134"/>
      <c r="IQC119" s="134"/>
      <c r="IQD119" s="134"/>
      <c r="IQE119" s="134"/>
      <c r="IQF119" s="134"/>
      <c r="IQG119" s="134"/>
      <c r="IQH119" s="134"/>
      <c r="IQI119" s="134"/>
      <c r="IQJ119" s="134"/>
      <c r="IQK119" s="134"/>
      <c r="IQL119" s="134"/>
      <c r="IQM119" s="134"/>
      <c r="IQN119" s="134"/>
      <c r="IQO119" s="134"/>
      <c r="IQP119" s="134"/>
      <c r="IQQ119" s="134"/>
      <c r="IQR119" s="134"/>
      <c r="IQS119" s="134"/>
      <c r="IQT119" s="134"/>
      <c r="IQU119" s="134"/>
      <c r="IQV119" s="134"/>
      <c r="IQW119" s="134"/>
      <c r="IQX119" s="134"/>
      <c r="IQY119" s="134"/>
      <c r="IQZ119" s="134"/>
      <c r="IRA119" s="134"/>
      <c r="IRB119" s="134"/>
      <c r="IRC119" s="134"/>
      <c r="IRD119" s="134"/>
      <c r="IRE119" s="134"/>
      <c r="IRF119" s="134"/>
      <c r="IRG119" s="134"/>
      <c r="IRH119" s="134"/>
      <c r="IRI119" s="134"/>
      <c r="IRJ119" s="134"/>
      <c r="IRK119" s="134"/>
      <c r="IRL119" s="134"/>
      <c r="IRM119" s="134"/>
      <c r="IRN119" s="134"/>
      <c r="IRO119" s="134"/>
      <c r="IRP119" s="134"/>
      <c r="IRQ119" s="134"/>
      <c r="IRR119" s="134"/>
      <c r="IRS119" s="134"/>
      <c r="IRT119" s="134"/>
      <c r="IRU119" s="134"/>
      <c r="IRV119" s="134"/>
      <c r="IRW119" s="134"/>
      <c r="IRX119" s="134"/>
      <c r="IRY119" s="134"/>
      <c r="IRZ119" s="134"/>
      <c r="ISA119" s="134"/>
      <c r="ISB119" s="134"/>
      <c r="ISC119" s="134"/>
      <c r="ISD119" s="134"/>
      <c r="ISE119" s="134"/>
      <c r="ISF119" s="134"/>
      <c r="ISG119" s="134"/>
      <c r="ISH119" s="134"/>
      <c r="ISI119" s="134"/>
      <c r="ISJ119" s="134"/>
      <c r="ISK119" s="134"/>
      <c r="ISL119" s="134"/>
      <c r="ISM119" s="134"/>
      <c r="ISN119" s="134"/>
      <c r="ISO119" s="134"/>
      <c r="ISP119" s="134"/>
      <c r="ISQ119" s="134"/>
      <c r="ISR119" s="134"/>
      <c r="ISS119" s="134"/>
      <c r="IST119" s="134"/>
      <c r="ISU119" s="134"/>
      <c r="ISV119" s="134"/>
      <c r="ISW119" s="134"/>
      <c r="ISX119" s="134"/>
      <c r="ISY119" s="134"/>
      <c r="ISZ119" s="134"/>
      <c r="ITA119" s="134"/>
      <c r="ITB119" s="134"/>
      <c r="ITC119" s="134"/>
      <c r="ITD119" s="134"/>
      <c r="ITE119" s="134"/>
      <c r="ITF119" s="134"/>
      <c r="ITG119" s="134"/>
      <c r="ITH119" s="134"/>
      <c r="ITI119" s="134"/>
      <c r="ITJ119" s="134"/>
      <c r="ITK119" s="134"/>
      <c r="ITL119" s="134"/>
      <c r="ITM119" s="134"/>
      <c r="ITN119" s="134"/>
      <c r="ITO119" s="134"/>
      <c r="ITP119" s="134"/>
      <c r="ITQ119" s="134"/>
      <c r="ITR119" s="134"/>
      <c r="ITS119" s="134"/>
      <c r="ITT119" s="134"/>
      <c r="ITU119" s="134"/>
      <c r="ITV119" s="134"/>
      <c r="ITW119" s="134"/>
      <c r="ITX119" s="134"/>
      <c r="ITY119" s="134"/>
      <c r="ITZ119" s="134"/>
      <c r="IUA119" s="134"/>
      <c r="IUB119" s="134"/>
      <c r="IUC119" s="134"/>
      <c r="IUD119" s="134"/>
      <c r="IUE119" s="134"/>
      <c r="IUF119" s="134"/>
      <c r="IUG119" s="134"/>
      <c r="IUH119" s="134"/>
      <c r="IUI119" s="134"/>
      <c r="IUJ119" s="134"/>
      <c r="IUK119" s="134"/>
      <c r="IUL119" s="134"/>
      <c r="IUM119" s="134"/>
      <c r="IUN119" s="134"/>
      <c r="IUO119" s="134"/>
      <c r="IUP119" s="134"/>
      <c r="IUQ119" s="134"/>
      <c r="IUR119" s="134"/>
      <c r="IUS119" s="134"/>
      <c r="IUT119" s="134"/>
      <c r="IUU119" s="134"/>
      <c r="IUV119" s="134"/>
      <c r="IUW119" s="134"/>
      <c r="IUX119" s="134"/>
      <c r="IUY119" s="134"/>
      <c r="IUZ119" s="134"/>
      <c r="IVA119" s="134"/>
      <c r="IVB119" s="134"/>
      <c r="IVC119" s="134"/>
      <c r="IVD119" s="134"/>
      <c r="IVE119" s="134"/>
      <c r="IVF119" s="134"/>
      <c r="IVG119" s="134"/>
      <c r="IVH119" s="134"/>
      <c r="IVI119" s="134"/>
      <c r="IVJ119" s="134"/>
      <c r="IVK119" s="134"/>
      <c r="IVL119" s="134"/>
      <c r="IVM119" s="134"/>
      <c r="IVN119" s="134"/>
      <c r="IVO119" s="134"/>
      <c r="IVP119" s="134"/>
      <c r="IVQ119" s="134"/>
      <c r="IVR119" s="134"/>
      <c r="IVS119" s="134"/>
      <c r="IVT119" s="134"/>
      <c r="IVU119" s="134"/>
      <c r="IVV119" s="134"/>
      <c r="IVW119" s="134"/>
      <c r="IVX119" s="134"/>
      <c r="IVY119" s="134"/>
      <c r="IVZ119" s="134"/>
      <c r="IWA119" s="134"/>
      <c r="IWB119" s="134"/>
      <c r="IWC119" s="134"/>
      <c r="IWD119" s="134"/>
      <c r="IWE119" s="134"/>
      <c r="IWF119" s="134"/>
      <c r="IWG119" s="134"/>
      <c r="IWH119" s="134"/>
      <c r="IWI119" s="134"/>
      <c r="IWJ119" s="134"/>
      <c r="IWK119" s="134"/>
      <c r="IWL119" s="134"/>
      <c r="IWM119" s="134"/>
      <c r="IWN119" s="134"/>
      <c r="IWO119" s="134"/>
      <c r="IWP119" s="134"/>
      <c r="IWQ119" s="134"/>
      <c r="IWR119" s="134"/>
      <c r="IWS119" s="134"/>
      <c r="IWT119" s="134"/>
      <c r="IWU119" s="134"/>
      <c r="IWV119" s="134"/>
      <c r="IWW119" s="134"/>
      <c r="IWX119" s="134"/>
      <c r="IWY119" s="134"/>
      <c r="IWZ119" s="134"/>
      <c r="IXA119" s="134"/>
      <c r="IXB119" s="134"/>
      <c r="IXC119" s="134"/>
      <c r="IXD119" s="134"/>
      <c r="IXE119" s="134"/>
      <c r="IXF119" s="134"/>
      <c r="IXG119" s="134"/>
      <c r="IXH119" s="134"/>
      <c r="IXI119" s="134"/>
      <c r="IXJ119" s="134"/>
      <c r="IXK119" s="134"/>
      <c r="IXL119" s="134"/>
      <c r="IXM119" s="134"/>
      <c r="IXN119" s="134"/>
      <c r="IXO119" s="134"/>
      <c r="IXP119" s="134"/>
      <c r="IXQ119" s="134"/>
      <c r="IXR119" s="134"/>
      <c r="IXS119" s="134"/>
      <c r="IXT119" s="134"/>
      <c r="IXU119" s="134"/>
      <c r="IXV119" s="134"/>
      <c r="IXW119" s="134"/>
      <c r="IXX119" s="134"/>
      <c r="IXY119" s="134"/>
      <c r="IXZ119" s="134"/>
      <c r="IYA119" s="134"/>
      <c r="IYB119" s="134"/>
      <c r="IYC119" s="134"/>
      <c r="IYD119" s="134"/>
      <c r="IYE119" s="134"/>
      <c r="IYF119" s="134"/>
      <c r="IYG119" s="134"/>
      <c r="IYH119" s="134"/>
      <c r="IYI119" s="134"/>
      <c r="IYJ119" s="134"/>
      <c r="IYK119" s="134"/>
      <c r="IYL119" s="134"/>
      <c r="IYM119" s="134"/>
      <c r="IYN119" s="134"/>
      <c r="IYO119" s="134"/>
      <c r="IYP119" s="134"/>
      <c r="IYQ119" s="134"/>
      <c r="IYR119" s="134"/>
      <c r="IYS119" s="134"/>
      <c r="IYT119" s="134"/>
      <c r="IYU119" s="134"/>
      <c r="IYV119" s="134"/>
      <c r="IYW119" s="134"/>
      <c r="IYX119" s="134"/>
      <c r="IYY119" s="134"/>
      <c r="IYZ119" s="134"/>
      <c r="IZA119" s="134"/>
      <c r="IZB119" s="134"/>
      <c r="IZC119" s="134"/>
      <c r="IZD119" s="134"/>
      <c r="IZE119" s="134"/>
      <c r="IZF119" s="134"/>
      <c r="IZG119" s="134"/>
      <c r="IZH119" s="134"/>
      <c r="IZI119" s="134"/>
      <c r="IZJ119" s="134"/>
      <c r="IZK119" s="134"/>
      <c r="IZL119" s="134"/>
      <c r="IZM119" s="134"/>
      <c r="IZN119" s="134"/>
      <c r="IZO119" s="134"/>
      <c r="IZP119" s="134"/>
      <c r="IZQ119" s="134"/>
      <c r="IZR119" s="134"/>
      <c r="IZS119" s="134"/>
      <c r="IZT119" s="134"/>
      <c r="IZU119" s="134"/>
      <c r="IZV119" s="134"/>
      <c r="IZW119" s="134"/>
      <c r="IZX119" s="134"/>
      <c r="IZY119" s="134"/>
      <c r="IZZ119" s="134"/>
      <c r="JAA119" s="134"/>
      <c r="JAB119" s="134"/>
      <c r="JAC119" s="134"/>
      <c r="JAD119" s="134"/>
      <c r="JAE119" s="134"/>
      <c r="JAF119" s="134"/>
      <c r="JAG119" s="134"/>
      <c r="JAH119" s="134"/>
      <c r="JAI119" s="134"/>
      <c r="JAJ119" s="134"/>
      <c r="JAK119" s="134"/>
      <c r="JAL119" s="134"/>
      <c r="JAM119" s="134"/>
      <c r="JAN119" s="134"/>
      <c r="JAO119" s="134"/>
      <c r="JAP119" s="134"/>
      <c r="JAQ119" s="134"/>
      <c r="JAR119" s="134"/>
      <c r="JAS119" s="134"/>
      <c r="JAT119" s="134"/>
      <c r="JAU119" s="134"/>
      <c r="JAV119" s="134"/>
      <c r="JAW119" s="134"/>
      <c r="JAX119" s="134"/>
      <c r="JAY119" s="134"/>
      <c r="JAZ119" s="134"/>
      <c r="JBA119" s="134"/>
      <c r="JBB119" s="134"/>
      <c r="JBC119" s="134"/>
      <c r="JBD119" s="134"/>
      <c r="JBE119" s="134"/>
      <c r="JBF119" s="134"/>
      <c r="JBG119" s="134"/>
      <c r="JBH119" s="134"/>
      <c r="JBI119" s="134"/>
      <c r="JBJ119" s="134"/>
      <c r="JBK119" s="134"/>
      <c r="JBL119" s="134"/>
      <c r="JBM119" s="134"/>
      <c r="JBN119" s="134"/>
      <c r="JBO119" s="134"/>
      <c r="JBP119" s="134"/>
      <c r="JBQ119" s="134"/>
      <c r="JBR119" s="134"/>
      <c r="JBS119" s="134"/>
      <c r="JBT119" s="134"/>
      <c r="JBU119" s="134"/>
      <c r="JBV119" s="134"/>
      <c r="JBW119" s="134"/>
      <c r="JBX119" s="134"/>
      <c r="JBY119" s="134"/>
      <c r="JBZ119" s="134"/>
      <c r="JCA119" s="134"/>
      <c r="JCB119" s="134"/>
      <c r="JCC119" s="134"/>
      <c r="JCD119" s="134"/>
      <c r="JCE119" s="134"/>
      <c r="JCF119" s="134"/>
      <c r="JCG119" s="134"/>
      <c r="JCH119" s="134"/>
      <c r="JCI119" s="134"/>
      <c r="JCJ119" s="134"/>
      <c r="JCK119" s="134"/>
      <c r="JCL119" s="134"/>
      <c r="JCM119" s="134"/>
      <c r="JCN119" s="134"/>
      <c r="JCO119" s="134"/>
      <c r="JCP119" s="134"/>
      <c r="JCQ119" s="134"/>
      <c r="JCR119" s="134"/>
      <c r="JCS119" s="134"/>
      <c r="JCT119" s="134"/>
      <c r="JCU119" s="134"/>
      <c r="JCV119" s="134"/>
      <c r="JCW119" s="134"/>
      <c r="JCX119" s="134"/>
      <c r="JCY119" s="134"/>
      <c r="JCZ119" s="134"/>
      <c r="JDA119" s="134"/>
      <c r="JDB119" s="134"/>
      <c r="JDC119" s="134"/>
      <c r="JDD119" s="134"/>
      <c r="JDE119" s="134"/>
      <c r="JDF119" s="134"/>
      <c r="JDG119" s="134"/>
      <c r="JDH119" s="134"/>
      <c r="JDI119" s="134"/>
      <c r="JDJ119" s="134"/>
      <c r="JDK119" s="134"/>
      <c r="JDL119" s="134"/>
      <c r="JDM119" s="134"/>
      <c r="JDN119" s="134"/>
      <c r="JDO119" s="134"/>
      <c r="JDP119" s="134"/>
      <c r="JDQ119" s="134"/>
      <c r="JDR119" s="134"/>
      <c r="JDS119" s="134"/>
      <c r="JDT119" s="134"/>
      <c r="JDU119" s="134"/>
      <c r="JDV119" s="134"/>
      <c r="JDW119" s="134"/>
      <c r="JDX119" s="134"/>
      <c r="JDY119" s="134"/>
      <c r="JDZ119" s="134"/>
      <c r="JEA119" s="134"/>
      <c r="JEB119" s="134"/>
      <c r="JEC119" s="134"/>
      <c r="JED119" s="134"/>
      <c r="JEE119" s="134"/>
      <c r="JEF119" s="134"/>
      <c r="JEG119" s="134"/>
      <c r="JEH119" s="134"/>
      <c r="JEI119" s="134"/>
      <c r="JEJ119" s="134"/>
      <c r="JEK119" s="134"/>
      <c r="JEL119" s="134"/>
      <c r="JEM119" s="134"/>
      <c r="JEN119" s="134"/>
      <c r="JEO119" s="134"/>
      <c r="JEP119" s="134"/>
      <c r="JEQ119" s="134"/>
      <c r="JER119" s="134"/>
      <c r="JES119" s="134"/>
      <c r="JET119" s="134"/>
      <c r="JEU119" s="134"/>
      <c r="JEV119" s="134"/>
      <c r="JEW119" s="134"/>
      <c r="JEX119" s="134"/>
      <c r="JEY119" s="134"/>
      <c r="JEZ119" s="134"/>
      <c r="JFA119" s="134"/>
      <c r="JFB119" s="134"/>
      <c r="JFC119" s="134"/>
      <c r="JFD119" s="134"/>
      <c r="JFE119" s="134"/>
      <c r="JFF119" s="134"/>
      <c r="JFG119" s="134"/>
      <c r="JFH119" s="134"/>
      <c r="JFI119" s="134"/>
      <c r="JFJ119" s="134"/>
      <c r="JFK119" s="134"/>
      <c r="JFL119" s="134"/>
      <c r="JFM119" s="134"/>
      <c r="JFN119" s="134"/>
      <c r="JFO119" s="134"/>
      <c r="JFP119" s="134"/>
      <c r="JFQ119" s="134"/>
      <c r="JFR119" s="134"/>
      <c r="JFS119" s="134"/>
      <c r="JFT119" s="134"/>
      <c r="JFU119" s="134"/>
      <c r="JFV119" s="134"/>
      <c r="JFW119" s="134"/>
      <c r="JFX119" s="134"/>
      <c r="JFY119" s="134"/>
      <c r="JFZ119" s="134"/>
      <c r="JGA119" s="134"/>
      <c r="JGB119" s="134"/>
      <c r="JGC119" s="134"/>
      <c r="JGD119" s="134"/>
      <c r="JGE119" s="134"/>
      <c r="JGF119" s="134"/>
      <c r="JGG119" s="134"/>
      <c r="JGH119" s="134"/>
      <c r="JGI119" s="134"/>
      <c r="JGJ119" s="134"/>
      <c r="JGK119" s="134"/>
      <c r="JGL119" s="134"/>
      <c r="JGM119" s="134"/>
      <c r="JGN119" s="134"/>
      <c r="JGO119" s="134"/>
      <c r="JGP119" s="134"/>
      <c r="JGQ119" s="134"/>
      <c r="JGR119" s="134"/>
      <c r="JGS119" s="134"/>
      <c r="JGT119" s="134"/>
      <c r="JGU119" s="134"/>
      <c r="JGV119" s="134"/>
      <c r="JGW119" s="134"/>
      <c r="JGX119" s="134"/>
      <c r="JGY119" s="134"/>
      <c r="JGZ119" s="134"/>
      <c r="JHA119" s="134"/>
      <c r="JHB119" s="134"/>
      <c r="JHC119" s="134"/>
      <c r="JHD119" s="134"/>
      <c r="JHE119" s="134"/>
      <c r="JHF119" s="134"/>
      <c r="JHG119" s="134"/>
      <c r="JHH119" s="134"/>
      <c r="JHI119" s="134"/>
      <c r="JHJ119" s="134"/>
      <c r="JHK119" s="134"/>
      <c r="JHL119" s="134"/>
      <c r="JHM119" s="134"/>
      <c r="JHN119" s="134"/>
      <c r="JHO119" s="134"/>
      <c r="JHP119" s="134"/>
      <c r="JHQ119" s="134"/>
      <c r="JHR119" s="134"/>
      <c r="JHS119" s="134"/>
      <c r="JHT119" s="134"/>
      <c r="JHU119" s="134"/>
      <c r="JHV119" s="134"/>
      <c r="JHW119" s="134"/>
      <c r="JHX119" s="134"/>
      <c r="JHY119" s="134"/>
      <c r="JHZ119" s="134"/>
      <c r="JIA119" s="134"/>
      <c r="JIB119" s="134"/>
      <c r="JIC119" s="134"/>
      <c r="JID119" s="134"/>
      <c r="JIE119" s="134"/>
      <c r="JIF119" s="134"/>
      <c r="JIG119" s="134"/>
      <c r="JIH119" s="134"/>
      <c r="JII119" s="134"/>
      <c r="JIJ119" s="134"/>
      <c r="JIK119" s="134"/>
      <c r="JIL119" s="134"/>
      <c r="JIM119" s="134"/>
      <c r="JIN119" s="134"/>
      <c r="JIO119" s="134"/>
      <c r="JIP119" s="134"/>
      <c r="JIQ119" s="134"/>
      <c r="JIR119" s="134"/>
      <c r="JIS119" s="134"/>
      <c r="JIT119" s="134"/>
      <c r="JIU119" s="134"/>
      <c r="JIV119" s="134"/>
      <c r="JIW119" s="134"/>
      <c r="JIX119" s="134"/>
      <c r="JIY119" s="134"/>
      <c r="JIZ119" s="134"/>
      <c r="JJA119" s="134"/>
      <c r="JJB119" s="134"/>
      <c r="JJC119" s="134"/>
      <c r="JJD119" s="134"/>
      <c r="JJE119" s="134"/>
      <c r="JJF119" s="134"/>
      <c r="JJG119" s="134"/>
      <c r="JJH119" s="134"/>
      <c r="JJI119" s="134"/>
      <c r="JJJ119" s="134"/>
      <c r="JJK119" s="134"/>
      <c r="JJL119" s="134"/>
      <c r="JJM119" s="134"/>
      <c r="JJN119" s="134"/>
      <c r="JJO119" s="134"/>
      <c r="JJP119" s="134"/>
      <c r="JJQ119" s="134"/>
      <c r="JJR119" s="134"/>
      <c r="JJS119" s="134"/>
      <c r="JJT119" s="134"/>
      <c r="JJU119" s="134"/>
      <c r="JJV119" s="134"/>
      <c r="JJW119" s="134"/>
      <c r="JJX119" s="134"/>
      <c r="JJY119" s="134"/>
      <c r="JJZ119" s="134"/>
      <c r="JKA119" s="134"/>
      <c r="JKB119" s="134"/>
      <c r="JKC119" s="134"/>
      <c r="JKD119" s="134"/>
      <c r="JKE119" s="134"/>
      <c r="JKF119" s="134"/>
      <c r="JKG119" s="134"/>
      <c r="JKH119" s="134"/>
      <c r="JKI119" s="134"/>
      <c r="JKJ119" s="134"/>
      <c r="JKK119" s="134"/>
      <c r="JKL119" s="134"/>
      <c r="JKM119" s="134"/>
      <c r="JKN119" s="134"/>
      <c r="JKO119" s="134"/>
      <c r="JKP119" s="134"/>
      <c r="JKQ119" s="134"/>
      <c r="JKR119" s="134"/>
      <c r="JKS119" s="134"/>
      <c r="JKT119" s="134"/>
      <c r="JKU119" s="134"/>
      <c r="JKV119" s="134"/>
      <c r="JKW119" s="134"/>
      <c r="JKX119" s="134"/>
      <c r="JKY119" s="134"/>
      <c r="JKZ119" s="134"/>
      <c r="JLA119" s="134"/>
      <c r="JLB119" s="134"/>
      <c r="JLC119" s="134"/>
      <c r="JLD119" s="134"/>
      <c r="JLE119" s="134"/>
      <c r="JLF119" s="134"/>
      <c r="JLG119" s="134"/>
      <c r="JLH119" s="134"/>
      <c r="JLI119" s="134"/>
      <c r="JLJ119" s="134"/>
      <c r="JLK119" s="134"/>
      <c r="JLL119" s="134"/>
      <c r="JLM119" s="134"/>
      <c r="JLN119" s="134"/>
      <c r="JLO119" s="134"/>
      <c r="JLP119" s="134"/>
      <c r="JLQ119" s="134"/>
      <c r="JLR119" s="134"/>
      <c r="JLS119" s="134"/>
      <c r="JLT119" s="134"/>
      <c r="JLU119" s="134"/>
      <c r="JLV119" s="134"/>
      <c r="JLW119" s="134"/>
      <c r="JLX119" s="134"/>
      <c r="JLY119" s="134"/>
      <c r="JLZ119" s="134"/>
      <c r="JMA119" s="134"/>
      <c r="JMB119" s="134"/>
      <c r="JMC119" s="134"/>
      <c r="JMD119" s="134"/>
      <c r="JME119" s="134"/>
      <c r="JMF119" s="134"/>
      <c r="JMG119" s="134"/>
      <c r="JMH119" s="134"/>
      <c r="JMI119" s="134"/>
      <c r="JMJ119" s="134"/>
      <c r="JMK119" s="134"/>
      <c r="JML119" s="134"/>
      <c r="JMM119" s="134"/>
      <c r="JMN119" s="134"/>
      <c r="JMO119" s="134"/>
      <c r="JMP119" s="134"/>
      <c r="JMQ119" s="134"/>
      <c r="JMR119" s="134"/>
      <c r="JMS119" s="134"/>
      <c r="JMT119" s="134"/>
      <c r="JMU119" s="134"/>
      <c r="JMV119" s="134"/>
      <c r="JMW119" s="134"/>
      <c r="JMX119" s="134"/>
      <c r="JMY119" s="134"/>
      <c r="JMZ119" s="134"/>
      <c r="JNA119" s="134"/>
      <c r="JNB119" s="134"/>
      <c r="JNC119" s="134"/>
      <c r="JND119" s="134"/>
      <c r="JNE119" s="134"/>
      <c r="JNF119" s="134"/>
      <c r="JNG119" s="134"/>
      <c r="JNH119" s="134"/>
      <c r="JNI119" s="134"/>
      <c r="JNJ119" s="134"/>
      <c r="JNK119" s="134"/>
      <c r="JNL119" s="134"/>
      <c r="JNM119" s="134"/>
      <c r="JNN119" s="134"/>
      <c r="JNO119" s="134"/>
      <c r="JNP119" s="134"/>
      <c r="JNQ119" s="134"/>
      <c r="JNR119" s="134"/>
      <c r="JNS119" s="134"/>
      <c r="JNT119" s="134"/>
      <c r="JNU119" s="134"/>
      <c r="JNV119" s="134"/>
      <c r="JNW119" s="134"/>
      <c r="JNX119" s="134"/>
      <c r="JNY119" s="134"/>
      <c r="JNZ119" s="134"/>
      <c r="JOA119" s="134"/>
      <c r="JOB119" s="134"/>
      <c r="JOC119" s="134"/>
      <c r="JOD119" s="134"/>
      <c r="JOE119" s="134"/>
      <c r="JOF119" s="134"/>
      <c r="JOG119" s="134"/>
      <c r="JOH119" s="134"/>
      <c r="JOI119" s="134"/>
      <c r="JOJ119" s="134"/>
      <c r="JOK119" s="134"/>
      <c r="JOL119" s="134"/>
      <c r="JOM119" s="134"/>
      <c r="JON119" s="134"/>
      <c r="JOO119" s="134"/>
      <c r="JOP119" s="134"/>
      <c r="JOQ119" s="134"/>
      <c r="JOR119" s="134"/>
      <c r="JOS119" s="134"/>
      <c r="JOT119" s="134"/>
      <c r="JOU119" s="134"/>
      <c r="JOV119" s="134"/>
      <c r="JOW119" s="134"/>
      <c r="JOX119" s="134"/>
      <c r="JOY119" s="134"/>
      <c r="JOZ119" s="134"/>
      <c r="JPA119" s="134"/>
      <c r="JPB119" s="134"/>
      <c r="JPC119" s="134"/>
      <c r="JPD119" s="134"/>
      <c r="JPE119" s="134"/>
      <c r="JPF119" s="134"/>
      <c r="JPG119" s="134"/>
      <c r="JPH119" s="134"/>
      <c r="JPI119" s="134"/>
      <c r="JPJ119" s="134"/>
      <c r="JPK119" s="134"/>
      <c r="JPL119" s="134"/>
      <c r="JPM119" s="134"/>
      <c r="JPN119" s="134"/>
      <c r="JPO119" s="134"/>
      <c r="JPP119" s="134"/>
      <c r="JPQ119" s="134"/>
      <c r="JPR119" s="134"/>
      <c r="JPS119" s="134"/>
      <c r="JPT119" s="134"/>
      <c r="JPU119" s="134"/>
      <c r="JPV119" s="134"/>
      <c r="JPW119" s="134"/>
      <c r="JPX119" s="134"/>
      <c r="JPY119" s="134"/>
      <c r="JPZ119" s="134"/>
      <c r="JQA119" s="134"/>
      <c r="JQB119" s="134"/>
      <c r="JQC119" s="134"/>
      <c r="JQD119" s="134"/>
      <c r="JQE119" s="134"/>
      <c r="JQF119" s="134"/>
      <c r="JQG119" s="134"/>
      <c r="JQH119" s="134"/>
      <c r="JQI119" s="134"/>
      <c r="JQJ119" s="134"/>
      <c r="JQK119" s="134"/>
      <c r="JQL119" s="134"/>
      <c r="JQM119" s="134"/>
      <c r="JQN119" s="134"/>
      <c r="JQO119" s="134"/>
      <c r="JQP119" s="134"/>
      <c r="JQQ119" s="134"/>
      <c r="JQR119" s="134"/>
      <c r="JQS119" s="134"/>
      <c r="JQT119" s="134"/>
      <c r="JQU119" s="134"/>
      <c r="JQV119" s="134"/>
      <c r="JQW119" s="134"/>
      <c r="JQX119" s="134"/>
      <c r="JQY119" s="134"/>
      <c r="JQZ119" s="134"/>
      <c r="JRA119" s="134"/>
      <c r="JRB119" s="134"/>
      <c r="JRC119" s="134"/>
      <c r="JRD119" s="134"/>
      <c r="JRE119" s="134"/>
      <c r="JRF119" s="134"/>
      <c r="JRG119" s="134"/>
      <c r="JRH119" s="134"/>
      <c r="JRI119" s="134"/>
      <c r="JRJ119" s="134"/>
      <c r="JRK119" s="134"/>
      <c r="JRL119" s="134"/>
      <c r="JRM119" s="134"/>
      <c r="JRN119" s="134"/>
      <c r="JRO119" s="134"/>
      <c r="JRP119" s="134"/>
      <c r="JRQ119" s="134"/>
      <c r="JRR119" s="134"/>
      <c r="JRS119" s="134"/>
      <c r="JRT119" s="134"/>
      <c r="JRU119" s="134"/>
      <c r="JRV119" s="134"/>
      <c r="JRW119" s="134"/>
      <c r="JRX119" s="134"/>
      <c r="JRY119" s="134"/>
      <c r="JRZ119" s="134"/>
      <c r="JSA119" s="134"/>
      <c r="JSB119" s="134"/>
      <c r="JSC119" s="134"/>
      <c r="JSD119" s="134"/>
      <c r="JSE119" s="134"/>
      <c r="JSF119" s="134"/>
      <c r="JSG119" s="134"/>
      <c r="JSH119" s="134"/>
      <c r="JSI119" s="134"/>
      <c r="JSJ119" s="134"/>
      <c r="JSK119" s="134"/>
      <c r="JSL119" s="134"/>
      <c r="JSM119" s="134"/>
      <c r="JSN119" s="134"/>
      <c r="JSO119" s="134"/>
      <c r="JSP119" s="134"/>
      <c r="JSQ119" s="134"/>
      <c r="JSR119" s="134"/>
      <c r="JSS119" s="134"/>
      <c r="JST119" s="134"/>
      <c r="JSU119" s="134"/>
      <c r="JSV119" s="134"/>
      <c r="JSW119" s="134"/>
      <c r="JSX119" s="134"/>
      <c r="JSY119" s="134"/>
      <c r="JSZ119" s="134"/>
      <c r="JTA119" s="134"/>
      <c r="JTB119" s="134"/>
      <c r="JTC119" s="134"/>
      <c r="JTD119" s="134"/>
      <c r="JTE119" s="134"/>
      <c r="JTF119" s="134"/>
      <c r="JTG119" s="134"/>
      <c r="JTH119" s="134"/>
      <c r="JTI119" s="134"/>
      <c r="JTJ119" s="134"/>
      <c r="JTK119" s="134"/>
      <c r="JTL119" s="134"/>
      <c r="JTM119" s="134"/>
      <c r="JTN119" s="134"/>
      <c r="JTO119" s="134"/>
      <c r="JTP119" s="134"/>
      <c r="JTQ119" s="134"/>
      <c r="JTR119" s="134"/>
      <c r="JTS119" s="134"/>
      <c r="JTT119" s="134"/>
      <c r="JTU119" s="134"/>
      <c r="JTV119" s="134"/>
      <c r="JTW119" s="134"/>
      <c r="JTX119" s="134"/>
      <c r="JTY119" s="134"/>
      <c r="JTZ119" s="134"/>
      <c r="JUA119" s="134"/>
      <c r="JUB119" s="134"/>
      <c r="JUC119" s="134"/>
      <c r="JUD119" s="134"/>
      <c r="JUE119" s="134"/>
      <c r="JUF119" s="134"/>
      <c r="JUG119" s="134"/>
      <c r="JUH119" s="134"/>
      <c r="JUI119" s="134"/>
      <c r="JUJ119" s="134"/>
      <c r="JUK119" s="134"/>
      <c r="JUL119" s="134"/>
      <c r="JUM119" s="134"/>
      <c r="JUN119" s="134"/>
      <c r="JUO119" s="134"/>
      <c r="JUP119" s="134"/>
      <c r="JUQ119" s="134"/>
      <c r="JUR119" s="134"/>
      <c r="JUS119" s="134"/>
      <c r="JUT119" s="134"/>
      <c r="JUU119" s="134"/>
      <c r="JUV119" s="134"/>
      <c r="JUW119" s="134"/>
      <c r="JUX119" s="134"/>
      <c r="JUY119" s="134"/>
      <c r="JUZ119" s="134"/>
      <c r="JVA119" s="134"/>
      <c r="JVB119" s="134"/>
      <c r="JVC119" s="134"/>
      <c r="JVD119" s="134"/>
      <c r="JVE119" s="134"/>
      <c r="JVF119" s="134"/>
      <c r="JVG119" s="134"/>
      <c r="JVH119" s="134"/>
      <c r="JVI119" s="134"/>
      <c r="JVJ119" s="134"/>
      <c r="JVK119" s="134"/>
      <c r="JVL119" s="134"/>
      <c r="JVM119" s="134"/>
      <c r="JVN119" s="134"/>
      <c r="JVO119" s="134"/>
      <c r="JVP119" s="134"/>
      <c r="JVQ119" s="134"/>
      <c r="JVR119" s="134"/>
      <c r="JVS119" s="134"/>
      <c r="JVT119" s="134"/>
      <c r="JVU119" s="134"/>
      <c r="JVV119" s="134"/>
      <c r="JVW119" s="134"/>
      <c r="JVX119" s="134"/>
      <c r="JVY119" s="134"/>
      <c r="JVZ119" s="134"/>
      <c r="JWA119" s="134"/>
      <c r="JWB119" s="134"/>
      <c r="JWC119" s="134"/>
      <c r="JWD119" s="134"/>
      <c r="JWE119" s="134"/>
      <c r="JWF119" s="134"/>
      <c r="JWG119" s="134"/>
      <c r="JWH119" s="134"/>
      <c r="JWI119" s="134"/>
      <c r="JWJ119" s="134"/>
      <c r="JWK119" s="134"/>
      <c r="JWL119" s="134"/>
      <c r="JWM119" s="134"/>
      <c r="JWN119" s="134"/>
      <c r="JWO119" s="134"/>
      <c r="JWP119" s="134"/>
      <c r="JWQ119" s="134"/>
      <c r="JWR119" s="134"/>
      <c r="JWS119" s="134"/>
      <c r="JWT119" s="134"/>
      <c r="JWU119" s="134"/>
      <c r="JWV119" s="134"/>
      <c r="JWW119" s="134"/>
      <c r="JWX119" s="134"/>
      <c r="JWY119" s="134"/>
      <c r="JWZ119" s="134"/>
      <c r="JXA119" s="134"/>
      <c r="JXB119" s="134"/>
      <c r="JXC119" s="134"/>
      <c r="JXD119" s="134"/>
      <c r="JXE119" s="134"/>
      <c r="JXF119" s="134"/>
      <c r="JXG119" s="134"/>
      <c r="JXH119" s="134"/>
      <c r="JXI119" s="134"/>
      <c r="JXJ119" s="134"/>
      <c r="JXK119" s="134"/>
      <c r="JXL119" s="134"/>
      <c r="JXM119" s="134"/>
      <c r="JXN119" s="134"/>
      <c r="JXO119" s="134"/>
      <c r="JXP119" s="134"/>
      <c r="JXQ119" s="134"/>
      <c r="JXR119" s="134"/>
      <c r="JXS119" s="134"/>
      <c r="JXT119" s="134"/>
      <c r="JXU119" s="134"/>
      <c r="JXV119" s="134"/>
      <c r="JXW119" s="134"/>
      <c r="JXX119" s="134"/>
      <c r="JXY119" s="134"/>
      <c r="JXZ119" s="134"/>
      <c r="JYA119" s="134"/>
      <c r="JYB119" s="134"/>
      <c r="JYC119" s="134"/>
      <c r="JYD119" s="134"/>
      <c r="JYE119" s="134"/>
      <c r="JYF119" s="134"/>
      <c r="JYG119" s="134"/>
      <c r="JYH119" s="134"/>
      <c r="JYI119" s="134"/>
      <c r="JYJ119" s="134"/>
      <c r="JYK119" s="134"/>
      <c r="JYL119" s="134"/>
      <c r="JYM119" s="134"/>
      <c r="JYN119" s="134"/>
      <c r="JYO119" s="134"/>
      <c r="JYP119" s="134"/>
      <c r="JYQ119" s="134"/>
      <c r="JYR119" s="134"/>
      <c r="JYS119" s="134"/>
      <c r="JYT119" s="134"/>
      <c r="JYU119" s="134"/>
      <c r="JYV119" s="134"/>
      <c r="JYW119" s="134"/>
      <c r="JYX119" s="134"/>
      <c r="JYY119" s="134"/>
      <c r="JYZ119" s="134"/>
      <c r="JZA119" s="134"/>
      <c r="JZB119" s="134"/>
      <c r="JZC119" s="134"/>
      <c r="JZD119" s="134"/>
      <c r="JZE119" s="134"/>
      <c r="JZF119" s="134"/>
      <c r="JZG119" s="134"/>
      <c r="JZH119" s="134"/>
      <c r="JZI119" s="134"/>
      <c r="JZJ119" s="134"/>
      <c r="JZK119" s="134"/>
      <c r="JZL119" s="134"/>
      <c r="JZM119" s="134"/>
      <c r="JZN119" s="134"/>
      <c r="JZO119" s="134"/>
      <c r="JZP119" s="134"/>
      <c r="JZQ119" s="134"/>
      <c r="JZR119" s="134"/>
      <c r="JZS119" s="134"/>
      <c r="JZT119" s="134"/>
      <c r="JZU119" s="134"/>
      <c r="JZV119" s="134"/>
      <c r="JZW119" s="134"/>
      <c r="JZX119" s="134"/>
      <c r="JZY119" s="134"/>
      <c r="JZZ119" s="134"/>
      <c r="KAA119" s="134"/>
      <c r="KAB119" s="134"/>
      <c r="KAC119" s="134"/>
      <c r="KAD119" s="134"/>
      <c r="KAE119" s="134"/>
      <c r="KAF119" s="134"/>
      <c r="KAG119" s="134"/>
      <c r="KAH119" s="134"/>
      <c r="KAI119" s="134"/>
      <c r="KAJ119" s="134"/>
      <c r="KAK119" s="134"/>
      <c r="KAL119" s="134"/>
      <c r="KAM119" s="134"/>
      <c r="KAN119" s="134"/>
      <c r="KAO119" s="134"/>
      <c r="KAP119" s="134"/>
      <c r="KAQ119" s="134"/>
      <c r="KAR119" s="134"/>
      <c r="KAS119" s="134"/>
      <c r="KAT119" s="134"/>
      <c r="KAU119" s="134"/>
      <c r="KAV119" s="134"/>
      <c r="KAW119" s="134"/>
      <c r="KAX119" s="134"/>
      <c r="KAY119" s="134"/>
      <c r="KAZ119" s="134"/>
      <c r="KBA119" s="134"/>
      <c r="KBB119" s="134"/>
      <c r="KBC119" s="134"/>
      <c r="KBD119" s="134"/>
      <c r="KBE119" s="134"/>
      <c r="KBF119" s="134"/>
      <c r="KBG119" s="134"/>
      <c r="KBH119" s="134"/>
      <c r="KBI119" s="134"/>
      <c r="KBJ119" s="134"/>
      <c r="KBK119" s="134"/>
      <c r="KBL119" s="134"/>
      <c r="KBM119" s="134"/>
      <c r="KBN119" s="134"/>
      <c r="KBO119" s="134"/>
      <c r="KBP119" s="134"/>
      <c r="KBQ119" s="134"/>
      <c r="KBR119" s="134"/>
      <c r="KBS119" s="134"/>
      <c r="KBT119" s="134"/>
      <c r="KBU119" s="134"/>
      <c r="KBV119" s="134"/>
      <c r="KBW119" s="134"/>
      <c r="KBX119" s="134"/>
      <c r="KBY119" s="134"/>
      <c r="KBZ119" s="134"/>
      <c r="KCA119" s="134"/>
      <c r="KCB119" s="134"/>
      <c r="KCC119" s="134"/>
      <c r="KCD119" s="134"/>
      <c r="KCE119" s="134"/>
      <c r="KCF119" s="134"/>
      <c r="KCG119" s="134"/>
      <c r="KCH119" s="134"/>
      <c r="KCI119" s="134"/>
      <c r="KCJ119" s="134"/>
      <c r="KCK119" s="134"/>
      <c r="KCL119" s="134"/>
      <c r="KCM119" s="134"/>
      <c r="KCN119" s="134"/>
      <c r="KCO119" s="134"/>
      <c r="KCP119" s="134"/>
      <c r="KCQ119" s="134"/>
      <c r="KCR119" s="134"/>
      <c r="KCS119" s="134"/>
      <c r="KCT119" s="134"/>
      <c r="KCU119" s="134"/>
      <c r="KCV119" s="134"/>
      <c r="KCW119" s="134"/>
      <c r="KCX119" s="134"/>
      <c r="KCY119" s="134"/>
      <c r="KCZ119" s="134"/>
      <c r="KDA119" s="134"/>
      <c r="KDB119" s="134"/>
      <c r="KDC119" s="134"/>
      <c r="KDD119" s="134"/>
      <c r="KDE119" s="134"/>
      <c r="KDF119" s="134"/>
      <c r="KDG119" s="134"/>
      <c r="KDH119" s="134"/>
      <c r="KDI119" s="134"/>
      <c r="KDJ119" s="134"/>
      <c r="KDK119" s="134"/>
      <c r="KDL119" s="134"/>
      <c r="KDM119" s="134"/>
      <c r="KDN119" s="134"/>
      <c r="KDO119" s="134"/>
      <c r="KDP119" s="134"/>
      <c r="KDQ119" s="134"/>
      <c r="KDR119" s="134"/>
      <c r="KDS119" s="134"/>
      <c r="KDT119" s="134"/>
      <c r="KDU119" s="134"/>
      <c r="KDV119" s="134"/>
      <c r="KDW119" s="134"/>
      <c r="KDX119" s="134"/>
      <c r="KDY119" s="134"/>
      <c r="KDZ119" s="134"/>
      <c r="KEA119" s="134"/>
      <c r="KEB119" s="134"/>
      <c r="KEC119" s="134"/>
      <c r="KED119" s="134"/>
      <c r="KEE119" s="134"/>
      <c r="KEF119" s="134"/>
      <c r="KEG119" s="134"/>
      <c r="KEH119" s="134"/>
      <c r="KEI119" s="134"/>
      <c r="KEJ119" s="134"/>
      <c r="KEK119" s="134"/>
      <c r="KEL119" s="134"/>
      <c r="KEM119" s="134"/>
      <c r="KEN119" s="134"/>
      <c r="KEO119" s="134"/>
      <c r="KEP119" s="134"/>
      <c r="KEQ119" s="134"/>
      <c r="KER119" s="134"/>
      <c r="KES119" s="134"/>
      <c r="KET119" s="134"/>
      <c r="KEU119" s="134"/>
      <c r="KEV119" s="134"/>
      <c r="KEW119" s="134"/>
      <c r="KEX119" s="134"/>
      <c r="KEY119" s="134"/>
      <c r="KEZ119" s="134"/>
      <c r="KFA119" s="134"/>
      <c r="KFB119" s="134"/>
      <c r="KFC119" s="134"/>
      <c r="KFD119" s="134"/>
      <c r="KFE119" s="134"/>
      <c r="KFF119" s="134"/>
      <c r="KFG119" s="134"/>
      <c r="KFH119" s="134"/>
      <c r="KFI119" s="134"/>
      <c r="KFJ119" s="134"/>
      <c r="KFK119" s="134"/>
      <c r="KFL119" s="134"/>
      <c r="KFM119" s="134"/>
      <c r="KFN119" s="134"/>
      <c r="KFO119" s="134"/>
      <c r="KFP119" s="134"/>
      <c r="KFQ119" s="134"/>
      <c r="KFR119" s="134"/>
      <c r="KFS119" s="134"/>
      <c r="KFT119" s="134"/>
      <c r="KFU119" s="134"/>
      <c r="KFV119" s="134"/>
      <c r="KFW119" s="134"/>
      <c r="KFX119" s="134"/>
      <c r="KFY119" s="134"/>
      <c r="KFZ119" s="134"/>
      <c r="KGA119" s="134"/>
      <c r="KGB119" s="134"/>
      <c r="KGC119" s="134"/>
      <c r="KGD119" s="134"/>
      <c r="KGE119" s="134"/>
      <c r="KGF119" s="134"/>
      <c r="KGG119" s="134"/>
      <c r="KGH119" s="134"/>
      <c r="KGI119" s="134"/>
      <c r="KGJ119" s="134"/>
      <c r="KGK119" s="134"/>
      <c r="KGL119" s="134"/>
      <c r="KGM119" s="134"/>
      <c r="KGN119" s="134"/>
      <c r="KGO119" s="134"/>
      <c r="KGP119" s="134"/>
      <c r="KGQ119" s="134"/>
      <c r="KGR119" s="134"/>
      <c r="KGS119" s="134"/>
      <c r="KGT119" s="134"/>
      <c r="KGU119" s="134"/>
      <c r="KGV119" s="134"/>
      <c r="KGW119" s="134"/>
      <c r="KGX119" s="134"/>
      <c r="KGY119" s="134"/>
      <c r="KGZ119" s="134"/>
      <c r="KHA119" s="134"/>
      <c r="KHB119" s="134"/>
      <c r="KHC119" s="134"/>
      <c r="KHD119" s="134"/>
      <c r="KHE119" s="134"/>
      <c r="KHF119" s="134"/>
      <c r="KHG119" s="134"/>
      <c r="KHH119" s="134"/>
      <c r="KHI119" s="134"/>
      <c r="KHJ119" s="134"/>
      <c r="KHK119" s="134"/>
      <c r="KHL119" s="134"/>
      <c r="KHM119" s="134"/>
      <c r="KHN119" s="134"/>
      <c r="KHO119" s="134"/>
      <c r="KHP119" s="134"/>
      <c r="KHQ119" s="134"/>
      <c r="KHR119" s="134"/>
      <c r="KHS119" s="134"/>
      <c r="KHT119" s="134"/>
      <c r="KHU119" s="134"/>
      <c r="KHV119" s="134"/>
      <c r="KHW119" s="134"/>
      <c r="KHX119" s="134"/>
      <c r="KHY119" s="134"/>
      <c r="KHZ119" s="134"/>
      <c r="KIA119" s="134"/>
      <c r="KIB119" s="134"/>
      <c r="KIC119" s="134"/>
      <c r="KID119" s="134"/>
      <c r="KIE119" s="134"/>
      <c r="KIF119" s="134"/>
      <c r="KIG119" s="134"/>
      <c r="KIH119" s="134"/>
      <c r="KII119" s="134"/>
      <c r="KIJ119" s="134"/>
      <c r="KIK119" s="134"/>
      <c r="KIL119" s="134"/>
      <c r="KIM119" s="134"/>
      <c r="KIN119" s="134"/>
      <c r="KIO119" s="134"/>
      <c r="KIP119" s="134"/>
      <c r="KIQ119" s="134"/>
      <c r="KIR119" s="134"/>
      <c r="KIS119" s="134"/>
      <c r="KIT119" s="134"/>
      <c r="KIU119" s="134"/>
      <c r="KIV119" s="134"/>
      <c r="KIW119" s="134"/>
      <c r="KIX119" s="134"/>
      <c r="KIY119" s="134"/>
      <c r="KIZ119" s="134"/>
      <c r="KJA119" s="134"/>
      <c r="KJB119" s="134"/>
      <c r="KJC119" s="134"/>
      <c r="KJD119" s="134"/>
      <c r="KJE119" s="134"/>
      <c r="KJF119" s="134"/>
      <c r="KJG119" s="134"/>
      <c r="KJH119" s="134"/>
      <c r="KJI119" s="134"/>
      <c r="KJJ119" s="134"/>
      <c r="KJK119" s="134"/>
      <c r="KJL119" s="134"/>
      <c r="KJM119" s="134"/>
      <c r="KJN119" s="134"/>
      <c r="KJO119" s="134"/>
      <c r="KJP119" s="134"/>
      <c r="KJQ119" s="134"/>
      <c r="KJR119" s="134"/>
      <c r="KJS119" s="134"/>
      <c r="KJT119" s="134"/>
      <c r="KJU119" s="134"/>
      <c r="KJV119" s="134"/>
      <c r="KJW119" s="134"/>
      <c r="KJX119" s="134"/>
      <c r="KJY119" s="134"/>
      <c r="KJZ119" s="134"/>
      <c r="KKA119" s="134"/>
      <c r="KKB119" s="134"/>
      <c r="KKC119" s="134"/>
      <c r="KKD119" s="134"/>
      <c r="KKE119" s="134"/>
      <c r="KKF119" s="134"/>
      <c r="KKG119" s="134"/>
      <c r="KKH119" s="134"/>
      <c r="KKI119" s="134"/>
      <c r="KKJ119" s="134"/>
      <c r="KKK119" s="134"/>
      <c r="KKL119" s="134"/>
      <c r="KKM119" s="134"/>
      <c r="KKN119" s="134"/>
      <c r="KKO119" s="134"/>
      <c r="KKP119" s="134"/>
      <c r="KKQ119" s="134"/>
      <c r="KKR119" s="134"/>
      <c r="KKS119" s="134"/>
      <c r="KKT119" s="134"/>
      <c r="KKU119" s="134"/>
      <c r="KKV119" s="134"/>
      <c r="KKW119" s="134"/>
      <c r="KKX119" s="134"/>
      <c r="KKY119" s="134"/>
      <c r="KKZ119" s="134"/>
      <c r="KLA119" s="134"/>
      <c r="KLB119" s="134"/>
      <c r="KLC119" s="134"/>
      <c r="KLD119" s="134"/>
      <c r="KLE119" s="134"/>
      <c r="KLF119" s="134"/>
      <c r="KLG119" s="134"/>
      <c r="KLH119" s="134"/>
      <c r="KLI119" s="134"/>
      <c r="KLJ119" s="134"/>
      <c r="KLK119" s="134"/>
      <c r="KLL119" s="134"/>
      <c r="KLM119" s="134"/>
      <c r="KLN119" s="134"/>
      <c r="KLO119" s="134"/>
      <c r="KLP119" s="134"/>
      <c r="KLQ119" s="134"/>
      <c r="KLR119" s="134"/>
      <c r="KLS119" s="134"/>
      <c r="KLT119" s="134"/>
      <c r="KLU119" s="134"/>
      <c r="KLV119" s="134"/>
      <c r="KLW119" s="134"/>
      <c r="KLX119" s="134"/>
      <c r="KLY119" s="134"/>
      <c r="KLZ119" s="134"/>
      <c r="KMA119" s="134"/>
      <c r="KMB119" s="134"/>
      <c r="KMC119" s="134"/>
      <c r="KMD119" s="134"/>
      <c r="KME119" s="134"/>
      <c r="KMF119" s="134"/>
      <c r="KMG119" s="134"/>
      <c r="KMH119" s="134"/>
      <c r="KMI119" s="134"/>
      <c r="KMJ119" s="134"/>
      <c r="KMK119" s="134"/>
      <c r="KML119" s="134"/>
      <c r="KMM119" s="134"/>
      <c r="KMN119" s="134"/>
      <c r="KMO119" s="134"/>
      <c r="KMP119" s="134"/>
      <c r="KMQ119" s="134"/>
      <c r="KMR119" s="134"/>
      <c r="KMS119" s="134"/>
      <c r="KMT119" s="134"/>
      <c r="KMU119" s="134"/>
      <c r="KMV119" s="134"/>
      <c r="KMW119" s="134"/>
      <c r="KMX119" s="134"/>
      <c r="KMY119" s="134"/>
      <c r="KMZ119" s="134"/>
      <c r="KNA119" s="134"/>
      <c r="KNB119" s="134"/>
      <c r="KNC119" s="134"/>
      <c r="KND119" s="134"/>
      <c r="KNE119" s="134"/>
      <c r="KNF119" s="134"/>
      <c r="KNG119" s="134"/>
      <c r="KNH119" s="134"/>
      <c r="KNI119" s="134"/>
      <c r="KNJ119" s="134"/>
      <c r="KNK119" s="134"/>
      <c r="KNL119" s="134"/>
      <c r="KNM119" s="134"/>
      <c r="KNN119" s="134"/>
      <c r="KNO119" s="134"/>
      <c r="KNP119" s="134"/>
      <c r="KNQ119" s="134"/>
      <c r="KNR119" s="134"/>
      <c r="KNS119" s="134"/>
      <c r="KNT119" s="134"/>
      <c r="KNU119" s="134"/>
      <c r="KNV119" s="134"/>
      <c r="KNW119" s="134"/>
      <c r="KNX119" s="134"/>
      <c r="KNY119" s="134"/>
      <c r="KNZ119" s="134"/>
      <c r="KOA119" s="134"/>
      <c r="KOB119" s="134"/>
      <c r="KOC119" s="134"/>
      <c r="KOD119" s="134"/>
      <c r="KOE119" s="134"/>
      <c r="KOF119" s="134"/>
      <c r="KOG119" s="134"/>
      <c r="KOH119" s="134"/>
      <c r="KOI119" s="134"/>
      <c r="KOJ119" s="134"/>
      <c r="KOK119" s="134"/>
      <c r="KOL119" s="134"/>
      <c r="KOM119" s="134"/>
      <c r="KON119" s="134"/>
      <c r="KOO119" s="134"/>
      <c r="KOP119" s="134"/>
      <c r="KOQ119" s="134"/>
      <c r="KOR119" s="134"/>
      <c r="KOS119" s="134"/>
      <c r="KOT119" s="134"/>
      <c r="KOU119" s="134"/>
      <c r="KOV119" s="134"/>
      <c r="KOW119" s="134"/>
      <c r="KOX119" s="134"/>
      <c r="KOY119" s="134"/>
      <c r="KOZ119" s="134"/>
      <c r="KPA119" s="134"/>
      <c r="KPB119" s="134"/>
      <c r="KPC119" s="134"/>
      <c r="KPD119" s="134"/>
      <c r="KPE119" s="134"/>
      <c r="KPF119" s="134"/>
      <c r="KPG119" s="134"/>
      <c r="KPH119" s="134"/>
      <c r="KPI119" s="134"/>
      <c r="KPJ119" s="134"/>
      <c r="KPK119" s="134"/>
      <c r="KPL119" s="134"/>
      <c r="KPM119" s="134"/>
      <c r="KPN119" s="134"/>
      <c r="KPO119" s="134"/>
      <c r="KPP119" s="134"/>
      <c r="KPQ119" s="134"/>
      <c r="KPR119" s="134"/>
      <c r="KPS119" s="134"/>
      <c r="KPT119" s="134"/>
      <c r="KPU119" s="134"/>
      <c r="KPV119" s="134"/>
      <c r="KPW119" s="134"/>
      <c r="KPX119" s="134"/>
      <c r="KPY119" s="134"/>
      <c r="KPZ119" s="134"/>
      <c r="KQA119" s="134"/>
      <c r="KQB119" s="134"/>
      <c r="KQC119" s="134"/>
      <c r="KQD119" s="134"/>
      <c r="KQE119" s="134"/>
      <c r="KQF119" s="134"/>
      <c r="KQG119" s="134"/>
      <c r="KQH119" s="134"/>
      <c r="KQI119" s="134"/>
      <c r="KQJ119" s="134"/>
      <c r="KQK119" s="134"/>
      <c r="KQL119" s="134"/>
      <c r="KQM119" s="134"/>
      <c r="KQN119" s="134"/>
      <c r="KQO119" s="134"/>
      <c r="KQP119" s="134"/>
      <c r="KQQ119" s="134"/>
      <c r="KQR119" s="134"/>
      <c r="KQS119" s="134"/>
      <c r="KQT119" s="134"/>
      <c r="KQU119" s="134"/>
      <c r="KQV119" s="134"/>
      <c r="KQW119" s="134"/>
      <c r="KQX119" s="134"/>
      <c r="KQY119" s="134"/>
      <c r="KQZ119" s="134"/>
      <c r="KRA119" s="134"/>
      <c r="KRB119" s="134"/>
      <c r="KRC119" s="134"/>
      <c r="KRD119" s="134"/>
      <c r="KRE119" s="134"/>
      <c r="KRF119" s="134"/>
      <c r="KRG119" s="134"/>
      <c r="KRH119" s="134"/>
      <c r="KRI119" s="134"/>
      <c r="KRJ119" s="134"/>
      <c r="KRK119" s="134"/>
      <c r="KRL119" s="134"/>
      <c r="KRM119" s="134"/>
      <c r="KRN119" s="134"/>
      <c r="KRO119" s="134"/>
      <c r="KRP119" s="134"/>
      <c r="KRQ119" s="134"/>
      <c r="KRR119" s="134"/>
      <c r="KRS119" s="134"/>
      <c r="KRT119" s="134"/>
      <c r="KRU119" s="134"/>
      <c r="KRV119" s="134"/>
      <c r="KRW119" s="134"/>
      <c r="KRX119" s="134"/>
      <c r="KRY119" s="134"/>
      <c r="KRZ119" s="134"/>
      <c r="KSA119" s="134"/>
      <c r="KSB119" s="134"/>
      <c r="KSC119" s="134"/>
      <c r="KSD119" s="134"/>
      <c r="KSE119" s="134"/>
      <c r="KSF119" s="134"/>
      <c r="KSG119" s="134"/>
      <c r="KSH119" s="134"/>
      <c r="KSI119" s="134"/>
      <c r="KSJ119" s="134"/>
      <c r="KSK119" s="134"/>
      <c r="KSL119" s="134"/>
      <c r="KSM119" s="134"/>
      <c r="KSN119" s="134"/>
      <c r="KSO119" s="134"/>
      <c r="KSP119" s="134"/>
      <c r="KSQ119" s="134"/>
      <c r="KSR119" s="134"/>
      <c r="KSS119" s="134"/>
      <c r="KST119" s="134"/>
      <c r="KSU119" s="134"/>
      <c r="KSV119" s="134"/>
      <c r="KSW119" s="134"/>
      <c r="KSX119" s="134"/>
      <c r="KSY119" s="134"/>
      <c r="KSZ119" s="134"/>
      <c r="KTA119" s="134"/>
      <c r="KTB119" s="134"/>
      <c r="KTC119" s="134"/>
      <c r="KTD119" s="134"/>
      <c r="KTE119" s="134"/>
      <c r="KTF119" s="134"/>
      <c r="KTG119" s="134"/>
      <c r="KTH119" s="134"/>
      <c r="KTI119" s="134"/>
      <c r="KTJ119" s="134"/>
      <c r="KTK119" s="134"/>
      <c r="KTL119" s="134"/>
      <c r="KTM119" s="134"/>
      <c r="KTN119" s="134"/>
      <c r="KTO119" s="134"/>
      <c r="KTP119" s="134"/>
      <c r="KTQ119" s="134"/>
      <c r="KTR119" s="134"/>
      <c r="KTS119" s="134"/>
      <c r="KTT119" s="134"/>
      <c r="KTU119" s="134"/>
      <c r="KTV119" s="134"/>
      <c r="KTW119" s="134"/>
      <c r="KTX119" s="134"/>
      <c r="KTY119" s="134"/>
      <c r="KTZ119" s="134"/>
      <c r="KUA119" s="134"/>
      <c r="KUB119" s="134"/>
      <c r="KUC119" s="134"/>
      <c r="KUD119" s="134"/>
      <c r="KUE119" s="134"/>
      <c r="KUF119" s="134"/>
      <c r="KUG119" s="134"/>
      <c r="KUH119" s="134"/>
      <c r="KUI119" s="134"/>
      <c r="KUJ119" s="134"/>
      <c r="KUK119" s="134"/>
      <c r="KUL119" s="134"/>
      <c r="KUM119" s="134"/>
      <c r="KUN119" s="134"/>
      <c r="KUO119" s="134"/>
      <c r="KUP119" s="134"/>
      <c r="KUQ119" s="134"/>
      <c r="KUR119" s="134"/>
      <c r="KUS119" s="134"/>
      <c r="KUT119" s="134"/>
      <c r="KUU119" s="134"/>
      <c r="KUV119" s="134"/>
      <c r="KUW119" s="134"/>
      <c r="KUX119" s="134"/>
      <c r="KUY119" s="134"/>
      <c r="KUZ119" s="134"/>
      <c r="KVA119" s="134"/>
      <c r="KVB119" s="134"/>
      <c r="KVC119" s="134"/>
      <c r="KVD119" s="134"/>
      <c r="KVE119" s="134"/>
      <c r="KVF119" s="134"/>
      <c r="KVG119" s="134"/>
      <c r="KVH119" s="134"/>
      <c r="KVI119" s="134"/>
      <c r="KVJ119" s="134"/>
      <c r="KVK119" s="134"/>
      <c r="KVL119" s="134"/>
      <c r="KVM119" s="134"/>
      <c r="KVN119" s="134"/>
      <c r="KVO119" s="134"/>
      <c r="KVP119" s="134"/>
      <c r="KVQ119" s="134"/>
      <c r="KVR119" s="134"/>
      <c r="KVS119" s="134"/>
      <c r="KVT119" s="134"/>
      <c r="KVU119" s="134"/>
      <c r="KVV119" s="134"/>
      <c r="KVW119" s="134"/>
      <c r="KVX119" s="134"/>
      <c r="KVY119" s="134"/>
      <c r="KVZ119" s="134"/>
      <c r="KWA119" s="134"/>
      <c r="KWB119" s="134"/>
      <c r="KWC119" s="134"/>
      <c r="KWD119" s="134"/>
      <c r="KWE119" s="134"/>
      <c r="KWF119" s="134"/>
      <c r="KWG119" s="134"/>
      <c r="KWH119" s="134"/>
      <c r="KWI119" s="134"/>
      <c r="KWJ119" s="134"/>
      <c r="KWK119" s="134"/>
      <c r="KWL119" s="134"/>
      <c r="KWM119" s="134"/>
      <c r="KWN119" s="134"/>
      <c r="KWO119" s="134"/>
      <c r="KWP119" s="134"/>
      <c r="KWQ119" s="134"/>
      <c r="KWR119" s="134"/>
      <c r="KWS119" s="134"/>
      <c r="KWT119" s="134"/>
      <c r="KWU119" s="134"/>
      <c r="KWV119" s="134"/>
      <c r="KWW119" s="134"/>
      <c r="KWX119" s="134"/>
      <c r="KWY119" s="134"/>
      <c r="KWZ119" s="134"/>
      <c r="KXA119" s="134"/>
      <c r="KXB119" s="134"/>
      <c r="KXC119" s="134"/>
      <c r="KXD119" s="134"/>
      <c r="KXE119" s="134"/>
      <c r="KXF119" s="134"/>
      <c r="KXG119" s="134"/>
      <c r="KXH119" s="134"/>
      <c r="KXI119" s="134"/>
      <c r="KXJ119" s="134"/>
      <c r="KXK119" s="134"/>
      <c r="KXL119" s="134"/>
      <c r="KXM119" s="134"/>
      <c r="KXN119" s="134"/>
      <c r="KXO119" s="134"/>
      <c r="KXP119" s="134"/>
      <c r="KXQ119" s="134"/>
      <c r="KXR119" s="134"/>
      <c r="KXS119" s="134"/>
      <c r="KXT119" s="134"/>
      <c r="KXU119" s="134"/>
      <c r="KXV119" s="134"/>
      <c r="KXW119" s="134"/>
      <c r="KXX119" s="134"/>
      <c r="KXY119" s="134"/>
      <c r="KXZ119" s="134"/>
      <c r="KYA119" s="134"/>
      <c r="KYB119" s="134"/>
      <c r="KYC119" s="134"/>
      <c r="KYD119" s="134"/>
      <c r="KYE119" s="134"/>
      <c r="KYF119" s="134"/>
      <c r="KYG119" s="134"/>
      <c r="KYH119" s="134"/>
      <c r="KYI119" s="134"/>
      <c r="KYJ119" s="134"/>
      <c r="KYK119" s="134"/>
      <c r="KYL119" s="134"/>
      <c r="KYM119" s="134"/>
      <c r="KYN119" s="134"/>
      <c r="KYO119" s="134"/>
      <c r="KYP119" s="134"/>
      <c r="KYQ119" s="134"/>
      <c r="KYR119" s="134"/>
      <c r="KYS119" s="134"/>
      <c r="KYT119" s="134"/>
      <c r="KYU119" s="134"/>
      <c r="KYV119" s="134"/>
      <c r="KYW119" s="134"/>
      <c r="KYX119" s="134"/>
      <c r="KYY119" s="134"/>
      <c r="KYZ119" s="134"/>
      <c r="KZA119" s="134"/>
      <c r="KZB119" s="134"/>
      <c r="KZC119" s="134"/>
      <c r="KZD119" s="134"/>
      <c r="KZE119" s="134"/>
      <c r="KZF119" s="134"/>
      <c r="KZG119" s="134"/>
      <c r="KZH119" s="134"/>
      <c r="KZI119" s="134"/>
      <c r="KZJ119" s="134"/>
      <c r="KZK119" s="134"/>
      <c r="KZL119" s="134"/>
      <c r="KZM119" s="134"/>
      <c r="KZN119" s="134"/>
      <c r="KZO119" s="134"/>
      <c r="KZP119" s="134"/>
      <c r="KZQ119" s="134"/>
      <c r="KZR119" s="134"/>
      <c r="KZS119" s="134"/>
      <c r="KZT119" s="134"/>
      <c r="KZU119" s="134"/>
      <c r="KZV119" s="134"/>
      <c r="KZW119" s="134"/>
      <c r="KZX119" s="134"/>
      <c r="KZY119" s="134"/>
      <c r="KZZ119" s="134"/>
      <c r="LAA119" s="134"/>
      <c r="LAB119" s="134"/>
      <c r="LAC119" s="134"/>
      <c r="LAD119" s="134"/>
      <c r="LAE119" s="134"/>
      <c r="LAF119" s="134"/>
      <c r="LAG119" s="134"/>
      <c r="LAH119" s="134"/>
      <c r="LAI119" s="134"/>
      <c r="LAJ119" s="134"/>
      <c r="LAK119" s="134"/>
      <c r="LAL119" s="134"/>
      <c r="LAM119" s="134"/>
      <c r="LAN119" s="134"/>
      <c r="LAO119" s="134"/>
      <c r="LAP119" s="134"/>
      <c r="LAQ119" s="134"/>
      <c r="LAR119" s="134"/>
      <c r="LAS119" s="134"/>
      <c r="LAT119" s="134"/>
      <c r="LAU119" s="134"/>
      <c r="LAV119" s="134"/>
      <c r="LAW119" s="134"/>
      <c r="LAX119" s="134"/>
      <c r="LAY119" s="134"/>
      <c r="LAZ119" s="134"/>
      <c r="LBA119" s="134"/>
      <c r="LBB119" s="134"/>
      <c r="LBC119" s="134"/>
      <c r="LBD119" s="134"/>
      <c r="LBE119" s="134"/>
      <c r="LBF119" s="134"/>
      <c r="LBG119" s="134"/>
      <c r="LBH119" s="134"/>
      <c r="LBI119" s="134"/>
      <c r="LBJ119" s="134"/>
      <c r="LBK119" s="134"/>
      <c r="LBL119" s="134"/>
      <c r="LBM119" s="134"/>
      <c r="LBN119" s="134"/>
      <c r="LBO119" s="134"/>
      <c r="LBP119" s="134"/>
      <c r="LBQ119" s="134"/>
      <c r="LBR119" s="134"/>
      <c r="LBS119" s="134"/>
      <c r="LBT119" s="134"/>
      <c r="LBU119" s="134"/>
      <c r="LBV119" s="134"/>
      <c r="LBW119" s="134"/>
      <c r="LBX119" s="134"/>
      <c r="LBY119" s="134"/>
      <c r="LBZ119" s="134"/>
      <c r="LCA119" s="134"/>
      <c r="LCB119" s="134"/>
      <c r="LCC119" s="134"/>
      <c r="LCD119" s="134"/>
      <c r="LCE119" s="134"/>
      <c r="LCF119" s="134"/>
      <c r="LCG119" s="134"/>
      <c r="LCH119" s="134"/>
      <c r="LCI119" s="134"/>
      <c r="LCJ119" s="134"/>
      <c r="LCK119" s="134"/>
      <c r="LCL119" s="134"/>
      <c r="LCM119" s="134"/>
      <c r="LCN119" s="134"/>
      <c r="LCO119" s="134"/>
      <c r="LCP119" s="134"/>
      <c r="LCQ119" s="134"/>
      <c r="LCR119" s="134"/>
      <c r="LCS119" s="134"/>
      <c r="LCT119" s="134"/>
      <c r="LCU119" s="134"/>
      <c r="LCV119" s="134"/>
      <c r="LCW119" s="134"/>
      <c r="LCX119" s="134"/>
      <c r="LCY119" s="134"/>
      <c r="LCZ119" s="134"/>
      <c r="LDA119" s="134"/>
      <c r="LDB119" s="134"/>
      <c r="LDC119" s="134"/>
      <c r="LDD119" s="134"/>
      <c r="LDE119" s="134"/>
      <c r="LDF119" s="134"/>
      <c r="LDG119" s="134"/>
      <c r="LDH119" s="134"/>
      <c r="LDI119" s="134"/>
      <c r="LDJ119" s="134"/>
      <c r="LDK119" s="134"/>
      <c r="LDL119" s="134"/>
      <c r="LDM119" s="134"/>
      <c r="LDN119" s="134"/>
      <c r="LDO119" s="134"/>
      <c r="LDP119" s="134"/>
      <c r="LDQ119" s="134"/>
      <c r="LDR119" s="134"/>
      <c r="LDS119" s="134"/>
      <c r="LDT119" s="134"/>
      <c r="LDU119" s="134"/>
      <c r="LDV119" s="134"/>
      <c r="LDW119" s="134"/>
      <c r="LDX119" s="134"/>
      <c r="LDY119" s="134"/>
      <c r="LDZ119" s="134"/>
      <c r="LEA119" s="134"/>
      <c r="LEB119" s="134"/>
      <c r="LEC119" s="134"/>
      <c r="LED119" s="134"/>
      <c r="LEE119" s="134"/>
      <c r="LEF119" s="134"/>
      <c r="LEG119" s="134"/>
      <c r="LEH119" s="134"/>
      <c r="LEI119" s="134"/>
      <c r="LEJ119" s="134"/>
      <c r="LEK119" s="134"/>
      <c r="LEL119" s="134"/>
      <c r="LEM119" s="134"/>
      <c r="LEN119" s="134"/>
      <c r="LEO119" s="134"/>
      <c r="LEP119" s="134"/>
      <c r="LEQ119" s="134"/>
      <c r="LER119" s="134"/>
      <c r="LES119" s="134"/>
      <c r="LET119" s="134"/>
      <c r="LEU119" s="134"/>
      <c r="LEV119" s="134"/>
      <c r="LEW119" s="134"/>
      <c r="LEX119" s="134"/>
      <c r="LEY119" s="134"/>
      <c r="LEZ119" s="134"/>
      <c r="LFA119" s="134"/>
      <c r="LFB119" s="134"/>
      <c r="LFC119" s="134"/>
      <c r="LFD119" s="134"/>
      <c r="LFE119" s="134"/>
      <c r="LFF119" s="134"/>
      <c r="LFG119" s="134"/>
      <c r="LFH119" s="134"/>
      <c r="LFI119" s="134"/>
      <c r="LFJ119" s="134"/>
      <c r="LFK119" s="134"/>
      <c r="LFL119" s="134"/>
      <c r="LFM119" s="134"/>
      <c r="LFN119" s="134"/>
      <c r="LFO119" s="134"/>
      <c r="LFP119" s="134"/>
      <c r="LFQ119" s="134"/>
      <c r="LFR119" s="134"/>
      <c r="LFS119" s="134"/>
      <c r="LFT119" s="134"/>
      <c r="LFU119" s="134"/>
      <c r="LFV119" s="134"/>
      <c r="LFW119" s="134"/>
      <c r="LFX119" s="134"/>
      <c r="LFY119" s="134"/>
      <c r="LFZ119" s="134"/>
      <c r="LGA119" s="134"/>
      <c r="LGB119" s="134"/>
      <c r="LGC119" s="134"/>
      <c r="LGD119" s="134"/>
      <c r="LGE119" s="134"/>
      <c r="LGF119" s="134"/>
      <c r="LGG119" s="134"/>
      <c r="LGH119" s="134"/>
      <c r="LGI119" s="134"/>
      <c r="LGJ119" s="134"/>
      <c r="LGK119" s="134"/>
      <c r="LGL119" s="134"/>
      <c r="LGM119" s="134"/>
      <c r="LGN119" s="134"/>
      <c r="LGO119" s="134"/>
      <c r="LGP119" s="134"/>
      <c r="LGQ119" s="134"/>
      <c r="LGR119" s="134"/>
      <c r="LGS119" s="134"/>
      <c r="LGT119" s="134"/>
      <c r="LGU119" s="134"/>
      <c r="LGV119" s="134"/>
      <c r="LGW119" s="134"/>
      <c r="LGX119" s="134"/>
      <c r="LGY119" s="134"/>
      <c r="LGZ119" s="134"/>
      <c r="LHA119" s="134"/>
      <c r="LHB119" s="134"/>
      <c r="LHC119" s="134"/>
      <c r="LHD119" s="134"/>
      <c r="LHE119" s="134"/>
      <c r="LHF119" s="134"/>
      <c r="LHG119" s="134"/>
      <c r="LHH119" s="134"/>
      <c r="LHI119" s="134"/>
      <c r="LHJ119" s="134"/>
      <c r="LHK119" s="134"/>
      <c r="LHL119" s="134"/>
      <c r="LHM119" s="134"/>
      <c r="LHN119" s="134"/>
      <c r="LHO119" s="134"/>
      <c r="LHP119" s="134"/>
      <c r="LHQ119" s="134"/>
      <c r="LHR119" s="134"/>
      <c r="LHS119" s="134"/>
      <c r="LHT119" s="134"/>
      <c r="LHU119" s="134"/>
      <c r="LHV119" s="134"/>
      <c r="LHW119" s="134"/>
      <c r="LHX119" s="134"/>
      <c r="LHY119" s="134"/>
      <c r="LHZ119" s="134"/>
      <c r="LIA119" s="134"/>
      <c r="LIB119" s="134"/>
      <c r="LIC119" s="134"/>
      <c r="LID119" s="134"/>
      <c r="LIE119" s="134"/>
      <c r="LIF119" s="134"/>
      <c r="LIG119" s="134"/>
      <c r="LIH119" s="134"/>
      <c r="LII119" s="134"/>
      <c r="LIJ119" s="134"/>
      <c r="LIK119" s="134"/>
      <c r="LIL119" s="134"/>
      <c r="LIM119" s="134"/>
      <c r="LIN119" s="134"/>
      <c r="LIO119" s="134"/>
      <c r="LIP119" s="134"/>
      <c r="LIQ119" s="134"/>
      <c r="LIR119" s="134"/>
      <c r="LIS119" s="134"/>
      <c r="LIT119" s="134"/>
      <c r="LIU119" s="134"/>
      <c r="LIV119" s="134"/>
      <c r="LIW119" s="134"/>
      <c r="LIX119" s="134"/>
      <c r="LIY119" s="134"/>
      <c r="LIZ119" s="134"/>
      <c r="LJA119" s="134"/>
      <c r="LJB119" s="134"/>
      <c r="LJC119" s="134"/>
      <c r="LJD119" s="134"/>
      <c r="LJE119" s="134"/>
      <c r="LJF119" s="134"/>
      <c r="LJG119" s="134"/>
      <c r="LJH119" s="134"/>
      <c r="LJI119" s="134"/>
      <c r="LJJ119" s="134"/>
      <c r="LJK119" s="134"/>
      <c r="LJL119" s="134"/>
      <c r="LJM119" s="134"/>
      <c r="LJN119" s="134"/>
      <c r="LJO119" s="134"/>
      <c r="LJP119" s="134"/>
      <c r="LJQ119" s="134"/>
      <c r="LJR119" s="134"/>
      <c r="LJS119" s="134"/>
      <c r="LJT119" s="134"/>
      <c r="LJU119" s="134"/>
      <c r="LJV119" s="134"/>
      <c r="LJW119" s="134"/>
      <c r="LJX119" s="134"/>
      <c r="LJY119" s="134"/>
      <c r="LJZ119" s="134"/>
      <c r="LKA119" s="134"/>
      <c r="LKB119" s="134"/>
      <c r="LKC119" s="134"/>
      <c r="LKD119" s="134"/>
      <c r="LKE119" s="134"/>
      <c r="LKF119" s="134"/>
      <c r="LKG119" s="134"/>
      <c r="LKH119" s="134"/>
      <c r="LKI119" s="134"/>
      <c r="LKJ119" s="134"/>
      <c r="LKK119" s="134"/>
      <c r="LKL119" s="134"/>
      <c r="LKM119" s="134"/>
      <c r="LKN119" s="134"/>
      <c r="LKO119" s="134"/>
      <c r="LKP119" s="134"/>
      <c r="LKQ119" s="134"/>
      <c r="LKR119" s="134"/>
      <c r="LKS119" s="134"/>
      <c r="LKT119" s="134"/>
      <c r="LKU119" s="134"/>
      <c r="LKV119" s="134"/>
      <c r="LKW119" s="134"/>
      <c r="LKX119" s="134"/>
      <c r="LKY119" s="134"/>
      <c r="LKZ119" s="134"/>
      <c r="LLA119" s="134"/>
      <c r="LLB119" s="134"/>
      <c r="LLC119" s="134"/>
      <c r="LLD119" s="134"/>
      <c r="LLE119" s="134"/>
      <c r="LLF119" s="134"/>
      <c r="LLG119" s="134"/>
      <c r="LLH119" s="134"/>
      <c r="LLI119" s="134"/>
      <c r="LLJ119" s="134"/>
      <c r="LLK119" s="134"/>
      <c r="LLL119" s="134"/>
      <c r="LLM119" s="134"/>
      <c r="LLN119" s="134"/>
      <c r="LLO119" s="134"/>
      <c r="LLP119" s="134"/>
      <c r="LLQ119" s="134"/>
      <c r="LLR119" s="134"/>
      <c r="LLS119" s="134"/>
      <c r="LLT119" s="134"/>
      <c r="LLU119" s="134"/>
      <c r="LLV119" s="134"/>
      <c r="LLW119" s="134"/>
      <c r="LLX119" s="134"/>
      <c r="LLY119" s="134"/>
      <c r="LLZ119" s="134"/>
      <c r="LMA119" s="134"/>
      <c r="LMB119" s="134"/>
      <c r="LMC119" s="134"/>
      <c r="LMD119" s="134"/>
      <c r="LME119" s="134"/>
      <c r="LMF119" s="134"/>
      <c r="LMG119" s="134"/>
      <c r="LMH119" s="134"/>
      <c r="LMI119" s="134"/>
      <c r="LMJ119" s="134"/>
      <c r="LMK119" s="134"/>
      <c r="LML119" s="134"/>
      <c r="LMM119" s="134"/>
      <c r="LMN119" s="134"/>
      <c r="LMO119" s="134"/>
      <c r="LMP119" s="134"/>
      <c r="LMQ119" s="134"/>
      <c r="LMR119" s="134"/>
      <c r="LMS119" s="134"/>
      <c r="LMT119" s="134"/>
      <c r="LMU119" s="134"/>
      <c r="LMV119" s="134"/>
      <c r="LMW119" s="134"/>
      <c r="LMX119" s="134"/>
      <c r="LMY119" s="134"/>
      <c r="LMZ119" s="134"/>
      <c r="LNA119" s="134"/>
      <c r="LNB119" s="134"/>
      <c r="LNC119" s="134"/>
      <c r="LND119" s="134"/>
      <c r="LNE119" s="134"/>
      <c r="LNF119" s="134"/>
      <c r="LNG119" s="134"/>
      <c r="LNH119" s="134"/>
      <c r="LNI119" s="134"/>
      <c r="LNJ119" s="134"/>
      <c r="LNK119" s="134"/>
      <c r="LNL119" s="134"/>
      <c r="LNM119" s="134"/>
      <c r="LNN119" s="134"/>
      <c r="LNO119" s="134"/>
      <c r="LNP119" s="134"/>
      <c r="LNQ119" s="134"/>
      <c r="LNR119" s="134"/>
      <c r="LNS119" s="134"/>
      <c r="LNT119" s="134"/>
      <c r="LNU119" s="134"/>
      <c r="LNV119" s="134"/>
      <c r="LNW119" s="134"/>
      <c r="LNX119" s="134"/>
      <c r="LNY119" s="134"/>
      <c r="LNZ119" s="134"/>
      <c r="LOA119" s="134"/>
      <c r="LOB119" s="134"/>
      <c r="LOC119" s="134"/>
      <c r="LOD119" s="134"/>
      <c r="LOE119" s="134"/>
      <c r="LOF119" s="134"/>
      <c r="LOG119" s="134"/>
      <c r="LOH119" s="134"/>
      <c r="LOI119" s="134"/>
      <c r="LOJ119" s="134"/>
      <c r="LOK119" s="134"/>
      <c r="LOL119" s="134"/>
      <c r="LOM119" s="134"/>
      <c r="LON119" s="134"/>
      <c r="LOO119" s="134"/>
      <c r="LOP119" s="134"/>
      <c r="LOQ119" s="134"/>
      <c r="LOR119" s="134"/>
      <c r="LOS119" s="134"/>
      <c r="LOT119" s="134"/>
      <c r="LOU119" s="134"/>
      <c r="LOV119" s="134"/>
      <c r="LOW119" s="134"/>
      <c r="LOX119" s="134"/>
      <c r="LOY119" s="134"/>
      <c r="LOZ119" s="134"/>
      <c r="LPA119" s="134"/>
      <c r="LPB119" s="134"/>
      <c r="LPC119" s="134"/>
      <c r="LPD119" s="134"/>
      <c r="LPE119" s="134"/>
      <c r="LPF119" s="134"/>
      <c r="LPG119" s="134"/>
      <c r="LPH119" s="134"/>
      <c r="LPI119" s="134"/>
      <c r="LPJ119" s="134"/>
      <c r="LPK119" s="134"/>
      <c r="LPL119" s="134"/>
      <c r="LPM119" s="134"/>
      <c r="LPN119" s="134"/>
      <c r="LPO119" s="134"/>
      <c r="LPP119" s="134"/>
      <c r="LPQ119" s="134"/>
      <c r="LPR119" s="134"/>
      <c r="LPS119" s="134"/>
      <c r="LPT119" s="134"/>
      <c r="LPU119" s="134"/>
      <c r="LPV119" s="134"/>
      <c r="LPW119" s="134"/>
      <c r="LPX119" s="134"/>
      <c r="LPY119" s="134"/>
      <c r="LPZ119" s="134"/>
      <c r="LQA119" s="134"/>
      <c r="LQB119" s="134"/>
      <c r="LQC119" s="134"/>
      <c r="LQD119" s="134"/>
      <c r="LQE119" s="134"/>
      <c r="LQF119" s="134"/>
      <c r="LQG119" s="134"/>
      <c r="LQH119" s="134"/>
      <c r="LQI119" s="134"/>
      <c r="LQJ119" s="134"/>
      <c r="LQK119" s="134"/>
      <c r="LQL119" s="134"/>
      <c r="LQM119" s="134"/>
      <c r="LQN119" s="134"/>
      <c r="LQO119" s="134"/>
      <c r="LQP119" s="134"/>
      <c r="LQQ119" s="134"/>
      <c r="LQR119" s="134"/>
      <c r="LQS119" s="134"/>
      <c r="LQT119" s="134"/>
      <c r="LQU119" s="134"/>
      <c r="LQV119" s="134"/>
      <c r="LQW119" s="134"/>
      <c r="LQX119" s="134"/>
      <c r="LQY119" s="134"/>
      <c r="LQZ119" s="134"/>
      <c r="LRA119" s="134"/>
      <c r="LRB119" s="134"/>
      <c r="LRC119" s="134"/>
      <c r="LRD119" s="134"/>
      <c r="LRE119" s="134"/>
      <c r="LRF119" s="134"/>
      <c r="LRG119" s="134"/>
      <c r="LRH119" s="134"/>
      <c r="LRI119" s="134"/>
      <c r="LRJ119" s="134"/>
      <c r="LRK119" s="134"/>
      <c r="LRL119" s="134"/>
      <c r="LRM119" s="134"/>
      <c r="LRN119" s="134"/>
      <c r="LRO119" s="134"/>
      <c r="LRP119" s="134"/>
      <c r="LRQ119" s="134"/>
      <c r="LRR119" s="134"/>
      <c r="LRS119" s="134"/>
      <c r="LRT119" s="134"/>
      <c r="LRU119" s="134"/>
      <c r="LRV119" s="134"/>
      <c r="LRW119" s="134"/>
      <c r="LRX119" s="134"/>
      <c r="LRY119" s="134"/>
      <c r="LRZ119" s="134"/>
      <c r="LSA119" s="134"/>
      <c r="LSB119" s="134"/>
      <c r="LSC119" s="134"/>
      <c r="LSD119" s="134"/>
      <c r="LSE119" s="134"/>
      <c r="LSF119" s="134"/>
      <c r="LSG119" s="134"/>
      <c r="LSH119" s="134"/>
      <c r="LSI119" s="134"/>
      <c r="LSJ119" s="134"/>
      <c r="LSK119" s="134"/>
      <c r="LSL119" s="134"/>
      <c r="LSM119" s="134"/>
      <c r="LSN119" s="134"/>
      <c r="LSO119" s="134"/>
      <c r="LSP119" s="134"/>
      <c r="LSQ119" s="134"/>
      <c r="LSR119" s="134"/>
      <c r="LSS119" s="134"/>
      <c r="LST119" s="134"/>
      <c r="LSU119" s="134"/>
      <c r="LSV119" s="134"/>
      <c r="LSW119" s="134"/>
      <c r="LSX119" s="134"/>
      <c r="LSY119" s="134"/>
      <c r="LSZ119" s="134"/>
      <c r="LTA119" s="134"/>
      <c r="LTB119" s="134"/>
      <c r="LTC119" s="134"/>
      <c r="LTD119" s="134"/>
      <c r="LTE119" s="134"/>
      <c r="LTF119" s="134"/>
      <c r="LTG119" s="134"/>
      <c r="LTH119" s="134"/>
      <c r="LTI119" s="134"/>
      <c r="LTJ119" s="134"/>
      <c r="LTK119" s="134"/>
      <c r="LTL119" s="134"/>
      <c r="LTM119" s="134"/>
      <c r="LTN119" s="134"/>
      <c r="LTO119" s="134"/>
      <c r="LTP119" s="134"/>
      <c r="LTQ119" s="134"/>
      <c r="LTR119" s="134"/>
      <c r="LTS119" s="134"/>
      <c r="LTT119" s="134"/>
      <c r="LTU119" s="134"/>
      <c r="LTV119" s="134"/>
      <c r="LTW119" s="134"/>
      <c r="LTX119" s="134"/>
      <c r="LTY119" s="134"/>
      <c r="LTZ119" s="134"/>
      <c r="LUA119" s="134"/>
      <c r="LUB119" s="134"/>
      <c r="LUC119" s="134"/>
      <c r="LUD119" s="134"/>
      <c r="LUE119" s="134"/>
      <c r="LUF119" s="134"/>
      <c r="LUG119" s="134"/>
      <c r="LUH119" s="134"/>
      <c r="LUI119" s="134"/>
      <c r="LUJ119" s="134"/>
      <c r="LUK119" s="134"/>
      <c r="LUL119" s="134"/>
      <c r="LUM119" s="134"/>
      <c r="LUN119" s="134"/>
      <c r="LUO119" s="134"/>
      <c r="LUP119" s="134"/>
      <c r="LUQ119" s="134"/>
      <c r="LUR119" s="134"/>
      <c r="LUS119" s="134"/>
      <c r="LUT119" s="134"/>
      <c r="LUU119" s="134"/>
      <c r="LUV119" s="134"/>
      <c r="LUW119" s="134"/>
      <c r="LUX119" s="134"/>
      <c r="LUY119" s="134"/>
      <c r="LUZ119" s="134"/>
      <c r="LVA119" s="134"/>
      <c r="LVB119" s="134"/>
      <c r="LVC119" s="134"/>
      <c r="LVD119" s="134"/>
      <c r="LVE119" s="134"/>
      <c r="LVF119" s="134"/>
      <c r="LVG119" s="134"/>
      <c r="LVH119" s="134"/>
      <c r="LVI119" s="134"/>
      <c r="LVJ119" s="134"/>
      <c r="LVK119" s="134"/>
      <c r="LVL119" s="134"/>
      <c r="LVM119" s="134"/>
      <c r="LVN119" s="134"/>
      <c r="LVO119" s="134"/>
      <c r="LVP119" s="134"/>
      <c r="LVQ119" s="134"/>
      <c r="LVR119" s="134"/>
      <c r="LVS119" s="134"/>
      <c r="LVT119" s="134"/>
      <c r="LVU119" s="134"/>
      <c r="LVV119" s="134"/>
      <c r="LVW119" s="134"/>
      <c r="LVX119" s="134"/>
      <c r="LVY119" s="134"/>
      <c r="LVZ119" s="134"/>
      <c r="LWA119" s="134"/>
      <c r="LWB119" s="134"/>
      <c r="LWC119" s="134"/>
      <c r="LWD119" s="134"/>
      <c r="LWE119" s="134"/>
      <c r="LWF119" s="134"/>
      <c r="LWG119" s="134"/>
      <c r="LWH119" s="134"/>
      <c r="LWI119" s="134"/>
      <c r="LWJ119" s="134"/>
      <c r="LWK119" s="134"/>
      <c r="LWL119" s="134"/>
      <c r="LWM119" s="134"/>
      <c r="LWN119" s="134"/>
      <c r="LWO119" s="134"/>
      <c r="LWP119" s="134"/>
      <c r="LWQ119" s="134"/>
      <c r="LWR119" s="134"/>
      <c r="LWS119" s="134"/>
      <c r="LWT119" s="134"/>
      <c r="LWU119" s="134"/>
      <c r="LWV119" s="134"/>
      <c r="LWW119" s="134"/>
      <c r="LWX119" s="134"/>
      <c r="LWY119" s="134"/>
      <c r="LWZ119" s="134"/>
      <c r="LXA119" s="134"/>
      <c r="LXB119" s="134"/>
      <c r="LXC119" s="134"/>
      <c r="LXD119" s="134"/>
      <c r="LXE119" s="134"/>
      <c r="LXF119" s="134"/>
      <c r="LXG119" s="134"/>
      <c r="LXH119" s="134"/>
      <c r="LXI119" s="134"/>
      <c r="LXJ119" s="134"/>
      <c r="LXK119" s="134"/>
      <c r="LXL119" s="134"/>
      <c r="LXM119" s="134"/>
      <c r="LXN119" s="134"/>
      <c r="LXO119" s="134"/>
      <c r="LXP119" s="134"/>
      <c r="LXQ119" s="134"/>
      <c r="LXR119" s="134"/>
      <c r="LXS119" s="134"/>
      <c r="LXT119" s="134"/>
      <c r="LXU119" s="134"/>
      <c r="LXV119" s="134"/>
      <c r="LXW119" s="134"/>
      <c r="LXX119" s="134"/>
      <c r="LXY119" s="134"/>
      <c r="LXZ119" s="134"/>
      <c r="LYA119" s="134"/>
      <c r="LYB119" s="134"/>
      <c r="LYC119" s="134"/>
      <c r="LYD119" s="134"/>
      <c r="LYE119" s="134"/>
      <c r="LYF119" s="134"/>
      <c r="LYG119" s="134"/>
      <c r="LYH119" s="134"/>
      <c r="LYI119" s="134"/>
      <c r="LYJ119" s="134"/>
      <c r="LYK119" s="134"/>
      <c r="LYL119" s="134"/>
      <c r="LYM119" s="134"/>
      <c r="LYN119" s="134"/>
      <c r="LYO119" s="134"/>
      <c r="LYP119" s="134"/>
      <c r="LYQ119" s="134"/>
      <c r="LYR119" s="134"/>
      <c r="LYS119" s="134"/>
      <c r="LYT119" s="134"/>
      <c r="LYU119" s="134"/>
      <c r="LYV119" s="134"/>
      <c r="LYW119" s="134"/>
      <c r="LYX119" s="134"/>
      <c r="LYY119" s="134"/>
      <c r="LYZ119" s="134"/>
      <c r="LZA119" s="134"/>
      <c r="LZB119" s="134"/>
      <c r="LZC119" s="134"/>
      <c r="LZD119" s="134"/>
      <c r="LZE119" s="134"/>
      <c r="LZF119" s="134"/>
      <c r="LZG119" s="134"/>
      <c r="LZH119" s="134"/>
      <c r="LZI119" s="134"/>
      <c r="LZJ119" s="134"/>
      <c r="LZK119" s="134"/>
      <c r="LZL119" s="134"/>
      <c r="LZM119" s="134"/>
      <c r="LZN119" s="134"/>
      <c r="LZO119" s="134"/>
      <c r="LZP119" s="134"/>
      <c r="LZQ119" s="134"/>
      <c r="LZR119" s="134"/>
      <c r="LZS119" s="134"/>
      <c r="LZT119" s="134"/>
      <c r="LZU119" s="134"/>
      <c r="LZV119" s="134"/>
      <c r="LZW119" s="134"/>
      <c r="LZX119" s="134"/>
      <c r="LZY119" s="134"/>
      <c r="LZZ119" s="134"/>
      <c r="MAA119" s="134"/>
      <c r="MAB119" s="134"/>
      <c r="MAC119" s="134"/>
      <c r="MAD119" s="134"/>
      <c r="MAE119" s="134"/>
      <c r="MAF119" s="134"/>
      <c r="MAG119" s="134"/>
      <c r="MAH119" s="134"/>
      <c r="MAI119" s="134"/>
      <c r="MAJ119" s="134"/>
      <c r="MAK119" s="134"/>
      <c r="MAL119" s="134"/>
      <c r="MAM119" s="134"/>
      <c r="MAN119" s="134"/>
      <c r="MAO119" s="134"/>
      <c r="MAP119" s="134"/>
      <c r="MAQ119" s="134"/>
      <c r="MAR119" s="134"/>
      <c r="MAS119" s="134"/>
      <c r="MAT119" s="134"/>
      <c r="MAU119" s="134"/>
      <c r="MAV119" s="134"/>
      <c r="MAW119" s="134"/>
      <c r="MAX119" s="134"/>
      <c r="MAY119" s="134"/>
      <c r="MAZ119" s="134"/>
      <c r="MBA119" s="134"/>
      <c r="MBB119" s="134"/>
      <c r="MBC119" s="134"/>
      <c r="MBD119" s="134"/>
      <c r="MBE119" s="134"/>
      <c r="MBF119" s="134"/>
      <c r="MBG119" s="134"/>
      <c r="MBH119" s="134"/>
      <c r="MBI119" s="134"/>
      <c r="MBJ119" s="134"/>
      <c r="MBK119" s="134"/>
      <c r="MBL119" s="134"/>
      <c r="MBM119" s="134"/>
      <c r="MBN119" s="134"/>
      <c r="MBO119" s="134"/>
      <c r="MBP119" s="134"/>
      <c r="MBQ119" s="134"/>
      <c r="MBR119" s="134"/>
      <c r="MBS119" s="134"/>
      <c r="MBT119" s="134"/>
      <c r="MBU119" s="134"/>
      <c r="MBV119" s="134"/>
      <c r="MBW119" s="134"/>
      <c r="MBX119" s="134"/>
      <c r="MBY119" s="134"/>
      <c r="MBZ119" s="134"/>
      <c r="MCA119" s="134"/>
      <c r="MCB119" s="134"/>
      <c r="MCC119" s="134"/>
      <c r="MCD119" s="134"/>
      <c r="MCE119" s="134"/>
      <c r="MCF119" s="134"/>
      <c r="MCG119" s="134"/>
      <c r="MCH119" s="134"/>
      <c r="MCI119" s="134"/>
      <c r="MCJ119" s="134"/>
      <c r="MCK119" s="134"/>
      <c r="MCL119" s="134"/>
      <c r="MCM119" s="134"/>
      <c r="MCN119" s="134"/>
      <c r="MCO119" s="134"/>
      <c r="MCP119" s="134"/>
      <c r="MCQ119" s="134"/>
      <c r="MCR119" s="134"/>
      <c r="MCS119" s="134"/>
      <c r="MCT119" s="134"/>
      <c r="MCU119" s="134"/>
      <c r="MCV119" s="134"/>
      <c r="MCW119" s="134"/>
      <c r="MCX119" s="134"/>
      <c r="MCY119" s="134"/>
      <c r="MCZ119" s="134"/>
      <c r="MDA119" s="134"/>
      <c r="MDB119" s="134"/>
      <c r="MDC119" s="134"/>
      <c r="MDD119" s="134"/>
      <c r="MDE119" s="134"/>
      <c r="MDF119" s="134"/>
      <c r="MDG119" s="134"/>
      <c r="MDH119" s="134"/>
      <c r="MDI119" s="134"/>
      <c r="MDJ119" s="134"/>
      <c r="MDK119" s="134"/>
      <c r="MDL119" s="134"/>
      <c r="MDM119" s="134"/>
      <c r="MDN119" s="134"/>
      <c r="MDO119" s="134"/>
      <c r="MDP119" s="134"/>
      <c r="MDQ119" s="134"/>
      <c r="MDR119" s="134"/>
      <c r="MDS119" s="134"/>
      <c r="MDT119" s="134"/>
      <c r="MDU119" s="134"/>
      <c r="MDV119" s="134"/>
      <c r="MDW119" s="134"/>
      <c r="MDX119" s="134"/>
      <c r="MDY119" s="134"/>
      <c r="MDZ119" s="134"/>
      <c r="MEA119" s="134"/>
      <c r="MEB119" s="134"/>
      <c r="MEC119" s="134"/>
      <c r="MED119" s="134"/>
      <c r="MEE119" s="134"/>
      <c r="MEF119" s="134"/>
      <c r="MEG119" s="134"/>
      <c r="MEH119" s="134"/>
      <c r="MEI119" s="134"/>
      <c r="MEJ119" s="134"/>
      <c r="MEK119" s="134"/>
      <c r="MEL119" s="134"/>
      <c r="MEM119" s="134"/>
      <c r="MEN119" s="134"/>
      <c r="MEO119" s="134"/>
      <c r="MEP119" s="134"/>
      <c r="MEQ119" s="134"/>
      <c r="MER119" s="134"/>
      <c r="MES119" s="134"/>
      <c r="MET119" s="134"/>
      <c r="MEU119" s="134"/>
      <c r="MEV119" s="134"/>
      <c r="MEW119" s="134"/>
      <c r="MEX119" s="134"/>
      <c r="MEY119" s="134"/>
      <c r="MEZ119" s="134"/>
      <c r="MFA119" s="134"/>
      <c r="MFB119" s="134"/>
      <c r="MFC119" s="134"/>
      <c r="MFD119" s="134"/>
      <c r="MFE119" s="134"/>
      <c r="MFF119" s="134"/>
      <c r="MFG119" s="134"/>
      <c r="MFH119" s="134"/>
      <c r="MFI119" s="134"/>
      <c r="MFJ119" s="134"/>
      <c r="MFK119" s="134"/>
      <c r="MFL119" s="134"/>
      <c r="MFM119" s="134"/>
      <c r="MFN119" s="134"/>
      <c r="MFO119" s="134"/>
      <c r="MFP119" s="134"/>
      <c r="MFQ119" s="134"/>
      <c r="MFR119" s="134"/>
      <c r="MFS119" s="134"/>
      <c r="MFT119" s="134"/>
      <c r="MFU119" s="134"/>
      <c r="MFV119" s="134"/>
      <c r="MFW119" s="134"/>
      <c r="MFX119" s="134"/>
      <c r="MFY119" s="134"/>
      <c r="MFZ119" s="134"/>
      <c r="MGA119" s="134"/>
      <c r="MGB119" s="134"/>
      <c r="MGC119" s="134"/>
      <c r="MGD119" s="134"/>
      <c r="MGE119" s="134"/>
      <c r="MGF119" s="134"/>
      <c r="MGG119" s="134"/>
      <c r="MGH119" s="134"/>
      <c r="MGI119" s="134"/>
      <c r="MGJ119" s="134"/>
      <c r="MGK119" s="134"/>
      <c r="MGL119" s="134"/>
      <c r="MGM119" s="134"/>
      <c r="MGN119" s="134"/>
      <c r="MGO119" s="134"/>
      <c r="MGP119" s="134"/>
      <c r="MGQ119" s="134"/>
      <c r="MGR119" s="134"/>
      <c r="MGS119" s="134"/>
      <c r="MGT119" s="134"/>
      <c r="MGU119" s="134"/>
      <c r="MGV119" s="134"/>
      <c r="MGW119" s="134"/>
      <c r="MGX119" s="134"/>
      <c r="MGY119" s="134"/>
      <c r="MGZ119" s="134"/>
      <c r="MHA119" s="134"/>
      <c r="MHB119" s="134"/>
      <c r="MHC119" s="134"/>
      <c r="MHD119" s="134"/>
      <c r="MHE119" s="134"/>
      <c r="MHF119" s="134"/>
      <c r="MHG119" s="134"/>
      <c r="MHH119" s="134"/>
      <c r="MHI119" s="134"/>
      <c r="MHJ119" s="134"/>
      <c r="MHK119" s="134"/>
      <c r="MHL119" s="134"/>
      <c r="MHM119" s="134"/>
      <c r="MHN119" s="134"/>
      <c r="MHO119" s="134"/>
      <c r="MHP119" s="134"/>
      <c r="MHQ119" s="134"/>
      <c r="MHR119" s="134"/>
      <c r="MHS119" s="134"/>
      <c r="MHT119" s="134"/>
      <c r="MHU119" s="134"/>
      <c r="MHV119" s="134"/>
      <c r="MHW119" s="134"/>
      <c r="MHX119" s="134"/>
      <c r="MHY119" s="134"/>
      <c r="MHZ119" s="134"/>
      <c r="MIA119" s="134"/>
      <c r="MIB119" s="134"/>
      <c r="MIC119" s="134"/>
      <c r="MID119" s="134"/>
      <c r="MIE119" s="134"/>
      <c r="MIF119" s="134"/>
      <c r="MIG119" s="134"/>
      <c r="MIH119" s="134"/>
      <c r="MII119" s="134"/>
      <c r="MIJ119" s="134"/>
      <c r="MIK119" s="134"/>
      <c r="MIL119" s="134"/>
      <c r="MIM119" s="134"/>
      <c r="MIN119" s="134"/>
      <c r="MIO119" s="134"/>
      <c r="MIP119" s="134"/>
      <c r="MIQ119" s="134"/>
      <c r="MIR119" s="134"/>
      <c r="MIS119" s="134"/>
      <c r="MIT119" s="134"/>
      <c r="MIU119" s="134"/>
      <c r="MIV119" s="134"/>
      <c r="MIW119" s="134"/>
      <c r="MIX119" s="134"/>
      <c r="MIY119" s="134"/>
      <c r="MIZ119" s="134"/>
      <c r="MJA119" s="134"/>
      <c r="MJB119" s="134"/>
      <c r="MJC119" s="134"/>
      <c r="MJD119" s="134"/>
      <c r="MJE119" s="134"/>
      <c r="MJF119" s="134"/>
      <c r="MJG119" s="134"/>
      <c r="MJH119" s="134"/>
      <c r="MJI119" s="134"/>
      <c r="MJJ119" s="134"/>
      <c r="MJK119" s="134"/>
      <c r="MJL119" s="134"/>
      <c r="MJM119" s="134"/>
      <c r="MJN119" s="134"/>
      <c r="MJO119" s="134"/>
      <c r="MJP119" s="134"/>
      <c r="MJQ119" s="134"/>
      <c r="MJR119" s="134"/>
      <c r="MJS119" s="134"/>
      <c r="MJT119" s="134"/>
      <c r="MJU119" s="134"/>
      <c r="MJV119" s="134"/>
      <c r="MJW119" s="134"/>
      <c r="MJX119" s="134"/>
      <c r="MJY119" s="134"/>
      <c r="MJZ119" s="134"/>
      <c r="MKA119" s="134"/>
      <c r="MKB119" s="134"/>
      <c r="MKC119" s="134"/>
      <c r="MKD119" s="134"/>
      <c r="MKE119" s="134"/>
      <c r="MKF119" s="134"/>
      <c r="MKG119" s="134"/>
      <c r="MKH119" s="134"/>
      <c r="MKI119" s="134"/>
      <c r="MKJ119" s="134"/>
      <c r="MKK119" s="134"/>
      <c r="MKL119" s="134"/>
      <c r="MKM119" s="134"/>
      <c r="MKN119" s="134"/>
      <c r="MKO119" s="134"/>
      <c r="MKP119" s="134"/>
      <c r="MKQ119" s="134"/>
      <c r="MKR119" s="134"/>
      <c r="MKS119" s="134"/>
      <c r="MKT119" s="134"/>
      <c r="MKU119" s="134"/>
      <c r="MKV119" s="134"/>
      <c r="MKW119" s="134"/>
      <c r="MKX119" s="134"/>
      <c r="MKY119" s="134"/>
      <c r="MKZ119" s="134"/>
      <c r="MLA119" s="134"/>
      <c r="MLB119" s="134"/>
      <c r="MLC119" s="134"/>
      <c r="MLD119" s="134"/>
      <c r="MLE119" s="134"/>
      <c r="MLF119" s="134"/>
      <c r="MLG119" s="134"/>
      <c r="MLH119" s="134"/>
      <c r="MLI119" s="134"/>
      <c r="MLJ119" s="134"/>
      <c r="MLK119" s="134"/>
      <c r="MLL119" s="134"/>
      <c r="MLM119" s="134"/>
      <c r="MLN119" s="134"/>
      <c r="MLO119" s="134"/>
      <c r="MLP119" s="134"/>
      <c r="MLQ119" s="134"/>
      <c r="MLR119" s="134"/>
      <c r="MLS119" s="134"/>
      <c r="MLT119" s="134"/>
      <c r="MLU119" s="134"/>
      <c r="MLV119" s="134"/>
      <c r="MLW119" s="134"/>
      <c r="MLX119" s="134"/>
      <c r="MLY119" s="134"/>
      <c r="MLZ119" s="134"/>
      <c r="MMA119" s="134"/>
      <c r="MMB119" s="134"/>
      <c r="MMC119" s="134"/>
      <c r="MMD119" s="134"/>
      <c r="MME119" s="134"/>
      <c r="MMF119" s="134"/>
      <c r="MMG119" s="134"/>
      <c r="MMH119" s="134"/>
      <c r="MMI119" s="134"/>
      <c r="MMJ119" s="134"/>
      <c r="MMK119" s="134"/>
      <c r="MML119" s="134"/>
      <c r="MMM119" s="134"/>
      <c r="MMN119" s="134"/>
      <c r="MMO119" s="134"/>
      <c r="MMP119" s="134"/>
      <c r="MMQ119" s="134"/>
      <c r="MMR119" s="134"/>
      <c r="MMS119" s="134"/>
      <c r="MMT119" s="134"/>
      <c r="MMU119" s="134"/>
      <c r="MMV119" s="134"/>
      <c r="MMW119" s="134"/>
      <c r="MMX119" s="134"/>
      <c r="MMY119" s="134"/>
      <c r="MMZ119" s="134"/>
      <c r="MNA119" s="134"/>
      <c r="MNB119" s="134"/>
      <c r="MNC119" s="134"/>
      <c r="MND119" s="134"/>
      <c r="MNE119" s="134"/>
      <c r="MNF119" s="134"/>
      <c r="MNG119" s="134"/>
      <c r="MNH119" s="134"/>
      <c r="MNI119" s="134"/>
      <c r="MNJ119" s="134"/>
      <c r="MNK119" s="134"/>
      <c r="MNL119" s="134"/>
      <c r="MNM119" s="134"/>
      <c r="MNN119" s="134"/>
      <c r="MNO119" s="134"/>
      <c r="MNP119" s="134"/>
      <c r="MNQ119" s="134"/>
      <c r="MNR119" s="134"/>
      <c r="MNS119" s="134"/>
      <c r="MNT119" s="134"/>
      <c r="MNU119" s="134"/>
      <c r="MNV119" s="134"/>
      <c r="MNW119" s="134"/>
      <c r="MNX119" s="134"/>
      <c r="MNY119" s="134"/>
      <c r="MNZ119" s="134"/>
      <c r="MOA119" s="134"/>
      <c r="MOB119" s="134"/>
      <c r="MOC119" s="134"/>
      <c r="MOD119" s="134"/>
      <c r="MOE119" s="134"/>
      <c r="MOF119" s="134"/>
      <c r="MOG119" s="134"/>
      <c r="MOH119" s="134"/>
      <c r="MOI119" s="134"/>
      <c r="MOJ119" s="134"/>
      <c r="MOK119" s="134"/>
      <c r="MOL119" s="134"/>
      <c r="MOM119" s="134"/>
      <c r="MON119" s="134"/>
      <c r="MOO119" s="134"/>
      <c r="MOP119" s="134"/>
      <c r="MOQ119" s="134"/>
      <c r="MOR119" s="134"/>
      <c r="MOS119" s="134"/>
      <c r="MOT119" s="134"/>
      <c r="MOU119" s="134"/>
      <c r="MOV119" s="134"/>
      <c r="MOW119" s="134"/>
      <c r="MOX119" s="134"/>
      <c r="MOY119" s="134"/>
      <c r="MOZ119" s="134"/>
      <c r="MPA119" s="134"/>
      <c r="MPB119" s="134"/>
      <c r="MPC119" s="134"/>
      <c r="MPD119" s="134"/>
      <c r="MPE119" s="134"/>
      <c r="MPF119" s="134"/>
      <c r="MPG119" s="134"/>
      <c r="MPH119" s="134"/>
      <c r="MPI119" s="134"/>
      <c r="MPJ119" s="134"/>
      <c r="MPK119" s="134"/>
      <c r="MPL119" s="134"/>
      <c r="MPM119" s="134"/>
      <c r="MPN119" s="134"/>
      <c r="MPO119" s="134"/>
      <c r="MPP119" s="134"/>
      <c r="MPQ119" s="134"/>
      <c r="MPR119" s="134"/>
      <c r="MPS119" s="134"/>
      <c r="MPT119" s="134"/>
      <c r="MPU119" s="134"/>
      <c r="MPV119" s="134"/>
      <c r="MPW119" s="134"/>
      <c r="MPX119" s="134"/>
      <c r="MPY119" s="134"/>
      <c r="MPZ119" s="134"/>
      <c r="MQA119" s="134"/>
      <c r="MQB119" s="134"/>
      <c r="MQC119" s="134"/>
      <c r="MQD119" s="134"/>
      <c r="MQE119" s="134"/>
      <c r="MQF119" s="134"/>
      <c r="MQG119" s="134"/>
      <c r="MQH119" s="134"/>
      <c r="MQI119" s="134"/>
      <c r="MQJ119" s="134"/>
      <c r="MQK119" s="134"/>
      <c r="MQL119" s="134"/>
      <c r="MQM119" s="134"/>
      <c r="MQN119" s="134"/>
      <c r="MQO119" s="134"/>
      <c r="MQP119" s="134"/>
      <c r="MQQ119" s="134"/>
      <c r="MQR119" s="134"/>
      <c r="MQS119" s="134"/>
      <c r="MQT119" s="134"/>
      <c r="MQU119" s="134"/>
      <c r="MQV119" s="134"/>
      <c r="MQW119" s="134"/>
      <c r="MQX119" s="134"/>
      <c r="MQY119" s="134"/>
      <c r="MQZ119" s="134"/>
      <c r="MRA119" s="134"/>
      <c r="MRB119" s="134"/>
      <c r="MRC119" s="134"/>
      <c r="MRD119" s="134"/>
      <c r="MRE119" s="134"/>
      <c r="MRF119" s="134"/>
      <c r="MRG119" s="134"/>
      <c r="MRH119" s="134"/>
      <c r="MRI119" s="134"/>
      <c r="MRJ119" s="134"/>
      <c r="MRK119" s="134"/>
      <c r="MRL119" s="134"/>
      <c r="MRM119" s="134"/>
      <c r="MRN119" s="134"/>
      <c r="MRO119" s="134"/>
      <c r="MRP119" s="134"/>
      <c r="MRQ119" s="134"/>
      <c r="MRR119" s="134"/>
      <c r="MRS119" s="134"/>
      <c r="MRT119" s="134"/>
      <c r="MRU119" s="134"/>
      <c r="MRV119" s="134"/>
      <c r="MRW119" s="134"/>
      <c r="MRX119" s="134"/>
      <c r="MRY119" s="134"/>
      <c r="MRZ119" s="134"/>
      <c r="MSA119" s="134"/>
      <c r="MSB119" s="134"/>
      <c r="MSC119" s="134"/>
      <c r="MSD119" s="134"/>
      <c r="MSE119" s="134"/>
      <c r="MSF119" s="134"/>
      <c r="MSG119" s="134"/>
      <c r="MSH119" s="134"/>
      <c r="MSI119" s="134"/>
      <c r="MSJ119" s="134"/>
      <c r="MSK119" s="134"/>
      <c r="MSL119" s="134"/>
      <c r="MSM119" s="134"/>
      <c r="MSN119" s="134"/>
      <c r="MSO119" s="134"/>
      <c r="MSP119" s="134"/>
      <c r="MSQ119" s="134"/>
      <c r="MSR119" s="134"/>
      <c r="MSS119" s="134"/>
      <c r="MST119" s="134"/>
      <c r="MSU119" s="134"/>
      <c r="MSV119" s="134"/>
      <c r="MSW119" s="134"/>
      <c r="MSX119" s="134"/>
      <c r="MSY119" s="134"/>
      <c r="MSZ119" s="134"/>
      <c r="MTA119" s="134"/>
      <c r="MTB119" s="134"/>
      <c r="MTC119" s="134"/>
      <c r="MTD119" s="134"/>
      <c r="MTE119" s="134"/>
      <c r="MTF119" s="134"/>
      <c r="MTG119" s="134"/>
      <c r="MTH119" s="134"/>
      <c r="MTI119" s="134"/>
      <c r="MTJ119" s="134"/>
      <c r="MTK119" s="134"/>
      <c r="MTL119" s="134"/>
      <c r="MTM119" s="134"/>
      <c r="MTN119" s="134"/>
      <c r="MTO119" s="134"/>
      <c r="MTP119" s="134"/>
      <c r="MTQ119" s="134"/>
      <c r="MTR119" s="134"/>
      <c r="MTS119" s="134"/>
      <c r="MTT119" s="134"/>
      <c r="MTU119" s="134"/>
      <c r="MTV119" s="134"/>
      <c r="MTW119" s="134"/>
      <c r="MTX119" s="134"/>
      <c r="MTY119" s="134"/>
      <c r="MTZ119" s="134"/>
      <c r="MUA119" s="134"/>
      <c r="MUB119" s="134"/>
      <c r="MUC119" s="134"/>
      <c r="MUD119" s="134"/>
      <c r="MUE119" s="134"/>
      <c r="MUF119" s="134"/>
      <c r="MUG119" s="134"/>
      <c r="MUH119" s="134"/>
      <c r="MUI119" s="134"/>
      <c r="MUJ119" s="134"/>
      <c r="MUK119" s="134"/>
      <c r="MUL119" s="134"/>
      <c r="MUM119" s="134"/>
      <c r="MUN119" s="134"/>
      <c r="MUO119" s="134"/>
      <c r="MUP119" s="134"/>
      <c r="MUQ119" s="134"/>
      <c r="MUR119" s="134"/>
      <c r="MUS119" s="134"/>
      <c r="MUT119" s="134"/>
      <c r="MUU119" s="134"/>
      <c r="MUV119" s="134"/>
      <c r="MUW119" s="134"/>
      <c r="MUX119" s="134"/>
      <c r="MUY119" s="134"/>
      <c r="MUZ119" s="134"/>
      <c r="MVA119" s="134"/>
      <c r="MVB119" s="134"/>
      <c r="MVC119" s="134"/>
      <c r="MVD119" s="134"/>
      <c r="MVE119" s="134"/>
      <c r="MVF119" s="134"/>
      <c r="MVG119" s="134"/>
      <c r="MVH119" s="134"/>
      <c r="MVI119" s="134"/>
      <c r="MVJ119" s="134"/>
      <c r="MVK119" s="134"/>
      <c r="MVL119" s="134"/>
      <c r="MVM119" s="134"/>
      <c r="MVN119" s="134"/>
      <c r="MVO119" s="134"/>
      <c r="MVP119" s="134"/>
      <c r="MVQ119" s="134"/>
      <c r="MVR119" s="134"/>
      <c r="MVS119" s="134"/>
      <c r="MVT119" s="134"/>
      <c r="MVU119" s="134"/>
      <c r="MVV119" s="134"/>
      <c r="MVW119" s="134"/>
      <c r="MVX119" s="134"/>
      <c r="MVY119" s="134"/>
      <c r="MVZ119" s="134"/>
      <c r="MWA119" s="134"/>
      <c r="MWB119" s="134"/>
      <c r="MWC119" s="134"/>
      <c r="MWD119" s="134"/>
      <c r="MWE119" s="134"/>
      <c r="MWF119" s="134"/>
      <c r="MWG119" s="134"/>
      <c r="MWH119" s="134"/>
      <c r="MWI119" s="134"/>
      <c r="MWJ119" s="134"/>
      <c r="MWK119" s="134"/>
      <c r="MWL119" s="134"/>
      <c r="MWM119" s="134"/>
      <c r="MWN119" s="134"/>
      <c r="MWO119" s="134"/>
      <c r="MWP119" s="134"/>
      <c r="MWQ119" s="134"/>
      <c r="MWR119" s="134"/>
      <c r="MWS119" s="134"/>
      <c r="MWT119" s="134"/>
      <c r="MWU119" s="134"/>
      <c r="MWV119" s="134"/>
      <c r="MWW119" s="134"/>
      <c r="MWX119" s="134"/>
      <c r="MWY119" s="134"/>
      <c r="MWZ119" s="134"/>
      <c r="MXA119" s="134"/>
      <c r="MXB119" s="134"/>
      <c r="MXC119" s="134"/>
      <c r="MXD119" s="134"/>
      <c r="MXE119" s="134"/>
      <c r="MXF119" s="134"/>
      <c r="MXG119" s="134"/>
      <c r="MXH119" s="134"/>
      <c r="MXI119" s="134"/>
      <c r="MXJ119" s="134"/>
      <c r="MXK119" s="134"/>
      <c r="MXL119" s="134"/>
      <c r="MXM119" s="134"/>
      <c r="MXN119" s="134"/>
      <c r="MXO119" s="134"/>
      <c r="MXP119" s="134"/>
      <c r="MXQ119" s="134"/>
      <c r="MXR119" s="134"/>
      <c r="MXS119" s="134"/>
      <c r="MXT119" s="134"/>
      <c r="MXU119" s="134"/>
      <c r="MXV119" s="134"/>
      <c r="MXW119" s="134"/>
      <c r="MXX119" s="134"/>
      <c r="MXY119" s="134"/>
      <c r="MXZ119" s="134"/>
      <c r="MYA119" s="134"/>
      <c r="MYB119" s="134"/>
      <c r="MYC119" s="134"/>
      <c r="MYD119" s="134"/>
      <c r="MYE119" s="134"/>
      <c r="MYF119" s="134"/>
      <c r="MYG119" s="134"/>
      <c r="MYH119" s="134"/>
      <c r="MYI119" s="134"/>
      <c r="MYJ119" s="134"/>
      <c r="MYK119" s="134"/>
      <c r="MYL119" s="134"/>
      <c r="MYM119" s="134"/>
      <c r="MYN119" s="134"/>
      <c r="MYO119" s="134"/>
      <c r="MYP119" s="134"/>
      <c r="MYQ119" s="134"/>
      <c r="MYR119" s="134"/>
      <c r="MYS119" s="134"/>
      <c r="MYT119" s="134"/>
      <c r="MYU119" s="134"/>
      <c r="MYV119" s="134"/>
      <c r="MYW119" s="134"/>
      <c r="MYX119" s="134"/>
      <c r="MYY119" s="134"/>
      <c r="MYZ119" s="134"/>
      <c r="MZA119" s="134"/>
      <c r="MZB119" s="134"/>
      <c r="MZC119" s="134"/>
      <c r="MZD119" s="134"/>
      <c r="MZE119" s="134"/>
      <c r="MZF119" s="134"/>
      <c r="MZG119" s="134"/>
      <c r="MZH119" s="134"/>
      <c r="MZI119" s="134"/>
      <c r="MZJ119" s="134"/>
      <c r="MZK119" s="134"/>
      <c r="MZL119" s="134"/>
      <c r="MZM119" s="134"/>
      <c r="MZN119" s="134"/>
      <c r="MZO119" s="134"/>
      <c r="MZP119" s="134"/>
      <c r="MZQ119" s="134"/>
      <c r="MZR119" s="134"/>
      <c r="MZS119" s="134"/>
      <c r="MZT119" s="134"/>
      <c r="MZU119" s="134"/>
      <c r="MZV119" s="134"/>
      <c r="MZW119" s="134"/>
      <c r="MZX119" s="134"/>
      <c r="MZY119" s="134"/>
      <c r="MZZ119" s="134"/>
      <c r="NAA119" s="134"/>
      <c r="NAB119" s="134"/>
      <c r="NAC119" s="134"/>
      <c r="NAD119" s="134"/>
      <c r="NAE119" s="134"/>
      <c r="NAF119" s="134"/>
      <c r="NAG119" s="134"/>
      <c r="NAH119" s="134"/>
      <c r="NAI119" s="134"/>
      <c r="NAJ119" s="134"/>
      <c r="NAK119" s="134"/>
      <c r="NAL119" s="134"/>
      <c r="NAM119" s="134"/>
      <c r="NAN119" s="134"/>
      <c r="NAO119" s="134"/>
      <c r="NAP119" s="134"/>
      <c r="NAQ119" s="134"/>
      <c r="NAR119" s="134"/>
      <c r="NAS119" s="134"/>
      <c r="NAT119" s="134"/>
      <c r="NAU119" s="134"/>
      <c r="NAV119" s="134"/>
      <c r="NAW119" s="134"/>
      <c r="NAX119" s="134"/>
      <c r="NAY119" s="134"/>
      <c r="NAZ119" s="134"/>
      <c r="NBA119" s="134"/>
      <c r="NBB119" s="134"/>
      <c r="NBC119" s="134"/>
      <c r="NBD119" s="134"/>
      <c r="NBE119" s="134"/>
      <c r="NBF119" s="134"/>
      <c r="NBG119" s="134"/>
      <c r="NBH119" s="134"/>
      <c r="NBI119" s="134"/>
      <c r="NBJ119" s="134"/>
      <c r="NBK119" s="134"/>
      <c r="NBL119" s="134"/>
      <c r="NBM119" s="134"/>
      <c r="NBN119" s="134"/>
      <c r="NBO119" s="134"/>
      <c r="NBP119" s="134"/>
      <c r="NBQ119" s="134"/>
      <c r="NBR119" s="134"/>
      <c r="NBS119" s="134"/>
      <c r="NBT119" s="134"/>
      <c r="NBU119" s="134"/>
      <c r="NBV119" s="134"/>
      <c r="NBW119" s="134"/>
      <c r="NBX119" s="134"/>
      <c r="NBY119" s="134"/>
      <c r="NBZ119" s="134"/>
      <c r="NCA119" s="134"/>
      <c r="NCB119" s="134"/>
      <c r="NCC119" s="134"/>
      <c r="NCD119" s="134"/>
      <c r="NCE119" s="134"/>
      <c r="NCF119" s="134"/>
      <c r="NCG119" s="134"/>
      <c r="NCH119" s="134"/>
      <c r="NCI119" s="134"/>
      <c r="NCJ119" s="134"/>
      <c r="NCK119" s="134"/>
      <c r="NCL119" s="134"/>
      <c r="NCM119" s="134"/>
      <c r="NCN119" s="134"/>
      <c r="NCO119" s="134"/>
      <c r="NCP119" s="134"/>
      <c r="NCQ119" s="134"/>
      <c r="NCR119" s="134"/>
      <c r="NCS119" s="134"/>
      <c r="NCT119" s="134"/>
      <c r="NCU119" s="134"/>
      <c r="NCV119" s="134"/>
      <c r="NCW119" s="134"/>
      <c r="NCX119" s="134"/>
      <c r="NCY119" s="134"/>
      <c r="NCZ119" s="134"/>
      <c r="NDA119" s="134"/>
      <c r="NDB119" s="134"/>
      <c r="NDC119" s="134"/>
      <c r="NDD119" s="134"/>
      <c r="NDE119" s="134"/>
      <c r="NDF119" s="134"/>
      <c r="NDG119" s="134"/>
      <c r="NDH119" s="134"/>
      <c r="NDI119" s="134"/>
      <c r="NDJ119" s="134"/>
      <c r="NDK119" s="134"/>
      <c r="NDL119" s="134"/>
      <c r="NDM119" s="134"/>
      <c r="NDN119" s="134"/>
      <c r="NDO119" s="134"/>
      <c r="NDP119" s="134"/>
      <c r="NDQ119" s="134"/>
      <c r="NDR119" s="134"/>
      <c r="NDS119" s="134"/>
      <c r="NDT119" s="134"/>
      <c r="NDU119" s="134"/>
      <c r="NDV119" s="134"/>
      <c r="NDW119" s="134"/>
      <c r="NDX119" s="134"/>
      <c r="NDY119" s="134"/>
      <c r="NDZ119" s="134"/>
      <c r="NEA119" s="134"/>
      <c r="NEB119" s="134"/>
      <c r="NEC119" s="134"/>
      <c r="NED119" s="134"/>
      <c r="NEE119" s="134"/>
      <c r="NEF119" s="134"/>
      <c r="NEG119" s="134"/>
      <c r="NEH119" s="134"/>
      <c r="NEI119" s="134"/>
      <c r="NEJ119" s="134"/>
      <c r="NEK119" s="134"/>
      <c r="NEL119" s="134"/>
      <c r="NEM119" s="134"/>
      <c r="NEN119" s="134"/>
      <c r="NEO119" s="134"/>
      <c r="NEP119" s="134"/>
      <c r="NEQ119" s="134"/>
      <c r="NER119" s="134"/>
      <c r="NES119" s="134"/>
      <c r="NET119" s="134"/>
      <c r="NEU119" s="134"/>
      <c r="NEV119" s="134"/>
      <c r="NEW119" s="134"/>
      <c r="NEX119" s="134"/>
      <c r="NEY119" s="134"/>
      <c r="NEZ119" s="134"/>
      <c r="NFA119" s="134"/>
      <c r="NFB119" s="134"/>
      <c r="NFC119" s="134"/>
      <c r="NFD119" s="134"/>
      <c r="NFE119" s="134"/>
      <c r="NFF119" s="134"/>
      <c r="NFG119" s="134"/>
      <c r="NFH119" s="134"/>
      <c r="NFI119" s="134"/>
      <c r="NFJ119" s="134"/>
      <c r="NFK119" s="134"/>
      <c r="NFL119" s="134"/>
      <c r="NFM119" s="134"/>
      <c r="NFN119" s="134"/>
      <c r="NFO119" s="134"/>
      <c r="NFP119" s="134"/>
      <c r="NFQ119" s="134"/>
      <c r="NFR119" s="134"/>
      <c r="NFS119" s="134"/>
      <c r="NFT119" s="134"/>
      <c r="NFU119" s="134"/>
      <c r="NFV119" s="134"/>
      <c r="NFW119" s="134"/>
      <c r="NFX119" s="134"/>
      <c r="NFY119" s="134"/>
      <c r="NFZ119" s="134"/>
      <c r="NGA119" s="134"/>
      <c r="NGB119" s="134"/>
      <c r="NGC119" s="134"/>
      <c r="NGD119" s="134"/>
      <c r="NGE119" s="134"/>
      <c r="NGF119" s="134"/>
      <c r="NGG119" s="134"/>
      <c r="NGH119" s="134"/>
      <c r="NGI119" s="134"/>
      <c r="NGJ119" s="134"/>
      <c r="NGK119" s="134"/>
      <c r="NGL119" s="134"/>
      <c r="NGM119" s="134"/>
      <c r="NGN119" s="134"/>
      <c r="NGO119" s="134"/>
      <c r="NGP119" s="134"/>
      <c r="NGQ119" s="134"/>
      <c r="NGR119" s="134"/>
      <c r="NGS119" s="134"/>
      <c r="NGT119" s="134"/>
      <c r="NGU119" s="134"/>
      <c r="NGV119" s="134"/>
      <c r="NGW119" s="134"/>
      <c r="NGX119" s="134"/>
      <c r="NGY119" s="134"/>
      <c r="NGZ119" s="134"/>
      <c r="NHA119" s="134"/>
      <c r="NHB119" s="134"/>
      <c r="NHC119" s="134"/>
      <c r="NHD119" s="134"/>
      <c r="NHE119" s="134"/>
      <c r="NHF119" s="134"/>
      <c r="NHG119" s="134"/>
      <c r="NHH119" s="134"/>
      <c r="NHI119" s="134"/>
      <c r="NHJ119" s="134"/>
      <c r="NHK119" s="134"/>
      <c r="NHL119" s="134"/>
      <c r="NHM119" s="134"/>
      <c r="NHN119" s="134"/>
      <c r="NHO119" s="134"/>
      <c r="NHP119" s="134"/>
      <c r="NHQ119" s="134"/>
      <c r="NHR119" s="134"/>
      <c r="NHS119" s="134"/>
      <c r="NHT119" s="134"/>
      <c r="NHU119" s="134"/>
      <c r="NHV119" s="134"/>
      <c r="NHW119" s="134"/>
      <c r="NHX119" s="134"/>
      <c r="NHY119" s="134"/>
      <c r="NHZ119" s="134"/>
      <c r="NIA119" s="134"/>
      <c r="NIB119" s="134"/>
      <c r="NIC119" s="134"/>
      <c r="NID119" s="134"/>
      <c r="NIE119" s="134"/>
      <c r="NIF119" s="134"/>
      <c r="NIG119" s="134"/>
      <c r="NIH119" s="134"/>
      <c r="NII119" s="134"/>
      <c r="NIJ119" s="134"/>
      <c r="NIK119" s="134"/>
      <c r="NIL119" s="134"/>
      <c r="NIM119" s="134"/>
      <c r="NIN119" s="134"/>
      <c r="NIO119" s="134"/>
      <c r="NIP119" s="134"/>
      <c r="NIQ119" s="134"/>
      <c r="NIR119" s="134"/>
      <c r="NIS119" s="134"/>
      <c r="NIT119" s="134"/>
      <c r="NIU119" s="134"/>
      <c r="NIV119" s="134"/>
      <c r="NIW119" s="134"/>
      <c r="NIX119" s="134"/>
      <c r="NIY119" s="134"/>
      <c r="NIZ119" s="134"/>
      <c r="NJA119" s="134"/>
      <c r="NJB119" s="134"/>
      <c r="NJC119" s="134"/>
      <c r="NJD119" s="134"/>
      <c r="NJE119" s="134"/>
      <c r="NJF119" s="134"/>
      <c r="NJG119" s="134"/>
      <c r="NJH119" s="134"/>
      <c r="NJI119" s="134"/>
      <c r="NJJ119" s="134"/>
      <c r="NJK119" s="134"/>
      <c r="NJL119" s="134"/>
      <c r="NJM119" s="134"/>
      <c r="NJN119" s="134"/>
      <c r="NJO119" s="134"/>
      <c r="NJP119" s="134"/>
      <c r="NJQ119" s="134"/>
      <c r="NJR119" s="134"/>
      <c r="NJS119" s="134"/>
      <c r="NJT119" s="134"/>
      <c r="NJU119" s="134"/>
      <c r="NJV119" s="134"/>
      <c r="NJW119" s="134"/>
      <c r="NJX119" s="134"/>
      <c r="NJY119" s="134"/>
      <c r="NJZ119" s="134"/>
      <c r="NKA119" s="134"/>
      <c r="NKB119" s="134"/>
      <c r="NKC119" s="134"/>
      <c r="NKD119" s="134"/>
      <c r="NKE119" s="134"/>
      <c r="NKF119" s="134"/>
      <c r="NKG119" s="134"/>
      <c r="NKH119" s="134"/>
      <c r="NKI119" s="134"/>
      <c r="NKJ119" s="134"/>
      <c r="NKK119" s="134"/>
      <c r="NKL119" s="134"/>
      <c r="NKM119" s="134"/>
      <c r="NKN119" s="134"/>
      <c r="NKO119" s="134"/>
      <c r="NKP119" s="134"/>
      <c r="NKQ119" s="134"/>
      <c r="NKR119" s="134"/>
      <c r="NKS119" s="134"/>
      <c r="NKT119" s="134"/>
      <c r="NKU119" s="134"/>
      <c r="NKV119" s="134"/>
      <c r="NKW119" s="134"/>
      <c r="NKX119" s="134"/>
      <c r="NKY119" s="134"/>
      <c r="NKZ119" s="134"/>
      <c r="NLA119" s="134"/>
      <c r="NLB119" s="134"/>
      <c r="NLC119" s="134"/>
      <c r="NLD119" s="134"/>
      <c r="NLE119" s="134"/>
      <c r="NLF119" s="134"/>
      <c r="NLG119" s="134"/>
      <c r="NLH119" s="134"/>
      <c r="NLI119" s="134"/>
      <c r="NLJ119" s="134"/>
      <c r="NLK119" s="134"/>
      <c r="NLL119" s="134"/>
      <c r="NLM119" s="134"/>
      <c r="NLN119" s="134"/>
      <c r="NLO119" s="134"/>
      <c r="NLP119" s="134"/>
      <c r="NLQ119" s="134"/>
      <c r="NLR119" s="134"/>
      <c r="NLS119" s="134"/>
      <c r="NLT119" s="134"/>
      <c r="NLU119" s="134"/>
      <c r="NLV119" s="134"/>
      <c r="NLW119" s="134"/>
      <c r="NLX119" s="134"/>
      <c r="NLY119" s="134"/>
      <c r="NLZ119" s="134"/>
      <c r="NMA119" s="134"/>
      <c r="NMB119" s="134"/>
      <c r="NMC119" s="134"/>
      <c r="NMD119" s="134"/>
      <c r="NME119" s="134"/>
      <c r="NMF119" s="134"/>
      <c r="NMG119" s="134"/>
      <c r="NMH119" s="134"/>
      <c r="NMI119" s="134"/>
      <c r="NMJ119" s="134"/>
      <c r="NMK119" s="134"/>
      <c r="NML119" s="134"/>
      <c r="NMM119" s="134"/>
      <c r="NMN119" s="134"/>
      <c r="NMO119" s="134"/>
      <c r="NMP119" s="134"/>
      <c r="NMQ119" s="134"/>
      <c r="NMR119" s="134"/>
      <c r="NMS119" s="134"/>
      <c r="NMT119" s="134"/>
      <c r="NMU119" s="134"/>
      <c r="NMV119" s="134"/>
      <c r="NMW119" s="134"/>
      <c r="NMX119" s="134"/>
      <c r="NMY119" s="134"/>
      <c r="NMZ119" s="134"/>
      <c r="NNA119" s="134"/>
      <c r="NNB119" s="134"/>
      <c r="NNC119" s="134"/>
      <c r="NND119" s="134"/>
      <c r="NNE119" s="134"/>
      <c r="NNF119" s="134"/>
      <c r="NNG119" s="134"/>
      <c r="NNH119" s="134"/>
      <c r="NNI119" s="134"/>
      <c r="NNJ119" s="134"/>
      <c r="NNK119" s="134"/>
      <c r="NNL119" s="134"/>
      <c r="NNM119" s="134"/>
      <c r="NNN119" s="134"/>
      <c r="NNO119" s="134"/>
      <c r="NNP119" s="134"/>
      <c r="NNQ119" s="134"/>
      <c r="NNR119" s="134"/>
      <c r="NNS119" s="134"/>
      <c r="NNT119" s="134"/>
      <c r="NNU119" s="134"/>
      <c r="NNV119" s="134"/>
      <c r="NNW119" s="134"/>
      <c r="NNX119" s="134"/>
      <c r="NNY119" s="134"/>
      <c r="NNZ119" s="134"/>
      <c r="NOA119" s="134"/>
      <c r="NOB119" s="134"/>
      <c r="NOC119" s="134"/>
      <c r="NOD119" s="134"/>
      <c r="NOE119" s="134"/>
      <c r="NOF119" s="134"/>
      <c r="NOG119" s="134"/>
      <c r="NOH119" s="134"/>
      <c r="NOI119" s="134"/>
      <c r="NOJ119" s="134"/>
      <c r="NOK119" s="134"/>
      <c r="NOL119" s="134"/>
      <c r="NOM119" s="134"/>
      <c r="NON119" s="134"/>
      <c r="NOO119" s="134"/>
      <c r="NOP119" s="134"/>
      <c r="NOQ119" s="134"/>
      <c r="NOR119" s="134"/>
      <c r="NOS119" s="134"/>
      <c r="NOT119" s="134"/>
      <c r="NOU119" s="134"/>
      <c r="NOV119" s="134"/>
      <c r="NOW119" s="134"/>
      <c r="NOX119" s="134"/>
      <c r="NOY119" s="134"/>
      <c r="NOZ119" s="134"/>
      <c r="NPA119" s="134"/>
      <c r="NPB119" s="134"/>
      <c r="NPC119" s="134"/>
      <c r="NPD119" s="134"/>
      <c r="NPE119" s="134"/>
      <c r="NPF119" s="134"/>
      <c r="NPG119" s="134"/>
      <c r="NPH119" s="134"/>
      <c r="NPI119" s="134"/>
      <c r="NPJ119" s="134"/>
      <c r="NPK119" s="134"/>
      <c r="NPL119" s="134"/>
      <c r="NPM119" s="134"/>
      <c r="NPN119" s="134"/>
      <c r="NPO119" s="134"/>
      <c r="NPP119" s="134"/>
      <c r="NPQ119" s="134"/>
      <c r="NPR119" s="134"/>
      <c r="NPS119" s="134"/>
      <c r="NPT119" s="134"/>
      <c r="NPU119" s="134"/>
      <c r="NPV119" s="134"/>
      <c r="NPW119" s="134"/>
      <c r="NPX119" s="134"/>
      <c r="NPY119" s="134"/>
      <c r="NPZ119" s="134"/>
      <c r="NQA119" s="134"/>
      <c r="NQB119" s="134"/>
      <c r="NQC119" s="134"/>
      <c r="NQD119" s="134"/>
      <c r="NQE119" s="134"/>
      <c r="NQF119" s="134"/>
      <c r="NQG119" s="134"/>
      <c r="NQH119" s="134"/>
      <c r="NQI119" s="134"/>
      <c r="NQJ119" s="134"/>
      <c r="NQK119" s="134"/>
      <c r="NQL119" s="134"/>
      <c r="NQM119" s="134"/>
      <c r="NQN119" s="134"/>
      <c r="NQO119" s="134"/>
      <c r="NQP119" s="134"/>
      <c r="NQQ119" s="134"/>
      <c r="NQR119" s="134"/>
      <c r="NQS119" s="134"/>
      <c r="NQT119" s="134"/>
      <c r="NQU119" s="134"/>
      <c r="NQV119" s="134"/>
      <c r="NQW119" s="134"/>
      <c r="NQX119" s="134"/>
      <c r="NQY119" s="134"/>
      <c r="NQZ119" s="134"/>
      <c r="NRA119" s="134"/>
      <c r="NRB119" s="134"/>
      <c r="NRC119" s="134"/>
      <c r="NRD119" s="134"/>
      <c r="NRE119" s="134"/>
      <c r="NRF119" s="134"/>
      <c r="NRG119" s="134"/>
      <c r="NRH119" s="134"/>
      <c r="NRI119" s="134"/>
      <c r="NRJ119" s="134"/>
      <c r="NRK119" s="134"/>
      <c r="NRL119" s="134"/>
      <c r="NRM119" s="134"/>
      <c r="NRN119" s="134"/>
      <c r="NRO119" s="134"/>
      <c r="NRP119" s="134"/>
      <c r="NRQ119" s="134"/>
      <c r="NRR119" s="134"/>
      <c r="NRS119" s="134"/>
      <c r="NRT119" s="134"/>
      <c r="NRU119" s="134"/>
      <c r="NRV119" s="134"/>
      <c r="NRW119" s="134"/>
      <c r="NRX119" s="134"/>
      <c r="NRY119" s="134"/>
      <c r="NRZ119" s="134"/>
      <c r="NSA119" s="134"/>
      <c r="NSB119" s="134"/>
      <c r="NSC119" s="134"/>
      <c r="NSD119" s="134"/>
      <c r="NSE119" s="134"/>
      <c r="NSF119" s="134"/>
      <c r="NSG119" s="134"/>
      <c r="NSH119" s="134"/>
      <c r="NSI119" s="134"/>
      <c r="NSJ119" s="134"/>
      <c r="NSK119" s="134"/>
      <c r="NSL119" s="134"/>
      <c r="NSM119" s="134"/>
      <c r="NSN119" s="134"/>
      <c r="NSO119" s="134"/>
      <c r="NSP119" s="134"/>
      <c r="NSQ119" s="134"/>
      <c r="NSR119" s="134"/>
      <c r="NSS119" s="134"/>
      <c r="NST119" s="134"/>
      <c r="NSU119" s="134"/>
      <c r="NSV119" s="134"/>
      <c r="NSW119" s="134"/>
      <c r="NSX119" s="134"/>
      <c r="NSY119" s="134"/>
      <c r="NSZ119" s="134"/>
      <c r="NTA119" s="134"/>
      <c r="NTB119" s="134"/>
      <c r="NTC119" s="134"/>
      <c r="NTD119" s="134"/>
      <c r="NTE119" s="134"/>
      <c r="NTF119" s="134"/>
      <c r="NTG119" s="134"/>
      <c r="NTH119" s="134"/>
      <c r="NTI119" s="134"/>
      <c r="NTJ119" s="134"/>
      <c r="NTK119" s="134"/>
      <c r="NTL119" s="134"/>
      <c r="NTM119" s="134"/>
      <c r="NTN119" s="134"/>
      <c r="NTO119" s="134"/>
      <c r="NTP119" s="134"/>
      <c r="NTQ119" s="134"/>
      <c r="NTR119" s="134"/>
      <c r="NTS119" s="134"/>
      <c r="NTT119" s="134"/>
      <c r="NTU119" s="134"/>
      <c r="NTV119" s="134"/>
      <c r="NTW119" s="134"/>
      <c r="NTX119" s="134"/>
      <c r="NTY119" s="134"/>
      <c r="NTZ119" s="134"/>
      <c r="NUA119" s="134"/>
      <c r="NUB119" s="134"/>
      <c r="NUC119" s="134"/>
      <c r="NUD119" s="134"/>
      <c r="NUE119" s="134"/>
      <c r="NUF119" s="134"/>
      <c r="NUG119" s="134"/>
      <c r="NUH119" s="134"/>
      <c r="NUI119" s="134"/>
      <c r="NUJ119" s="134"/>
      <c r="NUK119" s="134"/>
      <c r="NUL119" s="134"/>
      <c r="NUM119" s="134"/>
      <c r="NUN119" s="134"/>
      <c r="NUO119" s="134"/>
      <c r="NUP119" s="134"/>
      <c r="NUQ119" s="134"/>
      <c r="NUR119" s="134"/>
      <c r="NUS119" s="134"/>
      <c r="NUT119" s="134"/>
      <c r="NUU119" s="134"/>
      <c r="NUV119" s="134"/>
      <c r="NUW119" s="134"/>
      <c r="NUX119" s="134"/>
      <c r="NUY119" s="134"/>
      <c r="NUZ119" s="134"/>
      <c r="NVA119" s="134"/>
      <c r="NVB119" s="134"/>
      <c r="NVC119" s="134"/>
      <c r="NVD119" s="134"/>
      <c r="NVE119" s="134"/>
      <c r="NVF119" s="134"/>
      <c r="NVG119" s="134"/>
      <c r="NVH119" s="134"/>
      <c r="NVI119" s="134"/>
      <c r="NVJ119" s="134"/>
      <c r="NVK119" s="134"/>
      <c r="NVL119" s="134"/>
      <c r="NVM119" s="134"/>
      <c r="NVN119" s="134"/>
      <c r="NVO119" s="134"/>
      <c r="NVP119" s="134"/>
      <c r="NVQ119" s="134"/>
      <c r="NVR119" s="134"/>
      <c r="NVS119" s="134"/>
      <c r="NVT119" s="134"/>
      <c r="NVU119" s="134"/>
      <c r="NVV119" s="134"/>
      <c r="NVW119" s="134"/>
      <c r="NVX119" s="134"/>
      <c r="NVY119" s="134"/>
      <c r="NVZ119" s="134"/>
      <c r="NWA119" s="134"/>
      <c r="NWB119" s="134"/>
      <c r="NWC119" s="134"/>
      <c r="NWD119" s="134"/>
      <c r="NWE119" s="134"/>
      <c r="NWF119" s="134"/>
      <c r="NWG119" s="134"/>
      <c r="NWH119" s="134"/>
      <c r="NWI119" s="134"/>
      <c r="NWJ119" s="134"/>
      <c r="NWK119" s="134"/>
      <c r="NWL119" s="134"/>
      <c r="NWM119" s="134"/>
      <c r="NWN119" s="134"/>
      <c r="NWO119" s="134"/>
      <c r="NWP119" s="134"/>
      <c r="NWQ119" s="134"/>
      <c r="NWR119" s="134"/>
      <c r="NWS119" s="134"/>
      <c r="NWT119" s="134"/>
      <c r="NWU119" s="134"/>
      <c r="NWV119" s="134"/>
      <c r="NWW119" s="134"/>
      <c r="NWX119" s="134"/>
      <c r="NWY119" s="134"/>
      <c r="NWZ119" s="134"/>
      <c r="NXA119" s="134"/>
      <c r="NXB119" s="134"/>
      <c r="NXC119" s="134"/>
      <c r="NXD119" s="134"/>
      <c r="NXE119" s="134"/>
      <c r="NXF119" s="134"/>
      <c r="NXG119" s="134"/>
      <c r="NXH119" s="134"/>
      <c r="NXI119" s="134"/>
      <c r="NXJ119" s="134"/>
      <c r="NXK119" s="134"/>
      <c r="NXL119" s="134"/>
      <c r="NXM119" s="134"/>
      <c r="NXN119" s="134"/>
      <c r="NXO119" s="134"/>
      <c r="NXP119" s="134"/>
      <c r="NXQ119" s="134"/>
      <c r="NXR119" s="134"/>
      <c r="NXS119" s="134"/>
      <c r="NXT119" s="134"/>
      <c r="NXU119" s="134"/>
      <c r="NXV119" s="134"/>
      <c r="NXW119" s="134"/>
      <c r="NXX119" s="134"/>
      <c r="NXY119" s="134"/>
      <c r="NXZ119" s="134"/>
      <c r="NYA119" s="134"/>
      <c r="NYB119" s="134"/>
      <c r="NYC119" s="134"/>
      <c r="NYD119" s="134"/>
      <c r="NYE119" s="134"/>
      <c r="NYF119" s="134"/>
      <c r="NYG119" s="134"/>
      <c r="NYH119" s="134"/>
      <c r="NYI119" s="134"/>
      <c r="NYJ119" s="134"/>
      <c r="NYK119" s="134"/>
      <c r="NYL119" s="134"/>
      <c r="NYM119" s="134"/>
      <c r="NYN119" s="134"/>
      <c r="NYO119" s="134"/>
      <c r="NYP119" s="134"/>
      <c r="NYQ119" s="134"/>
      <c r="NYR119" s="134"/>
      <c r="NYS119" s="134"/>
      <c r="NYT119" s="134"/>
      <c r="NYU119" s="134"/>
      <c r="NYV119" s="134"/>
      <c r="NYW119" s="134"/>
      <c r="NYX119" s="134"/>
      <c r="NYY119" s="134"/>
      <c r="NYZ119" s="134"/>
      <c r="NZA119" s="134"/>
      <c r="NZB119" s="134"/>
      <c r="NZC119" s="134"/>
      <c r="NZD119" s="134"/>
      <c r="NZE119" s="134"/>
      <c r="NZF119" s="134"/>
      <c r="NZG119" s="134"/>
      <c r="NZH119" s="134"/>
      <c r="NZI119" s="134"/>
      <c r="NZJ119" s="134"/>
      <c r="NZK119" s="134"/>
      <c r="NZL119" s="134"/>
      <c r="NZM119" s="134"/>
      <c r="NZN119" s="134"/>
      <c r="NZO119" s="134"/>
      <c r="NZP119" s="134"/>
      <c r="NZQ119" s="134"/>
      <c r="NZR119" s="134"/>
      <c r="NZS119" s="134"/>
      <c r="NZT119" s="134"/>
      <c r="NZU119" s="134"/>
      <c r="NZV119" s="134"/>
      <c r="NZW119" s="134"/>
      <c r="NZX119" s="134"/>
      <c r="NZY119" s="134"/>
      <c r="NZZ119" s="134"/>
      <c r="OAA119" s="134"/>
      <c r="OAB119" s="134"/>
      <c r="OAC119" s="134"/>
      <c r="OAD119" s="134"/>
      <c r="OAE119" s="134"/>
      <c r="OAF119" s="134"/>
      <c r="OAG119" s="134"/>
      <c r="OAH119" s="134"/>
      <c r="OAI119" s="134"/>
      <c r="OAJ119" s="134"/>
      <c r="OAK119" s="134"/>
      <c r="OAL119" s="134"/>
      <c r="OAM119" s="134"/>
      <c r="OAN119" s="134"/>
      <c r="OAO119" s="134"/>
      <c r="OAP119" s="134"/>
      <c r="OAQ119" s="134"/>
      <c r="OAR119" s="134"/>
      <c r="OAS119" s="134"/>
      <c r="OAT119" s="134"/>
      <c r="OAU119" s="134"/>
      <c r="OAV119" s="134"/>
      <c r="OAW119" s="134"/>
      <c r="OAX119" s="134"/>
      <c r="OAY119" s="134"/>
      <c r="OAZ119" s="134"/>
      <c r="OBA119" s="134"/>
      <c r="OBB119" s="134"/>
      <c r="OBC119" s="134"/>
      <c r="OBD119" s="134"/>
      <c r="OBE119" s="134"/>
      <c r="OBF119" s="134"/>
      <c r="OBG119" s="134"/>
      <c r="OBH119" s="134"/>
      <c r="OBI119" s="134"/>
      <c r="OBJ119" s="134"/>
      <c r="OBK119" s="134"/>
      <c r="OBL119" s="134"/>
      <c r="OBM119" s="134"/>
      <c r="OBN119" s="134"/>
      <c r="OBO119" s="134"/>
      <c r="OBP119" s="134"/>
      <c r="OBQ119" s="134"/>
      <c r="OBR119" s="134"/>
      <c r="OBS119" s="134"/>
      <c r="OBT119" s="134"/>
      <c r="OBU119" s="134"/>
      <c r="OBV119" s="134"/>
      <c r="OBW119" s="134"/>
      <c r="OBX119" s="134"/>
      <c r="OBY119" s="134"/>
      <c r="OBZ119" s="134"/>
      <c r="OCA119" s="134"/>
      <c r="OCB119" s="134"/>
      <c r="OCC119" s="134"/>
      <c r="OCD119" s="134"/>
      <c r="OCE119" s="134"/>
      <c r="OCF119" s="134"/>
      <c r="OCG119" s="134"/>
      <c r="OCH119" s="134"/>
      <c r="OCI119" s="134"/>
      <c r="OCJ119" s="134"/>
      <c r="OCK119" s="134"/>
      <c r="OCL119" s="134"/>
      <c r="OCM119" s="134"/>
      <c r="OCN119" s="134"/>
      <c r="OCO119" s="134"/>
      <c r="OCP119" s="134"/>
      <c r="OCQ119" s="134"/>
      <c r="OCR119" s="134"/>
      <c r="OCS119" s="134"/>
      <c r="OCT119" s="134"/>
      <c r="OCU119" s="134"/>
      <c r="OCV119" s="134"/>
      <c r="OCW119" s="134"/>
      <c r="OCX119" s="134"/>
      <c r="OCY119" s="134"/>
      <c r="OCZ119" s="134"/>
      <c r="ODA119" s="134"/>
      <c r="ODB119" s="134"/>
      <c r="ODC119" s="134"/>
      <c r="ODD119" s="134"/>
      <c r="ODE119" s="134"/>
      <c r="ODF119" s="134"/>
      <c r="ODG119" s="134"/>
      <c r="ODH119" s="134"/>
      <c r="ODI119" s="134"/>
      <c r="ODJ119" s="134"/>
      <c r="ODK119" s="134"/>
      <c r="ODL119" s="134"/>
      <c r="ODM119" s="134"/>
      <c r="ODN119" s="134"/>
      <c r="ODO119" s="134"/>
      <c r="ODP119" s="134"/>
      <c r="ODQ119" s="134"/>
      <c r="ODR119" s="134"/>
      <c r="ODS119" s="134"/>
      <c r="ODT119" s="134"/>
      <c r="ODU119" s="134"/>
      <c r="ODV119" s="134"/>
      <c r="ODW119" s="134"/>
      <c r="ODX119" s="134"/>
      <c r="ODY119" s="134"/>
      <c r="ODZ119" s="134"/>
      <c r="OEA119" s="134"/>
      <c r="OEB119" s="134"/>
      <c r="OEC119" s="134"/>
      <c r="OED119" s="134"/>
      <c r="OEE119" s="134"/>
      <c r="OEF119" s="134"/>
      <c r="OEG119" s="134"/>
      <c r="OEH119" s="134"/>
      <c r="OEI119" s="134"/>
      <c r="OEJ119" s="134"/>
      <c r="OEK119" s="134"/>
      <c r="OEL119" s="134"/>
      <c r="OEM119" s="134"/>
      <c r="OEN119" s="134"/>
      <c r="OEO119" s="134"/>
      <c r="OEP119" s="134"/>
      <c r="OEQ119" s="134"/>
      <c r="OER119" s="134"/>
      <c r="OES119" s="134"/>
      <c r="OET119" s="134"/>
      <c r="OEU119" s="134"/>
      <c r="OEV119" s="134"/>
      <c r="OEW119" s="134"/>
      <c r="OEX119" s="134"/>
      <c r="OEY119" s="134"/>
      <c r="OEZ119" s="134"/>
      <c r="OFA119" s="134"/>
      <c r="OFB119" s="134"/>
      <c r="OFC119" s="134"/>
      <c r="OFD119" s="134"/>
      <c r="OFE119" s="134"/>
      <c r="OFF119" s="134"/>
      <c r="OFG119" s="134"/>
      <c r="OFH119" s="134"/>
      <c r="OFI119" s="134"/>
      <c r="OFJ119" s="134"/>
      <c r="OFK119" s="134"/>
      <c r="OFL119" s="134"/>
      <c r="OFM119" s="134"/>
      <c r="OFN119" s="134"/>
      <c r="OFO119" s="134"/>
      <c r="OFP119" s="134"/>
      <c r="OFQ119" s="134"/>
      <c r="OFR119" s="134"/>
      <c r="OFS119" s="134"/>
      <c r="OFT119" s="134"/>
      <c r="OFU119" s="134"/>
      <c r="OFV119" s="134"/>
      <c r="OFW119" s="134"/>
      <c r="OFX119" s="134"/>
      <c r="OFY119" s="134"/>
      <c r="OFZ119" s="134"/>
      <c r="OGA119" s="134"/>
      <c r="OGB119" s="134"/>
      <c r="OGC119" s="134"/>
      <c r="OGD119" s="134"/>
      <c r="OGE119" s="134"/>
      <c r="OGF119" s="134"/>
      <c r="OGG119" s="134"/>
      <c r="OGH119" s="134"/>
      <c r="OGI119" s="134"/>
      <c r="OGJ119" s="134"/>
      <c r="OGK119" s="134"/>
      <c r="OGL119" s="134"/>
      <c r="OGM119" s="134"/>
      <c r="OGN119" s="134"/>
      <c r="OGO119" s="134"/>
      <c r="OGP119" s="134"/>
      <c r="OGQ119" s="134"/>
      <c r="OGR119" s="134"/>
      <c r="OGS119" s="134"/>
      <c r="OGT119" s="134"/>
      <c r="OGU119" s="134"/>
      <c r="OGV119" s="134"/>
      <c r="OGW119" s="134"/>
      <c r="OGX119" s="134"/>
      <c r="OGY119" s="134"/>
      <c r="OGZ119" s="134"/>
      <c r="OHA119" s="134"/>
      <c r="OHB119" s="134"/>
      <c r="OHC119" s="134"/>
      <c r="OHD119" s="134"/>
      <c r="OHE119" s="134"/>
      <c r="OHF119" s="134"/>
      <c r="OHG119" s="134"/>
      <c r="OHH119" s="134"/>
      <c r="OHI119" s="134"/>
      <c r="OHJ119" s="134"/>
      <c r="OHK119" s="134"/>
      <c r="OHL119" s="134"/>
      <c r="OHM119" s="134"/>
      <c r="OHN119" s="134"/>
      <c r="OHO119" s="134"/>
      <c r="OHP119" s="134"/>
      <c r="OHQ119" s="134"/>
      <c r="OHR119" s="134"/>
      <c r="OHS119" s="134"/>
      <c r="OHT119" s="134"/>
      <c r="OHU119" s="134"/>
      <c r="OHV119" s="134"/>
      <c r="OHW119" s="134"/>
      <c r="OHX119" s="134"/>
      <c r="OHY119" s="134"/>
      <c r="OHZ119" s="134"/>
      <c r="OIA119" s="134"/>
      <c r="OIB119" s="134"/>
      <c r="OIC119" s="134"/>
      <c r="OID119" s="134"/>
      <c r="OIE119" s="134"/>
      <c r="OIF119" s="134"/>
      <c r="OIG119" s="134"/>
      <c r="OIH119" s="134"/>
      <c r="OII119" s="134"/>
      <c r="OIJ119" s="134"/>
      <c r="OIK119" s="134"/>
      <c r="OIL119" s="134"/>
      <c r="OIM119" s="134"/>
      <c r="OIN119" s="134"/>
      <c r="OIO119" s="134"/>
      <c r="OIP119" s="134"/>
      <c r="OIQ119" s="134"/>
      <c r="OIR119" s="134"/>
      <c r="OIS119" s="134"/>
      <c r="OIT119" s="134"/>
      <c r="OIU119" s="134"/>
      <c r="OIV119" s="134"/>
      <c r="OIW119" s="134"/>
      <c r="OIX119" s="134"/>
      <c r="OIY119" s="134"/>
      <c r="OIZ119" s="134"/>
      <c r="OJA119" s="134"/>
      <c r="OJB119" s="134"/>
      <c r="OJC119" s="134"/>
      <c r="OJD119" s="134"/>
      <c r="OJE119" s="134"/>
      <c r="OJF119" s="134"/>
      <c r="OJG119" s="134"/>
      <c r="OJH119" s="134"/>
      <c r="OJI119" s="134"/>
      <c r="OJJ119" s="134"/>
      <c r="OJK119" s="134"/>
      <c r="OJL119" s="134"/>
      <c r="OJM119" s="134"/>
      <c r="OJN119" s="134"/>
      <c r="OJO119" s="134"/>
      <c r="OJP119" s="134"/>
      <c r="OJQ119" s="134"/>
      <c r="OJR119" s="134"/>
      <c r="OJS119" s="134"/>
      <c r="OJT119" s="134"/>
      <c r="OJU119" s="134"/>
      <c r="OJV119" s="134"/>
      <c r="OJW119" s="134"/>
      <c r="OJX119" s="134"/>
      <c r="OJY119" s="134"/>
      <c r="OJZ119" s="134"/>
      <c r="OKA119" s="134"/>
      <c r="OKB119" s="134"/>
      <c r="OKC119" s="134"/>
      <c r="OKD119" s="134"/>
      <c r="OKE119" s="134"/>
      <c r="OKF119" s="134"/>
      <c r="OKG119" s="134"/>
      <c r="OKH119" s="134"/>
      <c r="OKI119" s="134"/>
      <c r="OKJ119" s="134"/>
      <c r="OKK119" s="134"/>
      <c r="OKL119" s="134"/>
      <c r="OKM119" s="134"/>
      <c r="OKN119" s="134"/>
      <c r="OKO119" s="134"/>
      <c r="OKP119" s="134"/>
      <c r="OKQ119" s="134"/>
      <c r="OKR119" s="134"/>
      <c r="OKS119" s="134"/>
      <c r="OKT119" s="134"/>
      <c r="OKU119" s="134"/>
      <c r="OKV119" s="134"/>
      <c r="OKW119" s="134"/>
      <c r="OKX119" s="134"/>
      <c r="OKY119" s="134"/>
      <c r="OKZ119" s="134"/>
      <c r="OLA119" s="134"/>
      <c r="OLB119" s="134"/>
      <c r="OLC119" s="134"/>
      <c r="OLD119" s="134"/>
      <c r="OLE119" s="134"/>
      <c r="OLF119" s="134"/>
      <c r="OLG119" s="134"/>
      <c r="OLH119" s="134"/>
      <c r="OLI119" s="134"/>
      <c r="OLJ119" s="134"/>
      <c r="OLK119" s="134"/>
      <c r="OLL119" s="134"/>
      <c r="OLM119" s="134"/>
      <c r="OLN119" s="134"/>
      <c r="OLO119" s="134"/>
      <c r="OLP119" s="134"/>
      <c r="OLQ119" s="134"/>
      <c r="OLR119" s="134"/>
      <c r="OLS119" s="134"/>
      <c r="OLT119" s="134"/>
      <c r="OLU119" s="134"/>
      <c r="OLV119" s="134"/>
      <c r="OLW119" s="134"/>
      <c r="OLX119" s="134"/>
      <c r="OLY119" s="134"/>
      <c r="OLZ119" s="134"/>
      <c r="OMA119" s="134"/>
      <c r="OMB119" s="134"/>
      <c r="OMC119" s="134"/>
      <c r="OMD119" s="134"/>
      <c r="OME119" s="134"/>
      <c r="OMF119" s="134"/>
      <c r="OMG119" s="134"/>
      <c r="OMH119" s="134"/>
      <c r="OMI119" s="134"/>
      <c r="OMJ119" s="134"/>
      <c r="OMK119" s="134"/>
      <c r="OML119" s="134"/>
      <c r="OMM119" s="134"/>
      <c r="OMN119" s="134"/>
      <c r="OMO119" s="134"/>
      <c r="OMP119" s="134"/>
      <c r="OMQ119" s="134"/>
      <c r="OMR119" s="134"/>
      <c r="OMS119" s="134"/>
      <c r="OMT119" s="134"/>
      <c r="OMU119" s="134"/>
      <c r="OMV119" s="134"/>
      <c r="OMW119" s="134"/>
      <c r="OMX119" s="134"/>
      <c r="OMY119" s="134"/>
      <c r="OMZ119" s="134"/>
      <c r="ONA119" s="134"/>
      <c r="ONB119" s="134"/>
      <c r="ONC119" s="134"/>
      <c r="OND119" s="134"/>
      <c r="ONE119" s="134"/>
      <c r="ONF119" s="134"/>
      <c r="ONG119" s="134"/>
      <c r="ONH119" s="134"/>
      <c r="ONI119" s="134"/>
      <c r="ONJ119" s="134"/>
      <c r="ONK119" s="134"/>
      <c r="ONL119" s="134"/>
      <c r="ONM119" s="134"/>
      <c r="ONN119" s="134"/>
      <c r="ONO119" s="134"/>
      <c r="ONP119" s="134"/>
      <c r="ONQ119" s="134"/>
      <c r="ONR119" s="134"/>
      <c r="ONS119" s="134"/>
      <c r="ONT119" s="134"/>
      <c r="ONU119" s="134"/>
      <c r="ONV119" s="134"/>
      <c r="ONW119" s="134"/>
      <c r="ONX119" s="134"/>
      <c r="ONY119" s="134"/>
      <c r="ONZ119" s="134"/>
      <c r="OOA119" s="134"/>
      <c r="OOB119" s="134"/>
      <c r="OOC119" s="134"/>
      <c r="OOD119" s="134"/>
      <c r="OOE119" s="134"/>
      <c r="OOF119" s="134"/>
      <c r="OOG119" s="134"/>
      <c r="OOH119" s="134"/>
      <c r="OOI119" s="134"/>
      <c r="OOJ119" s="134"/>
      <c r="OOK119" s="134"/>
      <c r="OOL119" s="134"/>
      <c r="OOM119" s="134"/>
      <c r="OON119" s="134"/>
      <c r="OOO119" s="134"/>
      <c r="OOP119" s="134"/>
      <c r="OOQ119" s="134"/>
      <c r="OOR119" s="134"/>
      <c r="OOS119" s="134"/>
      <c r="OOT119" s="134"/>
      <c r="OOU119" s="134"/>
      <c r="OOV119" s="134"/>
      <c r="OOW119" s="134"/>
      <c r="OOX119" s="134"/>
      <c r="OOY119" s="134"/>
      <c r="OOZ119" s="134"/>
      <c r="OPA119" s="134"/>
      <c r="OPB119" s="134"/>
      <c r="OPC119" s="134"/>
      <c r="OPD119" s="134"/>
      <c r="OPE119" s="134"/>
      <c r="OPF119" s="134"/>
      <c r="OPG119" s="134"/>
      <c r="OPH119" s="134"/>
      <c r="OPI119" s="134"/>
      <c r="OPJ119" s="134"/>
      <c r="OPK119" s="134"/>
      <c r="OPL119" s="134"/>
      <c r="OPM119" s="134"/>
      <c r="OPN119" s="134"/>
      <c r="OPO119" s="134"/>
      <c r="OPP119" s="134"/>
      <c r="OPQ119" s="134"/>
      <c r="OPR119" s="134"/>
      <c r="OPS119" s="134"/>
      <c r="OPT119" s="134"/>
      <c r="OPU119" s="134"/>
      <c r="OPV119" s="134"/>
      <c r="OPW119" s="134"/>
      <c r="OPX119" s="134"/>
      <c r="OPY119" s="134"/>
      <c r="OPZ119" s="134"/>
      <c r="OQA119" s="134"/>
      <c r="OQB119" s="134"/>
      <c r="OQC119" s="134"/>
      <c r="OQD119" s="134"/>
      <c r="OQE119" s="134"/>
      <c r="OQF119" s="134"/>
      <c r="OQG119" s="134"/>
      <c r="OQH119" s="134"/>
      <c r="OQI119" s="134"/>
      <c r="OQJ119" s="134"/>
      <c r="OQK119" s="134"/>
      <c r="OQL119" s="134"/>
      <c r="OQM119" s="134"/>
      <c r="OQN119" s="134"/>
      <c r="OQO119" s="134"/>
      <c r="OQP119" s="134"/>
      <c r="OQQ119" s="134"/>
      <c r="OQR119" s="134"/>
      <c r="OQS119" s="134"/>
      <c r="OQT119" s="134"/>
      <c r="OQU119" s="134"/>
      <c r="OQV119" s="134"/>
      <c r="OQW119" s="134"/>
      <c r="OQX119" s="134"/>
      <c r="OQY119" s="134"/>
      <c r="OQZ119" s="134"/>
      <c r="ORA119" s="134"/>
      <c r="ORB119" s="134"/>
      <c r="ORC119" s="134"/>
      <c r="ORD119" s="134"/>
      <c r="ORE119" s="134"/>
      <c r="ORF119" s="134"/>
      <c r="ORG119" s="134"/>
      <c r="ORH119" s="134"/>
      <c r="ORI119" s="134"/>
      <c r="ORJ119" s="134"/>
      <c r="ORK119" s="134"/>
      <c r="ORL119" s="134"/>
      <c r="ORM119" s="134"/>
      <c r="ORN119" s="134"/>
      <c r="ORO119" s="134"/>
      <c r="ORP119" s="134"/>
      <c r="ORQ119" s="134"/>
      <c r="ORR119" s="134"/>
      <c r="ORS119" s="134"/>
      <c r="ORT119" s="134"/>
      <c r="ORU119" s="134"/>
      <c r="ORV119" s="134"/>
      <c r="ORW119" s="134"/>
      <c r="ORX119" s="134"/>
      <c r="ORY119" s="134"/>
      <c r="ORZ119" s="134"/>
      <c r="OSA119" s="134"/>
      <c r="OSB119" s="134"/>
      <c r="OSC119" s="134"/>
      <c r="OSD119" s="134"/>
      <c r="OSE119" s="134"/>
      <c r="OSF119" s="134"/>
      <c r="OSG119" s="134"/>
      <c r="OSH119" s="134"/>
      <c r="OSI119" s="134"/>
      <c r="OSJ119" s="134"/>
      <c r="OSK119" s="134"/>
      <c r="OSL119" s="134"/>
      <c r="OSM119" s="134"/>
      <c r="OSN119" s="134"/>
      <c r="OSO119" s="134"/>
      <c r="OSP119" s="134"/>
      <c r="OSQ119" s="134"/>
      <c r="OSR119" s="134"/>
      <c r="OSS119" s="134"/>
      <c r="OST119" s="134"/>
      <c r="OSU119" s="134"/>
      <c r="OSV119" s="134"/>
      <c r="OSW119" s="134"/>
      <c r="OSX119" s="134"/>
      <c r="OSY119" s="134"/>
      <c r="OSZ119" s="134"/>
      <c r="OTA119" s="134"/>
      <c r="OTB119" s="134"/>
      <c r="OTC119" s="134"/>
      <c r="OTD119" s="134"/>
      <c r="OTE119" s="134"/>
      <c r="OTF119" s="134"/>
      <c r="OTG119" s="134"/>
      <c r="OTH119" s="134"/>
      <c r="OTI119" s="134"/>
      <c r="OTJ119" s="134"/>
      <c r="OTK119" s="134"/>
      <c r="OTL119" s="134"/>
      <c r="OTM119" s="134"/>
      <c r="OTN119" s="134"/>
      <c r="OTO119" s="134"/>
      <c r="OTP119" s="134"/>
      <c r="OTQ119" s="134"/>
      <c r="OTR119" s="134"/>
      <c r="OTS119" s="134"/>
      <c r="OTT119" s="134"/>
      <c r="OTU119" s="134"/>
      <c r="OTV119" s="134"/>
      <c r="OTW119" s="134"/>
      <c r="OTX119" s="134"/>
      <c r="OTY119" s="134"/>
      <c r="OTZ119" s="134"/>
      <c r="OUA119" s="134"/>
      <c r="OUB119" s="134"/>
      <c r="OUC119" s="134"/>
      <c r="OUD119" s="134"/>
      <c r="OUE119" s="134"/>
      <c r="OUF119" s="134"/>
      <c r="OUG119" s="134"/>
      <c r="OUH119" s="134"/>
      <c r="OUI119" s="134"/>
      <c r="OUJ119" s="134"/>
      <c r="OUK119" s="134"/>
      <c r="OUL119" s="134"/>
      <c r="OUM119" s="134"/>
      <c r="OUN119" s="134"/>
      <c r="OUO119" s="134"/>
      <c r="OUP119" s="134"/>
      <c r="OUQ119" s="134"/>
      <c r="OUR119" s="134"/>
      <c r="OUS119" s="134"/>
      <c r="OUT119" s="134"/>
      <c r="OUU119" s="134"/>
      <c r="OUV119" s="134"/>
      <c r="OUW119" s="134"/>
      <c r="OUX119" s="134"/>
      <c r="OUY119" s="134"/>
      <c r="OUZ119" s="134"/>
      <c r="OVA119" s="134"/>
      <c r="OVB119" s="134"/>
      <c r="OVC119" s="134"/>
      <c r="OVD119" s="134"/>
      <c r="OVE119" s="134"/>
      <c r="OVF119" s="134"/>
      <c r="OVG119" s="134"/>
      <c r="OVH119" s="134"/>
      <c r="OVI119" s="134"/>
      <c r="OVJ119" s="134"/>
      <c r="OVK119" s="134"/>
      <c r="OVL119" s="134"/>
      <c r="OVM119" s="134"/>
      <c r="OVN119" s="134"/>
      <c r="OVO119" s="134"/>
      <c r="OVP119" s="134"/>
      <c r="OVQ119" s="134"/>
      <c r="OVR119" s="134"/>
      <c r="OVS119" s="134"/>
      <c r="OVT119" s="134"/>
      <c r="OVU119" s="134"/>
      <c r="OVV119" s="134"/>
      <c r="OVW119" s="134"/>
      <c r="OVX119" s="134"/>
      <c r="OVY119" s="134"/>
      <c r="OVZ119" s="134"/>
      <c r="OWA119" s="134"/>
      <c r="OWB119" s="134"/>
      <c r="OWC119" s="134"/>
      <c r="OWD119" s="134"/>
      <c r="OWE119" s="134"/>
      <c r="OWF119" s="134"/>
      <c r="OWG119" s="134"/>
      <c r="OWH119" s="134"/>
      <c r="OWI119" s="134"/>
      <c r="OWJ119" s="134"/>
      <c r="OWK119" s="134"/>
      <c r="OWL119" s="134"/>
      <c r="OWM119" s="134"/>
      <c r="OWN119" s="134"/>
      <c r="OWO119" s="134"/>
      <c r="OWP119" s="134"/>
      <c r="OWQ119" s="134"/>
      <c r="OWR119" s="134"/>
      <c r="OWS119" s="134"/>
      <c r="OWT119" s="134"/>
      <c r="OWU119" s="134"/>
      <c r="OWV119" s="134"/>
      <c r="OWW119" s="134"/>
      <c r="OWX119" s="134"/>
      <c r="OWY119" s="134"/>
      <c r="OWZ119" s="134"/>
      <c r="OXA119" s="134"/>
      <c r="OXB119" s="134"/>
      <c r="OXC119" s="134"/>
      <c r="OXD119" s="134"/>
      <c r="OXE119" s="134"/>
      <c r="OXF119" s="134"/>
      <c r="OXG119" s="134"/>
      <c r="OXH119" s="134"/>
      <c r="OXI119" s="134"/>
      <c r="OXJ119" s="134"/>
      <c r="OXK119" s="134"/>
      <c r="OXL119" s="134"/>
      <c r="OXM119" s="134"/>
      <c r="OXN119" s="134"/>
      <c r="OXO119" s="134"/>
      <c r="OXP119" s="134"/>
      <c r="OXQ119" s="134"/>
      <c r="OXR119" s="134"/>
      <c r="OXS119" s="134"/>
      <c r="OXT119" s="134"/>
      <c r="OXU119" s="134"/>
      <c r="OXV119" s="134"/>
      <c r="OXW119" s="134"/>
      <c r="OXX119" s="134"/>
      <c r="OXY119" s="134"/>
      <c r="OXZ119" s="134"/>
      <c r="OYA119" s="134"/>
      <c r="OYB119" s="134"/>
      <c r="OYC119" s="134"/>
      <c r="OYD119" s="134"/>
      <c r="OYE119" s="134"/>
      <c r="OYF119" s="134"/>
      <c r="OYG119" s="134"/>
      <c r="OYH119" s="134"/>
      <c r="OYI119" s="134"/>
      <c r="OYJ119" s="134"/>
      <c r="OYK119" s="134"/>
      <c r="OYL119" s="134"/>
      <c r="OYM119" s="134"/>
      <c r="OYN119" s="134"/>
      <c r="OYO119" s="134"/>
      <c r="OYP119" s="134"/>
      <c r="OYQ119" s="134"/>
      <c r="OYR119" s="134"/>
      <c r="OYS119" s="134"/>
      <c r="OYT119" s="134"/>
      <c r="OYU119" s="134"/>
      <c r="OYV119" s="134"/>
      <c r="OYW119" s="134"/>
      <c r="OYX119" s="134"/>
      <c r="OYY119" s="134"/>
      <c r="OYZ119" s="134"/>
      <c r="OZA119" s="134"/>
      <c r="OZB119" s="134"/>
      <c r="OZC119" s="134"/>
      <c r="OZD119" s="134"/>
      <c r="OZE119" s="134"/>
      <c r="OZF119" s="134"/>
      <c r="OZG119" s="134"/>
      <c r="OZH119" s="134"/>
      <c r="OZI119" s="134"/>
      <c r="OZJ119" s="134"/>
      <c r="OZK119" s="134"/>
      <c r="OZL119" s="134"/>
      <c r="OZM119" s="134"/>
      <c r="OZN119" s="134"/>
      <c r="OZO119" s="134"/>
      <c r="OZP119" s="134"/>
      <c r="OZQ119" s="134"/>
      <c r="OZR119" s="134"/>
      <c r="OZS119" s="134"/>
      <c r="OZT119" s="134"/>
      <c r="OZU119" s="134"/>
      <c r="OZV119" s="134"/>
      <c r="OZW119" s="134"/>
      <c r="OZX119" s="134"/>
      <c r="OZY119" s="134"/>
      <c r="OZZ119" s="134"/>
      <c r="PAA119" s="134"/>
      <c r="PAB119" s="134"/>
      <c r="PAC119" s="134"/>
      <c r="PAD119" s="134"/>
      <c r="PAE119" s="134"/>
      <c r="PAF119" s="134"/>
      <c r="PAG119" s="134"/>
      <c r="PAH119" s="134"/>
      <c r="PAI119" s="134"/>
      <c r="PAJ119" s="134"/>
      <c r="PAK119" s="134"/>
      <c r="PAL119" s="134"/>
      <c r="PAM119" s="134"/>
      <c r="PAN119" s="134"/>
      <c r="PAO119" s="134"/>
      <c r="PAP119" s="134"/>
      <c r="PAQ119" s="134"/>
      <c r="PAR119" s="134"/>
      <c r="PAS119" s="134"/>
      <c r="PAT119" s="134"/>
      <c r="PAU119" s="134"/>
      <c r="PAV119" s="134"/>
      <c r="PAW119" s="134"/>
      <c r="PAX119" s="134"/>
      <c r="PAY119" s="134"/>
      <c r="PAZ119" s="134"/>
      <c r="PBA119" s="134"/>
      <c r="PBB119" s="134"/>
      <c r="PBC119" s="134"/>
      <c r="PBD119" s="134"/>
      <c r="PBE119" s="134"/>
      <c r="PBF119" s="134"/>
      <c r="PBG119" s="134"/>
      <c r="PBH119" s="134"/>
      <c r="PBI119" s="134"/>
      <c r="PBJ119" s="134"/>
      <c r="PBK119" s="134"/>
      <c r="PBL119" s="134"/>
      <c r="PBM119" s="134"/>
      <c r="PBN119" s="134"/>
      <c r="PBO119" s="134"/>
      <c r="PBP119" s="134"/>
      <c r="PBQ119" s="134"/>
      <c r="PBR119" s="134"/>
      <c r="PBS119" s="134"/>
      <c r="PBT119" s="134"/>
      <c r="PBU119" s="134"/>
      <c r="PBV119" s="134"/>
      <c r="PBW119" s="134"/>
      <c r="PBX119" s="134"/>
      <c r="PBY119" s="134"/>
      <c r="PBZ119" s="134"/>
      <c r="PCA119" s="134"/>
      <c r="PCB119" s="134"/>
      <c r="PCC119" s="134"/>
      <c r="PCD119" s="134"/>
      <c r="PCE119" s="134"/>
      <c r="PCF119" s="134"/>
      <c r="PCG119" s="134"/>
      <c r="PCH119" s="134"/>
      <c r="PCI119" s="134"/>
      <c r="PCJ119" s="134"/>
      <c r="PCK119" s="134"/>
      <c r="PCL119" s="134"/>
      <c r="PCM119" s="134"/>
      <c r="PCN119" s="134"/>
      <c r="PCO119" s="134"/>
      <c r="PCP119" s="134"/>
      <c r="PCQ119" s="134"/>
      <c r="PCR119" s="134"/>
      <c r="PCS119" s="134"/>
      <c r="PCT119" s="134"/>
      <c r="PCU119" s="134"/>
      <c r="PCV119" s="134"/>
      <c r="PCW119" s="134"/>
      <c r="PCX119" s="134"/>
      <c r="PCY119" s="134"/>
      <c r="PCZ119" s="134"/>
      <c r="PDA119" s="134"/>
      <c r="PDB119" s="134"/>
      <c r="PDC119" s="134"/>
      <c r="PDD119" s="134"/>
      <c r="PDE119" s="134"/>
      <c r="PDF119" s="134"/>
      <c r="PDG119" s="134"/>
      <c r="PDH119" s="134"/>
      <c r="PDI119" s="134"/>
      <c r="PDJ119" s="134"/>
      <c r="PDK119" s="134"/>
      <c r="PDL119" s="134"/>
      <c r="PDM119" s="134"/>
      <c r="PDN119" s="134"/>
      <c r="PDO119" s="134"/>
      <c r="PDP119" s="134"/>
      <c r="PDQ119" s="134"/>
      <c r="PDR119" s="134"/>
      <c r="PDS119" s="134"/>
      <c r="PDT119" s="134"/>
      <c r="PDU119" s="134"/>
      <c r="PDV119" s="134"/>
      <c r="PDW119" s="134"/>
      <c r="PDX119" s="134"/>
      <c r="PDY119" s="134"/>
      <c r="PDZ119" s="134"/>
      <c r="PEA119" s="134"/>
      <c r="PEB119" s="134"/>
      <c r="PEC119" s="134"/>
      <c r="PED119" s="134"/>
      <c r="PEE119" s="134"/>
      <c r="PEF119" s="134"/>
      <c r="PEG119" s="134"/>
      <c r="PEH119" s="134"/>
      <c r="PEI119" s="134"/>
      <c r="PEJ119" s="134"/>
      <c r="PEK119" s="134"/>
      <c r="PEL119" s="134"/>
      <c r="PEM119" s="134"/>
      <c r="PEN119" s="134"/>
      <c r="PEO119" s="134"/>
      <c r="PEP119" s="134"/>
      <c r="PEQ119" s="134"/>
      <c r="PER119" s="134"/>
      <c r="PES119" s="134"/>
      <c r="PET119" s="134"/>
      <c r="PEU119" s="134"/>
      <c r="PEV119" s="134"/>
      <c r="PEW119" s="134"/>
      <c r="PEX119" s="134"/>
      <c r="PEY119" s="134"/>
      <c r="PEZ119" s="134"/>
      <c r="PFA119" s="134"/>
      <c r="PFB119" s="134"/>
      <c r="PFC119" s="134"/>
      <c r="PFD119" s="134"/>
      <c r="PFE119" s="134"/>
      <c r="PFF119" s="134"/>
      <c r="PFG119" s="134"/>
      <c r="PFH119" s="134"/>
      <c r="PFI119" s="134"/>
      <c r="PFJ119" s="134"/>
      <c r="PFK119" s="134"/>
      <c r="PFL119" s="134"/>
      <c r="PFM119" s="134"/>
      <c r="PFN119" s="134"/>
      <c r="PFO119" s="134"/>
      <c r="PFP119" s="134"/>
      <c r="PFQ119" s="134"/>
      <c r="PFR119" s="134"/>
      <c r="PFS119" s="134"/>
      <c r="PFT119" s="134"/>
      <c r="PFU119" s="134"/>
      <c r="PFV119" s="134"/>
      <c r="PFW119" s="134"/>
      <c r="PFX119" s="134"/>
      <c r="PFY119" s="134"/>
      <c r="PFZ119" s="134"/>
      <c r="PGA119" s="134"/>
      <c r="PGB119" s="134"/>
      <c r="PGC119" s="134"/>
      <c r="PGD119" s="134"/>
      <c r="PGE119" s="134"/>
      <c r="PGF119" s="134"/>
      <c r="PGG119" s="134"/>
      <c r="PGH119" s="134"/>
      <c r="PGI119" s="134"/>
      <c r="PGJ119" s="134"/>
      <c r="PGK119" s="134"/>
      <c r="PGL119" s="134"/>
      <c r="PGM119" s="134"/>
      <c r="PGN119" s="134"/>
      <c r="PGO119" s="134"/>
      <c r="PGP119" s="134"/>
      <c r="PGQ119" s="134"/>
      <c r="PGR119" s="134"/>
      <c r="PGS119" s="134"/>
      <c r="PGT119" s="134"/>
      <c r="PGU119" s="134"/>
      <c r="PGV119" s="134"/>
      <c r="PGW119" s="134"/>
      <c r="PGX119" s="134"/>
      <c r="PGY119" s="134"/>
      <c r="PGZ119" s="134"/>
      <c r="PHA119" s="134"/>
      <c r="PHB119" s="134"/>
      <c r="PHC119" s="134"/>
      <c r="PHD119" s="134"/>
      <c r="PHE119" s="134"/>
      <c r="PHF119" s="134"/>
      <c r="PHG119" s="134"/>
      <c r="PHH119" s="134"/>
      <c r="PHI119" s="134"/>
      <c r="PHJ119" s="134"/>
      <c r="PHK119" s="134"/>
      <c r="PHL119" s="134"/>
      <c r="PHM119" s="134"/>
      <c r="PHN119" s="134"/>
      <c r="PHO119" s="134"/>
      <c r="PHP119" s="134"/>
      <c r="PHQ119" s="134"/>
      <c r="PHR119" s="134"/>
      <c r="PHS119" s="134"/>
      <c r="PHT119" s="134"/>
      <c r="PHU119" s="134"/>
      <c r="PHV119" s="134"/>
      <c r="PHW119" s="134"/>
      <c r="PHX119" s="134"/>
      <c r="PHY119" s="134"/>
      <c r="PHZ119" s="134"/>
      <c r="PIA119" s="134"/>
      <c r="PIB119" s="134"/>
      <c r="PIC119" s="134"/>
      <c r="PID119" s="134"/>
      <c r="PIE119" s="134"/>
      <c r="PIF119" s="134"/>
      <c r="PIG119" s="134"/>
      <c r="PIH119" s="134"/>
      <c r="PII119" s="134"/>
      <c r="PIJ119" s="134"/>
      <c r="PIK119" s="134"/>
      <c r="PIL119" s="134"/>
      <c r="PIM119" s="134"/>
      <c r="PIN119" s="134"/>
      <c r="PIO119" s="134"/>
      <c r="PIP119" s="134"/>
      <c r="PIQ119" s="134"/>
      <c r="PIR119" s="134"/>
      <c r="PIS119" s="134"/>
      <c r="PIT119" s="134"/>
      <c r="PIU119" s="134"/>
      <c r="PIV119" s="134"/>
      <c r="PIW119" s="134"/>
      <c r="PIX119" s="134"/>
      <c r="PIY119" s="134"/>
      <c r="PIZ119" s="134"/>
      <c r="PJA119" s="134"/>
      <c r="PJB119" s="134"/>
      <c r="PJC119" s="134"/>
      <c r="PJD119" s="134"/>
      <c r="PJE119" s="134"/>
      <c r="PJF119" s="134"/>
      <c r="PJG119" s="134"/>
      <c r="PJH119" s="134"/>
      <c r="PJI119" s="134"/>
      <c r="PJJ119" s="134"/>
      <c r="PJK119" s="134"/>
      <c r="PJL119" s="134"/>
      <c r="PJM119" s="134"/>
      <c r="PJN119" s="134"/>
      <c r="PJO119" s="134"/>
      <c r="PJP119" s="134"/>
      <c r="PJQ119" s="134"/>
      <c r="PJR119" s="134"/>
      <c r="PJS119" s="134"/>
      <c r="PJT119" s="134"/>
      <c r="PJU119" s="134"/>
      <c r="PJV119" s="134"/>
      <c r="PJW119" s="134"/>
      <c r="PJX119" s="134"/>
      <c r="PJY119" s="134"/>
      <c r="PJZ119" s="134"/>
      <c r="PKA119" s="134"/>
      <c r="PKB119" s="134"/>
      <c r="PKC119" s="134"/>
      <c r="PKD119" s="134"/>
      <c r="PKE119" s="134"/>
      <c r="PKF119" s="134"/>
      <c r="PKG119" s="134"/>
      <c r="PKH119" s="134"/>
      <c r="PKI119" s="134"/>
      <c r="PKJ119" s="134"/>
      <c r="PKK119" s="134"/>
      <c r="PKL119" s="134"/>
      <c r="PKM119" s="134"/>
      <c r="PKN119" s="134"/>
      <c r="PKO119" s="134"/>
      <c r="PKP119" s="134"/>
      <c r="PKQ119" s="134"/>
      <c r="PKR119" s="134"/>
      <c r="PKS119" s="134"/>
      <c r="PKT119" s="134"/>
      <c r="PKU119" s="134"/>
      <c r="PKV119" s="134"/>
      <c r="PKW119" s="134"/>
      <c r="PKX119" s="134"/>
      <c r="PKY119" s="134"/>
      <c r="PKZ119" s="134"/>
      <c r="PLA119" s="134"/>
      <c r="PLB119" s="134"/>
      <c r="PLC119" s="134"/>
      <c r="PLD119" s="134"/>
      <c r="PLE119" s="134"/>
      <c r="PLF119" s="134"/>
      <c r="PLG119" s="134"/>
      <c r="PLH119" s="134"/>
      <c r="PLI119" s="134"/>
      <c r="PLJ119" s="134"/>
      <c r="PLK119" s="134"/>
      <c r="PLL119" s="134"/>
      <c r="PLM119" s="134"/>
      <c r="PLN119" s="134"/>
      <c r="PLO119" s="134"/>
      <c r="PLP119" s="134"/>
      <c r="PLQ119" s="134"/>
      <c r="PLR119" s="134"/>
      <c r="PLS119" s="134"/>
      <c r="PLT119" s="134"/>
      <c r="PLU119" s="134"/>
      <c r="PLV119" s="134"/>
      <c r="PLW119" s="134"/>
      <c r="PLX119" s="134"/>
      <c r="PLY119" s="134"/>
      <c r="PLZ119" s="134"/>
      <c r="PMA119" s="134"/>
      <c r="PMB119" s="134"/>
      <c r="PMC119" s="134"/>
      <c r="PMD119" s="134"/>
      <c r="PME119" s="134"/>
      <c r="PMF119" s="134"/>
      <c r="PMG119" s="134"/>
      <c r="PMH119" s="134"/>
      <c r="PMI119" s="134"/>
      <c r="PMJ119" s="134"/>
      <c r="PMK119" s="134"/>
      <c r="PML119" s="134"/>
      <c r="PMM119" s="134"/>
      <c r="PMN119" s="134"/>
      <c r="PMO119" s="134"/>
      <c r="PMP119" s="134"/>
      <c r="PMQ119" s="134"/>
      <c r="PMR119" s="134"/>
      <c r="PMS119" s="134"/>
      <c r="PMT119" s="134"/>
      <c r="PMU119" s="134"/>
      <c r="PMV119" s="134"/>
      <c r="PMW119" s="134"/>
      <c r="PMX119" s="134"/>
      <c r="PMY119" s="134"/>
      <c r="PMZ119" s="134"/>
      <c r="PNA119" s="134"/>
      <c r="PNB119" s="134"/>
      <c r="PNC119" s="134"/>
      <c r="PND119" s="134"/>
      <c r="PNE119" s="134"/>
      <c r="PNF119" s="134"/>
      <c r="PNG119" s="134"/>
      <c r="PNH119" s="134"/>
      <c r="PNI119" s="134"/>
      <c r="PNJ119" s="134"/>
      <c r="PNK119" s="134"/>
      <c r="PNL119" s="134"/>
      <c r="PNM119" s="134"/>
      <c r="PNN119" s="134"/>
      <c r="PNO119" s="134"/>
      <c r="PNP119" s="134"/>
      <c r="PNQ119" s="134"/>
      <c r="PNR119" s="134"/>
      <c r="PNS119" s="134"/>
      <c r="PNT119" s="134"/>
      <c r="PNU119" s="134"/>
      <c r="PNV119" s="134"/>
      <c r="PNW119" s="134"/>
      <c r="PNX119" s="134"/>
      <c r="PNY119" s="134"/>
      <c r="PNZ119" s="134"/>
      <c r="POA119" s="134"/>
      <c r="POB119" s="134"/>
      <c r="POC119" s="134"/>
      <c r="POD119" s="134"/>
      <c r="POE119" s="134"/>
      <c r="POF119" s="134"/>
      <c r="POG119" s="134"/>
      <c r="POH119" s="134"/>
      <c r="POI119" s="134"/>
      <c r="POJ119" s="134"/>
      <c r="POK119" s="134"/>
      <c r="POL119" s="134"/>
      <c r="POM119" s="134"/>
      <c r="PON119" s="134"/>
      <c r="POO119" s="134"/>
      <c r="POP119" s="134"/>
      <c r="POQ119" s="134"/>
      <c r="POR119" s="134"/>
      <c r="POS119" s="134"/>
      <c r="POT119" s="134"/>
      <c r="POU119" s="134"/>
      <c r="POV119" s="134"/>
      <c r="POW119" s="134"/>
      <c r="POX119" s="134"/>
      <c r="POY119" s="134"/>
      <c r="POZ119" s="134"/>
      <c r="PPA119" s="134"/>
      <c r="PPB119" s="134"/>
      <c r="PPC119" s="134"/>
      <c r="PPD119" s="134"/>
      <c r="PPE119" s="134"/>
      <c r="PPF119" s="134"/>
      <c r="PPG119" s="134"/>
      <c r="PPH119" s="134"/>
      <c r="PPI119" s="134"/>
      <c r="PPJ119" s="134"/>
      <c r="PPK119" s="134"/>
      <c r="PPL119" s="134"/>
      <c r="PPM119" s="134"/>
      <c r="PPN119" s="134"/>
      <c r="PPO119" s="134"/>
      <c r="PPP119" s="134"/>
      <c r="PPQ119" s="134"/>
      <c r="PPR119" s="134"/>
      <c r="PPS119" s="134"/>
      <c r="PPT119" s="134"/>
      <c r="PPU119" s="134"/>
      <c r="PPV119" s="134"/>
      <c r="PPW119" s="134"/>
      <c r="PPX119" s="134"/>
      <c r="PPY119" s="134"/>
      <c r="PPZ119" s="134"/>
      <c r="PQA119" s="134"/>
      <c r="PQB119" s="134"/>
      <c r="PQC119" s="134"/>
      <c r="PQD119" s="134"/>
      <c r="PQE119" s="134"/>
      <c r="PQF119" s="134"/>
      <c r="PQG119" s="134"/>
      <c r="PQH119" s="134"/>
      <c r="PQI119" s="134"/>
      <c r="PQJ119" s="134"/>
      <c r="PQK119" s="134"/>
      <c r="PQL119" s="134"/>
      <c r="PQM119" s="134"/>
      <c r="PQN119" s="134"/>
      <c r="PQO119" s="134"/>
      <c r="PQP119" s="134"/>
      <c r="PQQ119" s="134"/>
      <c r="PQR119" s="134"/>
      <c r="PQS119" s="134"/>
      <c r="PQT119" s="134"/>
      <c r="PQU119" s="134"/>
      <c r="PQV119" s="134"/>
      <c r="PQW119" s="134"/>
      <c r="PQX119" s="134"/>
      <c r="PQY119" s="134"/>
      <c r="PQZ119" s="134"/>
      <c r="PRA119" s="134"/>
      <c r="PRB119" s="134"/>
      <c r="PRC119" s="134"/>
      <c r="PRD119" s="134"/>
      <c r="PRE119" s="134"/>
      <c r="PRF119" s="134"/>
      <c r="PRG119" s="134"/>
      <c r="PRH119" s="134"/>
      <c r="PRI119" s="134"/>
      <c r="PRJ119" s="134"/>
      <c r="PRK119" s="134"/>
      <c r="PRL119" s="134"/>
      <c r="PRM119" s="134"/>
      <c r="PRN119" s="134"/>
      <c r="PRO119" s="134"/>
      <c r="PRP119" s="134"/>
      <c r="PRQ119" s="134"/>
      <c r="PRR119" s="134"/>
      <c r="PRS119" s="134"/>
      <c r="PRT119" s="134"/>
      <c r="PRU119" s="134"/>
      <c r="PRV119" s="134"/>
      <c r="PRW119" s="134"/>
      <c r="PRX119" s="134"/>
      <c r="PRY119" s="134"/>
      <c r="PRZ119" s="134"/>
      <c r="PSA119" s="134"/>
      <c r="PSB119" s="134"/>
      <c r="PSC119" s="134"/>
      <c r="PSD119" s="134"/>
      <c r="PSE119" s="134"/>
      <c r="PSF119" s="134"/>
      <c r="PSG119" s="134"/>
      <c r="PSH119" s="134"/>
      <c r="PSI119" s="134"/>
      <c r="PSJ119" s="134"/>
      <c r="PSK119" s="134"/>
      <c r="PSL119" s="134"/>
      <c r="PSM119" s="134"/>
      <c r="PSN119" s="134"/>
      <c r="PSO119" s="134"/>
      <c r="PSP119" s="134"/>
      <c r="PSQ119" s="134"/>
      <c r="PSR119" s="134"/>
      <c r="PSS119" s="134"/>
      <c r="PST119" s="134"/>
      <c r="PSU119" s="134"/>
      <c r="PSV119" s="134"/>
      <c r="PSW119" s="134"/>
      <c r="PSX119" s="134"/>
      <c r="PSY119" s="134"/>
      <c r="PSZ119" s="134"/>
      <c r="PTA119" s="134"/>
      <c r="PTB119" s="134"/>
      <c r="PTC119" s="134"/>
      <c r="PTD119" s="134"/>
      <c r="PTE119" s="134"/>
      <c r="PTF119" s="134"/>
      <c r="PTG119" s="134"/>
      <c r="PTH119" s="134"/>
      <c r="PTI119" s="134"/>
      <c r="PTJ119" s="134"/>
      <c r="PTK119" s="134"/>
      <c r="PTL119" s="134"/>
      <c r="PTM119" s="134"/>
      <c r="PTN119" s="134"/>
      <c r="PTO119" s="134"/>
      <c r="PTP119" s="134"/>
      <c r="PTQ119" s="134"/>
      <c r="PTR119" s="134"/>
      <c r="PTS119" s="134"/>
      <c r="PTT119" s="134"/>
      <c r="PTU119" s="134"/>
      <c r="PTV119" s="134"/>
      <c r="PTW119" s="134"/>
      <c r="PTX119" s="134"/>
      <c r="PTY119" s="134"/>
      <c r="PTZ119" s="134"/>
      <c r="PUA119" s="134"/>
      <c r="PUB119" s="134"/>
      <c r="PUC119" s="134"/>
      <c r="PUD119" s="134"/>
      <c r="PUE119" s="134"/>
      <c r="PUF119" s="134"/>
      <c r="PUG119" s="134"/>
      <c r="PUH119" s="134"/>
      <c r="PUI119" s="134"/>
      <c r="PUJ119" s="134"/>
      <c r="PUK119" s="134"/>
      <c r="PUL119" s="134"/>
      <c r="PUM119" s="134"/>
      <c r="PUN119" s="134"/>
      <c r="PUO119" s="134"/>
      <c r="PUP119" s="134"/>
      <c r="PUQ119" s="134"/>
      <c r="PUR119" s="134"/>
      <c r="PUS119" s="134"/>
      <c r="PUT119" s="134"/>
      <c r="PUU119" s="134"/>
      <c r="PUV119" s="134"/>
      <c r="PUW119" s="134"/>
      <c r="PUX119" s="134"/>
      <c r="PUY119" s="134"/>
      <c r="PUZ119" s="134"/>
      <c r="PVA119" s="134"/>
      <c r="PVB119" s="134"/>
      <c r="PVC119" s="134"/>
      <c r="PVD119" s="134"/>
      <c r="PVE119" s="134"/>
      <c r="PVF119" s="134"/>
      <c r="PVG119" s="134"/>
      <c r="PVH119" s="134"/>
      <c r="PVI119" s="134"/>
      <c r="PVJ119" s="134"/>
      <c r="PVK119" s="134"/>
      <c r="PVL119" s="134"/>
      <c r="PVM119" s="134"/>
      <c r="PVN119" s="134"/>
      <c r="PVO119" s="134"/>
      <c r="PVP119" s="134"/>
      <c r="PVQ119" s="134"/>
      <c r="PVR119" s="134"/>
      <c r="PVS119" s="134"/>
      <c r="PVT119" s="134"/>
      <c r="PVU119" s="134"/>
      <c r="PVV119" s="134"/>
      <c r="PVW119" s="134"/>
      <c r="PVX119" s="134"/>
      <c r="PVY119" s="134"/>
      <c r="PVZ119" s="134"/>
      <c r="PWA119" s="134"/>
      <c r="PWB119" s="134"/>
      <c r="PWC119" s="134"/>
      <c r="PWD119" s="134"/>
      <c r="PWE119" s="134"/>
      <c r="PWF119" s="134"/>
      <c r="PWG119" s="134"/>
      <c r="PWH119" s="134"/>
      <c r="PWI119" s="134"/>
      <c r="PWJ119" s="134"/>
      <c r="PWK119" s="134"/>
      <c r="PWL119" s="134"/>
      <c r="PWM119" s="134"/>
      <c r="PWN119" s="134"/>
      <c r="PWO119" s="134"/>
      <c r="PWP119" s="134"/>
      <c r="PWQ119" s="134"/>
      <c r="PWR119" s="134"/>
      <c r="PWS119" s="134"/>
      <c r="PWT119" s="134"/>
      <c r="PWU119" s="134"/>
      <c r="PWV119" s="134"/>
      <c r="PWW119" s="134"/>
      <c r="PWX119" s="134"/>
      <c r="PWY119" s="134"/>
      <c r="PWZ119" s="134"/>
      <c r="PXA119" s="134"/>
      <c r="PXB119" s="134"/>
      <c r="PXC119" s="134"/>
      <c r="PXD119" s="134"/>
      <c r="PXE119" s="134"/>
      <c r="PXF119" s="134"/>
      <c r="PXG119" s="134"/>
      <c r="PXH119" s="134"/>
      <c r="PXI119" s="134"/>
      <c r="PXJ119" s="134"/>
      <c r="PXK119" s="134"/>
      <c r="PXL119" s="134"/>
      <c r="PXM119" s="134"/>
      <c r="PXN119" s="134"/>
      <c r="PXO119" s="134"/>
      <c r="PXP119" s="134"/>
      <c r="PXQ119" s="134"/>
      <c r="PXR119" s="134"/>
      <c r="PXS119" s="134"/>
      <c r="PXT119" s="134"/>
      <c r="PXU119" s="134"/>
      <c r="PXV119" s="134"/>
      <c r="PXW119" s="134"/>
      <c r="PXX119" s="134"/>
      <c r="PXY119" s="134"/>
      <c r="PXZ119" s="134"/>
      <c r="PYA119" s="134"/>
      <c r="PYB119" s="134"/>
      <c r="PYC119" s="134"/>
      <c r="PYD119" s="134"/>
      <c r="PYE119" s="134"/>
      <c r="PYF119" s="134"/>
      <c r="PYG119" s="134"/>
      <c r="PYH119" s="134"/>
      <c r="PYI119" s="134"/>
      <c r="PYJ119" s="134"/>
      <c r="PYK119" s="134"/>
      <c r="PYL119" s="134"/>
      <c r="PYM119" s="134"/>
      <c r="PYN119" s="134"/>
      <c r="PYO119" s="134"/>
      <c r="PYP119" s="134"/>
      <c r="PYQ119" s="134"/>
      <c r="PYR119" s="134"/>
      <c r="PYS119" s="134"/>
      <c r="PYT119" s="134"/>
      <c r="PYU119" s="134"/>
      <c r="PYV119" s="134"/>
      <c r="PYW119" s="134"/>
      <c r="PYX119" s="134"/>
      <c r="PYY119" s="134"/>
      <c r="PYZ119" s="134"/>
      <c r="PZA119" s="134"/>
      <c r="PZB119" s="134"/>
      <c r="PZC119" s="134"/>
      <c r="PZD119" s="134"/>
      <c r="PZE119" s="134"/>
      <c r="PZF119" s="134"/>
      <c r="PZG119" s="134"/>
      <c r="PZH119" s="134"/>
      <c r="PZI119" s="134"/>
      <c r="PZJ119" s="134"/>
      <c r="PZK119" s="134"/>
      <c r="PZL119" s="134"/>
      <c r="PZM119" s="134"/>
      <c r="PZN119" s="134"/>
      <c r="PZO119" s="134"/>
      <c r="PZP119" s="134"/>
      <c r="PZQ119" s="134"/>
      <c r="PZR119" s="134"/>
      <c r="PZS119" s="134"/>
      <c r="PZT119" s="134"/>
      <c r="PZU119" s="134"/>
      <c r="PZV119" s="134"/>
      <c r="PZW119" s="134"/>
      <c r="PZX119" s="134"/>
      <c r="PZY119" s="134"/>
      <c r="PZZ119" s="134"/>
      <c r="QAA119" s="134"/>
      <c r="QAB119" s="134"/>
      <c r="QAC119" s="134"/>
      <c r="QAD119" s="134"/>
      <c r="QAE119" s="134"/>
      <c r="QAF119" s="134"/>
      <c r="QAG119" s="134"/>
      <c r="QAH119" s="134"/>
      <c r="QAI119" s="134"/>
      <c r="QAJ119" s="134"/>
      <c r="QAK119" s="134"/>
      <c r="QAL119" s="134"/>
      <c r="QAM119" s="134"/>
      <c r="QAN119" s="134"/>
      <c r="QAO119" s="134"/>
      <c r="QAP119" s="134"/>
      <c r="QAQ119" s="134"/>
      <c r="QAR119" s="134"/>
      <c r="QAS119" s="134"/>
      <c r="QAT119" s="134"/>
      <c r="QAU119" s="134"/>
      <c r="QAV119" s="134"/>
      <c r="QAW119" s="134"/>
      <c r="QAX119" s="134"/>
      <c r="QAY119" s="134"/>
      <c r="QAZ119" s="134"/>
      <c r="QBA119" s="134"/>
      <c r="QBB119" s="134"/>
      <c r="QBC119" s="134"/>
      <c r="QBD119" s="134"/>
      <c r="QBE119" s="134"/>
      <c r="QBF119" s="134"/>
      <c r="QBG119" s="134"/>
      <c r="QBH119" s="134"/>
      <c r="QBI119" s="134"/>
      <c r="QBJ119" s="134"/>
      <c r="QBK119" s="134"/>
      <c r="QBL119" s="134"/>
      <c r="QBM119" s="134"/>
      <c r="QBN119" s="134"/>
      <c r="QBO119" s="134"/>
      <c r="QBP119" s="134"/>
      <c r="QBQ119" s="134"/>
      <c r="QBR119" s="134"/>
      <c r="QBS119" s="134"/>
      <c r="QBT119" s="134"/>
      <c r="QBU119" s="134"/>
      <c r="QBV119" s="134"/>
      <c r="QBW119" s="134"/>
      <c r="QBX119" s="134"/>
      <c r="QBY119" s="134"/>
      <c r="QBZ119" s="134"/>
      <c r="QCA119" s="134"/>
      <c r="QCB119" s="134"/>
      <c r="QCC119" s="134"/>
      <c r="QCD119" s="134"/>
      <c r="QCE119" s="134"/>
      <c r="QCF119" s="134"/>
      <c r="QCG119" s="134"/>
      <c r="QCH119" s="134"/>
      <c r="QCI119" s="134"/>
      <c r="QCJ119" s="134"/>
      <c r="QCK119" s="134"/>
      <c r="QCL119" s="134"/>
      <c r="QCM119" s="134"/>
      <c r="QCN119" s="134"/>
      <c r="QCO119" s="134"/>
      <c r="QCP119" s="134"/>
      <c r="QCQ119" s="134"/>
      <c r="QCR119" s="134"/>
      <c r="QCS119" s="134"/>
      <c r="QCT119" s="134"/>
      <c r="QCU119" s="134"/>
      <c r="QCV119" s="134"/>
      <c r="QCW119" s="134"/>
      <c r="QCX119" s="134"/>
      <c r="QCY119" s="134"/>
      <c r="QCZ119" s="134"/>
      <c r="QDA119" s="134"/>
      <c r="QDB119" s="134"/>
      <c r="QDC119" s="134"/>
      <c r="QDD119" s="134"/>
      <c r="QDE119" s="134"/>
      <c r="QDF119" s="134"/>
      <c r="QDG119" s="134"/>
      <c r="QDH119" s="134"/>
      <c r="QDI119" s="134"/>
      <c r="QDJ119" s="134"/>
      <c r="QDK119" s="134"/>
      <c r="QDL119" s="134"/>
      <c r="QDM119" s="134"/>
      <c r="QDN119" s="134"/>
      <c r="QDO119" s="134"/>
      <c r="QDP119" s="134"/>
      <c r="QDQ119" s="134"/>
      <c r="QDR119" s="134"/>
      <c r="QDS119" s="134"/>
      <c r="QDT119" s="134"/>
      <c r="QDU119" s="134"/>
      <c r="QDV119" s="134"/>
      <c r="QDW119" s="134"/>
      <c r="QDX119" s="134"/>
      <c r="QDY119" s="134"/>
      <c r="QDZ119" s="134"/>
      <c r="QEA119" s="134"/>
      <c r="QEB119" s="134"/>
      <c r="QEC119" s="134"/>
      <c r="QED119" s="134"/>
      <c r="QEE119" s="134"/>
      <c r="QEF119" s="134"/>
      <c r="QEG119" s="134"/>
      <c r="QEH119" s="134"/>
      <c r="QEI119" s="134"/>
      <c r="QEJ119" s="134"/>
      <c r="QEK119" s="134"/>
      <c r="QEL119" s="134"/>
      <c r="QEM119" s="134"/>
      <c r="QEN119" s="134"/>
      <c r="QEO119" s="134"/>
      <c r="QEP119" s="134"/>
      <c r="QEQ119" s="134"/>
      <c r="QER119" s="134"/>
      <c r="QES119" s="134"/>
      <c r="QET119" s="134"/>
      <c r="QEU119" s="134"/>
      <c r="QEV119" s="134"/>
      <c r="QEW119" s="134"/>
      <c r="QEX119" s="134"/>
      <c r="QEY119" s="134"/>
      <c r="QEZ119" s="134"/>
      <c r="QFA119" s="134"/>
      <c r="QFB119" s="134"/>
      <c r="QFC119" s="134"/>
      <c r="QFD119" s="134"/>
      <c r="QFE119" s="134"/>
      <c r="QFF119" s="134"/>
      <c r="QFG119" s="134"/>
      <c r="QFH119" s="134"/>
      <c r="QFI119" s="134"/>
      <c r="QFJ119" s="134"/>
      <c r="QFK119" s="134"/>
      <c r="QFL119" s="134"/>
      <c r="QFM119" s="134"/>
      <c r="QFN119" s="134"/>
      <c r="QFO119" s="134"/>
      <c r="QFP119" s="134"/>
      <c r="QFQ119" s="134"/>
      <c r="QFR119" s="134"/>
      <c r="QFS119" s="134"/>
      <c r="QFT119" s="134"/>
      <c r="QFU119" s="134"/>
      <c r="QFV119" s="134"/>
      <c r="QFW119" s="134"/>
      <c r="QFX119" s="134"/>
      <c r="QFY119" s="134"/>
      <c r="QFZ119" s="134"/>
      <c r="QGA119" s="134"/>
      <c r="QGB119" s="134"/>
      <c r="QGC119" s="134"/>
      <c r="QGD119" s="134"/>
      <c r="QGE119" s="134"/>
      <c r="QGF119" s="134"/>
      <c r="QGG119" s="134"/>
      <c r="QGH119" s="134"/>
      <c r="QGI119" s="134"/>
      <c r="QGJ119" s="134"/>
      <c r="QGK119" s="134"/>
      <c r="QGL119" s="134"/>
      <c r="QGM119" s="134"/>
      <c r="QGN119" s="134"/>
      <c r="QGO119" s="134"/>
      <c r="QGP119" s="134"/>
      <c r="QGQ119" s="134"/>
      <c r="QGR119" s="134"/>
      <c r="QGS119" s="134"/>
      <c r="QGT119" s="134"/>
      <c r="QGU119" s="134"/>
      <c r="QGV119" s="134"/>
      <c r="QGW119" s="134"/>
      <c r="QGX119" s="134"/>
      <c r="QGY119" s="134"/>
      <c r="QGZ119" s="134"/>
      <c r="QHA119" s="134"/>
      <c r="QHB119" s="134"/>
      <c r="QHC119" s="134"/>
      <c r="QHD119" s="134"/>
      <c r="QHE119" s="134"/>
      <c r="QHF119" s="134"/>
      <c r="QHG119" s="134"/>
      <c r="QHH119" s="134"/>
      <c r="QHI119" s="134"/>
      <c r="QHJ119" s="134"/>
      <c r="QHK119" s="134"/>
      <c r="QHL119" s="134"/>
      <c r="QHM119" s="134"/>
      <c r="QHN119" s="134"/>
      <c r="QHO119" s="134"/>
      <c r="QHP119" s="134"/>
      <c r="QHQ119" s="134"/>
      <c r="QHR119" s="134"/>
      <c r="QHS119" s="134"/>
      <c r="QHT119" s="134"/>
      <c r="QHU119" s="134"/>
      <c r="QHV119" s="134"/>
      <c r="QHW119" s="134"/>
      <c r="QHX119" s="134"/>
      <c r="QHY119" s="134"/>
      <c r="QHZ119" s="134"/>
      <c r="QIA119" s="134"/>
      <c r="QIB119" s="134"/>
      <c r="QIC119" s="134"/>
      <c r="QID119" s="134"/>
      <c r="QIE119" s="134"/>
      <c r="QIF119" s="134"/>
      <c r="QIG119" s="134"/>
      <c r="QIH119" s="134"/>
      <c r="QII119" s="134"/>
      <c r="QIJ119" s="134"/>
      <c r="QIK119" s="134"/>
      <c r="QIL119" s="134"/>
      <c r="QIM119" s="134"/>
      <c r="QIN119" s="134"/>
      <c r="QIO119" s="134"/>
      <c r="QIP119" s="134"/>
      <c r="QIQ119" s="134"/>
      <c r="QIR119" s="134"/>
      <c r="QIS119" s="134"/>
      <c r="QIT119" s="134"/>
      <c r="QIU119" s="134"/>
      <c r="QIV119" s="134"/>
      <c r="QIW119" s="134"/>
      <c r="QIX119" s="134"/>
      <c r="QIY119" s="134"/>
      <c r="QIZ119" s="134"/>
      <c r="QJA119" s="134"/>
      <c r="QJB119" s="134"/>
      <c r="QJC119" s="134"/>
      <c r="QJD119" s="134"/>
      <c r="QJE119" s="134"/>
      <c r="QJF119" s="134"/>
      <c r="QJG119" s="134"/>
      <c r="QJH119" s="134"/>
      <c r="QJI119" s="134"/>
      <c r="QJJ119" s="134"/>
      <c r="QJK119" s="134"/>
      <c r="QJL119" s="134"/>
      <c r="QJM119" s="134"/>
      <c r="QJN119" s="134"/>
      <c r="QJO119" s="134"/>
      <c r="QJP119" s="134"/>
      <c r="QJQ119" s="134"/>
      <c r="QJR119" s="134"/>
      <c r="QJS119" s="134"/>
      <c r="QJT119" s="134"/>
      <c r="QJU119" s="134"/>
      <c r="QJV119" s="134"/>
      <c r="QJW119" s="134"/>
      <c r="QJX119" s="134"/>
      <c r="QJY119" s="134"/>
      <c r="QJZ119" s="134"/>
      <c r="QKA119" s="134"/>
      <c r="QKB119" s="134"/>
      <c r="QKC119" s="134"/>
      <c r="QKD119" s="134"/>
      <c r="QKE119" s="134"/>
      <c r="QKF119" s="134"/>
      <c r="QKG119" s="134"/>
      <c r="QKH119" s="134"/>
      <c r="QKI119" s="134"/>
      <c r="QKJ119" s="134"/>
      <c r="QKK119" s="134"/>
      <c r="QKL119" s="134"/>
      <c r="QKM119" s="134"/>
      <c r="QKN119" s="134"/>
      <c r="QKO119" s="134"/>
      <c r="QKP119" s="134"/>
      <c r="QKQ119" s="134"/>
      <c r="QKR119" s="134"/>
      <c r="QKS119" s="134"/>
      <c r="QKT119" s="134"/>
      <c r="QKU119" s="134"/>
      <c r="QKV119" s="134"/>
      <c r="QKW119" s="134"/>
      <c r="QKX119" s="134"/>
      <c r="QKY119" s="134"/>
      <c r="QKZ119" s="134"/>
      <c r="QLA119" s="134"/>
      <c r="QLB119" s="134"/>
      <c r="QLC119" s="134"/>
      <c r="QLD119" s="134"/>
      <c r="QLE119" s="134"/>
      <c r="QLF119" s="134"/>
      <c r="QLG119" s="134"/>
      <c r="QLH119" s="134"/>
      <c r="QLI119" s="134"/>
      <c r="QLJ119" s="134"/>
      <c r="QLK119" s="134"/>
      <c r="QLL119" s="134"/>
      <c r="QLM119" s="134"/>
      <c r="QLN119" s="134"/>
      <c r="QLO119" s="134"/>
      <c r="QLP119" s="134"/>
      <c r="QLQ119" s="134"/>
      <c r="QLR119" s="134"/>
      <c r="QLS119" s="134"/>
      <c r="QLT119" s="134"/>
      <c r="QLU119" s="134"/>
      <c r="QLV119" s="134"/>
      <c r="QLW119" s="134"/>
      <c r="QLX119" s="134"/>
      <c r="QLY119" s="134"/>
      <c r="QLZ119" s="134"/>
      <c r="QMA119" s="134"/>
      <c r="QMB119" s="134"/>
      <c r="QMC119" s="134"/>
      <c r="QMD119" s="134"/>
      <c r="QME119" s="134"/>
      <c r="QMF119" s="134"/>
      <c r="QMG119" s="134"/>
      <c r="QMH119" s="134"/>
      <c r="QMI119" s="134"/>
      <c r="QMJ119" s="134"/>
      <c r="QMK119" s="134"/>
      <c r="QML119" s="134"/>
      <c r="QMM119" s="134"/>
      <c r="QMN119" s="134"/>
      <c r="QMO119" s="134"/>
      <c r="QMP119" s="134"/>
      <c r="QMQ119" s="134"/>
      <c r="QMR119" s="134"/>
      <c r="QMS119" s="134"/>
      <c r="QMT119" s="134"/>
      <c r="QMU119" s="134"/>
      <c r="QMV119" s="134"/>
      <c r="QMW119" s="134"/>
      <c r="QMX119" s="134"/>
      <c r="QMY119" s="134"/>
      <c r="QMZ119" s="134"/>
      <c r="QNA119" s="134"/>
      <c r="QNB119" s="134"/>
      <c r="QNC119" s="134"/>
      <c r="QND119" s="134"/>
      <c r="QNE119" s="134"/>
      <c r="QNF119" s="134"/>
      <c r="QNG119" s="134"/>
      <c r="QNH119" s="134"/>
      <c r="QNI119" s="134"/>
      <c r="QNJ119" s="134"/>
      <c r="QNK119" s="134"/>
      <c r="QNL119" s="134"/>
      <c r="QNM119" s="134"/>
      <c r="QNN119" s="134"/>
      <c r="QNO119" s="134"/>
      <c r="QNP119" s="134"/>
      <c r="QNQ119" s="134"/>
      <c r="QNR119" s="134"/>
      <c r="QNS119" s="134"/>
      <c r="QNT119" s="134"/>
      <c r="QNU119" s="134"/>
      <c r="QNV119" s="134"/>
      <c r="QNW119" s="134"/>
      <c r="QNX119" s="134"/>
      <c r="QNY119" s="134"/>
      <c r="QNZ119" s="134"/>
      <c r="QOA119" s="134"/>
      <c r="QOB119" s="134"/>
      <c r="QOC119" s="134"/>
      <c r="QOD119" s="134"/>
      <c r="QOE119" s="134"/>
      <c r="QOF119" s="134"/>
      <c r="QOG119" s="134"/>
      <c r="QOH119" s="134"/>
      <c r="QOI119" s="134"/>
      <c r="QOJ119" s="134"/>
      <c r="QOK119" s="134"/>
      <c r="QOL119" s="134"/>
      <c r="QOM119" s="134"/>
      <c r="QON119" s="134"/>
      <c r="QOO119" s="134"/>
      <c r="QOP119" s="134"/>
      <c r="QOQ119" s="134"/>
      <c r="QOR119" s="134"/>
      <c r="QOS119" s="134"/>
      <c r="QOT119" s="134"/>
      <c r="QOU119" s="134"/>
      <c r="QOV119" s="134"/>
      <c r="QOW119" s="134"/>
      <c r="QOX119" s="134"/>
      <c r="QOY119" s="134"/>
      <c r="QOZ119" s="134"/>
      <c r="QPA119" s="134"/>
      <c r="QPB119" s="134"/>
      <c r="QPC119" s="134"/>
      <c r="QPD119" s="134"/>
      <c r="QPE119" s="134"/>
      <c r="QPF119" s="134"/>
      <c r="QPG119" s="134"/>
      <c r="QPH119" s="134"/>
      <c r="QPI119" s="134"/>
      <c r="QPJ119" s="134"/>
      <c r="QPK119" s="134"/>
      <c r="QPL119" s="134"/>
      <c r="QPM119" s="134"/>
      <c r="QPN119" s="134"/>
      <c r="QPO119" s="134"/>
      <c r="QPP119" s="134"/>
      <c r="QPQ119" s="134"/>
      <c r="QPR119" s="134"/>
      <c r="QPS119" s="134"/>
      <c r="QPT119" s="134"/>
      <c r="QPU119" s="134"/>
      <c r="QPV119" s="134"/>
      <c r="QPW119" s="134"/>
      <c r="QPX119" s="134"/>
      <c r="QPY119" s="134"/>
      <c r="QPZ119" s="134"/>
      <c r="QQA119" s="134"/>
      <c r="QQB119" s="134"/>
      <c r="QQC119" s="134"/>
      <c r="QQD119" s="134"/>
      <c r="QQE119" s="134"/>
      <c r="QQF119" s="134"/>
      <c r="QQG119" s="134"/>
      <c r="QQH119" s="134"/>
      <c r="QQI119" s="134"/>
      <c r="QQJ119" s="134"/>
      <c r="QQK119" s="134"/>
      <c r="QQL119" s="134"/>
      <c r="QQM119" s="134"/>
      <c r="QQN119" s="134"/>
      <c r="QQO119" s="134"/>
      <c r="QQP119" s="134"/>
      <c r="QQQ119" s="134"/>
      <c r="QQR119" s="134"/>
      <c r="QQS119" s="134"/>
      <c r="QQT119" s="134"/>
      <c r="QQU119" s="134"/>
      <c r="QQV119" s="134"/>
      <c r="QQW119" s="134"/>
      <c r="QQX119" s="134"/>
      <c r="QQY119" s="134"/>
      <c r="QQZ119" s="134"/>
      <c r="QRA119" s="134"/>
      <c r="QRB119" s="134"/>
      <c r="QRC119" s="134"/>
      <c r="QRD119" s="134"/>
      <c r="QRE119" s="134"/>
      <c r="QRF119" s="134"/>
      <c r="QRG119" s="134"/>
      <c r="QRH119" s="134"/>
      <c r="QRI119" s="134"/>
      <c r="QRJ119" s="134"/>
      <c r="QRK119" s="134"/>
      <c r="QRL119" s="134"/>
      <c r="QRM119" s="134"/>
      <c r="QRN119" s="134"/>
      <c r="QRO119" s="134"/>
      <c r="QRP119" s="134"/>
      <c r="QRQ119" s="134"/>
      <c r="QRR119" s="134"/>
      <c r="QRS119" s="134"/>
      <c r="QRT119" s="134"/>
      <c r="QRU119" s="134"/>
      <c r="QRV119" s="134"/>
      <c r="QRW119" s="134"/>
      <c r="QRX119" s="134"/>
      <c r="QRY119" s="134"/>
      <c r="QRZ119" s="134"/>
      <c r="QSA119" s="134"/>
      <c r="QSB119" s="134"/>
      <c r="QSC119" s="134"/>
      <c r="QSD119" s="134"/>
      <c r="QSE119" s="134"/>
      <c r="QSF119" s="134"/>
      <c r="QSG119" s="134"/>
      <c r="QSH119" s="134"/>
      <c r="QSI119" s="134"/>
      <c r="QSJ119" s="134"/>
      <c r="QSK119" s="134"/>
      <c r="QSL119" s="134"/>
      <c r="QSM119" s="134"/>
      <c r="QSN119" s="134"/>
      <c r="QSO119" s="134"/>
      <c r="QSP119" s="134"/>
      <c r="QSQ119" s="134"/>
      <c r="QSR119" s="134"/>
      <c r="QSS119" s="134"/>
      <c r="QST119" s="134"/>
      <c r="QSU119" s="134"/>
      <c r="QSV119" s="134"/>
      <c r="QSW119" s="134"/>
      <c r="QSX119" s="134"/>
      <c r="QSY119" s="134"/>
      <c r="QSZ119" s="134"/>
      <c r="QTA119" s="134"/>
      <c r="QTB119" s="134"/>
      <c r="QTC119" s="134"/>
      <c r="QTD119" s="134"/>
      <c r="QTE119" s="134"/>
      <c r="QTF119" s="134"/>
      <c r="QTG119" s="134"/>
      <c r="QTH119" s="134"/>
      <c r="QTI119" s="134"/>
      <c r="QTJ119" s="134"/>
      <c r="QTK119" s="134"/>
      <c r="QTL119" s="134"/>
      <c r="QTM119" s="134"/>
      <c r="QTN119" s="134"/>
      <c r="QTO119" s="134"/>
      <c r="QTP119" s="134"/>
      <c r="QTQ119" s="134"/>
      <c r="QTR119" s="134"/>
      <c r="QTS119" s="134"/>
      <c r="QTT119" s="134"/>
      <c r="QTU119" s="134"/>
      <c r="QTV119" s="134"/>
      <c r="QTW119" s="134"/>
      <c r="QTX119" s="134"/>
      <c r="QTY119" s="134"/>
      <c r="QTZ119" s="134"/>
      <c r="QUA119" s="134"/>
      <c r="QUB119" s="134"/>
      <c r="QUC119" s="134"/>
      <c r="QUD119" s="134"/>
      <c r="QUE119" s="134"/>
      <c r="QUF119" s="134"/>
      <c r="QUG119" s="134"/>
      <c r="QUH119" s="134"/>
      <c r="QUI119" s="134"/>
      <c r="QUJ119" s="134"/>
      <c r="QUK119" s="134"/>
      <c r="QUL119" s="134"/>
      <c r="QUM119" s="134"/>
      <c r="QUN119" s="134"/>
      <c r="QUO119" s="134"/>
      <c r="QUP119" s="134"/>
      <c r="QUQ119" s="134"/>
      <c r="QUR119" s="134"/>
      <c r="QUS119" s="134"/>
      <c r="QUT119" s="134"/>
      <c r="QUU119" s="134"/>
      <c r="QUV119" s="134"/>
      <c r="QUW119" s="134"/>
      <c r="QUX119" s="134"/>
      <c r="QUY119" s="134"/>
      <c r="QUZ119" s="134"/>
      <c r="QVA119" s="134"/>
      <c r="QVB119" s="134"/>
      <c r="QVC119" s="134"/>
      <c r="QVD119" s="134"/>
      <c r="QVE119" s="134"/>
      <c r="QVF119" s="134"/>
      <c r="QVG119" s="134"/>
      <c r="QVH119" s="134"/>
      <c r="QVI119" s="134"/>
      <c r="QVJ119" s="134"/>
      <c r="QVK119" s="134"/>
      <c r="QVL119" s="134"/>
      <c r="QVM119" s="134"/>
      <c r="QVN119" s="134"/>
      <c r="QVO119" s="134"/>
      <c r="QVP119" s="134"/>
      <c r="QVQ119" s="134"/>
      <c r="QVR119" s="134"/>
      <c r="QVS119" s="134"/>
      <c r="QVT119" s="134"/>
      <c r="QVU119" s="134"/>
      <c r="QVV119" s="134"/>
      <c r="QVW119" s="134"/>
      <c r="QVX119" s="134"/>
      <c r="QVY119" s="134"/>
      <c r="QVZ119" s="134"/>
      <c r="QWA119" s="134"/>
      <c r="QWB119" s="134"/>
      <c r="QWC119" s="134"/>
      <c r="QWD119" s="134"/>
      <c r="QWE119" s="134"/>
      <c r="QWF119" s="134"/>
      <c r="QWG119" s="134"/>
      <c r="QWH119" s="134"/>
      <c r="QWI119" s="134"/>
      <c r="QWJ119" s="134"/>
      <c r="QWK119" s="134"/>
      <c r="QWL119" s="134"/>
      <c r="QWM119" s="134"/>
      <c r="QWN119" s="134"/>
      <c r="QWO119" s="134"/>
      <c r="QWP119" s="134"/>
      <c r="QWQ119" s="134"/>
      <c r="QWR119" s="134"/>
      <c r="QWS119" s="134"/>
      <c r="QWT119" s="134"/>
      <c r="QWU119" s="134"/>
      <c r="QWV119" s="134"/>
      <c r="QWW119" s="134"/>
      <c r="QWX119" s="134"/>
      <c r="QWY119" s="134"/>
      <c r="QWZ119" s="134"/>
      <c r="QXA119" s="134"/>
      <c r="QXB119" s="134"/>
      <c r="QXC119" s="134"/>
      <c r="QXD119" s="134"/>
      <c r="QXE119" s="134"/>
      <c r="QXF119" s="134"/>
      <c r="QXG119" s="134"/>
      <c r="QXH119" s="134"/>
      <c r="QXI119" s="134"/>
      <c r="QXJ119" s="134"/>
      <c r="QXK119" s="134"/>
      <c r="QXL119" s="134"/>
      <c r="QXM119" s="134"/>
      <c r="QXN119" s="134"/>
      <c r="QXO119" s="134"/>
      <c r="QXP119" s="134"/>
      <c r="QXQ119" s="134"/>
      <c r="QXR119" s="134"/>
      <c r="QXS119" s="134"/>
      <c r="QXT119" s="134"/>
      <c r="QXU119" s="134"/>
      <c r="QXV119" s="134"/>
      <c r="QXW119" s="134"/>
      <c r="QXX119" s="134"/>
      <c r="QXY119" s="134"/>
      <c r="QXZ119" s="134"/>
      <c r="QYA119" s="134"/>
      <c r="QYB119" s="134"/>
      <c r="QYC119" s="134"/>
      <c r="QYD119" s="134"/>
      <c r="QYE119" s="134"/>
      <c r="QYF119" s="134"/>
      <c r="QYG119" s="134"/>
      <c r="QYH119" s="134"/>
      <c r="QYI119" s="134"/>
      <c r="QYJ119" s="134"/>
      <c r="QYK119" s="134"/>
      <c r="QYL119" s="134"/>
      <c r="QYM119" s="134"/>
      <c r="QYN119" s="134"/>
      <c r="QYO119" s="134"/>
      <c r="QYP119" s="134"/>
      <c r="QYQ119" s="134"/>
      <c r="QYR119" s="134"/>
      <c r="QYS119" s="134"/>
      <c r="QYT119" s="134"/>
      <c r="QYU119" s="134"/>
      <c r="QYV119" s="134"/>
      <c r="QYW119" s="134"/>
      <c r="QYX119" s="134"/>
      <c r="QYY119" s="134"/>
      <c r="QYZ119" s="134"/>
      <c r="QZA119" s="134"/>
      <c r="QZB119" s="134"/>
      <c r="QZC119" s="134"/>
      <c r="QZD119" s="134"/>
      <c r="QZE119" s="134"/>
      <c r="QZF119" s="134"/>
      <c r="QZG119" s="134"/>
      <c r="QZH119" s="134"/>
      <c r="QZI119" s="134"/>
      <c r="QZJ119" s="134"/>
      <c r="QZK119" s="134"/>
      <c r="QZL119" s="134"/>
      <c r="QZM119" s="134"/>
      <c r="QZN119" s="134"/>
      <c r="QZO119" s="134"/>
      <c r="QZP119" s="134"/>
      <c r="QZQ119" s="134"/>
      <c r="QZR119" s="134"/>
      <c r="QZS119" s="134"/>
      <c r="QZT119" s="134"/>
      <c r="QZU119" s="134"/>
      <c r="QZV119" s="134"/>
      <c r="QZW119" s="134"/>
      <c r="QZX119" s="134"/>
      <c r="QZY119" s="134"/>
      <c r="QZZ119" s="134"/>
      <c r="RAA119" s="134"/>
      <c r="RAB119" s="134"/>
      <c r="RAC119" s="134"/>
      <c r="RAD119" s="134"/>
      <c r="RAE119" s="134"/>
      <c r="RAF119" s="134"/>
      <c r="RAG119" s="134"/>
      <c r="RAH119" s="134"/>
      <c r="RAI119" s="134"/>
      <c r="RAJ119" s="134"/>
      <c r="RAK119" s="134"/>
      <c r="RAL119" s="134"/>
      <c r="RAM119" s="134"/>
      <c r="RAN119" s="134"/>
      <c r="RAO119" s="134"/>
      <c r="RAP119" s="134"/>
      <c r="RAQ119" s="134"/>
      <c r="RAR119" s="134"/>
      <c r="RAS119" s="134"/>
      <c r="RAT119" s="134"/>
      <c r="RAU119" s="134"/>
      <c r="RAV119" s="134"/>
      <c r="RAW119" s="134"/>
      <c r="RAX119" s="134"/>
      <c r="RAY119" s="134"/>
      <c r="RAZ119" s="134"/>
      <c r="RBA119" s="134"/>
      <c r="RBB119" s="134"/>
      <c r="RBC119" s="134"/>
      <c r="RBD119" s="134"/>
      <c r="RBE119" s="134"/>
      <c r="RBF119" s="134"/>
      <c r="RBG119" s="134"/>
      <c r="RBH119" s="134"/>
      <c r="RBI119" s="134"/>
      <c r="RBJ119" s="134"/>
      <c r="RBK119" s="134"/>
      <c r="RBL119" s="134"/>
      <c r="RBM119" s="134"/>
      <c r="RBN119" s="134"/>
      <c r="RBO119" s="134"/>
      <c r="RBP119" s="134"/>
      <c r="RBQ119" s="134"/>
      <c r="RBR119" s="134"/>
      <c r="RBS119" s="134"/>
      <c r="RBT119" s="134"/>
      <c r="RBU119" s="134"/>
      <c r="RBV119" s="134"/>
      <c r="RBW119" s="134"/>
      <c r="RBX119" s="134"/>
      <c r="RBY119" s="134"/>
      <c r="RBZ119" s="134"/>
      <c r="RCA119" s="134"/>
      <c r="RCB119" s="134"/>
      <c r="RCC119" s="134"/>
      <c r="RCD119" s="134"/>
      <c r="RCE119" s="134"/>
      <c r="RCF119" s="134"/>
      <c r="RCG119" s="134"/>
      <c r="RCH119" s="134"/>
      <c r="RCI119" s="134"/>
      <c r="RCJ119" s="134"/>
      <c r="RCK119" s="134"/>
      <c r="RCL119" s="134"/>
      <c r="RCM119" s="134"/>
      <c r="RCN119" s="134"/>
      <c r="RCO119" s="134"/>
      <c r="RCP119" s="134"/>
      <c r="RCQ119" s="134"/>
      <c r="RCR119" s="134"/>
      <c r="RCS119" s="134"/>
      <c r="RCT119" s="134"/>
      <c r="RCU119" s="134"/>
      <c r="RCV119" s="134"/>
      <c r="RCW119" s="134"/>
      <c r="RCX119" s="134"/>
      <c r="RCY119" s="134"/>
      <c r="RCZ119" s="134"/>
      <c r="RDA119" s="134"/>
      <c r="RDB119" s="134"/>
      <c r="RDC119" s="134"/>
      <c r="RDD119" s="134"/>
      <c r="RDE119" s="134"/>
      <c r="RDF119" s="134"/>
      <c r="RDG119" s="134"/>
      <c r="RDH119" s="134"/>
      <c r="RDI119" s="134"/>
      <c r="RDJ119" s="134"/>
      <c r="RDK119" s="134"/>
      <c r="RDL119" s="134"/>
      <c r="RDM119" s="134"/>
      <c r="RDN119" s="134"/>
      <c r="RDO119" s="134"/>
      <c r="RDP119" s="134"/>
      <c r="RDQ119" s="134"/>
      <c r="RDR119" s="134"/>
      <c r="RDS119" s="134"/>
      <c r="RDT119" s="134"/>
      <c r="RDU119" s="134"/>
      <c r="RDV119" s="134"/>
      <c r="RDW119" s="134"/>
      <c r="RDX119" s="134"/>
      <c r="RDY119" s="134"/>
      <c r="RDZ119" s="134"/>
      <c r="REA119" s="134"/>
      <c r="REB119" s="134"/>
      <c r="REC119" s="134"/>
      <c r="RED119" s="134"/>
      <c r="REE119" s="134"/>
      <c r="REF119" s="134"/>
      <c r="REG119" s="134"/>
      <c r="REH119" s="134"/>
      <c r="REI119" s="134"/>
      <c r="REJ119" s="134"/>
      <c r="REK119" s="134"/>
      <c r="REL119" s="134"/>
      <c r="REM119" s="134"/>
      <c r="REN119" s="134"/>
      <c r="REO119" s="134"/>
      <c r="REP119" s="134"/>
      <c r="REQ119" s="134"/>
      <c r="RER119" s="134"/>
      <c r="RES119" s="134"/>
      <c r="RET119" s="134"/>
      <c r="REU119" s="134"/>
      <c r="REV119" s="134"/>
      <c r="REW119" s="134"/>
      <c r="REX119" s="134"/>
      <c r="REY119" s="134"/>
      <c r="REZ119" s="134"/>
      <c r="RFA119" s="134"/>
      <c r="RFB119" s="134"/>
      <c r="RFC119" s="134"/>
      <c r="RFD119" s="134"/>
      <c r="RFE119" s="134"/>
      <c r="RFF119" s="134"/>
      <c r="RFG119" s="134"/>
      <c r="RFH119" s="134"/>
      <c r="RFI119" s="134"/>
      <c r="RFJ119" s="134"/>
      <c r="RFK119" s="134"/>
      <c r="RFL119" s="134"/>
      <c r="RFM119" s="134"/>
      <c r="RFN119" s="134"/>
      <c r="RFO119" s="134"/>
      <c r="RFP119" s="134"/>
      <c r="RFQ119" s="134"/>
      <c r="RFR119" s="134"/>
      <c r="RFS119" s="134"/>
      <c r="RFT119" s="134"/>
      <c r="RFU119" s="134"/>
      <c r="RFV119" s="134"/>
      <c r="RFW119" s="134"/>
      <c r="RFX119" s="134"/>
      <c r="RFY119" s="134"/>
      <c r="RFZ119" s="134"/>
      <c r="RGA119" s="134"/>
      <c r="RGB119" s="134"/>
      <c r="RGC119" s="134"/>
      <c r="RGD119" s="134"/>
      <c r="RGE119" s="134"/>
      <c r="RGF119" s="134"/>
      <c r="RGG119" s="134"/>
      <c r="RGH119" s="134"/>
      <c r="RGI119" s="134"/>
      <c r="RGJ119" s="134"/>
      <c r="RGK119" s="134"/>
      <c r="RGL119" s="134"/>
      <c r="RGM119" s="134"/>
      <c r="RGN119" s="134"/>
      <c r="RGO119" s="134"/>
      <c r="RGP119" s="134"/>
      <c r="RGQ119" s="134"/>
      <c r="RGR119" s="134"/>
      <c r="RGS119" s="134"/>
      <c r="RGT119" s="134"/>
      <c r="RGU119" s="134"/>
      <c r="RGV119" s="134"/>
      <c r="RGW119" s="134"/>
      <c r="RGX119" s="134"/>
      <c r="RGY119" s="134"/>
      <c r="RGZ119" s="134"/>
      <c r="RHA119" s="134"/>
      <c r="RHB119" s="134"/>
      <c r="RHC119" s="134"/>
      <c r="RHD119" s="134"/>
      <c r="RHE119" s="134"/>
      <c r="RHF119" s="134"/>
      <c r="RHG119" s="134"/>
      <c r="RHH119" s="134"/>
      <c r="RHI119" s="134"/>
      <c r="RHJ119" s="134"/>
      <c r="RHK119" s="134"/>
      <c r="RHL119" s="134"/>
      <c r="RHM119" s="134"/>
      <c r="RHN119" s="134"/>
      <c r="RHO119" s="134"/>
      <c r="RHP119" s="134"/>
      <c r="RHQ119" s="134"/>
      <c r="RHR119" s="134"/>
      <c r="RHS119" s="134"/>
      <c r="RHT119" s="134"/>
      <c r="RHU119" s="134"/>
      <c r="RHV119" s="134"/>
      <c r="RHW119" s="134"/>
      <c r="RHX119" s="134"/>
      <c r="RHY119" s="134"/>
      <c r="RHZ119" s="134"/>
      <c r="RIA119" s="134"/>
      <c r="RIB119" s="134"/>
      <c r="RIC119" s="134"/>
      <c r="RID119" s="134"/>
      <c r="RIE119" s="134"/>
      <c r="RIF119" s="134"/>
      <c r="RIG119" s="134"/>
      <c r="RIH119" s="134"/>
      <c r="RII119" s="134"/>
      <c r="RIJ119" s="134"/>
      <c r="RIK119" s="134"/>
      <c r="RIL119" s="134"/>
      <c r="RIM119" s="134"/>
      <c r="RIN119" s="134"/>
      <c r="RIO119" s="134"/>
      <c r="RIP119" s="134"/>
      <c r="RIQ119" s="134"/>
      <c r="RIR119" s="134"/>
      <c r="RIS119" s="134"/>
      <c r="RIT119" s="134"/>
      <c r="RIU119" s="134"/>
      <c r="RIV119" s="134"/>
      <c r="RIW119" s="134"/>
      <c r="RIX119" s="134"/>
      <c r="RIY119" s="134"/>
      <c r="RIZ119" s="134"/>
      <c r="RJA119" s="134"/>
      <c r="RJB119" s="134"/>
      <c r="RJC119" s="134"/>
      <c r="RJD119" s="134"/>
      <c r="RJE119" s="134"/>
      <c r="RJF119" s="134"/>
      <c r="RJG119" s="134"/>
      <c r="RJH119" s="134"/>
      <c r="RJI119" s="134"/>
      <c r="RJJ119" s="134"/>
      <c r="RJK119" s="134"/>
      <c r="RJL119" s="134"/>
      <c r="RJM119" s="134"/>
      <c r="RJN119" s="134"/>
      <c r="RJO119" s="134"/>
      <c r="RJP119" s="134"/>
      <c r="RJQ119" s="134"/>
      <c r="RJR119" s="134"/>
      <c r="RJS119" s="134"/>
      <c r="RJT119" s="134"/>
      <c r="RJU119" s="134"/>
      <c r="RJV119" s="134"/>
      <c r="RJW119" s="134"/>
      <c r="RJX119" s="134"/>
      <c r="RJY119" s="134"/>
      <c r="RJZ119" s="134"/>
      <c r="RKA119" s="134"/>
      <c r="RKB119" s="134"/>
      <c r="RKC119" s="134"/>
      <c r="RKD119" s="134"/>
      <c r="RKE119" s="134"/>
      <c r="RKF119" s="134"/>
      <c r="RKG119" s="134"/>
      <c r="RKH119" s="134"/>
      <c r="RKI119" s="134"/>
      <c r="RKJ119" s="134"/>
      <c r="RKK119" s="134"/>
      <c r="RKL119" s="134"/>
      <c r="RKM119" s="134"/>
      <c r="RKN119" s="134"/>
      <c r="RKO119" s="134"/>
      <c r="RKP119" s="134"/>
      <c r="RKQ119" s="134"/>
      <c r="RKR119" s="134"/>
      <c r="RKS119" s="134"/>
      <c r="RKT119" s="134"/>
      <c r="RKU119" s="134"/>
      <c r="RKV119" s="134"/>
      <c r="RKW119" s="134"/>
      <c r="RKX119" s="134"/>
      <c r="RKY119" s="134"/>
      <c r="RKZ119" s="134"/>
      <c r="RLA119" s="134"/>
      <c r="RLB119" s="134"/>
      <c r="RLC119" s="134"/>
      <c r="RLD119" s="134"/>
      <c r="RLE119" s="134"/>
      <c r="RLF119" s="134"/>
      <c r="RLG119" s="134"/>
      <c r="RLH119" s="134"/>
      <c r="RLI119" s="134"/>
      <c r="RLJ119" s="134"/>
      <c r="RLK119" s="134"/>
      <c r="RLL119" s="134"/>
      <c r="RLM119" s="134"/>
      <c r="RLN119" s="134"/>
      <c r="RLO119" s="134"/>
      <c r="RLP119" s="134"/>
      <c r="RLQ119" s="134"/>
      <c r="RLR119" s="134"/>
      <c r="RLS119" s="134"/>
      <c r="RLT119" s="134"/>
      <c r="RLU119" s="134"/>
      <c r="RLV119" s="134"/>
      <c r="RLW119" s="134"/>
      <c r="RLX119" s="134"/>
      <c r="RLY119" s="134"/>
      <c r="RLZ119" s="134"/>
      <c r="RMA119" s="134"/>
      <c r="RMB119" s="134"/>
      <c r="RMC119" s="134"/>
      <c r="RMD119" s="134"/>
      <c r="RME119" s="134"/>
      <c r="RMF119" s="134"/>
      <c r="RMG119" s="134"/>
      <c r="RMH119" s="134"/>
      <c r="RMI119" s="134"/>
      <c r="RMJ119" s="134"/>
      <c r="RMK119" s="134"/>
      <c r="RML119" s="134"/>
      <c r="RMM119" s="134"/>
      <c r="RMN119" s="134"/>
      <c r="RMO119" s="134"/>
      <c r="RMP119" s="134"/>
      <c r="RMQ119" s="134"/>
      <c r="RMR119" s="134"/>
      <c r="RMS119" s="134"/>
      <c r="RMT119" s="134"/>
      <c r="RMU119" s="134"/>
      <c r="RMV119" s="134"/>
      <c r="RMW119" s="134"/>
      <c r="RMX119" s="134"/>
      <c r="RMY119" s="134"/>
      <c r="RMZ119" s="134"/>
      <c r="RNA119" s="134"/>
      <c r="RNB119" s="134"/>
      <c r="RNC119" s="134"/>
      <c r="RND119" s="134"/>
      <c r="RNE119" s="134"/>
      <c r="RNF119" s="134"/>
      <c r="RNG119" s="134"/>
      <c r="RNH119" s="134"/>
      <c r="RNI119" s="134"/>
      <c r="RNJ119" s="134"/>
      <c r="RNK119" s="134"/>
      <c r="RNL119" s="134"/>
      <c r="RNM119" s="134"/>
      <c r="RNN119" s="134"/>
      <c r="RNO119" s="134"/>
      <c r="RNP119" s="134"/>
      <c r="RNQ119" s="134"/>
      <c r="RNR119" s="134"/>
      <c r="RNS119" s="134"/>
      <c r="RNT119" s="134"/>
      <c r="RNU119" s="134"/>
      <c r="RNV119" s="134"/>
      <c r="RNW119" s="134"/>
      <c r="RNX119" s="134"/>
      <c r="RNY119" s="134"/>
      <c r="RNZ119" s="134"/>
      <c r="ROA119" s="134"/>
      <c r="ROB119" s="134"/>
      <c r="ROC119" s="134"/>
      <c r="ROD119" s="134"/>
      <c r="ROE119" s="134"/>
      <c r="ROF119" s="134"/>
      <c r="ROG119" s="134"/>
      <c r="ROH119" s="134"/>
      <c r="ROI119" s="134"/>
      <c r="ROJ119" s="134"/>
      <c r="ROK119" s="134"/>
      <c r="ROL119" s="134"/>
      <c r="ROM119" s="134"/>
      <c r="RON119" s="134"/>
      <c r="ROO119" s="134"/>
      <c r="ROP119" s="134"/>
      <c r="ROQ119" s="134"/>
      <c r="ROR119" s="134"/>
      <c r="ROS119" s="134"/>
      <c r="ROT119" s="134"/>
      <c r="ROU119" s="134"/>
      <c r="ROV119" s="134"/>
      <c r="ROW119" s="134"/>
      <c r="ROX119" s="134"/>
      <c r="ROY119" s="134"/>
      <c r="ROZ119" s="134"/>
      <c r="RPA119" s="134"/>
      <c r="RPB119" s="134"/>
      <c r="RPC119" s="134"/>
      <c r="RPD119" s="134"/>
      <c r="RPE119" s="134"/>
      <c r="RPF119" s="134"/>
      <c r="RPG119" s="134"/>
      <c r="RPH119" s="134"/>
      <c r="RPI119" s="134"/>
      <c r="RPJ119" s="134"/>
      <c r="RPK119" s="134"/>
      <c r="RPL119" s="134"/>
      <c r="RPM119" s="134"/>
      <c r="RPN119" s="134"/>
      <c r="RPO119" s="134"/>
      <c r="RPP119" s="134"/>
      <c r="RPQ119" s="134"/>
      <c r="RPR119" s="134"/>
      <c r="RPS119" s="134"/>
      <c r="RPT119" s="134"/>
      <c r="RPU119" s="134"/>
      <c r="RPV119" s="134"/>
      <c r="RPW119" s="134"/>
      <c r="RPX119" s="134"/>
      <c r="RPY119" s="134"/>
      <c r="RPZ119" s="134"/>
      <c r="RQA119" s="134"/>
      <c r="RQB119" s="134"/>
      <c r="RQC119" s="134"/>
      <c r="RQD119" s="134"/>
      <c r="RQE119" s="134"/>
      <c r="RQF119" s="134"/>
      <c r="RQG119" s="134"/>
      <c r="RQH119" s="134"/>
      <c r="RQI119" s="134"/>
      <c r="RQJ119" s="134"/>
      <c r="RQK119" s="134"/>
      <c r="RQL119" s="134"/>
      <c r="RQM119" s="134"/>
      <c r="RQN119" s="134"/>
      <c r="RQO119" s="134"/>
      <c r="RQP119" s="134"/>
      <c r="RQQ119" s="134"/>
      <c r="RQR119" s="134"/>
      <c r="RQS119" s="134"/>
      <c r="RQT119" s="134"/>
      <c r="RQU119" s="134"/>
      <c r="RQV119" s="134"/>
      <c r="RQW119" s="134"/>
      <c r="RQX119" s="134"/>
      <c r="RQY119" s="134"/>
      <c r="RQZ119" s="134"/>
      <c r="RRA119" s="134"/>
      <c r="RRB119" s="134"/>
      <c r="RRC119" s="134"/>
      <c r="RRD119" s="134"/>
      <c r="RRE119" s="134"/>
      <c r="RRF119" s="134"/>
      <c r="RRG119" s="134"/>
      <c r="RRH119" s="134"/>
      <c r="RRI119" s="134"/>
      <c r="RRJ119" s="134"/>
      <c r="RRK119" s="134"/>
      <c r="RRL119" s="134"/>
      <c r="RRM119" s="134"/>
      <c r="RRN119" s="134"/>
      <c r="RRO119" s="134"/>
      <c r="RRP119" s="134"/>
      <c r="RRQ119" s="134"/>
      <c r="RRR119" s="134"/>
      <c r="RRS119" s="134"/>
      <c r="RRT119" s="134"/>
      <c r="RRU119" s="134"/>
      <c r="RRV119" s="134"/>
      <c r="RRW119" s="134"/>
      <c r="RRX119" s="134"/>
      <c r="RRY119" s="134"/>
      <c r="RRZ119" s="134"/>
      <c r="RSA119" s="134"/>
      <c r="RSB119" s="134"/>
      <c r="RSC119" s="134"/>
      <c r="RSD119" s="134"/>
      <c r="RSE119" s="134"/>
      <c r="RSF119" s="134"/>
      <c r="RSG119" s="134"/>
      <c r="RSH119" s="134"/>
      <c r="RSI119" s="134"/>
      <c r="RSJ119" s="134"/>
      <c r="RSK119" s="134"/>
      <c r="RSL119" s="134"/>
      <c r="RSM119" s="134"/>
      <c r="RSN119" s="134"/>
      <c r="RSO119" s="134"/>
      <c r="RSP119" s="134"/>
      <c r="RSQ119" s="134"/>
      <c r="RSR119" s="134"/>
      <c r="RSS119" s="134"/>
      <c r="RST119" s="134"/>
      <c r="RSU119" s="134"/>
      <c r="RSV119" s="134"/>
      <c r="RSW119" s="134"/>
      <c r="RSX119" s="134"/>
      <c r="RSY119" s="134"/>
      <c r="RSZ119" s="134"/>
      <c r="RTA119" s="134"/>
      <c r="RTB119" s="134"/>
      <c r="RTC119" s="134"/>
      <c r="RTD119" s="134"/>
      <c r="RTE119" s="134"/>
      <c r="RTF119" s="134"/>
      <c r="RTG119" s="134"/>
      <c r="RTH119" s="134"/>
      <c r="RTI119" s="134"/>
      <c r="RTJ119" s="134"/>
      <c r="RTK119" s="134"/>
      <c r="RTL119" s="134"/>
      <c r="RTM119" s="134"/>
      <c r="RTN119" s="134"/>
      <c r="RTO119" s="134"/>
      <c r="RTP119" s="134"/>
      <c r="RTQ119" s="134"/>
      <c r="RTR119" s="134"/>
      <c r="RTS119" s="134"/>
      <c r="RTT119" s="134"/>
      <c r="RTU119" s="134"/>
      <c r="RTV119" s="134"/>
      <c r="RTW119" s="134"/>
      <c r="RTX119" s="134"/>
      <c r="RTY119" s="134"/>
      <c r="RTZ119" s="134"/>
      <c r="RUA119" s="134"/>
      <c r="RUB119" s="134"/>
      <c r="RUC119" s="134"/>
      <c r="RUD119" s="134"/>
      <c r="RUE119" s="134"/>
      <c r="RUF119" s="134"/>
      <c r="RUG119" s="134"/>
      <c r="RUH119" s="134"/>
      <c r="RUI119" s="134"/>
      <c r="RUJ119" s="134"/>
      <c r="RUK119" s="134"/>
      <c r="RUL119" s="134"/>
      <c r="RUM119" s="134"/>
      <c r="RUN119" s="134"/>
      <c r="RUO119" s="134"/>
      <c r="RUP119" s="134"/>
      <c r="RUQ119" s="134"/>
      <c r="RUR119" s="134"/>
      <c r="RUS119" s="134"/>
      <c r="RUT119" s="134"/>
      <c r="RUU119" s="134"/>
      <c r="RUV119" s="134"/>
      <c r="RUW119" s="134"/>
      <c r="RUX119" s="134"/>
      <c r="RUY119" s="134"/>
      <c r="RUZ119" s="134"/>
      <c r="RVA119" s="134"/>
      <c r="RVB119" s="134"/>
      <c r="RVC119" s="134"/>
      <c r="RVD119" s="134"/>
      <c r="RVE119" s="134"/>
      <c r="RVF119" s="134"/>
      <c r="RVG119" s="134"/>
      <c r="RVH119" s="134"/>
      <c r="RVI119" s="134"/>
      <c r="RVJ119" s="134"/>
      <c r="RVK119" s="134"/>
      <c r="RVL119" s="134"/>
      <c r="RVM119" s="134"/>
      <c r="RVN119" s="134"/>
      <c r="RVO119" s="134"/>
      <c r="RVP119" s="134"/>
      <c r="RVQ119" s="134"/>
      <c r="RVR119" s="134"/>
      <c r="RVS119" s="134"/>
      <c r="RVT119" s="134"/>
      <c r="RVU119" s="134"/>
      <c r="RVV119" s="134"/>
      <c r="RVW119" s="134"/>
      <c r="RVX119" s="134"/>
      <c r="RVY119" s="134"/>
      <c r="RVZ119" s="134"/>
      <c r="RWA119" s="134"/>
      <c r="RWB119" s="134"/>
      <c r="RWC119" s="134"/>
      <c r="RWD119" s="134"/>
      <c r="RWE119" s="134"/>
      <c r="RWF119" s="134"/>
      <c r="RWG119" s="134"/>
      <c r="RWH119" s="134"/>
      <c r="RWI119" s="134"/>
      <c r="RWJ119" s="134"/>
      <c r="RWK119" s="134"/>
      <c r="RWL119" s="134"/>
      <c r="RWM119" s="134"/>
      <c r="RWN119" s="134"/>
      <c r="RWO119" s="134"/>
      <c r="RWP119" s="134"/>
      <c r="RWQ119" s="134"/>
      <c r="RWR119" s="134"/>
      <c r="RWS119" s="134"/>
      <c r="RWT119" s="134"/>
      <c r="RWU119" s="134"/>
      <c r="RWV119" s="134"/>
      <c r="RWW119" s="134"/>
      <c r="RWX119" s="134"/>
      <c r="RWY119" s="134"/>
      <c r="RWZ119" s="134"/>
      <c r="RXA119" s="134"/>
      <c r="RXB119" s="134"/>
      <c r="RXC119" s="134"/>
      <c r="RXD119" s="134"/>
      <c r="RXE119" s="134"/>
      <c r="RXF119" s="134"/>
      <c r="RXG119" s="134"/>
      <c r="RXH119" s="134"/>
      <c r="RXI119" s="134"/>
      <c r="RXJ119" s="134"/>
      <c r="RXK119" s="134"/>
      <c r="RXL119" s="134"/>
      <c r="RXM119" s="134"/>
      <c r="RXN119" s="134"/>
      <c r="RXO119" s="134"/>
      <c r="RXP119" s="134"/>
      <c r="RXQ119" s="134"/>
      <c r="RXR119" s="134"/>
      <c r="RXS119" s="134"/>
      <c r="RXT119" s="134"/>
      <c r="RXU119" s="134"/>
      <c r="RXV119" s="134"/>
      <c r="RXW119" s="134"/>
      <c r="RXX119" s="134"/>
      <c r="RXY119" s="134"/>
      <c r="RXZ119" s="134"/>
      <c r="RYA119" s="134"/>
      <c r="RYB119" s="134"/>
      <c r="RYC119" s="134"/>
      <c r="RYD119" s="134"/>
      <c r="RYE119" s="134"/>
      <c r="RYF119" s="134"/>
      <c r="RYG119" s="134"/>
      <c r="RYH119" s="134"/>
      <c r="RYI119" s="134"/>
      <c r="RYJ119" s="134"/>
      <c r="RYK119" s="134"/>
      <c r="RYL119" s="134"/>
      <c r="RYM119" s="134"/>
      <c r="RYN119" s="134"/>
      <c r="RYO119" s="134"/>
      <c r="RYP119" s="134"/>
      <c r="RYQ119" s="134"/>
      <c r="RYR119" s="134"/>
      <c r="RYS119" s="134"/>
      <c r="RYT119" s="134"/>
      <c r="RYU119" s="134"/>
      <c r="RYV119" s="134"/>
      <c r="RYW119" s="134"/>
      <c r="RYX119" s="134"/>
      <c r="RYY119" s="134"/>
      <c r="RYZ119" s="134"/>
      <c r="RZA119" s="134"/>
      <c r="RZB119" s="134"/>
      <c r="RZC119" s="134"/>
      <c r="RZD119" s="134"/>
      <c r="RZE119" s="134"/>
      <c r="RZF119" s="134"/>
      <c r="RZG119" s="134"/>
      <c r="RZH119" s="134"/>
      <c r="RZI119" s="134"/>
      <c r="RZJ119" s="134"/>
      <c r="RZK119" s="134"/>
      <c r="RZL119" s="134"/>
      <c r="RZM119" s="134"/>
      <c r="RZN119" s="134"/>
      <c r="RZO119" s="134"/>
      <c r="RZP119" s="134"/>
      <c r="RZQ119" s="134"/>
      <c r="RZR119" s="134"/>
      <c r="RZS119" s="134"/>
      <c r="RZT119" s="134"/>
      <c r="RZU119" s="134"/>
      <c r="RZV119" s="134"/>
      <c r="RZW119" s="134"/>
      <c r="RZX119" s="134"/>
      <c r="RZY119" s="134"/>
      <c r="RZZ119" s="134"/>
      <c r="SAA119" s="134"/>
      <c r="SAB119" s="134"/>
      <c r="SAC119" s="134"/>
      <c r="SAD119" s="134"/>
      <c r="SAE119" s="134"/>
      <c r="SAF119" s="134"/>
      <c r="SAG119" s="134"/>
      <c r="SAH119" s="134"/>
      <c r="SAI119" s="134"/>
      <c r="SAJ119" s="134"/>
      <c r="SAK119" s="134"/>
      <c r="SAL119" s="134"/>
      <c r="SAM119" s="134"/>
      <c r="SAN119" s="134"/>
      <c r="SAO119" s="134"/>
      <c r="SAP119" s="134"/>
      <c r="SAQ119" s="134"/>
      <c r="SAR119" s="134"/>
      <c r="SAS119" s="134"/>
      <c r="SAT119" s="134"/>
      <c r="SAU119" s="134"/>
      <c r="SAV119" s="134"/>
      <c r="SAW119" s="134"/>
      <c r="SAX119" s="134"/>
      <c r="SAY119" s="134"/>
      <c r="SAZ119" s="134"/>
      <c r="SBA119" s="134"/>
      <c r="SBB119" s="134"/>
      <c r="SBC119" s="134"/>
      <c r="SBD119" s="134"/>
      <c r="SBE119" s="134"/>
      <c r="SBF119" s="134"/>
      <c r="SBG119" s="134"/>
      <c r="SBH119" s="134"/>
      <c r="SBI119" s="134"/>
      <c r="SBJ119" s="134"/>
      <c r="SBK119" s="134"/>
      <c r="SBL119" s="134"/>
      <c r="SBM119" s="134"/>
      <c r="SBN119" s="134"/>
      <c r="SBO119" s="134"/>
      <c r="SBP119" s="134"/>
      <c r="SBQ119" s="134"/>
      <c r="SBR119" s="134"/>
      <c r="SBS119" s="134"/>
      <c r="SBT119" s="134"/>
      <c r="SBU119" s="134"/>
      <c r="SBV119" s="134"/>
      <c r="SBW119" s="134"/>
      <c r="SBX119" s="134"/>
      <c r="SBY119" s="134"/>
      <c r="SBZ119" s="134"/>
      <c r="SCA119" s="134"/>
      <c r="SCB119" s="134"/>
      <c r="SCC119" s="134"/>
      <c r="SCD119" s="134"/>
      <c r="SCE119" s="134"/>
      <c r="SCF119" s="134"/>
      <c r="SCG119" s="134"/>
      <c r="SCH119" s="134"/>
      <c r="SCI119" s="134"/>
      <c r="SCJ119" s="134"/>
      <c r="SCK119" s="134"/>
      <c r="SCL119" s="134"/>
      <c r="SCM119" s="134"/>
      <c r="SCN119" s="134"/>
      <c r="SCO119" s="134"/>
      <c r="SCP119" s="134"/>
      <c r="SCQ119" s="134"/>
      <c r="SCR119" s="134"/>
      <c r="SCS119" s="134"/>
      <c r="SCT119" s="134"/>
      <c r="SCU119" s="134"/>
      <c r="SCV119" s="134"/>
      <c r="SCW119" s="134"/>
      <c r="SCX119" s="134"/>
      <c r="SCY119" s="134"/>
      <c r="SCZ119" s="134"/>
      <c r="SDA119" s="134"/>
      <c r="SDB119" s="134"/>
      <c r="SDC119" s="134"/>
      <c r="SDD119" s="134"/>
      <c r="SDE119" s="134"/>
      <c r="SDF119" s="134"/>
      <c r="SDG119" s="134"/>
      <c r="SDH119" s="134"/>
      <c r="SDI119" s="134"/>
      <c r="SDJ119" s="134"/>
      <c r="SDK119" s="134"/>
      <c r="SDL119" s="134"/>
      <c r="SDM119" s="134"/>
      <c r="SDN119" s="134"/>
      <c r="SDO119" s="134"/>
      <c r="SDP119" s="134"/>
      <c r="SDQ119" s="134"/>
      <c r="SDR119" s="134"/>
      <c r="SDS119" s="134"/>
      <c r="SDT119" s="134"/>
      <c r="SDU119" s="134"/>
      <c r="SDV119" s="134"/>
      <c r="SDW119" s="134"/>
      <c r="SDX119" s="134"/>
      <c r="SDY119" s="134"/>
      <c r="SDZ119" s="134"/>
      <c r="SEA119" s="134"/>
      <c r="SEB119" s="134"/>
      <c r="SEC119" s="134"/>
      <c r="SED119" s="134"/>
      <c r="SEE119" s="134"/>
      <c r="SEF119" s="134"/>
      <c r="SEG119" s="134"/>
      <c r="SEH119" s="134"/>
      <c r="SEI119" s="134"/>
      <c r="SEJ119" s="134"/>
      <c r="SEK119" s="134"/>
      <c r="SEL119" s="134"/>
      <c r="SEM119" s="134"/>
      <c r="SEN119" s="134"/>
      <c r="SEO119" s="134"/>
      <c r="SEP119" s="134"/>
      <c r="SEQ119" s="134"/>
      <c r="SER119" s="134"/>
      <c r="SES119" s="134"/>
      <c r="SET119" s="134"/>
      <c r="SEU119" s="134"/>
      <c r="SEV119" s="134"/>
      <c r="SEW119" s="134"/>
      <c r="SEX119" s="134"/>
      <c r="SEY119" s="134"/>
      <c r="SEZ119" s="134"/>
      <c r="SFA119" s="134"/>
      <c r="SFB119" s="134"/>
      <c r="SFC119" s="134"/>
      <c r="SFD119" s="134"/>
      <c r="SFE119" s="134"/>
      <c r="SFF119" s="134"/>
      <c r="SFG119" s="134"/>
      <c r="SFH119" s="134"/>
      <c r="SFI119" s="134"/>
      <c r="SFJ119" s="134"/>
      <c r="SFK119" s="134"/>
      <c r="SFL119" s="134"/>
      <c r="SFM119" s="134"/>
      <c r="SFN119" s="134"/>
      <c r="SFO119" s="134"/>
      <c r="SFP119" s="134"/>
      <c r="SFQ119" s="134"/>
      <c r="SFR119" s="134"/>
      <c r="SFS119" s="134"/>
      <c r="SFT119" s="134"/>
      <c r="SFU119" s="134"/>
      <c r="SFV119" s="134"/>
      <c r="SFW119" s="134"/>
      <c r="SFX119" s="134"/>
      <c r="SFY119" s="134"/>
      <c r="SFZ119" s="134"/>
      <c r="SGA119" s="134"/>
      <c r="SGB119" s="134"/>
      <c r="SGC119" s="134"/>
      <c r="SGD119" s="134"/>
      <c r="SGE119" s="134"/>
      <c r="SGF119" s="134"/>
      <c r="SGG119" s="134"/>
      <c r="SGH119" s="134"/>
      <c r="SGI119" s="134"/>
      <c r="SGJ119" s="134"/>
      <c r="SGK119" s="134"/>
      <c r="SGL119" s="134"/>
      <c r="SGM119" s="134"/>
      <c r="SGN119" s="134"/>
      <c r="SGO119" s="134"/>
      <c r="SGP119" s="134"/>
      <c r="SGQ119" s="134"/>
      <c r="SGR119" s="134"/>
      <c r="SGS119" s="134"/>
      <c r="SGT119" s="134"/>
      <c r="SGU119" s="134"/>
      <c r="SGV119" s="134"/>
      <c r="SGW119" s="134"/>
      <c r="SGX119" s="134"/>
      <c r="SGY119" s="134"/>
      <c r="SGZ119" s="134"/>
      <c r="SHA119" s="134"/>
      <c r="SHB119" s="134"/>
      <c r="SHC119" s="134"/>
      <c r="SHD119" s="134"/>
      <c r="SHE119" s="134"/>
      <c r="SHF119" s="134"/>
      <c r="SHG119" s="134"/>
      <c r="SHH119" s="134"/>
      <c r="SHI119" s="134"/>
      <c r="SHJ119" s="134"/>
      <c r="SHK119" s="134"/>
      <c r="SHL119" s="134"/>
      <c r="SHM119" s="134"/>
      <c r="SHN119" s="134"/>
      <c r="SHO119" s="134"/>
      <c r="SHP119" s="134"/>
      <c r="SHQ119" s="134"/>
      <c r="SHR119" s="134"/>
      <c r="SHS119" s="134"/>
      <c r="SHT119" s="134"/>
      <c r="SHU119" s="134"/>
      <c r="SHV119" s="134"/>
      <c r="SHW119" s="134"/>
      <c r="SHX119" s="134"/>
      <c r="SHY119" s="134"/>
      <c r="SHZ119" s="134"/>
      <c r="SIA119" s="134"/>
      <c r="SIB119" s="134"/>
      <c r="SIC119" s="134"/>
      <c r="SID119" s="134"/>
      <c r="SIE119" s="134"/>
      <c r="SIF119" s="134"/>
      <c r="SIG119" s="134"/>
      <c r="SIH119" s="134"/>
      <c r="SII119" s="134"/>
      <c r="SIJ119" s="134"/>
      <c r="SIK119" s="134"/>
      <c r="SIL119" s="134"/>
      <c r="SIM119" s="134"/>
      <c r="SIN119" s="134"/>
      <c r="SIO119" s="134"/>
      <c r="SIP119" s="134"/>
      <c r="SIQ119" s="134"/>
      <c r="SIR119" s="134"/>
      <c r="SIS119" s="134"/>
      <c r="SIT119" s="134"/>
      <c r="SIU119" s="134"/>
      <c r="SIV119" s="134"/>
      <c r="SIW119" s="134"/>
      <c r="SIX119" s="134"/>
      <c r="SIY119" s="134"/>
      <c r="SIZ119" s="134"/>
      <c r="SJA119" s="134"/>
      <c r="SJB119" s="134"/>
      <c r="SJC119" s="134"/>
      <c r="SJD119" s="134"/>
      <c r="SJE119" s="134"/>
      <c r="SJF119" s="134"/>
      <c r="SJG119" s="134"/>
      <c r="SJH119" s="134"/>
      <c r="SJI119" s="134"/>
      <c r="SJJ119" s="134"/>
      <c r="SJK119" s="134"/>
      <c r="SJL119" s="134"/>
      <c r="SJM119" s="134"/>
      <c r="SJN119" s="134"/>
      <c r="SJO119" s="134"/>
      <c r="SJP119" s="134"/>
      <c r="SJQ119" s="134"/>
      <c r="SJR119" s="134"/>
      <c r="SJS119" s="134"/>
      <c r="SJT119" s="134"/>
      <c r="SJU119" s="134"/>
      <c r="SJV119" s="134"/>
      <c r="SJW119" s="134"/>
      <c r="SJX119" s="134"/>
      <c r="SJY119" s="134"/>
      <c r="SJZ119" s="134"/>
      <c r="SKA119" s="134"/>
      <c r="SKB119" s="134"/>
      <c r="SKC119" s="134"/>
      <c r="SKD119" s="134"/>
      <c r="SKE119" s="134"/>
      <c r="SKF119" s="134"/>
      <c r="SKG119" s="134"/>
      <c r="SKH119" s="134"/>
      <c r="SKI119" s="134"/>
      <c r="SKJ119" s="134"/>
      <c r="SKK119" s="134"/>
      <c r="SKL119" s="134"/>
      <c r="SKM119" s="134"/>
      <c r="SKN119" s="134"/>
      <c r="SKO119" s="134"/>
      <c r="SKP119" s="134"/>
      <c r="SKQ119" s="134"/>
      <c r="SKR119" s="134"/>
      <c r="SKS119" s="134"/>
      <c r="SKT119" s="134"/>
      <c r="SKU119" s="134"/>
      <c r="SKV119" s="134"/>
      <c r="SKW119" s="134"/>
      <c r="SKX119" s="134"/>
      <c r="SKY119" s="134"/>
      <c r="SKZ119" s="134"/>
      <c r="SLA119" s="134"/>
      <c r="SLB119" s="134"/>
      <c r="SLC119" s="134"/>
      <c r="SLD119" s="134"/>
      <c r="SLE119" s="134"/>
      <c r="SLF119" s="134"/>
      <c r="SLG119" s="134"/>
      <c r="SLH119" s="134"/>
      <c r="SLI119" s="134"/>
      <c r="SLJ119" s="134"/>
      <c r="SLK119" s="134"/>
      <c r="SLL119" s="134"/>
      <c r="SLM119" s="134"/>
      <c r="SLN119" s="134"/>
      <c r="SLO119" s="134"/>
      <c r="SLP119" s="134"/>
      <c r="SLQ119" s="134"/>
      <c r="SLR119" s="134"/>
      <c r="SLS119" s="134"/>
      <c r="SLT119" s="134"/>
      <c r="SLU119" s="134"/>
      <c r="SLV119" s="134"/>
      <c r="SLW119" s="134"/>
      <c r="SLX119" s="134"/>
      <c r="SLY119" s="134"/>
      <c r="SLZ119" s="134"/>
      <c r="SMA119" s="134"/>
      <c r="SMB119" s="134"/>
      <c r="SMC119" s="134"/>
      <c r="SMD119" s="134"/>
      <c r="SME119" s="134"/>
      <c r="SMF119" s="134"/>
      <c r="SMG119" s="134"/>
      <c r="SMH119" s="134"/>
      <c r="SMI119" s="134"/>
      <c r="SMJ119" s="134"/>
      <c r="SMK119" s="134"/>
      <c r="SML119" s="134"/>
      <c r="SMM119" s="134"/>
      <c r="SMN119" s="134"/>
      <c r="SMO119" s="134"/>
      <c r="SMP119" s="134"/>
      <c r="SMQ119" s="134"/>
      <c r="SMR119" s="134"/>
      <c r="SMS119" s="134"/>
      <c r="SMT119" s="134"/>
      <c r="SMU119" s="134"/>
      <c r="SMV119" s="134"/>
      <c r="SMW119" s="134"/>
      <c r="SMX119" s="134"/>
      <c r="SMY119" s="134"/>
      <c r="SMZ119" s="134"/>
      <c r="SNA119" s="134"/>
      <c r="SNB119" s="134"/>
      <c r="SNC119" s="134"/>
      <c r="SND119" s="134"/>
      <c r="SNE119" s="134"/>
      <c r="SNF119" s="134"/>
      <c r="SNG119" s="134"/>
      <c r="SNH119" s="134"/>
      <c r="SNI119" s="134"/>
      <c r="SNJ119" s="134"/>
      <c r="SNK119" s="134"/>
      <c r="SNL119" s="134"/>
      <c r="SNM119" s="134"/>
      <c r="SNN119" s="134"/>
      <c r="SNO119" s="134"/>
      <c r="SNP119" s="134"/>
      <c r="SNQ119" s="134"/>
      <c r="SNR119" s="134"/>
      <c r="SNS119" s="134"/>
      <c r="SNT119" s="134"/>
      <c r="SNU119" s="134"/>
      <c r="SNV119" s="134"/>
      <c r="SNW119" s="134"/>
      <c r="SNX119" s="134"/>
      <c r="SNY119" s="134"/>
      <c r="SNZ119" s="134"/>
      <c r="SOA119" s="134"/>
      <c r="SOB119" s="134"/>
      <c r="SOC119" s="134"/>
      <c r="SOD119" s="134"/>
      <c r="SOE119" s="134"/>
      <c r="SOF119" s="134"/>
      <c r="SOG119" s="134"/>
      <c r="SOH119" s="134"/>
      <c r="SOI119" s="134"/>
      <c r="SOJ119" s="134"/>
      <c r="SOK119" s="134"/>
      <c r="SOL119" s="134"/>
      <c r="SOM119" s="134"/>
      <c r="SON119" s="134"/>
      <c r="SOO119" s="134"/>
      <c r="SOP119" s="134"/>
      <c r="SOQ119" s="134"/>
      <c r="SOR119" s="134"/>
      <c r="SOS119" s="134"/>
      <c r="SOT119" s="134"/>
      <c r="SOU119" s="134"/>
      <c r="SOV119" s="134"/>
      <c r="SOW119" s="134"/>
      <c r="SOX119" s="134"/>
      <c r="SOY119" s="134"/>
      <c r="SOZ119" s="134"/>
      <c r="SPA119" s="134"/>
      <c r="SPB119" s="134"/>
      <c r="SPC119" s="134"/>
      <c r="SPD119" s="134"/>
      <c r="SPE119" s="134"/>
      <c r="SPF119" s="134"/>
      <c r="SPG119" s="134"/>
      <c r="SPH119" s="134"/>
      <c r="SPI119" s="134"/>
      <c r="SPJ119" s="134"/>
      <c r="SPK119" s="134"/>
      <c r="SPL119" s="134"/>
      <c r="SPM119" s="134"/>
      <c r="SPN119" s="134"/>
      <c r="SPO119" s="134"/>
      <c r="SPP119" s="134"/>
      <c r="SPQ119" s="134"/>
      <c r="SPR119" s="134"/>
      <c r="SPS119" s="134"/>
      <c r="SPT119" s="134"/>
      <c r="SPU119" s="134"/>
      <c r="SPV119" s="134"/>
      <c r="SPW119" s="134"/>
      <c r="SPX119" s="134"/>
      <c r="SPY119" s="134"/>
      <c r="SPZ119" s="134"/>
      <c r="SQA119" s="134"/>
      <c r="SQB119" s="134"/>
      <c r="SQC119" s="134"/>
      <c r="SQD119" s="134"/>
      <c r="SQE119" s="134"/>
      <c r="SQF119" s="134"/>
      <c r="SQG119" s="134"/>
      <c r="SQH119" s="134"/>
      <c r="SQI119" s="134"/>
      <c r="SQJ119" s="134"/>
      <c r="SQK119" s="134"/>
      <c r="SQL119" s="134"/>
      <c r="SQM119" s="134"/>
      <c r="SQN119" s="134"/>
      <c r="SQO119" s="134"/>
      <c r="SQP119" s="134"/>
      <c r="SQQ119" s="134"/>
      <c r="SQR119" s="134"/>
      <c r="SQS119" s="134"/>
      <c r="SQT119" s="134"/>
      <c r="SQU119" s="134"/>
      <c r="SQV119" s="134"/>
      <c r="SQW119" s="134"/>
      <c r="SQX119" s="134"/>
      <c r="SQY119" s="134"/>
      <c r="SQZ119" s="134"/>
      <c r="SRA119" s="134"/>
      <c r="SRB119" s="134"/>
      <c r="SRC119" s="134"/>
      <c r="SRD119" s="134"/>
      <c r="SRE119" s="134"/>
      <c r="SRF119" s="134"/>
      <c r="SRG119" s="134"/>
      <c r="SRH119" s="134"/>
      <c r="SRI119" s="134"/>
      <c r="SRJ119" s="134"/>
      <c r="SRK119" s="134"/>
      <c r="SRL119" s="134"/>
      <c r="SRM119" s="134"/>
      <c r="SRN119" s="134"/>
      <c r="SRO119" s="134"/>
      <c r="SRP119" s="134"/>
      <c r="SRQ119" s="134"/>
      <c r="SRR119" s="134"/>
      <c r="SRS119" s="134"/>
      <c r="SRT119" s="134"/>
      <c r="SRU119" s="134"/>
      <c r="SRV119" s="134"/>
      <c r="SRW119" s="134"/>
      <c r="SRX119" s="134"/>
      <c r="SRY119" s="134"/>
      <c r="SRZ119" s="134"/>
      <c r="SSA119" s="134"/>
      <c r="SSB119" s="134"/>
      <c r="SSC119" s="134"/>
      <c r="SSD119" s="134"/>
      <c r="SSE119" s="134"/>
      <c r="SSF119" s="134"/>
      <c r="SSG119" s="134"/>
      <c r="SSH119" s="134"/>
      <c r="SSI119" s="134"/>
      <c r="SSJ119" s="134"/>
      <c r="SSK119" s="134"/>
      <c r="SSL119" s="134"/>
      <c r="SSM119" s="134"/>
      <c r="SSN119" s="134"/>
      <c r="SSO119" s="134"/>
      <c r="SSP119" s="134"/>
      <c r="SSQ119" s="134"/>
      <c r="SSR119" s="134"/>
      <c r="SSS119" s="134"/>
      <c r="SST119" s="134"/>
      <c r="SSU119" s="134"/>
      <c r="SSV119" s="134"/>
      <c r="SSW119" s="134"/>
      <c r="SSX119" s="134"/>
      <c r="SSY119" s="134"/>
      <c r="SSZ119" s="134"/>
      <c r="STA119" s="134"/>
      <c r="STB119" s="134"/>
      <c r="STC119" s="134"/>
      <c r="STD119" s="134"/>
      <c r="STE119" s="134"/>
      <c r="STF119" s="134"/>
      <c r="STG119" s="134"/>
      <c r="STH119" s="134"/>
      <c r="STI119" s="134"/>
      <c r="STJ119" s="134"/>
      <c r="STK119" s="134"/>
      <c r="STL119" s="134"/>
      <c r="STM119" s="134"/>
      <c r="STN119" s="134"/>
      <c r="STO119" s="134"/>
      <c r="STP119" s="134"/>
      <c r="STQ119" s="134"/>
      <c r="STR119" s="134"/>
      <c r="STS119" s="134"/>
      <c r="STT119" s="134"/>
      <c r="STU119" s="134"/>
      <c r="STV119" s="134"/>
      <c r="STW119" s="134"/>
      <c r="STX119" s="134"/>
      <c r="STY119" s="134"/>
      <c r="STZ119" s="134"/>
      <c r="SUA119" s="134"/>
      <c r="SUB119" s="134"/>
      <c r="SUC119" s="134"/>
      <c r="SUD119" s="134"/>
      <c r="SUE119" s="134"/>
      <c r="SUF119" s="134"/>
      <c r="SUG119" s="134"/>
      <c r="SUH119" s="134"/>
      <c r="SUI119" s="134"/>
      <c r="SUJ119" s="134"/>
      <c r="SUK119" s="134"/>
      <c r="SUL119" s="134"/>
      <c r="SUM119" s="134"/>
      <c r="SUN119" s="134"/>
      <c r="SUO119" s="134"/>
      <c r="SUP119" s="134"/>
      <c r="SUQ119" s="134"/>
      <c r="SUR119" s="134"/>
      <c r="SUS119" s="134"/>
      <c r="SUT119" s="134"/>
      <c r="SUU119" s="134"/>
      <c r="SUV119" s="134"/>
      <c r="SUW119" s="134"/>
      <c r="SUX119" s="134"/>
      <c r="SUY119" s="134"/>
      <c r="SUZ119" s="134"/>
      <c r="SVA119" s="134"/>
      <c r="SVB119" s="134"/>
      <c r="SVC119" s="134"/>
      <c r="SVD119" s="134"/>
      <c r="SVE119" s="134"/>
      <c r="SVF119" s="134"/>
      <c r="SVG119" s="134"/>
      <c r="SVH119" s="134"/>
      <c r="SVI119" s="134"/>
      <c r="SVJ119" s="134"/>
      <c r="SVK119" s="134"/>
      <c r="SVL119" s="134"/>
      <c r="SVM119" s="134"/>
      <c r="SVN119" s="134"/>
      <c r="SVO119" s="134"/>
      <c r="SVP119" s="134"/>
      <c r="SVQ119" s="134"/>
      <c r="SVR119" s="134"/>
      <c r="SVS119" s="134"/>
      <c r="SVT119" s="134"/>
      <c r="SVU119" s="134"/>
      <c r="SVV119" s="134"/>
      <c r="SVW119" s="134"/>
      <c r="SVX119" s="134"/>
      <c r="SVY119" s="134"/>
      <c r="SVZ119" s="134"/>
      <c r="SWA119" s="134"/>
      <c r="SWB119" s="134"/>
      <c r="SWC119" s="134"/>
      <c r="SWD119" s="134"/>
      <c r="SWE119" s="134"/>
      <c r="SWF119" s="134"/>
      <c r="SWG119" s="134"/>
      <c r="SWH119" s="134"/>
      <c r="SWI119" s="134"/>
      <c r="SWJ119" s="134"/>
      <c r="SWK119" s="134"/>
      <c r="SWL119" s="134"/>
      <c r="SWM119" s="134"/>
      <c r="SWN119" s="134"/>
      <c r="SWO119" s="134"/>
      <c r="SWP119" s="134"/>
      <c r="SWQ119" s="134"/>
      <c r="SWR119" s="134"/>
      <c r="SWS119" s="134"/>
      <c r="SWT119" s="134"/>
      <c r="SWU119" s="134"/>
      <c r="SWV119" s="134"/>
      <c r="SWW119" s="134"/>
      <c r="SWX119" s="134"/>
      <c r="SWY119" s="134"/>
      <c r="SWZ119" s="134"/>
      <c r="SXA119" s="134"/>
      <c r="SXB119" s="134"/>
      <c r="SXC119" s="134"/>
      <c r="SXD119" s="134"/>
      <c r="SXE119" s="134"/>
      <c r="SXF119" s="134"/>
      <c r="SXG119" s="134"/>
      <c r="SXH119" s="134"/>
      <c r="SXI119" s="134"/>
      <c r="SXJ119" s="134"/>
      <c r="SXK119" s="134"/>
      <c r="SXL119" s="134"/>
      <c r="SXM119" s="134"/>
      <c r="SXN119" s="134"/>
      <c r="SXO119" s="134"/>
      <c r="SXP119" s="134"/>
      <c r="SXQ119" s="134"/>
      <c r="SXR119" s="134"/>
      <c r="SXS119" s="134"/>
      <c r="SXT119" s="134"/>
      <c r="SXU119" s="134"/>
      <c r="SXV119" s="134"/>
      <c r="SXW119" s="134"/>
      <c r="SXX119" s="134"/>
      <c r="SXY119" s="134"/>
      <c r="SXZ119" s="134"/>
      <c r="SYA119" s="134"/>
      <c r="SYB119" s="134"/>
      <c r="SYC119" s="134"/>
      <c r="SYD119" s="134"/>
      <c r="SYE119" s="134"/>
      <c r="SYF119" s="134"/>
      <c r="SYG119" s="134"/>
      <c r="SYH119" s="134"/>
      <c r="SYI119" s="134"/>
      <c r="SYJ119" s="134"/>
      <c r="SYK119" s="134"/>
      <c r="SYL119" s="134"/>
      <c r="SYM119" s="134"/>
      <c r="SYN119" s="134"/>
      <c r="SYO119" s="134"/>
      <c r="SYP119" s="134"/>
      <c r="SYQ119" s="134"/>
      <c r="SYR119" s="134"/>
      <c r="SYS119" s="134"/>
      <c r="SYT119" s="134"/>
      <c r="SYU119" s="134"/>
      <c r="SYV119" s="134"/>
      <c r="SYW119" s="134"/>
      <c r="SYX119" s="134"/>
      <c r="SYY119" s="134"/>
      <c r="SYZ119" s="134"/>
      <c r="SZA119" s="134"/>
      <c r="SZB119" s="134"/>
      <c r="SZC119" s="134"/>
      <c r="SZD119" s="134"/>
      <c r="SZE119" s="134"/>
      <c r="SZF119" s="134"/>
      <c r="SZG119" s="134"/>
      <c r="SZH119" s="134"/>
      <c r="SZI119" s="134"/>
      <c r="SZJ119" s="134"/>
      <c r="SZK119" s="134"/>
      <c r="SZL119" s="134"/>
      <c r="SZM119" s="134"/>
      <c r="SZN119" s="134"/>
      <c r="SZO119" s="134"/>
      <c r="SZP119" s="134"/>
      <c r="SZQ119" s="134"/>
      <c r="SZR119" s="134"/>
      <c r="SZS119" s="134"/>
      <c r="SZT119" s="134"/>
      <c r="SZU119" s="134"/>
      <c r="SZV119" s="134"/>
      <c r="SZW119" s="134"/>
      <c r="SZX119" s="134"/>
      <c r="SZY119" s="134"/>
      <c r="SZZ119" s="134"/>
      <c r="TAA119" s="134"/>
      <c r="TAB119" s="134"/>
      <c r="TAC119" s="134"/>
      <c r="TAD119" s="134"/>
      <c r="TAE119" s="134"/>
      <c r="TAF119" s="134"/>
      <c r="TAG119" s="134"/>
      <c r="TAH119" s="134"/>
      <c r="TAI119" s="134"/>
      <c r="TAJ119" s="134"/>
      <c r="TAK119" s="134"/>
      <c r="TAL119" s="134"/>
      <c r="TAM119" s="134"/>
      <c r="TAN119" s="134"/>
      <c r="TAO119" s="134"/>
      <c r="TAP119" s="134"/>
      <c r="TAQ119" s="134"/>
      <c r="TAR119" s="134"/>
      <c r="TAS119" s="134"/>
      <c r="TAT119" s="134"/>
      <c r="TAU119" s="134"/>
      <c r="TAV119" s="134"/>
      <c r="TAW119" s="134"/>
      <c r="TAX119" s="134"/>
      <c r="TAY119" s="134"/>
      <c r="TAZ119" s="134"/>
      <c r="TBA119" s="134"/>
      <c r="TBB119" s="134"/>
      <c r="TBC119" s="134"/>
      <c r="TBD119" s="134"/>
      <c r="TBE119" s="134"/>
      <c r="TBF119" s="134"/>
      <c r="TBG119" s="134"/>
      <c r="TBH119" s="134"/>
      <c r="TBI119" s="134"/>
      <c r="TBJ119" s="134"/>
      <c r="TBK119" s="134"/>
      <c r="TBL119" s="134"/>
      <c r="TBM119" s="134"/>
      <c r="TBN119" s="134"/>
      <c r="TBO119" s="134"/>
      <c r="TBP119" s="134"/>
      <c r="TBQ119" s="134"/>
      <c r="TBR119" s="134"/>
      <c r="TBS119" s="134"/>
      <c r="TBT119" s="134"/>
      <c r="TBU119" s="134"/>
      <c r="TBV119" s="134"/>
      <c r="TBW119" s="134"/>
      <c r="TBX119" s="134"/>
      <c r="TBY119" s="134"/>
      <c r="TBZ119" s="134"/>
      <c r="TCA119" s="134"/>
      <c r="TCB119" s="134"/>
      <c r="TCC119" s="134"/>
      <c r="TCD119" s="134"/>
      <c r="TCE119" s="134"/>
      <c r="TCF119" s="134"/>
      <c r="TCG119" s="134"/>
      <c r="TCH119" s="134"/>
      <c r="TCI119" s="134"/>
      <c r="TCJ119" s="134"/>
      <c r="TCK119" s="134"/>
      <c r="TCL119" s="134"/>
      <c r="TCM119" s="134"/>
      <c r="TCN119" s="134"/>
      <c r="TCO119" s="134"/>
      <c r="TCP119" s="134"/>
      <c r="TCQ119" s="134"/>
      <c r="TCR119" s="134"/>
      <c r="TCS119" s="134"/>
      <c r="TCT119" s="134"/>
      <c r="TCU119" s="134"/>
      <c r="TCV119" s="134"/>
      <c r="TCW119" s="134"/>
      <c r="TCX119" s="134"/>
      <c r="TCY119" s="134"/>
      <c r="TCZ119" s="134"/>
      <c r="TDA119" s="134"/>
      <c r="TDB119" s="134"/>
      <c r="TDC119" s="134"/>
      <c r="TDD119" s="134"/>
      <c r="TDE119" s="134"/>
      <c r="TDF119" s="134"/>
      <c r="TDG119" s="134"/>
      <c r="TDH119" s="134"/>
      <c r="TDI119" s="134"/>
      <c r="TDJ119" s="134"/>
      <c r="TDK119" s="134"/>
      <c r="TDL119" s="134"/>
      <c r="TDM119" s="134"/>
      <c r="TDN119" s="134"/>
      <c r="TDO119" s="134"/>
      <c r="TDP119" s="134"/>
      <c r="TDQ119" s="134"/>
      <c r="TDR119" s="134"/>
      <c r="TDS119" s="134"/>
      <c r="TDT119" s="134"/>
      <c r="TDU119" s="134"/>
      <c r="TDV119" s="134"/>
      <c r="TDW119" s="134"/>
      <c r="TDX119" s="134"/>
      <c r="TDY119" s="134"/>
      <c r="TDZ119" s="134"/>
      <c r="TEA119" s="134"/>
      <c r="TEB119" s="134"/>
      <c r="TEC119" s="134"/>
      <c r="TED119" s="134"/>
      <c r="TEE119" s="134"/>
      <c r="TEF119" s="134"/>
      <c r="TEG119" s="134"/>
      <c r="TEH119" s="134"/>
      <c r="TEI119" s="134"/>
      <c r="TEJ119" s="134"/>
      <c r="TEK119" s="134"/>
      <c r="TEL119" s="134"/>
      <c r="TEM119" s="134"/>
      <c r="TEN119" s="134"/>
      <c r="TEO119" s="134"/>
      <c r="TEP119" s="134"/>
      <c r="TEQ119" s="134"/>
      <c r="TER119" s="134"/>
      <c r="TES119" s="134"/>
      <c r="TET119" s="134"/>
      <c r="TEU119" s="134"/>
      <c r="TEV119" s="134"/>
      <c r="TEW119" s="134"/>
      <c r="TEX119" s="134"/>
      <c r="TEY119" s="134"/>
      <c r="TEZ119" s="134"/>
      <c r="TFA119" s="134"/>
      <c r="TFB119" s="134"/>
      <c r="TFC119" s="134"/>
      <c r="TFD119" s="134"/>
      <c r="TFE119" s="134"/>
      <c r="TFF119" s="134"/>
      <c r="TFG119" s="134"/>
      <c r="TFH119" s="134"/>
      <c r="TFI119" s="134"/>
      <c r="TFJ119" s="134"/>
      <c r="TFK119" s="134"/>
      <c r="TFL119" s="134"/>
      <c r="TFM119" s="134"/>
      <c r="TFN119" s="134"/>
      <c r="TFO119" s="134"/>
      <c r="TFP119" s="134"/>
      <c r="TFQ119" s="134"/>
      <c r="TFR119" s="134"/>
      <c r="TFS119" s="134"/>
      <c r="TFT119" s="134"/>
      <c r="TFU119" s="134"/>
      <c r="TFV119" s="134"/>
      <c r="TFW119" s="134"/>
      <c r="TFX119" s="134"/>
      <c r="TFY119" s="134"/>
      <c r="TFZ119" s="134"/>
      <c r="TGA119" s="134"/>
      <c r="TGB119" s="134"/>
      <c r="TGC119" s="134"/>
      <c r="TGD119" s="134"/>
      <c r="TGE119" s="134"/>
      <c r="TGF119" s="134"/>
      <c r="TGG119" s="134"/>
      <c r="TGH119" s="134"/>
      <c r="TGI119" s="134"/>
      <c r="TGJ119" s="134"/>
      <c r="TGK119" s="134"/>
      <c r="TGL119" s="134"/>
      <c r="TGM119" s="134"/>
      <c r="TGN119" s="134"/>
      <c r="TGO119" s="134"/>
      <c r="TGP119" s="134"/>
      <c r="TGQ119" s="134"/>
      <c r="TGR119" s="134"/>
      <c r="TGS119" s="134"/>
      <c r="TGT119" s="134"/>
      <c r="TGU119" s="134"/>
      <c r="TGV119" s="134"/>
      <c r="TGW119" s="134"/>
      <c r="TGX119" s="134"/>
      <c r="TGY119" s="134"/>
      <c r="TGZ119" s="134"/>
      <c r="THA119" s="134"/>
      <c r="THB119" s="134"/>
      <c r="THC119" s="134"/>
      <c r="THD119" s="134"/>
      <c r="THE119" s="134"/>
      <c r="THF119" s="134"/>
      <c r="THG119" s="134"/>
      <c r="THH119" s="134"/>
      <c r="THI119" s="134"/>
      <c r="THJ119" s="134"/>
      <c r="THK119" s="134"/>
      <c r="THL119" s="134"/>
      <c r="THM119" s="134"/>
      <c r="THN119" s="134"/>
      <c r="THO119" s="134"/>
      <c r="THP119" s="134"/>
      <c r="THQ119" s="134"/>
      <c r="THR119" s="134"/>
      <c r="THS119" s="134"/>
      <c r="THT119" s="134"/>
      <c r="THU119" s="134"/>
      <c r="THV119" s="134"/>
      <c r="THW119" s="134"/>
      <c r="THX119" s="134"/>
      <c r="THY119" s="134"/>
      <c r="THZ119" s="134"/>
      <c r="TIA119" s="134"/>
      <c r="TIB119" s="134"/>
      <c r="TIC119" s="134"/>
      <c r="TID119" s="134"/>
      <c r="TIE119" s="134"/>
      <c r="TIF119" s="134"/>
      <c r="TIG119" s="134"/>
      <c r="TIH119" s="134"/>
      <c r="TII119" s="134"/>
      <c r="TIJ119" s="134"/>
      <c r="TIK119" s="134"/>
      <c r="TIL119" s="134"/>
      <c r="TIM119" s="134"/>
      <c r="TIN119" s="134"/>
      <c r="TIO119" s="134"/>
      <c r="TIP119" s="134"/>
      <c r="TIQ119" s="134"/>
      <c r="TIR119" s="134"/>
      <c r="TIS119" s="134"/>
      <c r="TIT119" s="134"/>
      <c r="TIU119" s="134"/>
      <c r="TIV119" s="134"/>
      <c r="TIW119" s="134"/>
      <c r="TIX119" s="134"/>
      <c r="TIY119" s="134"/>
      <c r="TIZ119" s="134"/>
      <c r="TJA119" s="134"/>
      <c r="TJB119" s="134"/>
      <c r="TJC119" s="134"/>
      <c r="TJD119" s="134"/>
      <c r="TJE119" s="134"/>
      <c r="TJF119" s="134"/>
      <c r="TJG119" s="134"/>
      <c r="TJH119" s="134"/>
      <c r="TJI119" s="134"/>
      <c r="TJJ119" s="134"/>
      <c r="TJK119" s="134"/>
      <c r="TJL119" s="134"/>
      <c r="TJM119" s="134"/>
      <c r="TJN119" s="134"/>
      <c r="TJO119" s="134"/>
      <c r="TJP119" s="134"/>
      <c r="TJQ119" s="134"/>
      <c r="TJR119" s="134"/>
      <c r="TJS119" s="134"/>
      <c r="TJT119" s="134"/>
      <c r="TJU119" s="134"/>
      <c r="TJV119" s="134"/>
      <c r="TJW119" s="134"/>
      <c r="TJX119" s="134"/>
      <c r="TJY119" s="134"/>
      <c r="TJZ119" s="134"/>
      <c r="TKA119" s="134"/>
      <c r="TKB119" s="134"/>
      <c r="TKC119" s="134"/>
      <c r="TKD119" s="134"/>
      <c r="TKE119" s="134"/>
      <c r="TKF119" s="134"/>
      <c r="TKG119" s="134"/>
      <c r="TKH119" s="134"/>
      <c r="TKI119" s="134"/>
      <c r="TKJ119" s="134"/>
      <c r="TKK119" s="134"/>
      <c r="TKL119" s="134"/>
      <c r="TKM119" s="134"/>
      <c r="TKN119" s="134"/>
      <c r="TKO119" s="134"/>
      <c r="TKP119" s="134"/>
      <c r="TKQ119" s="134"/>
      <c r="TKR119" s="134"/>
      <c r="TKS119" s="134"/>
      <c r="TKT119" s="134"/>
      <c r="TKU119" s="134"/>
      <c r="TKV119" s="134"/>
      <c r="TKW119" s="134"/>
      <c r="TKX119" s="134"/>
      <c r="TKY119" s="134"/>
      <c r="TKZ119" s="134"/>
      <c r="TLA119" s="134"/>
      <c r="TLB119" s="134"/>
      <c r="TLC119" s="134"/>
      <c r="TLD119" s="134"/>
      <c r="TLE119" s="134"/>
      <c r="TLF119" s="134"/>
      <c r="TLG119" s="134"/>
      <c r="TLH119" s="134"/>
      <c r="TLI119" s="134"/>
      <c r="TLJ119" s="134"/>
      <c r="TLK119" s="134"/>
      <c r="TLL119" s="134"/>
      <c r="TLM119" s="134"/>
      <c r="TLN119" s="134"/>
      <c r="TLO119" s="134"/>
      <c r="TLP119" s="134"/>
      <c r="TLQ119" s="134"/>
      <c r="TLR119" s="134"/>
      <c r="TLS119" s="134"/>
      <c r="TLT119" s="134"/>
      <c r="TLU119" s="134"/>
      <c r="TLV119" s="134"/>
      <c r="TLW119" s="134"/>
      <c r="TLX119" s="134"/>
      <c r="TLY119" s="134"/>
      <c r="TLZ119" s="134"/>
      <c r="TMA119" s="134"/>
      <c r="TMB119" s="134"/>
      <c r="TMC119" s="134"/>
      <c r="TMD119" s="134"/>
      <c r="TME119" s="134"/>
      <c r="TMF119" s="134"/>
      <c r="TMG119" s="134"/>
      <c r="TMH119" s="134"/>
      <c r="TMI119" s="134"/>
      <c r="TMJ119" s="134"/>
      <c r="TMK119" s="134"/>
      <c r="TML119" s="134"/>
      <c r="TMM119" s="134"/>
      <c r="TMN119" s="134"/>
      <c r="TMO119" s="134"/>
      <c r="TMP119" s="134"/>
      <c r="TMQ119" s="134"/>
      <c r="TMR119" s="134"/>
      <c r="TMS119" s="134"/>
      <c r="TMT119" s="134"/>
      <c r="TMU119" s="134"/>
      <c r="TMV119" s="134"/>
      <c r="TMW119" s="134"/>
      <c r="TMX119" s="134"/>
      <c r="TMY119" s="134"/>
      <c r="TMZ119" s="134"/>
      <c r="TNA119" s="134"/>
      <c r="TNB119" s="134"/>
      <c r="TNC119" s="134"/>
      <c r="TND119" s="134"/>
      <c r="TNE119" s="134"/>
      <c r="TNF119" s="134"/>
      <c r="TNG119" s="134"/>
      <c r="TNH119" s="134"/>
      <c r="TNI119" s="134"/>
      <c r="TNJ119" s="134"/>
      <c r="TNK119" s="134"/>
      <c r="TNL119" s="134"/>
      <c r="TNM119" s="134"/>
      <c r="TNN119" s="134"/>
      <c r="TNO119" s="134"/>
      <c r="TNP119" s="134"/>
      <c r="TNQ119" s="134"/>
      <c r="TNR119" s="134"/>
      <c r="TNS119" s="134"/>
      <c r="TNT119" s="134"/>
      <c r="TNU119" s="134"/>
      <c r="TNV119" s="134"/>
      <c r="TNW119" s="134"/>
      <c r="TNX119" s="134"/>
      <c r="TNY119" s="134"/>
      <c r="TNZ119" s="134"/>
      <c r="TOA119" s="134"/>
      <c r="TOB119" s="134"/>
      <c r="TOC119" s="134"/>
      <c r="TOD119" s="134"/>
      <c r="TOE119" s="134"/>
      <c r="TOF119" s="134"/>
      <c r="TOG119" s="134"/>
      <c r="TOH119" s="134"/>
      <c r="TOI119" s="134"/>
      <c r="TOJ119" s="134"/>
      <c r="TOK119" s="134"/>
      <c r="TOL119" s="134"/>
      <c r="TOM119" s="134"/>
      <c r="TON119" s="134"/>
      <c r="TOO119" s="134"/>
      <c r="TOP119" s="134"/>
      <c r="TOQ119" s="134"/>
      <c r="TOR119" s="134"/>
      <c r="TOS119" s="134"/>
      <c r="TOT119" s="134"/>
      <c r="TOU119" s="134"/>
      <c r="TOV119" s="134"/>
      <c r="TOW119" s="134"/>
      <c r="TOX119" s="134"/>
      <c r="TOY119" s="134"/>
      <c r="TOZ119" s="134"/>
      <c r="TPA119" s="134"/>
      <c r="TPB119" s="134"/>
      <c r="TPC119" s="134"/>
      <c r="TPD119" s="134"/>
      <c r="TPE119" s="134"/>
      <c r="TPF119" s="134"/>
      <c r="TPG119" s="134"/>
      <c r="TPH119" s="134"/>
      <c r="TPI119" s="134"/>
      <c r="TPJ119" s="134"/>
      <c r="TPK119" s="134"/>
      <c r="TPL119" s="134"/>
      <c r="TPM119" s="134"/>
      <c r="TPN119" s="134"/>
      <c r="TPO119" s="134"/>
      <c r="TPP119" s="134"/>
      <c r="TPQ119" s="134"/>
      <c r="TPR119" s="134"/>
      <c r="TPS119" s="134"/>
      <c r="TPT119" s="134"/>
      <c r="TPU119" s="134"/>
      <c r="TPV119" s="134"/>
      <c r="TPW119" s="134"/>
      <c r="TPX119" s="134"/>
      <c r="TPY119" s="134"/>
      <c r="TPZ119" s="134"/>
      <c r="TQA119" s="134"/>
      <c r="TQB119" s="134"/>
      <c r="TQC119" s="134"/>
      <c r="TQD119" s="134"/>
      <c r="TQE119" s="134"/>
      <c r="TQF119" s="134"/>
      <c r="TQG119" s="134"/>
      <c r="TQH119" s="134"/>
      <c r="TQI119" s="134"/>
      <c r="TQJ119" s="134"/>
      <c r="TQK119" s="134"/>
      <c r="TQL119" s="134"/>
      <c r="TQM119" s="134"/>
      <c r="TQN119" s="134"/>
      <c r="TQO119" s="134"/>
      <c r="TQP119" s="134"/>
      <c r="TQQ119" s="134"/>
      <c r="TQR119" s="134"/>
      <c r="TQS119" s="134"/>
      <c r="TQT119" s="134"/>
      <c r="TQU119" s="134"/>
      <c r="TQV119" s="134"/>
      <c r="TQW119" s="134"/>
      <c r="TQX119" s="134"/>
      <c r="TQY119" s="134"/>
      <c r="TQZ119" s="134"/>
      <c r="TRA119" s="134"/>
      <c r="TRB119" s="134"/>
      <c r="TRC119" s="134"/>
      <c r="TRD119" s="134"/>
      <c r="TRE119" s="134"/>
      <c r="TRF119" s="134"/>
      <c r="TRG119" s="134"/>
      <c r="TRH119" s="134"/>
      <c r="TRI119" s="134"/>
      <c r="TRJ119" s="134"/>
      <c r="TRK119" s="134"/>
      <c r="TRL119" s="134"/>
      <c r="TRM119" s="134"/>
      <c r="TRN119" s="134"/>
      <c r="TRO119" s="134"/>
      <c r="TRP119" s="134"/>
      <c r="TRQ119" s="134"/>
      <c r="TRR119" s="134"/>
      <c r="TRS119" s="134"/>
      <c r="TRT119" s="134"/>
      <c r="TRU119" s="134"/>
      <c r="TRV119" s="134"/>
      <c r="TRW119" s="134"/>
      <c r="TRX119" s="134"/>
      <c r="TRY119" s="134"/>
      <c r="TRZ119" s="134"/>
      <c r="TSA119" s="134"/>
      <c r="TSB119" s="134"/>
      <c r="TSC119" s="134"/>
      <c r="TSD119" s="134"/>
      <c r="TSE119" s="134"/>
      <c r="TSF119" s="134"/>
      <c r="TSG119" s="134"/>
      <c r="TSH119" s="134"/>
      <c r="TSI119" s="134"/>
      <c r="TSJ119" s="134"/>
      <c r="TSK119" s="134"/>
      <c r="TSL119" s="134"/>
      <c r="TSM119" s="134"/>
      <c r="TSN119" s="134"/>
      <c r="TSO119" s="134"/>
      <c r="TSP119" s="134"/>
      <c r="TSQ119" s="134"/>
      <c r="TSR119" s="134"/>
      <c r="TSS119" s="134"/>
      <c r="TST119" s="134"/>
      <c r="TSU119" s="134"/>
      <c r="TSV119" s="134"/>
      <c r="TSW119" s="134"/>
      <c r="TSX119" s="134"/>
      <c r="TSY119" s="134"/>
      <c r="TSZ119" s="134"/>
      <c r="TTA119" s="134"/>
      <c r="TTB119" s="134"/>
      <c r="TTC119" s="134"/>
      <c r="TTD119" s="134"/>
      <c r="TTE119" s="134"/>
      <c r="TTF119" s="134"/>
      <c r="TTG119" s="134"/>
      <c r="TTH119" s="134"/>
      <c r="TTI119" s="134"/>
      <c r="TTJ119" s="134"/>
      <c r="TTK119" s="134"/>
      <c r="TTL119" s="134"/>
      <c r="TTM119" s="134"/>
      <c r="TTN119" s="134"/>
      <c r="TTO119" s="134"/>
      <c r="TTP119" s="134"/>
      <c r="TTQ119" s="134"/>
      <c r="TTR119" s="134"/>
      <c r="TTS119" s="134"/>
      <c r="TTT119" s="134"/>
      <c r="TTU119" s="134"/>
      <c r="TTV119" s="134"/>
      <c r="TTW119" s="134"/>
      <c r="TTX119" s="134"/>
      <c r="TTY119" s="134"/>
      <c r="TTZ119" s="134"/>
      <c r="TUA119" s="134"/>
      <c r="TUB119" s="134"/>
      <c r="TUC119" s="134"/>
      <c r="TUD119" s="134"/>
      <c r="TUE119" s="134"/>
      <c r="TUF119" s="134"/>
      <c r="TUG119" s="134"/>
      <c r="TUH119" s="134"/>
      <c r="TUI119" s="134"/>
      <c r="TUJ119" s="134"/>
      <c r="TUK119" s="134"/>
      <c r="TUL119" s="134"/>
      <c r="TUM119" s="134"/>
      <c r="TUN119" s="134"/>
      <c r="TUO119" s="134"/>
      <c r="TUP119" s="134"/>
      <c r="TUQ119" s="134"/>
      <c r="TUR119" s="134"/>
      <c r="TUS119" s="134"/>
      <c r="TUT119" s="134"/>
      <c r="TUU119" s="134"/>
      <c r="TUV119" s="134"/>
      <c r="TUW119" s="134"/>
      <c r="TUX119" s="134"/>
      <c r="TUY119" s="134"/>
      <c r="TUZ119" s="134"/>
      <c r="TVA119" s="134"/>
      <c r="TVB119" s="134"/>
      <c r="TVC119" s="134"/>
      <c r="TVD119" s="134"/>
      <c r="TVE119" s="134"/>
      <c r="TVF119" s="134"/>
      <c r="TVG119" s="134"/>
      <c r="TVH119" s="134"/>
      <c r="TVI119" s="134"/>
      <c r="TVJ119" s="134"/>
      <c r="TVK119" s="134"/>
      <c r="TVL119" s="134"/>
      <c r="TVM119" s="134"/>
      <c r="TVN119" s="134"/>
      <c r="TVO119" s="134"/>
      <c r="TVP119" s="134"/>
      <c r="TVQ119" s="134"/>
      <c r="TVR119" s="134"/>
      <c r="TVS119" s="134"/>
      <c r="TVT119" s="134"/>
      <c r="TVU119" s="134"/>
      <c r="TVV119" s="134"/>
      <c r="TVW119" s="134"/>
      <c r="TVX119" s="134"/>
      <c r="TVY119" s="134"/>
      <c r="TVZ119" s="134"/>
      <c r="TWA119" s="134"/>
      <c r="TWB119" s="134"/>
      <c r="TWC119" s="134"/>
      <c r="TWD119" s="134"/>
      <c r="TWE119" s="134"/>
      <c r="TWF119" s="134"/>
      <c r="TWG119" s="134"/>
      <c r="TWH119" s="134"/>
      <c r="TWI119" s="134"/>
      <c r="TWJ119" s="134"/>
      <c r="TWK119" s="134"/>
      <c r="TWL119" s="134"/>
      <c r="TWM119" s="134"/>
      <c r="TWN119" s="134"/>
      <c r="TWO119" s="134"/>
      <c r="TWP119" s="134"/>
      <c r="TWQ119" s="134"/>
      <c r="TWR119" s="134"/>
      <c r="TWS119" s="134"/>
      <c r="TWT119" s="134"/>
      <c r="TWU119" s="134"/>
      <c r="TWV119" s="134"/>
      <c r="TWW119" s="134"/>
      <c r="TWX119" s="134"/>
      <c r="TWY119" s="134"/>
      <c r="TWZ119" s="134"/>
      <c r="TXA119" s="134"/>
      <c r="TXB119" s="134"/>
      <c r="TXC119" s="134"/>
      <c r="TXD119" s="134"/>
      <c r="TXE119" s="134"/>
      <c r="TXF119" s="134"/>
      <c r="TXG119" s="134"/>
      <c r="TXH119" s="134"/>
      <c r="TXI119" s="134"/>
      <c r="TXJ119" s="134"/>
      <c r="TXK119" s="134"/>
      <c r="TXL119" s="134"/>
      <c r="TXM119" s="134"/>
      <c r="TXN119" s="134"/>
      <c r="TXO119" s="134"/>
      <c r="TXP119" s="134"/>
      <c r="TXQ119" s="134"/>
      <c r="TXR119" s="134"/>
      <c r="TXS119" s="134"/>
      <c r="TXT119" s="134"/>
      <c r="TXU119" s="134"/>
      <c r="TXV119" s="134"/>
      <c r="TXW119" s="134"/>
      <c r="TXX119" s="134"/>
      <c r="TXY119" s="134"/>
      <c r="TXZ119" s="134"/>
      <c r="TYA119" s="134"/>
      <c r="TYB119" s="134"/>
      <c r="TYC119" s="134"/>
      <c r="TYD119" s="134"/>
      <c r="TYE119" s="134"/>
      <c r="TYF119" s="134"/>
      <c r="TYG119" s="134"/>
      <c r="TYH119" s="134"/>
      <c r="TYI119" s="134"/>
      <c r="TYJ119" s="134"/>
      <c r="TYK119" s="134"/>
      <c r="TYL119" s="134"/>
      <c r="TYM119" s="134"/>
      <c r="TYN119" s="134"/>
      <c r="TYO119" s="134"/>
      <c r="TYP119" s="134"/>
      <c r="TYQ119" s="134"/>
      <c r="TYR119" s="134"/>
      <c r="TYS119" s="134"/>
      <c r="TYT119" s="134"/>
      <c r="TYU119" s="134"/>
      <c r="TYV119" s="134"/>
      <c r="TYW119" s="134"/>
      <c r="TYX119" s="134"/>
      <c r="TYY119" s="134"/>
      <c r="TYZ119" s="134"/>
      <c r="TZA119" s="134"/>
      <c r="TZB119" s="134"/>
      <c r="TZC119" s="134"/>
      <c r="TZD119" s="134"/>
      <c r="TZE119" s="134"/>
      <c r="TZF119" s="134"/>
      <c r="TZG119" s="134"/>
      <c r="TZH119" s="134"/>
      <c r="TZI119" s="134"/>
      <c r="TZJ119" s="134"/>
      <c r="TZK119" s="134"/>
      <c r="TZL119" s="134"/>
      <c r="TZM119" s="134"/>
      <c r="TZN119" s="134"/>
      <c r="TZO119" s="134"/>
      <c r="TZP119" s="134"/>
      <c r="TZQ119" s="134"/>
      <c r="TZR119" s="134"/>
      <c r="TZS119" s="134"/>
      <c r="TZT119" s="134"/>
      <c r="TZU119" s="134"/>
      <c r="TZV119" s="134"/>
      <c r="TZW119" s="134"/>
      <c r="TZX119" s="134"/>
      <c r="TZY119" s="134"/>
      <c r="TZZ119" s="134"/>
      <c r="UAA119" s="134"/>
      <c r="UAB119" s="134"/>
      <c r="UAC119" s="134"/>
      <c r="UAD119" s="134"/>
      <c r="UAE119" s="134"/>
      <c r="UAF119" s="134"/>
      <c r="UAG119" s="134"/>
      <c r="UAH119" s="134"/>
      <c r="UAI119" s="134"/>
      <c r="UAJ119" s="134"/>
      <c r="UAK119" s="134"/>
      <c r="UAL119" s="134"/>
      <c r="UAM119" s="134"/>
      <c r="UAN119" s="134"/>
      <c r="UAO119" s="134"/>
      <c r="UAP119" s="134"/>
      <c r="UAQ119" s="134"/>
      <c r="UAR119" s="134"/>
      <c r="UAS119" s="134"/>
      <c r="UAT119" s="134"/>
      <c r="UAU119" s="134"/>
      <c r="UAV119" s="134"/>
      <c r="UAW119" s="134"/>
      <c r="UAX119" s="134"/>
      <c r="UAY119" s="134"/>
      <c r="UAZ119" s="134"/>
      <c r="UBA119" s="134"/>
      <c r="UBB119" s="134"/>
      <c r="UBC119" s="134"/>
      <c r="UBD119" s="134"/>
      <c r="UBE119" s="134"/>
      <c r="UBF119" s="134"/>
      <c r="UBG119" s="134"/>
      <c r="UBH119" s="134"/>
      <c r="UBI119" s="134"/>
      <c r="UBJ119" s="134"/>
      <c r="UBK119" s="134"/>
      <c r="UBL119" s="134"/>
      <c r="UBM119" s="134"/>
      <c r="UBN119" s="134"/>
      <c r="UBO119" s="134"/>
      <c r="UBP119" s="134"/>
      <c r="UBQ119" s="134"/>
      <c r="UBR119" s="134"/>
      <c r="UBS119" s="134"/>
      <c r="UBT119" s="134"/>
      <c r="UBU119" s="134"/>
      <c r="UBV119" s="134"/>
      <c r="UBW119" s="134"/>
      <c r="UBX119" s="134"/>
      <c r="UBY119" s="134"/>
      <c r="UBZ119" s="134"/>
      <c r="UCA119" s="134"/>
      <c r="UCB119" s="134"/>
      <c r="UCC119" s="134"/>
      <c r="UCD119" s="134"/>
      <c r="UCE119" s="134"/>
      <c r="UCF119" s="134"/>
      <c r="UCG119" s="134"/>
      <c r="UCH119" s="134"/>
      <c r="UCI119" s="134"/>
      <c r="UCJ119" s="134"/>
      <c r="UCK119" s="134"/>
      <c r="UCL119" s="134"/>
      <c r="UCM119" s="134"/>
      <c r="UCN119" s="134"/>
      <c r="UCO119" s="134"/>
      <c r="UCP119" s="134"/>
      <c r="UCQ119" s="134"/>
      <c r="UCR119" s="134"/>
      <c r="UCS119" s="134"/>
      <c r="UCT119" s="134"/>
      <c r="UCU119" s="134"/>
      <c r="UCV119" s="134"/>
      <c r="UCW119" s="134"/>
      <c r="UCX119" s="134"/>
      <c r="UCY119" s="134"/>
      <c r="UCZ119" s="134"/>
      <c r="UDA119" s="134"/>
      <c r="UDB119" s="134"/>
      <c r="UDC119" s="134"/>
      <c r="UDD119" s="134"/>
      <c r="UDE119" s="134"/>
      <c r="UDF119" s="134"/>
      <c r="UDG119" s="134"/>
      <c r="UDH119" s="134"/>
      <c r="UDI119" s="134"/>
      <c r="UDJ119" s="134"/>
      <c r="UDK119" s="134"/>
      <c r="UDL119" s="134"/>
      <c r="UDM119" s="134"/>
      <c r="UDN119" s="134"/>
      <c r="UDO119" s="134"/>
      <c r="UDP119" s="134"/>
      <c r="UDQ119" s="134"/>
      <c r="UDR119" s="134"/>
      <c r="UDS119" s="134"/>
      <c r="UDT119" s="134"/>
      <c r="UDU119" s="134"/>
      <c r="UDV119" s="134"/>
      <c r="UDW119" s="134"/>
      <c r="UDX119" s="134"/>
      <c r="UDY119" s="134"/>
      <c r="UDZ119" s="134"/>
      <c r="UEA119" s="134"/>
      <c r="UEB119" s="134"/>
      <c r="UEC119" s="134"/>
      <c r="UED119" s="134"/>
      <c r="UEE119" s="134"/>
      <c r="UEF119" s="134"/>
      <c r="UEG119" s="134"/>
      <c r="UEH119" s="134"/>
      <c r="UEI119" s="134"/>
      <c r="UEJ119" s="134"/>
      <c r="UEK119" s="134"/>
      <c r="UEL119" s="134"/>
      <c r="UEM119" s="134"/>
      <c r="UEN119" s="134"/>
      <c r="UEO119" s="134"/>
      <c r="UEP119" s="134"/>
      <c r="UEQ119" s="134"/>
      <c r="UER119" s="134"/>
      <c r="UES119" s="134"/>
      <c r="UET119" s="134"/>
      <c r="UEU119" s="134"/>
      <c r="UEV119" s="134"/>
      <c r="UEW119" s="134"/>
      <c r="UEX119" s="134"/>
      <c r="UEY119" s="134"/>
      <c r="UEZ119" s="134"/>
      <c r="UFA119" s="134"/>
      <c r="UFB119" s="134"/>
      <c r="UFC119" s="134"/>
      <c r="UFD119" s="134"/>
      <c r="UFE119" s="134"/>
      <c r="UFF119" s="134"/>
      <c r="UFG119" s="134"/>
      <c r="UFH119" s="134"/>
      <c r="UFI119" s="134"/>
      <c r="UFJ119" s="134"/>
      <c r="UFK119" s="134"/>
      <c r="UFL119" s="134"/>
      <c r="UFM119" s="134"/>
      <c r="UFN119" s="134"/>
      <c r="UFO119" s="134"/>
      <c r="UFP119" s="134"/>
      <c r="UFQ119" s="134"/>
      <c r="UFR119" s="134"/>
      <c r="UFS119" s="134"/>
      <c r="UFT119" s="134"/>
      <c r="UFU119" s="134"/>
      <c r="UFV119" s="134"/>
      <c r="UFW119" s="134"/>
      <c r="UFX119" s="134"/>
      <c r="UFY119" s="134"/>
      <c r="UFZ119" s="134"/>
      <c r="UGA119" s="134"/>
      <c r="UGB119" s="134"/>
      <c r="UGC119" s="134"/>
      <c r="UGD119" s="134"/>
      <c r="UGE119" s="134"/>
      <c r="UGF119" s="134"/>
      <c r="UGG119" s="134"/>
      <c r="UGH119" s="134"/>
      <c r="UGI119" s="134"/>
      <c r="UGJ119" s="134"/>
      <c r="UGK119" s="134"/>
      <c r="UGL119" s="134"/>
      <c r="UGM119" s="134"/>
      <c r="UGN119" s="134"/>
      <c r="UGO119" s="134"/>
      <c r="UGP119" s="134"/>
      <c r="UGQ119" s="134"/>
      <c r="UGR119" s="134"/>
      <c r="UGS119" s="134"/>
      <c r="UGT119" s="134"/>
      <c r="UGU119" s="134"/>
      <c r="UGV119" s="134"/>
      <c r="UGW119" s="134"/>
      <c r="UGX119" s="134"/>
      <c r="UGY119" s="134"/>
      <c r="UGZ119" s="134"/>
      <c r="UHA119" s="134"/>
      <c r="UHB119" s="134"/>
      <c r="UHC119" s="134"/>
      <c r="UHD119" s="134"/>
      <c r="UHE119" s="134"/>
      <c r="UHF119" s="134"/>
      <c r="UHG119" s="134"/>
      <c r="UHH119" s="134"/>
      <c r="UHI119" s="134"/>
      <c r="UHJ119" s="134"/>
      <c r="UHK119" s="134"/>
      <c r="UHL119" s="134"/>
      <c r="UHM119" s="134"/>
      <c r="UHN119" s="134"/>
      <c r="UHO119" s="134"/>
      <c r="UHP119" s="134"/>
      <c r="UHQ119" s="134"/>
      <c r="UHR119" s="134"/>
      <c r="UHS119" s="134"/>
      <c r="UHT119" s="134"/>
      <c r="UHU119" s="134"/>
      <c r="UHV119" s="134"/>
      <c r="UHW119" s="134"/>
      <c r="UHX119" s="134"/>
      <c r="UHY119" s="134"/>
      <c r="UHZ119" s="134"/>
      <c r="UIA119" s="134"/>
      <c r="UIB119" s="134"/>
      <c r="UIC119" s="134"/>
      <c r="UID119" s="134"/>
      <c r="UIE119" s="134"/>
      <c r="UIF119" s="134"/>
      <c r="UIG119" s="134"/>
      <c r="UIH119" s="134"/>
      <c r="UII119" s="134"/>
      <c r="UIJ119" s="134"/>
      <c r="UIK119" s="134"/>
      <c r="UIL119" s="134"/>
      <c r="UIM119" s="134"/>
      <c r="UIN119" s="134"/>
      <c r="UIO119" s="134"/>
      <c r="UIP119" s="134"/>
      <c r="UIQ119" s="134"/>
      <c r="UIR119" s="134"/>
      <c r="UIS119" s="134"/>
      <c r="UIT119" s="134"/>
      <c r="UIU119" s="134"/>
      <c r="UIV119" s="134"/>
      <c r="UIW119" s="134"/>
      <c r="UIX119" s="134"/>
      <c r="UIY119" s="134"/>
      <c r="UIZ119" s="134"/>
      <c r="UJA119" s="134"/>
      <c r="UJB119" s="134"/>
      <c r="UJC119" s="134"/>
      <c r="UJD119" s="134"/>
      <c r="UJE119" s="134"/>
      <c r="UJF119" s="134"/>
      <c r="UJG119" s="134"/>
      <c r="UJH119" s="134"/>
      <c r="UJI119" s="134"/>
      <c r="UJJ119" s="134"/>
      <c r="UJK119" s="134"/>
      <c r="UJL119" s="134"/>
      <c r="UJM119" s="134"/>
      <c r="UJN119" s="134"/>
      <c r="UJO119" s="134"/>
      <c r="UJP119" s="134"/>
      <c r="UJQ119" s="134"/>
      <c r="UJR119" s="134"/>
      <c r="UJS119" s="134"/>
      <c r="UJT119" s="134"/>
      <c r="UJU119" s="134"/>
      <c r="UJV119" s="134"/>
      <c r="UJW119" s="134"/>
      <c r="UJX119" s="134"/>
      <c r="UJY119" s="134"/>
      <c r="UJZ119" s="134"/>
      <c r="UKA119" s="134"/>
      <c r="UKB119" s="134"/>
      <c r="UKC119" s="134"/>
      <c r="UKD119" s="134"/>
      <c r="UKE119" s="134"/>
      <c r="UKF119" s="134"/>
      <c r="UKG119" s="134"/>
      <c r="UKH119" s="134"/>
      <c r="UKI119" s="134"/>
      <c r="UKJ119" s="134"/>
      <c r="UKK119" s="134"/>
      <c r="UKL119" s="134"/>
      <c r="UKM119" s="134"/>
      <c r="UKN119" s="134"/>
      <c r="UKO119" s="134"/>
      <c r="UKP119" s="134"/>
      <c r="UKQ119" s="134"/>
      <c r="UKR119" s="134"/>
      <c r="UKS119" s="134"/>
      <c r="UKT119" s="134"/>
      <c r="UKU119" s="134"/>
      <c r="UKV119" s="134"/>
      <c r="UKW119" s="134"/>
      <c r="UKX119" s="134"/>
      <c r="UKY119" s="134"/>
      <c r="UKZ119" s="134"/>
      <c r="ULA119" s="134"/>
      <c r="ULB119" s="134"/>
      <c r="ULC119" s="134"/>
      <c r="ULD119" s="134"/>
      <c r="ULE119" s="134"/>
      <c r="ULF119" s="134"/>
      <c r="ULG119" s="134"/>
      <c r="ULH119" s="134"/>
      <c r="ULI119" s="134"/>
      <c r="ULJ119" s="134"/>
      <c r="ULK119" s="134"/>
      <c r="ULL119" s="134"/>
      <c r="ULM119" s="134"/>
      <c r="ULN119" s="134"/>
      <c r="ULO119" s="134"/>
      <c r="ULP119" s="134"/>
      <c r="ULQ119" s="134"/>
      <c r="ULR119" s="134"/>
      <c r="ULS119" s="134"/>
      <c r="ULT119" s="134"/>
      <c r="ULU119" s="134"/>
      <c r="ULV119" s="134"/>
      <c r="ULW119" s="134"/>
      <c r="ULX119" s="134"/>
      <c r="ULY119" s="134"/>
      <c r="ULZ119" s="134"/>
      <c r="UMA119" s="134"/>
      <c r="UMB119" s="134"/>
      <c r="UMC119" s="134"/>
      <c r="UMD119" s="134"/>
      <c r="UME119" s="134"/>
      <c r="UMF119" s="134"/>
      <c r="UMG119" s="134"/>
      <c r="UMH119" s="134"/>
      <c r="UMI119" s="134"/>
      <c r="UMJ119" s="134"/>
      <c r="UMK119" s="134"/>
      <c r="UML119" s="134"/>
      <c r="UMM119" s="134"/>
      <c r="UMN119" s="134"/>
      <c r="UMO119" s="134"/>
      <c r="UMP119" s="134"/>
      <c r="UMQ119" s="134"/>
      <c r="UMR119" s="134"/>
      <c r="UMS119" s="134"/>
      <c r="UMT119" s="134"/>
      <c r="UMU119" s="134"/>
      <c r="UMV119" s="134"/>
      <c r="UMW119" s="134"/>
      <c r="UMX119" s="134"/>
      <c r="UMY119" s="134"/>
      <c r="UMZ119" s="134"/>
      <c r="UNA119" s="134"/>
      <c r="UNB119" s="134"/>
      <c r="UNC119" s="134"/>
      <c r="UND119" s="134"/>
      <c r="UNE119" s="134"/>
      <c r="UNF119" s="134"/>
      <c r="UNG119" s="134"/>
      <c r="UNH119" s="134"/>
      <c r="UNI119" s="134"/>
      <c r="UNJ119" s="134"/>
      <c r="UNK119" s="134"/>
      <c r="UNL119" s="134"/>
      <c r="UNM119" s="134"/>
      <c r="UNN119" s="134"/>
      <c r="UNO119" s="134"/>
      <c r="UNP119" s="134"/>
      <c r="UNQ119" s="134"/>
      <c r="UNR119" s="134"/>
      <c r="UNS119" s="134"/>
      <c r="UNT119" s="134"/>
      <c r="UNU119" s="134"/>
      <c r="UNV119" s="134"/>
      <c r="UNW119" s="134"/>
      <c r="UNX119" s="134"/>
      <c r="UNY119" s="134"/>
      <c r="UNZ119" s="134"/>
      <c r="UOA119" s="134"/>
      <c r="UOB119" s="134"/>
      <c r="UOC119" s="134"/>
      <c r="UOD119" s="134"/>
      <c r="UOE119" s="134"/>
      <c r="UOF119" s="134"/>
      <c r="UOG119" s="134"/>
      <c r="UOH119" s="134"/>
      <c r="UOI119" s="134"/>
      <c r="UOJ119" s="134"/>
      <c r="UOK119" s="134"/>
      <c r="UOL119" s="134"/>
      <c r="UOM119" s="134"/>
      <c r="UON119" s="134"/>
      <c r="UOO119" s="134"/>
      <c r="UOP119" s="134"/>
      <c r="UOQ119" s="134"/>
      <c r="UOR119" s="134"/>
      <c r="UOS119" s="134"/>
      <c r="UOT119" s="134"/>
      <c r="UOU119" s="134"/>
      <c r="UOV119" s="134"/>
      <c r="UOW119" s="134"/>
      <c r="UOX119" s="134"/>
      <c r="UOY119" s="134"/>
      <c r="UOZ119" s="134"/>
      <c r="UPA119" s="134"/>
      <c r="UPB119" s="134"/>
      <c r="UPC119" s="134"/>
      <c r="UPD119" s="134"/>
      <c r="UPE119" s="134"/>
      <c r="UPF119" s="134"/>
      <c r="UPG119" s="134"/>
      <c r="UPH119" s="134"/>
      <c r="UPI119" s="134"/>
      <c r="UPJ119" s="134"/>
      <c r="UPK119" s="134"/>
      <c r="UPL119" s="134"/>
      <c r="UPM119" s="134"/>
      <c r="UPN119" s="134"/>
      <c r="UPO119" s="134"/>
      <c r="UPP119" s="134"/>
      <c r="UPQ119" s="134"/>
      <c r="UPR119" s="134"/>
      <c r="UPS119" s="134"/>
      <c r="UPT119" s="134"/>
      <c r="UPU119" s="134"/>
      <c r="UPV119" s="134"/>
      <c r="UPW119" s="134"/>
      <c r="UPX119" s="134"/>
      <c r="UPY119" s="134"/>
      <c r="UPZ119" s="134"/>
      <c r="UQA119" s="134"/>
      <c r="UQB119" s="134"/>
      <c r="UQC119" s="134"/>
      <c r="UQD119" s="134"/>
      <c r="UQE119" s="134"/>
      <c r="UQF119" s="134"/>
      <c r="UQG119" s="134"/>
      <c r="UQH119" s="134"/>
      <c r="UQI119" s="134"/>
      <c r="UQJ119" s="134"/>
      <c r="UQK119" s="134"/>
      <c r="UQL119" s="134"/>
      <c r="UQM119" s="134"/>
      <c r="UQN119" s="134"/>
      <c r="UQO119" s="134"/>
      <c r="UQP119" s="134"/>
      <c r="UQQ119" s="134"/>
      <c r="UQR119" s="134"/>
      <c r="UQS119" s="134"/>
      <c r="UQT119" s="134"/>
      <c r="UQU119" s="134"/>
      <c r="UQV119" s="134"/>
      <c r="UQW119" s="134"/>
      <c r="UQX119" s="134"/>
      <c r="UQY119" s="134"/>
      <c r="UQZ119" s="134"/>
      <c r="URA119" s="134"/>
      <c r="URB119" s="134"/>
      <c r="URC119" s="134"/>
      <c r="URD119" s="134"/>
      <c r="URE119" s="134"/>
      <c r="URF119" s="134"/>
      <c r="URG119" s="134"/>
      <c r="URH119" s="134"/>
      <c r="URI119" s="134"/>
      <c r="URJ119" s="134"/>
      <c r="URK119" s="134"/>
      <c r="URL119" s="134"/>
      <c r="URM119" s="134"/>
      <c r="URN119" s="134"/>
      <c r="URO119" s="134"/>
      <c r="URP119" s="134"/>
      <c r="URQ119" s="134"/>
      <c r="URR119" s="134"/>
      <c r="URS119" s="134"/>
      <c r="URT119" s="134"/>
      <c r="URU119" s="134"/>
      <c r="URV119" s="134"/>
      <c r="URW119" s="134"/>
      <c r="URX119" s="134"/>
      <c r="URY119" s="134"/>
      <c r="URZ119" s="134"/>
      <c r="USA119" s="134"/>
      <c r="USB119" s="134"/>
      <c r="USC119" s="134"/>
      <c r="USD119" s="134"/>
      <c r="USE119" s="134"/>
      <c r="USF119" s="134"/>
      <c r="USG119" s="134"/>
      <c r="USH119" s="134"/>
      <c r="USI119" s="134"/>
      <c r="USJ119" s="134"/>
      <c r="USK119" s="134"/>
      <c r="USL119" s="134"/>
      <c r="USM119" s="134"/>
      <c r="USN119" s="134"/>
      <c r="USO119" s="134"/>
      <c r="USP119" s="134"/>
      <c r="USQ119" s="134"/>
      <c r="USR119" s="134"/>
      <c r="USS119" s="134"/>
      <c r="UST119" s="134"/>
      <c r="USU119" s="134"/>
      <c r="USV119" s="134"/>
      <c r="USW119" s="134"/>
      <c r="USX119" s="134"/>
      <c r="USY119" s="134"/>
      <c r="USZ119" s="134"/>
      <c r="UTA119" s="134"/>
      <c r="UTB119" s="134"/>
      <c r="UTC119" s="134"/>
      <c r="UTD119" s="134"/>
      <c r="UTE119" s="134"/>
      <c r="UTF119" s="134"/>
      <c r="UTG119" s="134"/>
      <c r="UTH119" s="134"/>
      <c r="UTI119" s="134"/>
      <c r="UTJ119" s="134"/>
      <c r="UTK119" s="134"/>
      <c r="UTL119" s="134"/>
      <c r="UTM119" s="134"/>
      <c r="UTN119" s="134"/>
      <c r="UTO119" s="134"/>
      <c r="UTP119" s="134"/>
      <c r="UTQ119" s="134"/>
      <c r="UTR119" s="134"/>
      <c r="UTS119" s="134"/>
      <c r="UTT119" s="134"/>
      <c r="UTU119" s="134"/>
      <c r="UTV119" s="134"/>
      <c r="UTW119" s="134"/>
      <c r="UTX119" s="134"/>
      <c r="UTY119" s="134"/>
      <c r="UTZ119" s="134"/>
      <c r="UUA119" s="134"/>
      <c r="UUB119" s="134"/>
      <c r="UUC119" s="134"/>
      <c r="UUD119" s="134"/>
      <c r="UUE119" s="134"/>
      <c r="UUF119" s="134"/>
      <c r="UUG119" s="134"/>
      <c r="UUH119" s="134"/>
      <c r="UUI119" s="134"/>
      <c r="UUJ119" s="134"/>
      <c r="UUK119" s="134"/>
      <c r="UUL119" s="134"/>
      <c r="UUM119" s="134"/>
      <c r="UUN119" s="134"/>
      <c r="UUO119" s="134"/>
      <c r="UUP119" s="134"/>
      <c r="UUQ119" s="134"/>
      <c r="UUR119" s="134"/>
      <c r="UUS119" s="134"/>
      <c r="UUT119" s="134"/>
      <c r="UUU119" s="134"/>
      <c r="UUV119" s="134"/>
      <c r="UUW119" s="134"/>
      <c r="UUX119" s="134"/>
      <c r="UUY119" s="134"/>
      <c r="UUZ119" s="134"/>
      <c r="UVA119" s="134"/>
      <c r="UVB119" s="134"/>
      <c r="UVC119" s="134"/>
      <c r="UVD119" s="134"/>
      <c r="UVE119" s="134"/>
      <c r="UVF119" s="134"/>
      <c r="UVG119" s="134"/>
      <c r="UVH119" s="134"/>
      <c r="UVI119" s="134"/>
      <c r="UVJ119" s="134"/>
      <c r="UVK119" s="134"/>
      <c r="UVL119" s="134"/>
      <c r="UVM119" s="134"/>
      <c r="UVN119" s="134"/>
      <c r="UVO119" s="134"/>
      <c r="UVP119" s="134"/>
      <c r="UVQ119" s="134"/>
      <c r="UVR119" s="134"/>
      <c r="UVS119" s="134"/>
      <c r="UVT119" s="134"/>
      <c r="UVU119" s="134"/>
      <c r="UVV119" s="134"/>
      <c r="UVW119" s="134"/>
      <c r="UVX119" s="134"/>
      <c r="UVY119" s="134"/>
      <c r="UVZ119" s="134"/>
      <c r="UWA119" s="134"/>
      <c r="UWB119" s="134"/>
      <c r="UWC119" s="134"/>
      <c r="UWD119" s="134"/>
      <c r="UWE119" s="134"/>
      <c r="UWF119" s="134"/>
      <c r="UWG119" s="134"/>
      <c r="UWH119" s="134"/>
      <c r="UWI119" s="134"/>
      <c r="UWJ119" s="134"/>
      <c r="UWK119" s="134"/>
      <c r="UWL119" s="134"/>
      <c r="UWM119" s="134"/>
      <c r="UWN119" s="134"/>
      <c r="UWO119" s="134"/>
      <c r="UWP119" s="134"/>
      <c r="UWQ119" s="134"/>
      <c r="UWR119" s="134"/>
      <c r="UWS119" s="134"/>
      <c r="UWT119" s="134"/>
      <c r="UWU119" s="134"/>
      <c r="UWV119" s="134"/>
      <c r="UWW119" s="134"/>
      <c r="UWX119" s="134"/>
      <c r="UWY119" s="134"/>
      <c r="UWZ119" s="134"/>
      <c r="UXA119" s="134"/>
      <c r="UXB119" s="134"/>
      <c r="UXC119" s="134"/>
      <c r="UXD119" s="134"/>
      <c r="UXE119" s="134"/>
      <c r="UXF119" s="134"/>
      <c r="UXG119" s="134"/>
      <c r="UXH119" s="134"/>
      <c r="UXI119" s="134"/>
      <c r="UXJ119" s="134"/>
      <c r="UXK119" s="134"/>
      <c r="UXL119" s="134"/>
      <c r="UXM119" s="134"/>
      <c r="UXN119" s="134"/>
      <c r="UXO119" s="134"/>
      <c r="UXP119" s="134"/>
      <c r="UXQ119" s="134"/>
      <c r="UXR119" s="134"/>
      <c r="UXS119" s="134"/>
      <c r="UXT119" s="134"/>
      <c r="UXU119" s="134"/>
      <c r="UXV119" s="134"/>
      <c r="UXW119" s="134"/>
      <c r="UXX119" s="134"/>
      <c r="UXY119" s="134"/>
      <c r="UXZ119" s="134"/>
      <c r="UYA119" s="134"/>
      <c r="UYB119" s="134"/>
      <c r="UYC119" s="134"/>
      <c r="UYD119" s="134"/>
      <c r="UYE119" s="134"/>
      <c r="UYF119" s="134"/>
      <c r="UYG119" s="134"/>
      <c r="UYH119" s="134"/>
      <c r="UYI119" s="134"/>
      <c r="UYJ119" s="134"/>
      <c r="UYK119" s="134"/>
      <c r="UYL119" s="134"/>
      <c r="UYM119" s="134"/>
      <c r="UYN119" s="134"/>
      <c r="UYO119" s="134"/>
      <c r="UYP119" s="134"/>
      <c r="UYQ119" s="134"/>
      <c r="UYR119" s="134"/>
      <c r="UYS119" s="134"/>
      <c r="UYT119" s="134"/>
      <c r="UYU119" s="134"/>
      <c r="UYV119" s="134"/>
      <c r="UYW119" s="134"/>
      <c r="UYX119" s="134"/>
      <c r="UYY119" s="134"/>
      <c r="UYZ119" s="134"/>
      <c r="UZA119" s="134"/>
      <c r="UZB119" s="134"/>
      <c r="UZC119" s="134"/>
      <c r="UZD119" s="134"/>
      <c r="UZE119" s="134"/>
      <c r="UZF119" s="134"/>
      <c r="UZG119" s="134"/>
      <c r="UZH119" s="134"/>
      <c r="UZI119" s="134"/>
      <c r="UZJ119" s="134"/>
      <c r="UZK119" s="134"/>
      <c r="UZL119" s="134"/>
      <c r="UZM119" s="134"/>
      <c r="UZN119" s="134"/>
      <c r="UZO119" s="134"/>
      <c r="UZP119" s="134"/>
      <c r="UZQ119" s="134"/>
      <c r="UZR119" s="134"/>
      <c r="UZS119" s="134"/>
      <c r="UZT119" s="134"/>
      <c r="UZU119" s="134"/>
      <c r="UZV119" s="134"/>
      <c r="UZW119" s="134"/>
      <c r="UZX119" s="134"/>
      <c r="UZY119" s="134"/>
      <c r="UZZ119" s="134"/>
      <c r="VAA119" s="134"/>
      <c r="VAB119" s="134"/>
      <c r="VAC119" s="134"/>
      <c r="VAD119" s="134"/>
      <c r="VAE119" s="134"/>
      <c r="VAF119" s="134"/>
      <c r="VAG119" s="134"/>
      <c r="VAH119" s="134"/>
      <c r="VAI119" s="134"/>
      <c r="VAJ119" s="134"/>
      <c r="VAK119" s="134"/>
      <c r="VAL119" s="134"/>
      <c r="VAM119" s="134"/>
      <c r="VAN119" s="134"/>
      <c r="VAO119" s="134"/>
      <c r="VAP119" s="134"/>
      <c r="VAQ119" s="134"/>
      <c r="VAR119" s="134"/>
      <c r="VAS119" s="134"/>
      <c r="VAT119" s="134"/>
      <c r="VAU119" s="134"/>
      <c r="VAV119" s="134"/>
      <c r="VAW119" s="134"/>
      <c r="VAX119" s="134"/>
      <c r="VAY119" s="134"/>
      <c r="VAZ119" s="134"/>
      <c r="VBA119" s="134"/>
      <c r="VBB119" s="134"/>
      <c r="VBC119" s="134"/>
      <c r="VBD119" s="134"/>
      <c r="VBE119" s="134"/>
      <c r="VBF119" s="134"/>
      <c r="VBG119" s="134"/>
      <c r="VBH119" s="134"/>
      <c r="VBI119" s="134"/>
      <c r="VBJ119" s="134"/>
      <c r="VBK119" s="134"/>
      <c r="VBL119" s="134"/>
      <c r="VBM119" s="134"/>
      <c r="VBN119" s="134"/>
      <c r="VBO119" s="134"/>
      <c r="VBP119" s="134"/>
      <c r="VBQ119" s="134"/>
      <c r="VBR119" s="134"/>
      <c r="VBS119" s="134"/>
      <c r="VBT119" s="134"/>
      <c r="VBU119" s="134"/>
      <c r="VBV119" s="134"/>
      <c r="VBW119" s="134"/>
      <c r="VBX119" s="134"/>
      <c r="VBY119" s="134"/>
      <c r="VBZ119" s="134"/>
      <c r="VCA119" s="134"/>
      <c r="VCB119" s="134"/>
      <c r="VCC119" s="134"/>
      <c r="VCD119" s="134"/>
      <c r="VCE119" s="134"/>
      <c r="VCF119" s="134"/>
      <c r="VCG119" s="134"/>
      <c r="VCH119" s="134"/>
      <c r="VCI119" s="134"/>
      <c r="VCJ119" s="134"/>
      <c r="VCK119" s="134"/>
      <c r="VCL119" s="134"/>
      <c r="VCM119" s="134"/>
      <c r="VCN119" s="134"/>
      <c r="VCO119" s="134"/>
      <c r="VCP119" s="134"/>
      <c r="VCQ119" s="134"/>
      <c r="VCR119" s="134"/>
      <c r="VCS119" s="134"/>
      <c r="VCT119" s="134"/>
      <c r="VCU119" s="134"/>
      <c r="VCV119" s="134"/>
      <c r="VCW119" s="134"/>
      <c r="VCX119" s="134"/>
      <c r="VCY119" s="134"/>
      <c r="VCZ119" s="134"/>
      <c r="VDA119" s="134"/>
      <c r="VDB119" s="134"/>
      <c r="VDC119" s="134"/>
      <c r="VDD119" s="134"/>
      <c r="VDE119" s="134"/>
      <c r="VDF119" s="134"/>
      <c r="VDG119" s="134"/>
      <c r="VDH119" s="134"/>
      <c r="VDI119" s="134"/>
      <c r="VDJ119" s="134"/>
      <c r="VDK119" s="134"/>
      <c r="VDL119" s="134"/>
      <c r="VDM119" s="134"/>
      <c r="VDN119" s="134"/>
      <c r="VDO119" s="134"/>
      <c r="VDP119" s="134"/>
      <c r="VDQ119" s="134"/>
      <c r="VDR119" s="134"/>
      <c r="VDS119" s="134"/>
      <c r="VDT119" s="134"/>
      <c r="VDU119" s="134"/>
      <c r="VDV119" s="134"/>
      <c r="VDW119" s="134"/>
      <c r="VDX119" s="134"/>
      <c r="VDY119" s="134"/>
      <c r="VDZ119" s="134"/>
      <c r="VEA119" s="134"/>
      <c r="VEB119" s="134"/>
      <c r="VEC119" s="134"/>
      <c r="VED119" s="134"/>
      <c r="VEE119" s="134"/>
      <c r="VEF119" s="134"/>
      <c r="VEG119" s="134"/>
      <c r="VEH119" s="134"/>
      <c r="VEI119" s="134"/>
      <c r="VEJ119" s="134"/>
      <c r="VEK119" s="134"/>
      <c r="VEL119" s="134"/>
      <c r="VEM119" s="134"/>
      <c r="VEN119" s="134"/>
      <c r="VEO119" s="134"/>
      <c r="VEP119" s="134"/>
      <c r="VEQ119" s="134"/>
      <c r="VER119" s="134"/>
      <c r="VES119" s="134"/>
      <c r="VET119" s="134"/>
      <c r="VEU119" s="134"/>
      <c r="VEV119" s="134"/>
      <c r="VEW119" s="134"/>
      <c r="VEX119" s="134"/>
      <c r="VEY119" s="134"/>
      <c r="VEZ119" s="134"/>
      <c r="VFA119" s="134"/>
      <c r="VFB119" s="134"/>
      <c r="VFC119" s="134"/>
      <c r="VFD119" s="134"/>
      <c r="VFE119" s="134"/>
      <c r="VFF119" s="134"/>
      <c r="VFG119" s="134"/>
      <c r="VFH119" s="134"/>
      <c r="VFI119" s="134"/>
      <c r="VFJ119" s="134"/>
      <c r="VFK119" s="134"/>
      <c r="VFL119" s="134"/>
      <c r="VFM119" s="134"/>
      <c r="VFN119" s="134"/>
      <c r="VFO119" s="134"/>
      <c r="VFP119" s="134"/>
      <c r="VFQ119" s="134"/>
      <c r="VFR119" s="134"/>
      <c r="VFS119" s="134"/>
      <c r="VFT119" s="134"/>
      <c r="VFU119" s="134"/>
      <c r="VFV119" s="134"/>
      <c r="VFW119" s="134"/>
      <c r="VFX119" s="134"/>
      <c r="VFY119" s="134"/>
      <c r="VFZ119" s="134"/>
      <c r="VGA119" s="134"/>
      <c r="VGB119" s="134"/>
      <c r="VGC119" s="134"/>
      <c r="VGD119" s="134"/>
      <c r="VGE119" s="134"/>
      <c r="VGF119" s="134"/>
      <c r="VGG119" s="134"/>
      <c r="VGH119" s="134"/>
      <c r="VGI119" s="134"/>
      <c r="VGJ119" s="134"/>
      <c r="VGK119" s="134"/>
      <c r="VGL119" s="134"/>
      <c r="VGM119" s="134"/>
      <c r="VGN119" s="134"/>
      <c r="VGO119" s="134"/>
      <c r="VGP119" s="134"/>
      <c r="VGQ119" s="134"/>
      <c r="VGR119" s="134"/>
      <c r="VGS119" s="134"/>
      <c r="VGT119" s="134"/>
      <c r="VGU119" s="134"/>
      <c r="VGV119" s="134"/>
      <c r="VGW119" s="134"/>
      <c r="VGX119" s="134"/>
      <c r="VGY119" s="134"/>
      <c r="VGZ119" s="134"/>
      <c r="VHA119" s="134"/>
      <c r="VHB119" s="134"/>
      <c r="VHC119" s="134"/>
      <c r="VHD119" s="134"/>
      <c r="VHE119" s="134"/>
      <c r="VHF119" s="134"/>
      <c r="VHG119" s="134"/>
      <c r="VHH119" s="134"/>
      <c r="VHI119" s="134"/>
      <c r="VHJ119" s="134"/>
      <c r="VHK119" s="134"/>
      <c r="VHL119" s="134"/>
      <c r="VHM119" s="134"/>
      <c r="VHN119" s="134"/>
      <c r="VHO119" s="134"/>
      <c r="VHP119" s="134"/>
      <c r="VHQ119" s="134"/>
      <c r="VHR119" s="134"/>
      <c r="VHS119" s="134"/>
      <c r="VHT119" s="134"/>
      <c r="VHU119" s="134"/>
      <c r="VHV119" s="134"/>
      <c r="VHW119" s="134"/>
      <c r="VHX119" s="134"/>
      <c r="VHY119" s="134"/>
      <c r="VHZ119" s="134"/>
      <c r="VIA119" s="134"/>
      <c r="VIB119" s="134"/>
      <c r="VIC119" s="134"/>
      <c r="VID119" s="134"/>
      <c r="VIE119" s="134"/>
      <c r="VIF119" s="134"/>
      <c r="VIG119" s="134"/>
      <c r="VIH119" s="134"/>
      <c r="VII119" s="134"/>
      <c r="VIJ119" s="134"/>
      <c r="VIK119" s="134"/>
      <c r="VIL119" s="134"/>
      <c r="VIM119" s="134"/>
      <c r="VIN119" s="134"/>
      <c r="VIO119" s="134"/>
      <c r="VIP119" s="134"/>
      <c r="VIQ119" s="134"/>
      <c r="VIR119" s="134"/>
      <c r="VIS119" s="134"/>
      <c r="VIT119" s="134"/>
      <c r="VIU119" s="134"/>
      <c r="VIV119" s="134"/>
      <c r="VIW119" s="134"/>
      <c r="VIX119" s="134"/>
      <c r="VIY119" s="134"/>
      <c r="VIZ119" s="134"/>
      <c r="VJA119" s="134"/>
      <c r="VJB119" s="134"/>
      <c r="VJC119" s="134"/>
      <c r="VJD119" s="134"/>
      <c r="VJE119" s="134"/>
      <c r="VJF119" s="134"/>
      <c r="VJG119" s="134"/>
      <c r="VJH119" s="134"/>
      <c r="VJI119" s="134"/>
      <c r="VJJ119" s="134"/>
      <c r="VJK119" s="134"/>
      <c r="VJL119" s="134"/>
      <c r="VJM119" s="134"/>
      <c r="VJN119" s="134"/>
      <c r="VJO119" s="134"/>
      <c r="VJP119" s="134"/>
      <c r="VJQ119" s="134"/>
      <c r="VJR119" s="134"/>
      <c r="VJS119" s="134"/>
      <c r="VJT119" s="134"/>
      <c r="VJU119" s="134"/>
      <c r="VJV119" s="134"/>
      <c r="VJW119" s="134"/>
      <c r="VJX119" s="134"/>
      <c r="VJY119" s="134"/>
      <c r="VJZ119" s="134"/>
      <c r="VKA119" s="134"/>
      <c r="VKB119" s="134"/>
      <c r="VKC119" s="134"/>
      <c r="VKD119" s="134"/>
      <c r="VKE119" s="134"/>
      <c r="VKF119" s="134"/>
      <c r="VKG119" s="134"/>
      <c r="VKH119" s="134"/>
      <c r="VKI119" s="134"/>
      <c r="VKJ119" s="134"/>
      <c r="VKK119" s="134"/>
      <c r="VKL119" s="134"/>
      <c r="VKM119" s="134"/>
      <c r="VKN119" s="134"/>
      <c r="VKO119" s="134"/>
      <c r="VKP119" s="134"/>
      <c r="VKQ119" s="134"/>
      <c r="VKR119" s="134"/>
      <c r="VKS119" s="134"/>
      <c r="VKT119" s="134"/>
      <c r="VKU119" s="134"/>
      <c r="VKV119" s="134"/>
      <c r="VKW119" s="134"/>
      <c r="VKX119" s="134"/>
      <c r="VKY119" s="134"/>
      <c r="VKZ119" s="134"/>
      <c r="VLA119" s="134"/>
      <c r="VLB119" s="134"/>
      <c r="VLC119" s="134"/>
      <c r="VLD119" s="134"/>
      <c r="VLE119" s="134"/>
      <c r="VLF119" s="134"/>
      <c r="VLG119" s="134"/>
      <c r="VLH119" s="134"/>
      <c r="VLI119" s="134"/>
      <c r="VLJ119" s="134"/>
      <c r="VLK119" s="134"/>
      <c r="VLL119" s="134"/>
      <c r="VLM119" s="134"/>
      <c r="VLN119" s="134"/>
      <c r="VLO119" s="134"/>
      <c r="VLP119" s="134"/>
      <c r="VLQ119" s="134"/>
      <c r="VLR119" s="134"/>
      <c r="VLS119" s="134"/>
      <c r="VLT119" s="134"/>
      <c r="VLU119" s="134"/>
      <c r="VLV119" s="134"/>
      <c r="VLW119" s="134"/>
      <c r="VLX119" s="134"/>
      <c r="VLY119" s="134"/>
      <c r="VLZ119" s="134"/>
      <c r="VMA119" s="134"/>
      <c r="VMB119" s="134"/>
      <c r="VMC119" s="134"/>
      <c r="VMD119" s="134"/>
      <c r="VME119" s="134"/>
      <c r="VMF119" s="134"/>
      <c r="VMG119" s="134"/>
      <c r="VMH119" s="134"/>
      <c r="VMI119" s="134"/>
      <c r="VMJ119" s="134"/>
      <c r="VMK119" s="134"/>
      <c r="VML119" s="134"/>
      <c r="VMM119" s="134"/>
      <c r="VMN119" s="134"/>
      <c r="VMO119" s="134"/>
      <c r="VMP119" s="134"/>
      <c r="VMQ119" s="134"/>
      <c r="VMR119" s="134"/>
      <c r="VMS119" s="134"/>
      <c r="VMT119" s="134"/>
      <c r="VMU119" s="134"/>
      <c r="VMV119" s="134"/>
      <c r="VMW119" s="134"/>
      <c r="VMX119" s="134"/>
      <c r="VMY119" s="134"/>
      <c r="VMZ119" s="134"/>
      <c r="VNA119" s="134"/>
      <c r="VNB119" s="134"/>
      <c r="VNC119" s="134"/>
      <c r="VND119" s="134"/>
      <c r="VNE119" s="134"/>
      <c r="VNF119" s="134"/>
      <c r="VNG119" s="134"/>
      <c r="VNH119" s="134"/>
      <c r="VNI119" s="134"/>
      <c r="VNJ119" s="134"/>
      <c r="VNK119" s="134"/>
      <c r="VNL119" s="134"/>
      <c r="VNM119" s="134"/>
      <c r="VNN119" s="134"/>
      <c r="VNO119" s="134"/>
      <c r="VNP119" s="134"/>
      <c r="VNQ119" s="134"/>
      <c r="VNR119" s="134"/>
      <c r="VNS119" s="134"/>
      <c r="VNT119" s="134"/>
      <c r="VNU119" s="134"/>
      <c r="VNV119" s="134"/>
      <c r="VNW119" s="134"/>
      <c r="VNX119" s="134"/>
      <c r="VNY119" s="134"/>
      <c r="VNZ119" s="134"/>
      <c r="VOA119" s="134"/>
      <c r="VOB119" s="134"/>
      <c r="VOC119" s="134"/>
      <c r="VOD119" s="134"/>
      <c r="VOE119" s="134"/>
      <c r="VOF119" s="134"/>
      <c r="VOG119" s="134"/>
      <c r="VOH119" s="134"/>
      <c r="VOI119" s="134"/>
      <c r="VOJ119" s="134"/>
      <c r="VOK119" s="134"/>
      <c r="VOL119" s="134"/>
      <c r="VOM119" s="134"/>
      <c r="VON119" s="134"/>
      <c r="VOO119" s="134"/>
      <c r="VOP119" s="134"/>
      <c r="VOQ119" s="134"/>
      <c r="VOR119" s="134"/>
      <c r="VOS119" s="134"/>
      <c r="VOT119" s="134"/>
      <c r="VOU119" s="134"/>
      <c r="VOV119" s="134"/>
      <c r="VOW119" s="134"/>
      <c r="VOX119" s="134"/>
      <c r="VOY119" s="134"/>
      <c r="VOZ119" s="134"/>
      <c r="VPA119" s="134"/>
      <c r="VPB119" s="134"/>
      <c r="VPC119" s="134"/>
      <c r="VPD119" s="134"/>
      <c r="VPE119" s="134"/>
      <c r="VPF119" s="134"/>
      <c r="VPG119" s="134"/>
      <c r="VPH119" s="134"/>
      <c r="VPI119" s="134"/>
      <c r="VPJ119" s="134"/>
      <c r="VPK119" s="134"/>
      <c r="VPL119" s="134"/>
      <c r="VPM119" s="134"/>
      <c r="VPN119" s="134"/>
      <c r="VPO119" s="134"/>
      <c r="VPP119" s="134"/>
      <c r="VPQ119" s="134"/>
      <c r="VPR119" s="134"/>
      <c r="VPS119" s="134"/>
      <c r="VPT119" s="134"/>
      <c r="VPU119" s="134"/>
      <c r="VPV119" s="134"/>
      <c r="VPW119" s="134"/>
      <c r="VPX119" s="134"/>
      <c r="VPY119" s="134"/>
      <c r="VPZ119" s="134"/>
      <c r="VQA119" s="134"/>
      <c r="VQB119" s="134"/>
      <c r="VQC119" s="134"/>
      <c r="VQD119" s="134"/>
      <c r="VQE119" s="134"/>
      <c r="VQF119" s="134"/>
      <c r="VQG119" s="134"/>
      <c r="VQH119" s="134"/>
      <c r="VQI119" s="134"/>
      <c r="VQJ119" s="134"/>
      <c r="VQK119" s="134"/>
      <c r="VQL119" s="134"/>
      <c r="VQM119" s="134"/>
      <c r="VQN119" s="134"/>
      <c r="VQO119" s="134"/>
      <c r="VQP119" s="134"/>
      <c r="VQQ119" s="134"/>
      <c r="VQR119" s="134"/>
      <c r="VQS119" s="134"/>
      <c r="VQT119" s="134"/>
      <c r="VQU119" s="134"/>
      <c r="VQV119" s="134"/>
      <c r="VQW119" s="134"/>
      <c r="VQX119" s="134"/>
      <c r="VQY119" s="134"/>
      <c r="VQZ119" s="134"/>
      <c r="VRA119" s="134"/>
      <c r="VRB119" s="134"/>
      <c r="VRC119" s="134"/>
      <c r="VRD119" s="134"/>
      <c r="VRE119" s="134"/>
      <c r="VRF119" s="134"/>
      <c r="VRG119" s="134"/>
      <c r="VRH119" s="134"/>
      <c r="VRI119" s="134"/>
      <c r="VRJ119" s="134"/>
      <c r="VRK119" s="134"/>
      <c r="VRL119" s="134"/>
      <c r="VRM119" s="134"/>
      <c r="VRN119" s="134"/>
      <c r="VRO119" s="134"/>
      <c r="VRP119" s="134"/>
      <c r="VRQ119" s="134"/>
      <c r="VRR119" s="134"/>
      <c r="VRS119" s="134"/>
      <c r="VRT119" s="134"/>
      <c r="VRU119" s="134"/>
      <c r="VRV119" s="134"/>
      <c r="VRW119" s="134"/>
      <c r="VRX119" s="134"/>
      <c r="VRY119" s="134"/>
      <c r="VRZ119" s="134"/>
      <c r="VSA119" s="134"/>
      <c r="VSB119" s="134"/>
      <c r="VSC119" s="134"/>
      <c r="VSD119" s="134"/>
      <c r="VSE119" s="134"/>
      <c r="VSF119" s="134"/>
      <c r="VSG119" s="134"/>
      <c r="VSH119" s="134"/>
      <c r="VSI119" s="134"/>
      <c r="VSJ119" s="134"/>
      <c r="VSK119" s="134"/>
      <c r="VSL119" s="134"/>
      <c r="VSM119" s="134"/>
      <c r="VSN119" s="134"/>
      <c r="VSO119" s="134"/>
      <c r="VSP119" s="134"/>
      <c r="VSQ119" s="134"/>
      <c r="VSR119" s="134"/>
      <c r="VSS119" s="134"/>
      <c r="VST119" s="134"/>
      <c r="VSU119" s="134"/>
      <c r="VSV119" s="134"/>
      <c r="VSW119" s="134"/>
      <c r="VSX119" s="134"/>
      <c r="VSY119" s="134"/>
      <c r="VSZ119" s="134"/>
      <c r="VTA119" s="134"/>
      <c r="VTB119" s="134"/>
      <c r="VTC119" s="134"/>
      <c r="VTD119" s="134"/>
      <c r="VTE119" s="134"/>
      <c r="VTF119" s="134"/>
      <c r="VTG119" s="134"/>
      <c r="VTH119" s="134"/>
      <c r="VTI119" s="134"/>
      <c r="VTJ119" s="134"/>
      <c r="VTK119" s="134"/>
      <c r="VTL119" s="134"/>
      <c r="VTM119" s="134"/>
      <c r="VTN119" s="134"/>
      <c r="VTO119" s="134"/>
      <c r="VTP119" s="134"/>
      <c r="VTQ119" s="134"/>
      <c r="VTR119" s="134"/>
      <c r="VTS119" s="134"/>
      <c r="VTT119" s="134"/>
      <c r="VTU119" s="134"/>
      <c r="VTV119" s="134"/>
      <c r="VTW119" s="134"/>
      <c r="VTX119" s="134"/>
      <c r="VTY119" s="134"/>
      <c r="VTZ119" s="134"/>
      <c r="VUA119" s="134"/>
      <c r="VUB119" s="134"/>
      <c r="VUC119" s="134"/>
      <c r="VUD119" s="134"/>
      <c r="VUE119" s="134"/>
      <c r="VUF119" s="134"/>
      <c r="VUG119" s="134"/>
      <c r="VUH119" s="134"/>
      <c r="VUI119" s="134"/>
      <c r="VUJ119" s="134"/>
      <c r="VUK119" s="134"/>
      <c r="VUL119" s="134"/>
      <c r="VUM119" s="134"/>
      <c r="VUN119" s="134"/>
      <c r="VUO119" s="134"/>
      <c r="VUP119" s="134"/>
      <c r="VUQ119" s="134"/>
      <c r="VUR119" s="134"/>
      <c r="VUS119" s="134"/>
      <c r="VUT119" s="134"/>
      <c r="VUU119" s="134"/>
      <c r="VUV119" s="134"/>
      <c r="VUW119" s="134"/>
      <c r="VUX119" s="134"/>
      <c r="VUY119" s="134"/>
      <c r="VUZ119" s="134"/>
      <c r="VVA119" s="134"/>
      <c r="VVB119" s="134"/>
      <c r="VVC119" s="134"/>
      <c r="VVD119" s="134"/>
      <c r="VVE119" s="134"/>
      <c r="VVF119" s="134"/>
      <c r="VVG119" s="134"/>
      <c r="VVH119" s="134"/>
      <c r="VVI119" s="134"/>
      <c r="VVJ119" s="134"/>
      <c r="VVK119" s="134"/>
      <c r="VVL119" s="134"/>
      <c r="VVM119" s="134"/>
      <c r="VVN119" s="134"/>
      <c r="VVO119" s="134"/>
      <c r="VVP119" s="134"/>
      <c r="VVQ119" s="134"/>
      <c r="VVR119" s="134"/>
      <c r="VVS119" s="134"/>
      <c r="VVT119" s="134"/>
      <c r="VVU119" s="134"/>
      <c r="VVV119" s="134"/>
      <c r="VVW119" s="134"/>
      <c r="VVX119" s="134"/>
      <c r="VVY119" s="134"/>
      <c r="VVZ119" s="134"/>
      <c r="VWA119" s="134"/>
      <c r="VWB119" s="134"/>
      <c r="VWC119" s="134"/>
      <c r="VWD119" s="134"/>
      <c r="VWE119" s="134"/>
      <c r="VWF119" s="134"/>
      <c r="VWG119" s="134"/>
      <c r="VWH119" s="134"/>
      <c r="VWI119" s="134"/>
      <c r="VWJ119" s="134"/>
      <c r="VWK119" s="134"/>
      <c r="VWL119" s="134"/>
      <c r="VWM119" s="134"/>
      <c r="VWN119" s="134"/>
      <c r="VWO119" s="134"/>
      <c r="VWP119" s="134"/>
      <c r="VWQ119" s="134"/>
      <c r="VWR119" s="134"/>
      <c r="VWS119" s="134"/>
      <c r="VWT119" s="134"/>
      <c r="VWU119" s="134"/>
      <c r="VWV119" s="134"/>
      <c r="VWW119" s="134"/>
      <c r="VWX119" s="134"/>
      <c r="VWY119" s="134"/>
      <c r="VWZ119" s="134"/>
      <c r="VXA119" s="134"/>
      <c r="VXB119" s="134"/>
      <c r="VXC119" s="134"/>
      <c r="VXD119" s="134"/>
      <c r="VXE119" s="134"/>
      <c r="VXF119" s="134"/>
      <c r="VXG119" s="134"/>
      <c r="VXH119" s="134"/>
      <c r="VXI119" s="134"/>
      <c r="VXJ119" s="134"/>
      <c r="VXK119" s="134"/>
      <c r="VXL119" s="134"/>
      <c r="VXM119" s="134"/>
      <c r="VXN119" s="134"/>
      <c r="VXO119" s="134"/>
      <c r="VXP119" s="134"/>
      <c r="VXQ119" s="134"/>
      <c r="VXR119" s="134"/>
      <c r="VXS119" s="134"/>
      <c r="VXT119" s="134"/>
      <c r="VXU119" s="134"/>
      <c r="VXV119" s="134"/>
      <c r="VXW119" s="134"/>
      <c r="VXX119" s="134"/>
      <c r="VXY119" s="134"/>
      <c r="VXZ119" s="134"/>
      <c r="VYA119" s="134"/>
      <c r="VYB119" s="134"/>
      <c r="VYC119" s="134"/>
      <c r="VYD119" s="134"/>
      <c r="VYE119" s="134"/>
      <c r="VYF119" s="134"/>
      <c r="VYG119" s="134"/>
      <c r="VYH119" s="134"/>
      <c r="VYI119" s="134"/>
      <c r="VYJ119" s="134"/>
      <c r="VYK119" s="134"/>
      <c r="VYL119" s="134"/>
      <c r="VYM119" s="134"/>
      <c r="VYN119" s="134"/>
      <c r="VYO119" s="134"/>
      <c r="VYP119" s="134"/>
      <c r="VYQ119" s="134"/>
      <c r="VYR119" s="134"/>
      <c r="VYS119" s="134"/>
      <c r="VYT119" s="134"/>
      <c r="VYU119" s="134"/>
      <c r="VYV119" s="134"/>
      <c r="VYW119" s="134"/>
      <c r="VYX119" s="134"/>
      <c r="VYY119" s="134"/>
      <c r="VYZ119" s="134"/>
      <c r="VZA119" s="134"/>
      <c r="VZB119" s="134"/>
      <c r="VZC119" s="134"/>
      <c r="VZD119" s="134"/>
      <c r="VZE119" s="134"/>
      <c r="VZF119" s="134"/>
      <c r="VZG119" s="134"/>
      <c r="VZH119" s="134"/>
      <c r="VZI119" s="134"/>
      <c r="VZJ119" s="134"/>
      <c r="VZK119" s="134"/>
      <c r="VZL119" s="134"/>
      <c r="VZM119" s="134"/>
      <c r="VZN119" s="134"/>
      <c r="VZO119" s="134"/>
      <c r="VZP119" s="134"/>
      <c r="VZQ119" s="134"/>
      <c r="VZR119" s="134"/>
      <c r="VZS119" s="134"/>
      <c r="VZT119" s="134"/>
      <c r="VZU119" s="134"/>
      <c r="VZV119" s="134"/>
      <c r="VZW119" s="134"/>
      <c r="VZX119" s="134"/>
      <c r="VZY119" s="134"/>
      <c r="VZZ119" s="134"/>
      <c r="WAA119" s="134"/>
      <c r="WAB119" s="134"/>
      <c r="WAC119" s="134"/>
      <c r="WAD119" s="134"/>
      <c r="WAE119" s="134"/>
      <c r="WAF119" s="134"/>
      <c r="WAG119" s="134"/>
      <c r="WAH119" s="134"/>
      <c r="WAI119" s="134"/>
      <c r="WAJ119" s="134"/>
      <c r="WAK119" s="134"/>
      <c r="WAL119" s="134"/>
      <c r="WAM119" s="134"/>
      <c r="WAN119" s="134"/>
      <c r="WAO119" s="134"/>
      <c r="WAP119" s="134"/>
      <c r="WAQ119" s="134"/>
      <c r="WAR119" s="134"/>
      <c r="WAS119" s="134"/>
      <c r="WAT119" s="134"/>
      <c r="WAU119" s="134"/>
      <c r="WAV119" s="134"/>
      <c r="WAW119" s="134"/>
      <c r="WAX119" s="134"/>
      <c r="WAY119" s="134"/>
      <c r="WAZ119" s="134"/>
      <c r="WBA119" s="134"/>
      <c r="WBB119" s="134"/>
      <c r="WBC119" s="134"/>
      <c r="WBD119" s="134"/>
      <c r="WBE119" s="134"/>
      <c r="WBF119" s="134"/>
      <c r="WBG119" s="134"/>
      <c r="WBH119" s="134"/>
      <c r="WBI119" s="134"/>
      <c r="WBJ119" s="134"/>
      <c r="WBK119" s="134"/>
      <c r="WBL119" s="134"/>
      <c r="WBM119" s="134"/>
      <c r="WBN119" s="134"/>
      <c r="WBO119" s="134"/>
      <c r="WBP119" s="134"/>
      <c r="WBQ119" s="134"/>
      <c r="WBR119" s="134"/>
      <c r="WBS119" s="134"/>
      <c r="WBT119" s="134"/>
      <c r="WBU119" s="134"/>
      <c r="WBV119" s="134"/>
      <c r="WBW119" s="134"/>
      <c r="WBX119" s="134"/>
      <c r="WBY119" s="134"/>
      <c r="WBZ119" s="134"/>
      <c r="WCA119" s="134"/>
      <c r="WCB119" s="134"/>
      <c r="WCC119" s="134"/>
      <c r="WCD119" s="134"/>
      <c r="WCE119" s="134"/>
      <c r="WCF119" s="134"/>
      <c r="WCG119" s="134"/>
      <c r="WCH119" s="134"/>
      <c r="WCI119" s="134"/>
      <c r="WCJ119" s="134"/>
      <c r="WCK119" s="134"/>
      <c r="WCL119" s="134"/>
      <c r="WCM119" s="134"/>
      <c r="WCN119" s="134"/>
      <c r="WCO119" s="134"/>
      <c r="WCP119" s="134"/>
      <c r="WCQ119" s="134"/>
      <c r="WCR119" s="134"/>
      <c r="WCS119" s="134"/>
      <c r="WCT119" s="134"/>
      <c r="WCU119" s="134"/>
      <c r="WCV119" s="134"/>
      <c r="WCW119" s="134"/>
      <c r="WCX119" s="134"/>
      <c r="WCY119" s="134"/>
      <c r="WCZ119" s="134"/>
      <c r="WDA119" s="134"/>
      <c r="WDB119" s="134"/>
      <c r="WDC119" s="134"/>
      <c r="WDD119" s="134"/>
      <c r="WDE119" s="134"/>
      <c r="WDF119" s="134"/>
      <c r="WDG119" s="134"/>
      <c r="WDH119" s="134"/>
      <c r="WDI119" s="134"/>
      <c r="WDJ119" s="134"/>
      <c r="WDK119" s="134"/>
      <c r="WDL119" s="134"/>
      <c r="WDM119" s="134"/>
      <c r="WDN119" s="134"/>
      <c r="WDO119" s="134"/>
      <c r="WDP119" s="134"/>
      <c r="WDQ119" s="134"/>
      <c r="WDR119" s="134"/>
      <c r="WDS119" s="134"/>
      <c r="WDT119" s="134"/>
      <c r="WDU119" s="134"/>
      <c r="WDV119" s="134"/>
      <c r="WDW119" s="134"/>
      <c r="WDX119" s="134"/>
      <c r="WDY119" s="134"/>
      <c r="WDZ119" s="134"/>
      <c r="WEA119" s="134"/>
      <c r="WEB119" s="134"/>
      <c r="WEC119" s="134"/>
      <c r="WED119" s="134"/>
      <c r="WEE119" s="134"/>
      <c r="WEF119" s="134"/>
      <c r="WEG119" s="134"/>
      <c r="WEH119" s="134"/>
      <c r="WEI119" s="134"/>
      <c r="WEJ119" s="134"/>
      <c r="WEK119" s="134"/>
      <c r="WEL119" s="134"/>
      <c r="WEM119" s="134"/>
      <c r="WEN119" s="134"/>
      <c r="WEO119" s="134"/>
      <c r="WEP119" s="134"/>
      <c r="WEQ119" s="134"/>
      <c r="WER119" s="134"/>
      <c r="WES119" s="134"/>
      <c r="WET119" s="134"/>
      <c r="WEU119" s="134"/>
      <c r="WEV119" s="134"/>
      <c r="WEW119" s="134"/>
      <c r="WEX119" s="134"/>
      <c r="WEY119" s="134"/>
      <c r="WEZ119" s="134"/>
      <c r="WFA119" s="134"/>
      <c r="WFB119" s="134"/>
      <c r="WFC119" s="134"/>
      <c r="WFD119" s="134"/>
      <c r="WFE119" s="134"/>
      <c r="WFF119" s="134"/>
      <c r="WFG119" s="134"/>
      <c r="WFH119" s="134"/>
      <c r="WFI119" s="134"/>
      <c r="WFJ119" s="134"/>
      <c r="WFK119" s="134"/>
      <c r="WFL119" s="134"/>
      <c r="WFM119" s="134"/>
      <c r="WFN119" s="134"/>
      <c r="WFO119" s="134"/>
      <c r="WFP119" s="134"/>
      <c r="WFQ119" s="134"/>
      <c r="WFR119" s="134"/>
      <c r="WFS119" s="134"/>
      <c r="WFT119" s="134"/>
      <c r="WFU119" s="134"/>
      <c r="WFV119" s="134"/>
      <c r="WFW119" s="134"/>
      <c r="WFX119" s="134"/>
      <c r="WFY119" s="134"/>
      <c r="WFZ119" s="134"/>
      <c r="WGA119" s="134"/>
      <c r="WGB119" s="134"/>
      <c r="WGC119" s="134"/>
      <c r="WGD119" s="134"/>
      <c r="WGE119" s="134"/>
      <c r="WGF119" s="134"/>
      <c r="WGG119" s="134"/>
      <c r="WGH119" s="134"/>
      <c r="WGI119" s="134"/>
      <c r="WGJ119" s="134"/>
      <c r="WGK119" s="134"/>
      <c r="WGL119" s="134"/>
      <c r="WGM119" s="134"/>
      <c r="WGN119" s="134"/>
      <c r="WGO119" s="134"/>
      <c r="WGP119" s="134"/>
      <c r="WGQ119" s="134"/>
      <c r="WGR119" s="134"/>
      <c r="WGS119" s="134"/>
      <c r="WGT119" s="134"/>
      <c r="WGU119" s="134"/>
      <c r="WGV119" s="134"/>
      <c r="WGW119" s="134"/>
      <c r="WGX119" s="134"/>
      <c r="WGY119" s="134"/>
      <c r="WGZ119" s="134"/>
      <c r="WHA119" s="134"/>
      <c r="WHB119" s="134"/>
      <c r="WHC119" s="134"/>
      <c r="WHD119" s="134"/>
      <c r="WHE119" s="134"/>
      <c r="WHF119" s="134"/>
      <c r="WHG119" s="134"/>
      <c r="WHH119" s="134"/>
      <c r="WHI119" s="134"/>
      <c r="WHJ119" s="134"/>
      <c r="WHK119" s="134"/>
      <c r="WHL119" s="134"/>
      <c r="WHM119" s="134"/>
      <c r="WHN119" s="134"/>
      <c r="WHO119" s="134"/>
      <c r="WHP119" s="134"/>
      <c r="WHQ119" s="134"/>
      <c r="WHR119" s="134"/>
      <c r="WHS119" s="134"/>
      <c r="WHT119" s="134"/>
      <c r="WHU119" s="134"/>
      <c r="WHV119" s="134"/>
      <c r="WHW119" s="134"/>
      <c r="WHX119" s="134"/>
      <c r="WHY119" s="134"/>
      <c r="WHZ119" s="134"/>
      <c r="WIA119" s="134"/>
      <c r="WIB119" s="134"/>
      <c r="WIC119" s="134"/>
      <c r="WID119" s="134"/>
      <c r="WIE119" s="134"/>
      <c r="WIF119" s="134"/>
      <c r="WIG119" s="134"/>
      <c r="WIH119" s="134"/>
      <c r="WII119" s="134"/>
      <c r="WIJ119" s="134"/>
      <c r="WIK119" s="134"/>
      <c r="WIL119" s="134"/>
      <c r="WIM119" s="134"/>
      <c r="WIN119" s="134"/>
      <c r="WIO119" s="134"/>
      <c r="WIP119" s="134"/>
      <c r="WIQ119" s="134"/>
      <c r="WIR119" s="134"/>
      <c r="WIS119" s="134"/>
      <c r="WIT119" s="134"/>
      <c r="WIU119" s="134"/>
      <c r="WIV119" s="134"/>
      <c r="WIW119" s="134"/>
      <c r="WIX119" s="134"/>
      <c r="WIY119" s="134"/>
      <c r="WIZ119" s="134"/>
      <c r="WJA119" s="134"/>
      <c r="WJB119" s="134"/>
      <c r="WJC119" s="134"/>
      <c r="WJD119" s="134"/>
      <c r="WJE119" s="134"/>
      <c r="WJF119" s="134"/>
      <c r="WJG119" s="134"/>
      <c r="WJH119" s="134"/>
      <c r="WJI119" s="134"/>
      <c r="WJJ119" s="134"/>
      <c r="WJK119" s="134"/>
      <c r="WJL119" s="134"/>
      <c r="WJM119" s="134"/>
      <c r="WJN119" s="134"/>
      <c r="WJO119" s="134"/>
      <c r="WJP119" s="134"/>
      <c r="WJQ119" s="134"/>
      <c r="WJR119" s="134"/>
      <c r="WJS119" s="134"/>
      <c r="WJT119" s="134"/>
      <c r="WJU119" s="134"/>
      <c r="WJV119" s="134"/>
      <c r="WJW119" s="134"/>
      <c r="WJX119" s="134"/>
      <c r="WJY119" s="134"/>
      <c r="WJZ119" s="134"/>
      <c r="WKA119" s="134"/>
      <c r="WKB119" s="134"/>
      <c r="WKC119" s="134"/>
      <c r="WKD119" s="134"/>
      <c r="WKE119" s="134"/>
      <c r="WKF119" s="134"/>
      <c r="WKG119" s="134"/>
      <c r="WKH119" s="134"/>
      <c r="WKI119" s="134"/>
      <c r="WKJ119" s="134"/>
      <c r="WKK119" s="134"/>
      <c r="WKL119" s="134"/>
      <c r="WKM119" s="134"/>
      <c r="WKN119" s="134"/>
      <c r="WKO119" s="134"/>
      <c r="WKP119" s="134"/>
      <c r="WKQ119" s="134"/>
      <c r="WKR119" s="134"/>
      <c r="WKS119" s="134"/>
      <c r="WKT119" s="134"/>
      <c r="WKU119" s="134"/>
      <c r="WKV119" s="134"/>
      <c r="WKW119" s="134"/>
      <c r="WKX119" s="134"/>
      <c r="WKY119" s="134"/>
      <c r="WKZ119" s="134"/>
      <c r="WLA119" s="134"/>
      <c r="WLB119" s="134"/>
      <c r="WLC119" s="134"/>
      <c r="WLD119" s="134"/>
      <c r="WLE119" s="134"/>
      <c r="WLF119" s="134"/>
      <c r="WLG119" s="134"/>
      <c r="WLH119" s="134"/>
      <c r="WLI119" s="134"/>
      <c r="WLJ119" s="134"/>
      <c r="WLK119" s="134"/>
      <c r="WLL119" s="134"/>
      <c r="WLM119" s="134"/>
      <c r="WLN119" s="134"/>
      <c r="WLO119" s="134"/>
      <c r="WLP119" s="134"/>
      <c r="WLQ119" s="134"/>
      <c r="WLR119" s="134"/>
      <c r="WLS119" s="134"/>
      <c r="WLT119" s="134"/>
      <c r="WLU119" s="134"/>
      <c r="WLV119" s="134"/>
      <c r="WLW119" s="134"/>
      <c r="WLX119" s="134"/>
      <c r="WLY119" s="134"/>
      <c r="WLZ119" s="134"/>
      <c r="WMA119" s="134"/>
      <c r="WMB119" s="134"/>
      <c r="WMC119" s="134"/>
      <c r="WMD119" s="134"/>
      <c r="WME119" s="134"/>
      <c r="WMF119" s="134"/>
      <c r="WMG119" s="134"/>
      <c r="WMH119" s="134"/>
      <c r="WMI119" s="134"/>
      <c r="WMJ119" s="134"/>
      <c r="WMK119" s="134"/>
      <c r="WML119" s="134"/>
      <c r="WMM119" s="134"/>
      <c r="WMN119" s="134"/>
      <c r="WMO119" s="134"/>
      <c r="WMP119" s="134"/>
      <c r="WMQ119" s="134"/>
      <c r="WMR119" s="134"/>
      <c r="WMS119" s="134"/>
      <c r="WMT119" s="134"/>
      <c r="WMU119" s="134"/>
      <c r="WMV119" s="134"/>
      <c r="WMW119" s="134"/>
      <c r="WMX119" s="134"/>
      <c r="WMY119" s="134"/>
      <c r="WMZ119" s="134"/>
      <c r="WNA119" s="134"/>
      <c r="WNB119" s="134"/>
      <c r="WNC119" s="134"/>
      <c r="WND119" s="134"/>
      <c r="WNE119" s="134"/>
      <c r="WNF119" s="134"/>
      <c r="WNG119" s="134"/>
      <c r="WNH119" s="134"/>
      <c r="WNI119" s="134"/>
      <c r="WNJ119" s="134"/>
      <c r="WNK119" s="134"/>
      <c r="WNL119" s="134"/>
      <c r="WNM119" s="134"/>
      <c r="WNN119" s="134"/>
      <c r="WNO119" s="134"/>
      <c r="WNP119" s="134"/>
      <c r="WNQ119" s="134"/>
      <c r="WNR119" s="134"/>
      <c r="WNS119" s="134"/>
      <c r="WNT119" s="134"/>
      <c r="WNU119" s="134"/>
      <c r="WNV119" s="134"/>
      <c r="WNW119" s="134"/>
      <c r="WNX119" s="134"/>
      <c r="WNY119" s="134"/>
      <c r="WNZ119" s="134"/>
      <c r="WOA119" s="134"/>
      <c r="WOB119" s="134"/>
      <c r="WOC119" s="134"/>
      <c r="WOD119" s="134"/>
      <c r="WOE119" s="134"/>
      <c r="WOF119" s="134"/>
      <c r="WOG119" s="134"/>
      <c r="WOH119" s="134"/>
      <c r="WOI119" s="134"/>
      <c r="WOJ119" s="134"/>
      <c r="WOK119" s="134"/>
      <c r="WOL119" s="134"/>
      <c r="WOM119" s="134"/>
      <c r="WON119" s="134"/>
      <c r="WOO119" s="134"/>
      <c r="WOP119" s="134"/>
      <c r="WOQ119" s="134"/>
      <c r="WOR119" s="134"/>
      <c r="WOS119" s="134"/>
      <c r="WOT119" s="134"/>
      <c r="WOU119" s="134"/>
      <c r="WOV119" s="134"/>
      <c r="WOW119" s="134"/>
      <c r="WOX119" s="134"/>
      <c r="WOY119" s="134"/>
      <c r="WOZ119" s="134"/>
      <c r="WPA119" s="134"/>
      <c r="WPB119" s="134"/>
      <c r="WPC119" s="134"/>
      <c r="WPD119" s="134"/>
      <c r="WPE119" s="134"/>
      <c r="WPF119" s="134"/>
      <c r="WPG119" s="134"/>
      <c r="WPH119" s="134"/>
      <c r="WPI119" s="134"/>
      <c r="WPJ119" s="134"/>
      <c r="WPK119" s="134"/>
      <c r="WPL119" s="134"/>
      <c r="WPM119" s="134"/>
      <c r="WPN119" s="134"/>
      <c r="WPO119" s="134"/>
      <c r="WPP119" s="134"/>
      <c r="WPQ119" s="134"/>
      <c r="WPR119" s="134"/>
      <c r="WPS119" s="134"/>
      <c r="WPT119" s="134"/>
      <c r="WPU119" s="134"/>
      <c r="WPV119" s="134"/>
      <c r="WPW119" s="134"/>
      <c r="WPX119" s="134"/>
      <c r="WPY119" s="134"/>
      <c r="WPZ119" s="134"/>
      <c r="WQA119" s="134"/>
      <c r="WQB119" s="134"/>
      <c r="WQC119" s="134"/>
      <c r="WQD119" s="134"/>
      <c r="WQE119" s="134"/>
      <c r="WQF119" s="134"/>
      <c r="WQG119" s="134"/>
      <c r="WQH119" s="134"/>
      <c r="WQI119" s="134"/>
      <c r="WQJ119" s="134"/>
      <c r="WQK119" s="134"/>
      <c r="WQL119" s="134"/>
      <c r="WQM119" s="134"/>
      <c r="WQN119" s="134"/>
      <c r="WQO119" s="134"/>
      <c r="WQP119" s="134"/>
      <c r="WQQ119" s="134"/>
      <c r="WQR119" s="134"/>
      <c r="WQS119" s="134"/>
      <c r="WQT119" s="134"/>
      <c r="WQU119" s="134"/>
      <c r="WQV119" s="134"/>
      <c r="WQW119" s="134"/>
      <c r="WQX119" s="134"/>
      <c r="WQY119" s="134"/>
      <c r="WQZ119" s="134"/>
      <c r="WRA119" s="134"/>
      <c r="WRB119" s="134"/>
      <c r="WRC119" s="134"/>
      <c r="WRD119" s="134"/>
      <c r="WRE119" s="134"/>
      <c r="WRF119" s="134"/>
      <c r="WRG119" s="134"/>
      <c r="WRH119" s="134"/>
      <c r="WRI119" s="134"/>
      <c r="WRJ119" s="134"/>
      <c r="WRK119" s="134"/>
      <c r="WRL119" s="134"/>
      <c r="WRM119" s="134"/>
      <c r="WRN119" s="134"/>
      <c r="WRO119" s="134"/>
      <c r="WRP119" s="134"/>
      <c r="WRQ119" s="134"/>
      <c r="WRR119" s="134"/>
      <c r="WRS119" s="134"/>
      <c r="WRT119" s="134"/>
      <c r="WRU119" s="134"/>
      <c r="WRV119" s="134"/>
      <c r="WRW119" s="134"/>
      <c r="WRX119" s="134"/>
      <c r="WRY119" s="134"/>
      <c r="WRZ119" s="134"/>
      <c r="WSA119" s="134"/>
      <c r="WSB119" s="134"/>
      <c r="WSC119" s="134"/>
      <c r="WSD119" s="134"/>
      <c r="WSE119" s="134"/>
      <c r="WSF119" s="134"/>
      <c r="WSG119" s="134"/>
      <c r="WSH119" s="134"/>
      <c r="WSI119" s="134"/>
      <c r="WSJ119" s="134"/>
      <c r="WSK119" s="134"/>
      <c r="WSL119" s="134"/>
      <c r="WSM119" s="134"/>
      <c r="WSN119" s="134"/>
      <c r="WSO119" s="134"/>
      <c r="WSP119" s="134"/>
      <c r="WSQ119" s="134"/>
      <c r="WSR119" s="134"/>
      <c r="WSS119" s="134"/>
      <c r="WST119" s="134"/>
      <c r="WSU119" s="134"/>
      <c r="WSV119" s="134"/>
      <c r="WSW119" s="134"/>
      <c r="WSX119" s="134"/>
      <c r="WSY119" s="134"/>
      <c r="WSZ119" s="134"/>
      <c r="WTA119" s="134"/>
      <c r="WTB119" s="134"/>
      <c r="WTC119" s="134"/>
      <c r="WTD119" s="134"/>
      <c r="WTE119" s="134"/>
      <c r="WTF119" s="134"/>
      <c r="WTG119" s="134"/>
      <c r="WTH119" s="134"/>
      <c r="WTI119" s="134"/>
      <c r="WTJ119" s="134"/>
      <c r="WTK119" s="134"/>
      <c r="WTL119" s="134"/>
      <c r="WTM119" s="134"/>
      <c r="WTN119" s="134"/>
      <c r="WTO119" s="134"/>
      <c r="WTP119" s="134"/>
      <c r="WTQ119" s="134"/>
      <c r="WTR119" s="134"/>
      <c r="WTS119" s="134"/>
      <c r="WTT119" s="134"/>
      <c r="WTU119" s="134"/>
      <c r="WTV119" s="134"/>
      <c r="WTW119" s="134"/>
      <c r="WTX119" s="134"/>
      <c r="WTY119" s="134"/>
      <c r="WTZ119" s="134"/>
      <c r="WUA119" s="134"/>
      <c r="WUB119" s="134"/>
      <c r="WUC119" s="134"/>
      <c r="WUD119" s="134"/>
      <c r="WUE119" s="134"/>
      <c r="WUF119" s="134"/>
      <c r="WUG119" s="134"/>
      <c r="WUH119" s="134"/>
      <c r="WUI119" s="134"/>
      <c r="WUJ119" s="134"/>
      <c r="WUK119" s="134"/>
      <c r="WUL119" s="134"/>
      <c r="WUM119" s="134"/>
      <c r="WUN119" s="134"/>
      <c r="WUO119" s="134"/>
      <c r="WUP119" s="134"/>
      <c r="WUQ119" s="134"/>
      <c r="WUR119" s="134"/>
      <c r="WUS119" s="134"/>
      <c r="WUT119" s="134"/>
      <c r="WUU119" s="134"/>
      <c r="WUV119" s="134"/>
      <c r="WUW119" s="134"/>
      <c r="WUX119" s="134"/>
      <c r="WUY119" s="134"/>
      <c r="WUZ119" s="134"/>
      <c r="WVA119" s="134"/>
      <c r="WVB119" s="134"/>
      <c r="WVC119" s="134"/>
      <c r="WVD119" s="134"/>
      <c r="WVE119" s="134"/>
      <c r="WVF119" s="134"/>
      <c r="WVG119" s="134"/>
      <c r="WVH119" s="134"/>
      <c r="WVI119" s="134"/>
      <c r="WVJ119" s="134"/>
      <c r="WVK119" s="134"/>
      <c r="WVL119" s="134"/>
      <c r="WVM119" s="134"/>
      <c r="WVN119" s="134"/>
      <c r="WVO119" s="134"/>
      <c r="WVP119" s="134"/>
      <c r="WVQ119" s="134"/>
      <c r="WVR119" s="134"/>
      <c r="WVS119" s="134"/>
      <c r="WVT119" s="134"/>
      <c r="WVU119" s="134"/>
      <c r="WVV119" s="134"/>
      <c r="WVW119" s="134"/>
      <c r="WVX119" s="134"/>
      <c r="WVY119" s="134"/>
      <c r="WVZ119" s="134"/>
      <c r="WWA119" s="134"/>
      <c r="WWB119" s="134"/>
      <c r="WWC119" s="134"/>
      <c r="WWD119" s="134"/>
      <c r="WWE119" s="134"/>
      <c r="WWF119" s="134"/>
      <c r="WWG119" s="134"/>
      <c r="WWH119" s="134"/>
      <c r="WWI119" s="134"/>
      <c r="WWJ119" s="134"/>
      <c r="WWK119" s="134"/>
      <c r="WWL119" s="134"/>
      <c r="WWM119" s="134"/>
      <c r="WWN119" s="134"/>
      <c r="WWO119" s="134"/>
      <c r="WWP119" s="134"/>
      <c r="WWQ119" s="134"/>
      <c r="WWR119" s="134"/>
      <c r="WWS119" s="134"/>
      <c r="WWT119" s="134"/>
      <c r="WWU119" s="134"/>
      <c r="WWV119" s="134"/>
      <c r="WWW119" s="134"/>
      <c r="WWX119" s="134"/>
      <c r="WWY119" s="134"/>
      <c r="WWZ119" s="134"/>
      <c r="WXA119" s="134"/>
      <c r="WXB119" s="134"/>
      <c r="WXC119" s="134"/>
      <c r="WXD119" s="134"/>
      <c r="WXE119" s="134"/>
      <c r="WXF119" s="134"/>
      <c r="WXG119" s="134"/>
      <c r="WXH119" s="134"/>
      <c r="WXI119" s="134"/>
      <c r="WXJ119" s="134"/>
      <c r="WXK119" s="134"/>
      <c r="WXL119" s="134"/>
      <c r="WXM119" s="134"/>
      <c r="WXN119" s="134"/>
      <c r="WXO119" s="134"/>
      <c r="WXP119" s="134"/>
      <c r="WXQ119" s="134"/>
      <c r="WXR119" s="134"/>
      <c r="WXS119" s="134"/>
      <c r="WXT119" s="134"/>
      <c r="WXU119" s="134"/>
      <c r="WXV119" s="134"/>
      <c r="WXW119" s="134"/>
      <c r="WXX119" s="134"/>
      <c r="WXY119" s="134"/>
      <c r="WXZ119" s="134"/>
      <c r="WYA119" s="134"/>
      <c r="WYB119" s="134"/>
      <c r="WYC119" s="134"/>
      <c r="WYD119" s="134"/>
      <c r="WYE119" s="134"/>
      <c r="WYF119" s="134"/>
      <c r="WYG119" s="134"/>
      <c r="WYH119" s="134"/>
      <c r="WYI119" s="134"/>
      <c r="WYJ119" s="134"/>
      <c r="WYK119" s="134"/>
      <c r="WYL119" s="134"/>
      <c r="WYM119" s="134"/>
      <c r="WYN119" s="134"/>
      <c r="WYO119" s="134"/>
      <c r="WYP119" s="134"/>
      <c r="WYQ119" s="134"/>
      <c r="WYR119" s="134"/>
      <c r="WYS119" s="134"/>
      <c r="WYT119" s="134"/>
      <c r="WYU119" s="134"/>
      <c r="WYV119" s="134"/>
      <c r="WYW119" s="134"/>
      <c r="WYX119" s="134"/>
      <c r="WYY119" s="134"/>
      <c r="WYZ119" s="134"/>
      <c r="WZA119" s="134"/>
      <c r="WZB119" s="134"/>
      <c r="WZC119" s="134"/>
      <c r="WZD119" s="134"/>
      <c r="WZE119" s="134"/>
      <c r="WZF119" s="134"/>
      <c r="WZG119" s="134"/>
      <c r="WZH119" s="134"/>
      <c r="WZI119" s="134"/>
      <c r="WZJ119" s="134"/>
      <c r="WZK119" s="134"/>
      <c r="WZL119" s="134"/>
      <c r="WZM119" s="134"/>
      <c r="WZN119" s="134"/>
      <c r="WZO119" s="134"/>
      <c r="WZP119" s="134"/>
      <c r="WZQ119" s="134"/>
      <c r="WZR119" s="134"/>
      <c r="WZS119" s="134"/>
      <c r="WZT119" s="134"/>
      <c r="WZU119" s="134"/>
      <c r="WZV119" s="134"/>
      <c r="WZW119" s="134"/>
      <c r="WZX119" s="134"/>
      <c r="WZY119" s="134"/>
      <c r="WZZ119" s="134"/>
      <c r="XAA119" s="134"/>
      <c r="XAB119" s="134"/>
      <c r="XAC119" s="134"/>
      <c r="XAD119" s="134"/>
      <c r="XAE119" s="134"/>
      <c r="XAF119" s="134"/>
      <c r="XAG119" s="134"/>
      <c r="XAH119" s="134"/>
      <c r="XAI119" s="134"/>
      <c r="XAJ119" s="134"/>
      <c r="XAK119" s="134"/>
      <c r="XAL119" s="134"/>
      <c r="XAM119" s="134"/>
      <c r="XAN119" s="134"/>
      <c r="XAO119" s="134"/>
      <c r="XAP119" s="134"/>
      <c r="XAQ119" s="134"/>
      <c r="XAR119" s="134"/>
      <c r="XAS119" s="134"/>
      <c r="XAT119" s="134"/>
      <c r="XAU119" s="134"/>
      <c r="XAV119" s="134"/>
      <c r="XAW119" s="134"/>
      <c r="XAX119" s="134"/>
      <c r="XAY119" s="134"/>
      <c r="XAZ119" s="134"/>
      <c r="XBA119" s="134"/>
      <c r="XBB119" s="134"/>
      <c r="XBC119" s="134"/>
      <c r="XBD119" s="134"/>
      <c r="XBE119" s="134"/>
      <c r="XBF119" s="134"/>
      <c r="XBG119" s="134"/>
      <c r="XBH119" s="134"/>
      <c r="XBI119" s="134"/>
      <c r="XBJ119" s="134"/>
      <c r="XBK119" s="134"/>
      <c r="XBL119" s="134"/>
      <c r="XBM119" s="134"/>
      <c r="XBN119" s="134"/>
      <c r="XBO119" s="134"/>
      <c r="XBP119" s="134"/>
      <c r="XBQ119" s="134"/>
      <c r="XBR119" s="134"/>
      <c r="XBS119" s="134"/>
      <c r="XBT119" s="134"/>
      <c r="XBU119" s="134"/>
      <c r="XBV119" s="134"/>
      <c r="XBW119" s="134"/>
      <c r="XBX119" s="134"/>
      <c r="XBY119" s="134"/>
      <c r="XBZ119" s="134"/>
      <c r="XCA119" s="134"/>
      <c r="XCB119" s="134"/>
      <c r="XCC119" s="134"/>
      <c r="XCD119" s="134"/>
      <c r="XCE119" s="134"/>
      <c r="XCF119" s="134"/>
      <c r="XCG119" s="134"/>
      <c r="XCH119" s="134"/>
      <c r="XCI119" s="134"/>
      <c r="XCJ119" s="134"/>
      <c r="XCK119" s="134"/>
      <c r="XCL119" s="134"/>
      <c r="XCM119" s="134"/>
      <c r="XCN119" s="134"/>
      <c r="XCO119" s="134"/>
      <c r="XCP119" s="134"/>
      <c r="XCQ119" s="134"/>
      <c r="XCR119" s="134"/>
      <c r="XCS119" s="134"/>
      <c r="XCT119" s="134"/>
      <c r="XCU119" s="134"/>
      <c r="XCV119" s="134"/>
      <c r="XCW119" s="134"/>
      <c r="XCX119" s="134"/>
      <c r="XCY119" s="134"/>
      <c r="XCZ119" s="134"/>
      <c r="XDA119" s="134"/>
      <c r="XDB119" s="134"/>
      <c r="XDC119" s="134"/>
      <c r="XDD119" s="134"/>
      <c r="XDE119" s="134"/>
      <c r="XDF119" s="134"/>
      <c r="XDG119" s="134"/>
      <c r="XDH119" s="134"/>
      <c r="XDI119" s="134"/>
      <c r="XDJ119" s="134"/>
      <c r="XDK119" s="134"/>
      <c r="XDL119" s="134"/>
      <c r="XDM119" s="134"/>
      <c r="XDN119" s="134"/>
      <c r="XDO119" s="134"/>
      <c r="XDP119" s="134"/>
      <c r="XDQ119" s="134"/>
      <c r="XDR119" s="134"/>
      <c r="XDS119" s="134"/>
      <c r="XDT119" s="134"/>
      <c r="XDU119" s="134"/>
      <c r="XDV119" s="134"/>
      <c r="XDW119" s="134"/>
      <c r="XDX119" s="134"/>
      <c r="XDY119" s="134"/>
      <c r="XDZ119" s="134"/>
      <c r="XEA119" s="134"/>
      <c r="XEB119" s="134"/>
      <c r="XEC119" s="134"/>
      <c r="XED119" s="134"/>
      <c r="XEE119" s="134"/>
      <c r="XEF119" s="134"/>
      <c r="XEG119" s="134"/>
      <c r="XEH119" s="134"/>
      <c r="XEI119" s="134"/>
      <c r="XEJ119" s="134"/>
      <c r="XEK119" s="134"/>
      <c r="XEL119" s="134"/>
      <c r="XEM119" s="134"/>
      <c r="XEN119" s="134"/>
      <c r="XEO119" s="134"/>
      <c r="XEP119" s="134"/>
      <c r="XEQ119" s="134"/>
      <c r="XER119" s="134"/>
      <c r="XES119" s="134"/>
      <c r="XET119" s="134"/>
      <c r="XEU119" s="134"/>
      <c r="XEV119" s="134"/>
      <c r="XEW119" s="134"/>
      <c r="XEX119" s="134"/>
      <c r="XEY119" s="134"/>
      <c r="XEZ119" s="134"/>
      <c r="XFA119" s="134"/>
      <c r="XFB119" s="134"/>
      <c r="XFC119" s="134"/>
      <c r="XFD119" s="134"/>
    </row>
    <row r="120" spans="1:16384" s="134" customFormat="1" ht="9.4499999999999993" customHeight="1" x14ac:dyDescent="0.3">
      <c r="A120" s="253"/>
      <c r="B120" s="89"/>
      <c r="C120" s="11"/>
      <c r="D120" s="11"/>
      <c r="E120" s="11"/>
      <c r="F120" s="11"/>
      <c r="G120" s="165"/>
      <c r="H120" s="165"/>
      <c r="I120" s="165"/>
      <c r="J120" s="165"/>
      <c r="K120" s="165"/>
      <c r="L120" s="165"/>
      <c r="M120" s="165"/>
      <c r="N120" s="165"/>
      <c r="O120" s="165"/>
      <c r="P120" s="165"/>
      <c r="Q120" s="165"/>
      <c r="R120" s="165"/>
      <c r="S120" s="165"/>
      <c r="T120" s="165"/>
      <c r="U120" s="165"/>
      <c r="V120" s="165"/>
      <c r="W120" s="165"/>
      <c r="X120" s="165"/>
      <c r="Y120" s="165"/>
      <c r="Z120" s="165"/>
      <c r="AA120" s="98"/>
      <c r="AB120" s="116"/>
      <c r="AC120" s="116"/>
      <c r="AD120" s="116"/>
      <c r="AE120" s="116"/>
      <c r="AF120" s="116"/>
      <c r="AG120" s="123"/>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c r="IT120" s="89"/>
      <c r="IU120" s="89"/>
      <c r="IV120" s="89"/>
      <c r="IW120" s="89"/>
      <c r="IX120" s="89"/>
      <c r="IY120" s="89"/>
      <c r="IZ120" s="89"/>
      <c r="JA120" s="89"/>
      <c r="JB120" s="89"/>
      <c r="JC120" s="89"/>
      <c r="JD120" s="89"/>
      <c r="JE120" s="89"/>
      <c r="JF120" s="89"/>
      <c r="JG120" s="89"/>
      <c r="JH120" s="89"/>
      <c r="JI120" s="89"/>
      <c r="JJ120" s="89"/>
      <c r="JK120" s="89"/>
      <c r="JL120" s="89"/>
      <c r="JM120" s="89"/>
      <c r="JN120" s="89"/>
      <c r="JO120" s="89"/>
      <c r="JP120" s="89"/>
      <c r="JQ120" s="89"/>
      <c r="JR120" s="89"/>
      <c r="JS120" s="89"/>
      <c r="JT120" s="89"/>
      <c r="JU120" s="89"/>
      <c r="JV120" s="89"/>
      <c r="JW120" s="89"/>
      <c r="JX120" s="89"/>
      <c r="JY120" s="89"/>
      <c r="JZ120" s="89"/>
      <c r="KA120" s="89"/>
      <c r="KB120" s="89"/>
      <c r="KC120" s="89"/>
      <c r="KD120" s="89"/>
      <c r="KE120" s="89"/>
      <c r="KF120" s="89"/>
      <c r="KG120" s="89"/>
      <c r="KH120" s="89"/>
      <c r="KI120" s="89"/>
      <c r="KJ120" s="89"/>
      <c r="KK120" s="89"/>
      <c r="KL120" s="89"/>
      <c r="KM120" s="89"/>
      <c r="KN120" s="89"/>
      <c r="KO120" s="89"/>
      <c r="KP120" s="89"/>
      <c r="KQ120" s="89"/>
      <c r="KR120" s="89"/>
      <c r="KS120" s="89"/>
      <c r="KT120" s="89"/>
      <c r="KU120" s="89"/>
      <c r="KV120" s="89"/>
      <c r="KW120" s="89"/>
      <c r="KX120" s="89"/>
      <c r="KY120" s="89"/>
      <c r="KZ120" s="89"/>
      <c r="LA120" s="89"/>
      <c r="LB120" s="89"/>
      <c r="LC120" s="89"/>
      <c r="LD120" s="89"/>
      <c r="LE120" s="89"/>
      <c r="LF120" s="89"/>
      <c r="LG120" s="89"/>
      <c r="LH120" s="89"/>
      <c r="LI120" s="89"/>
      <c r="LJ120" s="89"/>
      <c r="LK120" s="89"/>
      <c r="LL120" s="89"/>
      <c r="LM120" s="89"/>
      <c r="LN120" s="89"/>
      <c r="LO120" s="89"/>
      <c r="LP120" s="89"/>
      <c r="LQ120" s="89"/>
      <c r="LR120" s="89"/>
      <c r="LS120" s="89"/>
      <c r="LT120" s="89"/>
      <c r="LU120" s="89"/>
      <c r="LV120" s="89"/>
      <c r="LW120" s="89"/>
      <c r="LX120" s="89"/>
      <c r="LY120" s="89"/>
      <c r="LZ120" s="89"/>
      <c r="MA120" s="89"/>
      <c r="MB120" s="89"/>
      <c r="MC120" s="89"/>
      <c r="MD120" s="89"/>
      <c r="ME120" s="89"/>
      <c r="MF120" s="89"/>
      <c r="MG120" s="89"/>
      <c r="MH120" s="89"/>
      <c r="MI120" s="89"/>
      <c r="MJ120" s="89"/>
      <c r="MK120" s="89"/>
      <c r="ML120" s="89"/>
      <c r="MM120" s="89"/>
      <c r="MN120" s="89"/>
      <c r="MO120" s="89"/>
      <c r="MP120" s="89"/>
      <c r="MQ120" s="89"/>
      <c r="MR120" s="89"/>
      <c r="MS120" s="89"/>
      <c r="MT120" s="89"/>
      <c r="MU120" s="89"/>
      <c r="MV120" s="89"/>
      <c r="MW120" s="89"/>
      <c r="MX120" s="89"/>
      <c r="MY120" s="89"/>
      <c r="MZ120" s="89"/>
      <c r="NA120" s="89"/>
      <c r="NB120" s="89"/>
      <c r="NC120" s="89"/>
      <c r="ND120" s="89"/>
      <c r="NE120" s="89"/>
      <c r="NF120" s="89"/>
      <c r="NG120" s="89"/>
      <c r="NH120" s="89"/>
      <c r="NI120" s="89"/>
      <c r="NJ120" s="89"/>
      <c r="NK120" s="89"/>
      <c r="NL120" s="89"/>
      <c r="NM120" s="89"/>
      <c r="NN120" s="89"/>
      <c r="NO120" s="89"/>
      <c r="NP120" s="89"/>
      <c r="NQ120" s="89"/>
      <c r="NR120" s="89"/>
      <c r="NS120" s="89"/>
      <c r="NT120" s="89"/>
      <c r="NU120" s="89"/>
      <c r="NV120" s="89"/>
      <c r="NW120" s="89"/>
      <c r="NX120" s="89"/>
      <c r="NY120" s="89"/>
      <c r="NZ120" s="89"/>
      <c r="OA120" s="89"/>
      <c r="OB120" s="89"/>
      <c r="OC120" s="89"/>
      <c r="OD120" s="89"/>
      <c r="OE120" s="89"/>
      <c r="OF120" s="89"/>
      <c r="OG120" s="89"/>
      <c r="OH120" s="89"/>
      <c r="OI120" s="89"/>
      <c r="OJ120" s="89"/>
      <c r="OK120" s="89"/>
      <c r="OL120" s="89"/>
      <c r="OM120" s="89"/>
      <c r="ON120" s="89"/>
      <c r="OO120" s="89"/>
      <c r="OP120" s="89"/>
      <c r="OQ120" s="89"/>
      <c r="OR120" s="89"/>
      <c r="OS120" s="89"/>
      <c r="OT120" s="89"/>
      <c r="OU120" s="89"/>
      <c r="OV120" s="89"/>
      <c r="OW120" s="89"/>
      <c r="OX120" s="89"/>
      <c r="OY120" s="89"/>
      <c r="OZ120" s="89"/>
      <c r="PA120" s="89"/>
      <c r="PB120" s="89"/>
      <c r="PC120" s="89"/>
      <c r="PD120" s="89"/>
      <c r="PE120" s="89"/>
      <c r="PF120" s="89"/>
      <c r="PG120" s="89"/>
      <c r="PH120" s="89"/>
      <c r="PI120" s="89"/>
      <c r="PJ120" s="89"/>
      <c r="PK120" s="89"/>
      <c r="PL120" s="89"/>
      <c r="PM120" s="89"/>
      <c r="PN120" s="89"/>
      <c r="PO120" s="89"/>
      <c r="PP120" s="89"/>
      <c r="PQ120" s="89"/>
      <c r="PR120" s="89"/>
      <c r="PS120" s="89"/>
      <c r="PT120" s="89"/>
      <c r="PU120" s="89"/>
      <c r="PV120" s="89"/>
      <c r="PW120" s="89"/>
      <c r="PX120" s="89"/>
      <c r="PY120" s="89"/>
      <c r="PZ120" s="89"/>
      <c r="QA120" s="89"/>
      <c r="QB120" s="89"/>
      <c r="QC120" s="89"/>
      <c r="QD120" s="89"/>
      <c r="QE120" s="89"/>
      <c r="QF120" s="89"/>
      <c r="QG120" s="89"/>
      <c r="QH120" s="89"/>
      <c r="QI120" s="89"/>
      <c r="QJ120" s="89"/>
      <c r="QK120" s="89"/>
      <c r="QL120" s="89"/>
      <c r="QM120" s="89"/>
      <c r="QN120" s="89"/>
      <c r="QO120" s="89"/>
      <c r="QP120" s="89"/>
      <c r="QQ120" s="89"/>
      <c r="QR120" s="89"/>
      <c r="QS120" s="89"/>
      <c r="QT120" s="89"/>
      <c r="QU120" s="89"/>
      <c r="QV120" s="89"/>
      <c r="QW120" s="89"/>
      <c r="QX120" s="89"/>
      <c r="QY120" s="89"/>
      <c r="QZ120" s="89"/>
      <c r="RA120" s="89"/>
      <c r="RB120" s="89"/>
      <c r="RC120" s="89"/>
      <c r="RD120" s="89"/>
      <c r="RE120" s="89"/>
      <c r="RF120" s="89"/>
      <c r="RG120" s="89"/>
      <c r="RH120" s="89"/>
      <c r="RI120" s="89"/>
      <c r="RJ120" s="89"/>
      <c r="RK120" s="89"/>
      <c r="RL120" s="89"/>
      <c r="RM120" s="89"/>
      <c r="RN120" s="89"/>
      <c r="RO120" s="89"/>
      <c r="RP120" s="89"/>
      <c r="RQ120" s="89"/>
      <c r="RR120" s="89"/>
      <c r="RS120" s="89"/>
      <c r="RT120" s="89"/>
      <c r="RU120" s="89"/>
      <c r="RV120" s="89"/>
      <c r="RW120" s="89"/>
      <c r="RX120" s="89"/>
      <c r="RY120" s="89"/>
      <c r="RZ120" s="89"/>
      <c r="SA120" s="89"/>
      <c r="SB120" s="89"/>
      <c r="SC120" s="89"/>
      <c r="SD120" s="89"/>
      <c r="SE120" s="89"/>
      <c r="SF120" s="89"/>
      <c r="SG120" s="89"/>
      <c r="SH120" s="89"/>
      <c r="SI120" s="89"/>
      <c r="SJ120" s="89"/>
      <c r="SK120" s="89"/>
      <c r="SL120" s="89"/>
      <c r="SM120" s="89"/>
      <c r="SN120" s="89"/>
      <c r="SO120" s="89"/>
      <c r="SP120" s="89"/>
      <c r="SQ120" s="89"/>
      <c r="SR120" s="89"/>
      <c r="SS120" s="89"/>
      <c r="ST120" s="89"/>
      <c r="SU120" s="89"/>
      <c r="SV120" s="89"/>
      <c r="SW120" s="89"/>
      <c r="SX120" s="89"/>
      <c r="SY120" s="89"/>
      <c r="SZ120" s="89"/>
      <c r="TA120" s="89"/>
      <c r="TB120" s="89"/>
      <c r="TC120" s="89"/>
      <c r="TD120" s="89"/>
      <c r="TE120" s="89"/>
      <c r="TF120" s="89"/>
      <c r="TG120" s="89"/>
      <c r="TH120" s="89"/>
      <c r="TI120" s="89"/>
      <c r="TJ120" s="89"/>
      <c r="TK120" s="89"/>
      <c r="TL120" s="89"/>
      <c r="TM120" s="89"/>
      <c r="TN120" s="89"/>
      <c r="TO120" s="89"/>
      <c r="TP120" s="89"/>
      <c r="TQ120" s="89"/>
      <c r="TR120" s="89"/>
      <c r="TS120" s="89"/>
      <c r="TT120" s="89"/>
      <c r="TU120" s="89"/>
      <c r="TV120" s="89"/>
      <c r="TW120" s="89"/>
      <c r="TX120" s="89"/>
      <c r="TY120" s="89"/>
      <c r="TZ120" s="89"/>
      <c r="UA120" s="89"/>
      <c r="UB120" s="89"/>
      <c r="UC120" s="89"/>
      <c r="UD120" s="89"/>
      <c r="UE120" s="89"/>
      <c r="UF120" s="89"/>
      <c r="UG120" s="89"/>
      <c r="UH120" s="89"/>
      <c r="UI120" s="89"/>
      <c r="UJ120" s="89"/>
      <c r="UK120" s="89"/>
      <c r="UL120" s="89"/>
      <c r="UM120" s="89"/>
      <c r="UN120" s="89"/>
      <c r="UO120" s="89"/>
      <c r="UP120" s="89"/>
      <c r="UQ120" s="89"/>
      <c r="UR120" s="89"/>
      <c r="US120" s="89"/>
      <c r="UT120" s="89"/>
      <c r="UU120" s="89"/>
      <c r="UV120" s="89"/>
      <c r="UW120" s="89"/>
      <c r="UX120" s="89"/>
      <c r="UY120" s="89"/>
      <c r="UZ120" s="89"/>
      <c r="VA120" s="89"/>
      <c r="VB120" s="89"/>
      <c r="VC120" s="89"/>
      <c r="VD120" s="89"/>
      <c r="VE120" s="89"/>
      <c r="VF120" s="89"/>
      <c r="VG120" s="89"/>
      <c r="VH120" s="89"/>
      <c r="VI120" s="89"/>
      <c r="VJ120" s="89"/>
      <c r="VK120" s="89"/>
      <c r="VL120" s="89"/>
      <c r="VM120" s="89"/>
      <c r="VN120" s="89"/>
      <c r="VO120" s="89"/>
      <c r="VP120" s="89"/>
      <c r="VQ120" s="89"/>
      <c r="VR120" s="89"/>
      <c r="VS120" s="89"/>
      <c r="VT120" s="89"/>
      <c r="VU120" s="89"/>
      <c r="VV120" s="89"/>
      <c r="VW120" s="89"/>
      <c r="VX120" s="89"/>
      <c r="VY120" s="89"/>
      <c r="VZ120" s="89"/>
      <c r="WA120" s="89"/>
      <c r="WB120" s="89"/>
      <c r="WC120" s="89"/>
      <c r="WD120" s="89"/>
      <c r="WE120" s="89"/>
      <c r="WF120" s="89"/>
      <c r="WG120" s="89"/>
      <c r="WH120" s="89"/>
      <c r="WI120" s="89"/>
      <c r="WJ120" s="89"/>
      <c r="WK120" s="89"/>
      <c r="WL120" s="89"/>
      <c r="WM120" s="89"/>
      <c r="WN120" s="89"/>
      <c r="WO120" s="89"/>
      <c r="WP120" s="89"/>
      <c r="WQ120" s="89"/>
      <c r="WR120" s="89"/>
      <c r="WS120" s="89"/>
      <c r="WT120" s="89"/>
      <c r="WU120" s="89"/>
      <c r="WV120" s="89"/>
      <c r="WW120" s="89"/>
      <c r="WX120" s="89"/>
      <c r="WY120" s="89"/>
      <c r="WZ120" s="89"/>
      <c r="XA120" s="89"/>
      <c r="XB120" s="89"/>
      <c r="XC120" s="89"/>
      <c r="XD120" s="89"/>
      <c r="XE120" s="89"/>
      <c r="XF120" s="89"/>
      <c r="XG120" s="89"/>
      <c r="XH120" s="89"/>
      <c r="XI120" s="89"/>
      <c r="XJ120" s="89"/>
      <c r="XK120" s="89"/>
      <c r="XL120" s="89"/>
      <c r="XM120" s="89"/>
      <c r="XN120" s="89"/>
      <c r="XO120" s="89"/>
      <c r="XP120" s="89"/>
      <c r="XQ120" s="89"/>
      <c r="XR120" s="89"/>
      <c r="XS120" s="89"/>
      <c r="XT120" s="89"/>
      <c r="XU120" s="89"/>
      <c r="XV120" s="89"/>
      <c r="XW120" s="89"/>
      <c r="XX120" s="89"/>
      <c r="XY120" s="89"/>
      <c r="XZ120" s="89"/>
      <c r="YA120" s="89"/>
      <c r="YB120" s="89"/>
      <c r="YC120" s="89"/>
      <c r="YD120" s="89"/>
      <c r="YE120" s="89"/>
      <c r="YF120" s="89"/>
      <c r="YG120" s="89"/>
      <c r="YH120" s="89"/>
      <c r="YI120" s="89"/>
      <c r="YJ120" s="89"/>
      <c r="YK120" s="89"/>
      <c r="YL120" s="89"/>
      <c r="YM120" s="89"/>
      <c r="YN120" s="89"/>
      <c r="YO120" s="89"/>
      <c r="YP120" s="89"/>
      <c r="YQ120" s="89"/>
      <c r="YR120" s="89"/>
      <c r="YS120" s="89"/>
      <c r="YT120" s="89"/>
      <c r="YU120" s="89"/>
      <c r="YV120" s="89"/>
      <c r="YW120" s="89"/>
      <c r="YX120" s="89"/>
      <c r="YY120" s="89"/>
      <c r="YZ120" s="89"/>
      <c r="ZA120" s="89"/>
      <c r="ZB120" s="89"/>
      <c r="ZC120" s="89"/>
      <c r="ZD120" s="89"/>
      <c r="ZE120" s="89"/>
      <c r="ZF120" s="89"/>
      <c r="ZG120" s="89"/>
      <c r="ZH120" s="89"/>
      <c r="ZI120" s="89"/>
      <c r="ZJ120" s="89"/>
      <c r="ZK120" s="89"/>
      <c r="ZL120" s="89"/>
      <c r="ZM120" s="89"/>
      <c r="ZN120" s="89"/>
      <c r="ZO120" s="89"/>
      <c r="ZP120" s="89"/>
      <c r="ZQ120" s="89"/>
      <c r="ZR120" s="89"/>
      <c r="ZS120" s="89"/>
      <c r="ZT120" s="89"/>
      <c r="ZU120" s="89"/>
      <c r="ZV120" s="89"/>
      <c r="ZW120" s="89"/>
      <c r="ZX120" s="89"/>
      <c r="ZY120" s="89"/>
      <c r="ZZ120" s="89"/>
      <c r="AAA120" s="89"/>
      <c r="AAB120" s="89"/>
      <c r="AAC120" s="89"/>
      <c r="AAD120" s="89"/>
      <c r="AAE120" s="89"/>
      <c r="AAF120" s="89"/>
      <c r="AAG120" s="89"/>
      <c r="AAH120" s="89"/>
      <c r="AAI120" s="89"/>
      <c r="AAJ120" s="89"/>
      <c r="AAK120" s="89"/>
      <c r="AAL120" s="89"/>
      <c r="AAM120" s="89"/>
      <c r="AAN120" s="89"/>
      <c r="AAO120" s="89"/>
      <c r="AAP120" s="89"/>
      <c r="AAQ120" s="89"/>
      <c r="AAR120" s="89"/>
      <c r="AAS120" s="89"/>
      <c r="AAT120" s="89"/>
      <c r="AAU120" s="89"/>
      <c r="AAV120" s="89"/>
      <c r="AAW120" s="89"/>
      <c r="AAX120" s="89"/>
      <c r="AAY120" s="89"/>
      <c r="AAZ120" s="89"/>
      <c r="ABA120" s="89"/>
      <c r="ABB120" s="89"/>
      <c r="ABC120" s="89"/>
      <c r="ABD120" s="89"/>
      <c r="ABE120" s="89"/>
      <c r="ABF120" s="89"/>
      <c r="ABG120" s="89"/>
      <c r="ABH120" s="89"/>
      <c r="ABI120" s="89"/>
      <c r="ABJ120" s="89"/>
      <c r="ABK120" s="89"/>
      <c r="ABL120" s="89"/>
      <c r="ABM120" s="89"/>
      <c r="ABN120" s="89"/>
      <c r="ABO120" s="89"/>
      <c r="ABP120" s="89"/>
      <c r="ABQ120" s="89"/>
      <c r="ABR120" s="89"/>
      <c r="ABS120" s="89"/>
      <c r="ABT120" s="89"/>
      <c r="ABU120" s="89"/>
      <c r="ABV120" s="89"/>
      <c r="ABW120" s="89"/>
      <c r="ABX120" s="89"/>
      <c r="ABY120" s="89"/>
      <c r="ABZ120" s="89"/>
      <c r="ACA120" s="89"/>
      <c r="ACB120" s="89"/>
      <c r="ACC120" s="89"/>
      <c r="ACD120" s="89"/>
      <c r="ACE120" s="89"/>
      <c r="ACF120" s="89"/>
      <c r="ACG120" s="89"/>
      <c r="ACH120" s="89"/>
      <c r="ACI120" s="89"/>
      <c r="ACJ120" s="89"/>
      <c r="ACK120" s="89"/>
      <c r="ACL120" s="89"/>
      <c r="ACM120" s="89"/>
      <c r="ACN120" s="89"/>
      <c r="ACO120" s="89"/>
      <c r="ACP120" s="89"/>
      <c r="ACQ120" s="89"/>
      <c r="ACR120" s="89"/>
      <c r="ACS120" s="89"/>
      <c r="ACT120" s="89"/>
      <c r="ACU120" s="89"/>
      <c r="ACV120" s="89"/>
      <c r="ACW120" s="89"/>
      <c r="ACX120" s="89"/>
      <c r="ACY120" s="89"/>
      <c r="ACZ120" s="89"/>
      <c r="ADA120" s="89"/>
      <c r="ADB120" s="89"/>
      <c r="ADC120" s="89"/>
      <c r="ADD120" s="89"/>
      <c r="ADE120" s="89"/>
      <c r="ADF120" s="89"/>
      <c r="ADG120" s="89"/>
      <c r="ADH120" s="89"/>
      <c r="ADI120" s="89"/>
      <c r="ADJ120" s="89"/>
      <c r="ADK120" s="89"/>
      <c r="ADL120" s="89"/>
      <c r="ADM120" s="89"/>
      <c r="ADN120" s="89"/>
      <c r="ADO120" s="89"/>
      <c r="ADP120" s="89"/>
      <c r="ADQ120" s="89"/>
      <c r="ADR120" s="89"/>
      <c r="ADS120" s="89"/>
      <c r="ADT120" s="89"/>
      <c r="ADU120" s="89"/>
      <c r="ADV120" s="89"/>
      <c r="ADW120" s="89"/>
      <c r="ADX120" s="89"/>
      <c r="ADY120" s="89"/>
      <c r="ADZ120" s="89"/>
      <c r="AEA120" s="89"/>
      <c r="AEB120" s="89"/>
      <c r="AEC120" s="89"/>
      <c r="AED120" s="89"/>
      <c r="AEE120" s="89"/>
      <c r="AEF120" s="89"/>
      <c r="AEG120" s="89"/>
      <c r="AEH120" s="89"/>
      <c r="AEI120" s="89"/>
      <c r="AEJ120" s="89"/>
      <c r="AEK120" s="89"/>
      <c r="AEL120" s="89"/>
      <c r="AEM120" s="89"/>
      <c r="AEN120" s="89"/>
      <c r="AEO120" s="89"/>
      <c r="AEP120" s="89"/>
      <c r="AEQ120" s="89"/>
      <c r="AER120" s="89"/>
      <c r="AES120" s="89"/>
      <c r="AET120" s="89"/>
      <c r="AEU120" s="89"/>
      <c r="AEV120" s="89"/>
      <c r="AEW120" s="89"/>
      <c r="AEX120" s="89"/>
      <c r="AEY120" s="89"/>
      <c r="AEZ120" s="89"/>
      <c r="AFA120" s="89"/>
      <c r="AFB120" s="89"/>
      <c r="AFC120" s="89"/>
      <c r="AFD120" s="89"/>
      <c r="AFE120" s="89"/>
      <c r="AFF120" s="89"/>
      <c r="AFG120" s="89"/>
      <c r="AFH120" s="89"/>
      <c r="AFI120" s="89"/>
      <c r="AFJ120" s="89"/>
      <c r="AFK120" s="89"/>
      <c r="AFL120" s="89"/>
      <c r="AFM120" s="89"/>
      <c r="AFN120" s="89"/>
      <c r="AFO120" s="89"/>
      <c r="AFP120" s="89"/>
      <c r="AFQ120" s="89"/>
      <c r="AFR120" s="89"/>
      <c r="AFS120" s="89"/>
      <c r="AFT120" s="89"/>
      <c r="AFU120" s="89"/>
      <c r="AFV120" s="89"/>
      <c r="AFW120" s="89"/>
      <c r="AFX120" s="89"/>
      <c r="AFY120" s="89"/>
      <c r="AFZ120" s="89"/>
      <c r="AGA120" s="89"/>
      <c r="AGB120" s="89"/>
      <c r="AGC120" s="89"/>
      <c r="AGD120" s="89"/>
      <c r="AGE120" s="89"/>
      <c r="AGF120" s="89"/>
      <c r="AGG120" s="89"/>
      <c r="AGH120" s="89"/>
      <c r="AGI120" s="89"/>
      <c r="AGJ120" s="89"/>
      <c r="AGK120" s="89"/>
      <c r="AGL120" s="89"/>
      <c r="AGM120" s="89"/>
      <c r="AGN120" s="89"/>
      <c r="AGO120" s="89"/>
      <c r="AGP120" s="89"/>
      <c r="AGQ120" s="89"/>
      <c r="AGR120" s="89"/>
      <c r="AGS120" s="89"/>
      <c r="AGT120" s="89"/>
      <c r="AGU120" s="89"/>
      <c r="AGV120" s="89"/>
      <c r="AGW120" s="89"/>
      <c r="AGX120" s="89"/>
      <c r="AGY120" s="89"/>
      <c r="AGZ120" s="89"/>
      <c r="AHA120" s="89"/>
      <c r="AHB120" s="89"/>
      <c r="AHC120" s="89"/>
      <c r="AHD120" s="89"/>
      <c r="AHE120" s="89"/>
      <c r="AHF120" s="89"/>
      <c r="AHG120" s="89"/>
      <c r="AHH120" s="89"/>
      <c r="AHI120" s="89"/>
      <c r="AHJ120" s="89"/>
      <c r="AHK120" s="89"/>
      <c r="AHL120" s="89"/>
      <c r="AHM120" s="89"/>
      <c r="AHN120" s="89"/>
      <c r="AHO120" s="89"/>
      <c r="AHP120" s="89"/>
      <c r="AHQ120" s="89"/>
      <c r="AHR120" s="89"/>
      <c r="AHS120" s="89"/>
      <c r="AHT120" s="89"/>
      <c r="AHU120" s="89"/>
      <c r="AHV120" s="89"/>
      <c r="AHW120" s="89"/>
      <c r="AHX120" s="89"/>
      <c r="AHY120" s="89"/>
      <c r="AHZ120" s="89"/>
      <c r="AIA120" s="89"/>
      <c r="AIB120" s="89"/>
      <c r="AIC120" s="89"/>
      <c r="AID120" s="89"/>
      <c r="AIE120" s="89"/>
      <c r="AIF120" s="89"/>
      <c r="AIG120" s="89"/>
      <c r="AIH120" s="89"/>
      <c r="AII120" s="89"/>
      <c r="AIJ120" s="89"/>
      <c r="AIK120" s="89"/>
      <c r="AIL120" s="89"/>
      <c r="AIM120" s="89"/>
      <c r="AIN120" s="89"/>
      <c r="AIO120" s="89"/>
      <c r="AIP120" s="89"/>
      <c r="AIQ120" s="89"/>
      <c r="AIR120" s="89"/>
      <c r="AIS120" s="89"/>
      <c r="AIT120" s="89"/>
      <c r="AIU120" s="89"/>
      <c r="AIV120" s="89"/>
      <c r="AIW120" s="89"/>
      <c r="AIX120" s="89"/>
      <c r="AIY120" s="89"/>
      <c r="AIZ120" s="89"/>
      <c r="AJA120" s="89"/>
      <c r="AJB120" s="89"/>
      <c r="AJC120" s="89"/>
      <c r="AJD120" s="89"/>
      <c r="AJE120" s="89"/>
      <c r="AJF120" s="89"/>
      <c r="AJG120" s="89"/>
      <c r="AJH120" s="89"/>
      <c r="AJI120" s="89"/>
      <c r="AJJ120" s="89"/>
      <c r="AJK120" s="89"/>
      <c r="AJL120" s="89"/>
      <c r="AJM120" s="89"/>
      <c r="AJN120" s="89"/>
      <c r="AJO120" s="89"/>
      <c r="AJP120" s="89"/>
      <c r="AJQ120" s="89"/>
      <c r="AJR120" s="89"/>
      <c r="AJS120" s="89"/>
      <c r="AJT120" s="89"/>
      <c r="AJU120" s="89"/>
      <c r="AJV120" s="89"/>
      <c r="AJW120" s="89"/>
      <c r="AJX120" s="89"/>
      <c r="AJY120" s="89"/>
      <c r="AJZ120" s="89"/>
      <c r="AKA120" s="89"/>
      <c r="AKB120" s="89"/>
      <c r="AKC120" s="89"/>
      <c r="AKD120" s="89"/>
      <c r="AKE120" s="89"/>
      <c r="AKF120" s="89"/>
      <c r="AKG120" s="89"/>
      <c r="AKH120" s="89"/>
      <c r="AKI120" s="89"/>
      <c r="AKJ120" s="89"/>
      <c r="AKK120" s="89"/>
      <c r="AKL120" s="89"/>
      <c r="AKM120" s="89"/>
      <c r="AKN120" s="89"/>
      <c r="AKO120" s="89"/>
      <c r="AKP120" s="89"/>
      <c r="AKQ120" s="89"/>
      <c r="AKR120" s="89"/>
      <c r="AKS120" s="89"/>
      <c r="AKT120" s="89"/>
      <c r="AKU120" s="89"/>
      <c r="AKV120" s="89"/>
      <c r="AKW120" s="89"/>
      <c r="AKX120" s="89"/>
      <c r="AKY120" s="89"/>
      <c r="AKZ120" s="89"/>
      <c r="ALA120" s="89"/>
      <c r="ALB120" s="89"/>
      <c r="ALC120" s="89"/>
      <c r="ALD120" s="89"/>
      <c r="ALE120" s="89"/>
      <c r="ALF120" s="89"/>
      <c r="ALG120" s="89"/>
      <c r="ALH120" s="89"/>
      <c r="ALI120" s="89"/>
      <c r="ALJ120" s="89"/>
      <c r="ALK120" s="89"/>
      <c r="ALL120" s="89"/>
      <c r="ALM120" s="89"/>
      <c r="ALN120" s="89"/>
      <c r="ALO120" s="89"/>
      <c r="ALP120" s="89"/>
      <c r="ALQ120" s="89"/>
      <c r="ALR120" s="89"/>
      <c r="ALS120" s="89"/>
      <c r="ALT120" s="89"/>
      <c r="ALU120" s="89"/>
      <c r="ALV120" s="89"/>
      <c r="ALW120" s="89"/>
      <c r="ALX120" s="89"/>
      <c r="ALY120" s="89"/>
      <c r="ALZ120" s="89"/>
      <c r="AMA120" s="89"/>
      <c r="AMB120" s="89"/>
      <c r="AMC120" s="89"/>
      <c r="AMD120" s="89"/>
      <c r="AME120" s="89"/>
      <c r="AMF120" s="89"/>
      <c r="AMG120" s="89"/>
      <c r="AMH120" s="89"/>
      <c r="AMI120" s="89"/>
      <c r="AMJ120" s="89"/>
      <c r="AMK120" s="89"/>
      <c r="AML120" s="89"/>
      <c r="AMM120" s="89"/>
      <c r="AMN120" s="89"/>
      <c r="AMO120" s="89"/>
      <c r="AMP120" s="89"/>
      <c r="AMQ120" s="89"/>
      <c r="AMR120" s="89"/>
      <c r="AMS120" s="89"/>
      <c r="AMT120" s="89"/>
      <c r="AMU120" s="89"/>
      <c r="AMV120" s="89"/>
      <c r="AMW120" s="89"/>
      <c r="AMX120" s="89"/>
      <c r="AMY120" s="89"/>
      <c r="AMZ120" s="89"/>
      <c r="ANA120" s="89"/>
      <c r="ANB120" s="89"/>
      <c r="ANC120" s="89"/>
      <c r="AND120" s="89"/>
      <c r="ANE120" s="89"/>
      <c r="ANF120" s="89"/>
      <c r="ANG120" s="89"/>
      <c r="ANH120" s="89"/>
      <c r="ANI120" s="89"/>
      <c r="ANJ120" s="89"/>
      <c r="ANK120" s="89"/>
      <c r="ANL120" s="89"/>
      <c r="ANM120" s="89"/>
      <c r="ANN120" s="89"/>
      <c r="ANO120" s="89"/>
      <c r="ANP120" s="89"/>
      <c r="ANQ120" s="89"/>
      <c r="ANR120" s="89"/>
      <c r="ANS120" s="89"/>
      <c r="ANT120" s="89"/>
      <c r="ANU120" s="89"/>
      <c r="ANV120" s="89"/>
      <c r="ANW120" s="89"/>
      <c r="ANX120" s="89"/>
      <c r="ANY120" s="89"/>
      <c r="ANZ120" s="89"/>
      <c r="AOA120" s="89"/>
      <c r="AOB120" s="89"/>
      <c r="AOC120" s="89"/>
      <c r="AOD120" s="89"/>
      <c r="AOE120" s="89"/>
      <c r="AOF120" s="89"/>
      <c r="AOG120" s="89"/>
      <c r="AOH120" s="89"/>
      <c r="AOI120" s="89"/>
      <c r="AOJ120" s="89"/>
      <c r="AOK120" s="89"/>
      <c r="AOL120" s="89"/>
      <c r="AOM120" s="89"/>
      <c r="AON120" s="89"/>
      <c r="AOO120" s="89"/>
      <c r="AOP120" s="89"/>
      <c r="AOQ120" s="89"/>
      <c r="AOR120" s="89"/>
      <c r="AOS120" s="89"/>
      <c r="AOT120" s="89"/>
      <c r="AOU120" s="89"/>
      <c r="AOV120" s="89"/>
      <c r="AOW120" s="89"/>
      <c r="AOX120" s="89"/>
      <c r="AOY120" s="89"/>
      <c r="AOZ120" s="89"/>
      <c r="APA120" s="89"/>
      <c r="APB120" s="89"/>
      <c r="APC120" s="89"/>
      <c r="APD120" s="89"/>
      <c r="APE120" s="89"/>
      <c r="APF120" s="89"/>
      <c r="APG120" s="89"/>
      <c r="APH120" s="89"/>
      <c r="API120" s="89"/>
      <c r="APJ120" s="89"/>
      <c r="APK120" s="89"/>
      <c r="APL120" s="89"/>
      <c r="APM120" s="89"/>
      <c r="APN120" s="89"/>
      <c r="APO120" s="89"/>
      <c r="APP120" s="89"/>
      <c r="APQ120" s="89"/>
      <c r="APR120" s="89"/>
      <c r="APS120" s="89"/>
      <c r="APT120" s="89"/>
      <c r="APU120" s="89"/>
      <c r="APV120" s="89"/>
      <c r="APW120" s="89"/>
      <c r="APX120" s="89"/>
      <c r="APY120" s="89"/>
      <c r="APZ120" s="89"/>
      <c r="AQA120" s="89"/>
      <c r="AQB120" s="89"/>
      <c r="AQC120" s="89"/>
      <c r="AQD120" s="89"/>
      <c r="AQE120" s="89"/>
      <c r="AQF120" s="89"/>
      <c r="AQG120" s="89"/>
      <c r="AQH120" s="89"/>
      <c r="AQI120" s="89"/>
      <c r="AQJ120" s="89"/>
      <c r="AQK120" s="89"/>
      <c r="AQL120" s="89"/>
      <c r="AQM120" s="89"/>
      <c r="AQN120" s="89"/>
      <c r="AQO120" s="89"/>
      <c r="AQP120" s="89"/>
      <c r="AQQ120" s="89"/>
      <c r="AQR120" s="89"/>
      <c r="AQS120" s="89"/>
      <c r="AQT120" s="89"/>
      <c r="AQU120" s="89"/>
      <c r="AQV120" s="89"/>
      <c r="AQW120" s="89"/>
      <c r="AQX120" s="89"/>
      <c r="AQY120" s="89"/>
      <c r="AQZ120" s="89"/>
      <c r="ARA120" s="89"/>
      <c r="ARB120" s="89"/>
      <c r="ARC120" s="89"/>
      <c r="ARD120" s="89"/>
      <c r="ARE120" s="89"/>
      <c r="ARF120" s="89"/>
      <c r="ARG120" s="89"/>
      <c r="ARH120" s="89"/>
      <c r="ARI120" s="89"/>
      <c r="ARJ120" s="89"/>
      <c r="ARK120" s="89"/>
      <c r="ARL120" s="89"/>
      <c r="ARM120" s="89"/>
      <c r="ARN120" s="89"/>
      <c r="ARO120" s="89"/>
      <c r="ARP120" s="89"/>
      <c r="ARQ120" s="89"/>
      <c r="ARR120" s="89"/>
      <c r="ARS120" s="89"/>
      <c r="ART120" s="89"/>
      <c r="ARU120" s="89"/>
      <c r="ARV120" s="89"/>
      <c r="ARW120" s="89"/>
      <c r="ARX120" s="89"/>
      <c r="ARY120" s="89"/>
      <c r="ARZ120" s="89"/>
      <c r="ASA120" s="89"/>
      <c r="ASB120" s="89"/>
      <c r="ASC120" s="89"/>
      <c r="ASD120" s="89"/>
      <c r="ASE120" s="89"/>
      <c r="ASF120" s="89"/>
      <c r="ASG120" s="89"/>
      <c r="ASH120" s="89"/>
      <c r="ASI120" s="89"/>
      <c r="ASJ120" s="89"/>
      <c r="ASK120" s="89"/>
      <c r="ASL120" s="89"/>
      <c r="ASM120" s="89"/>
      <c r="ASN120" s="89"/>
      <c r="ASO120" s="89"/>
      <c r="ASP120" s="89"/>
      <c r="ASQ120" s="89"/>
      <c r="ASR120" s="89"/>
      <c r="ASS120" s="89"/>
      <c r="AST120" s="89"/>
      <c r="ASU120" s="89"/>
      <c r="ASV120" s="89"/>
      <c r="ASW120" s="89"/>
      <c r="ASX120" s="89"/>
      <c r="ASY120" s="89"/>
      <c r="ASZ120" s="89"/>
      <c r="ATA120" s="89"/>
      <c r="ATB120" s="89"/>
      <c r="ATC120" s="89"/>
      <c r="ATD120" s="89"/>
      <c r="ATE120" s="89"/>
      <c r="ATF120" s="89"/>
      <c r="ATG120" s="89"/>
      <c r="ATH120" s="89"/>
      <c r="ATI120" s="89"/>
      <c r="ATJ120" s="89"/>
      <c r="ATK120" s="89"/>
      <c r="ATL120" s="89"/>
      <c r="ATM120" s="89"/>
      <c r="ATN120" s="89"/>
      <c r="ATO120" s="89"/>
      <c r="ATP120" s="89"/>
      <c r="ATQ120" s="89"/>
      <c r="ATR120" s="89"/>
      <c r="ATS120" s="89"/>
      <c r="ATT120" s="89"/>
      <c r="ATU120" s="89"/>
      <c r="ATV120" s="89"/>
      <c r="ATW120" s="89"/>
      <c r="ATX120" s="89"/>
      <c r="ATY120" s="89"/>
      <c r="ATZ120" s="89"/>
      <c r="AUA120" s="89"/>
      <c r="AUB120" s="89"/>
      <c r="AUC120" s="89"/>
      <c r="AUD120" s="89"/>
      <c r="AUE120" s="89"/>
      <c r="AUF120" s="89"/>
      <c r="AUG120" s="89"/>
      <c r="AUH120" s="89"/>
      <c r="AUI120" s="89"/>
      <c r="AUJ120" s="89"/>
      <c r="AUK120" s="89"/>
      <c r="AUL120" s="89"/>
      <c r="AUM120" s="89"/>
      <c r="AUN120" s="89"/>
      <c r="AUO120" s="89"/>
      <c r="AUP120" s="89"/>
      <c r="AUQ120" s="89"/>
      <c r="AUR120" s="89"/>
      <c r="AUS120" s="89"/>
      <c r="AUT120" s="89"/>
      <c r="AUU120" s="89"/>
      <c r="AUV120" s="89"/>
      <c r="AUW120" s="89"/>
      <c r="AUX120" s="89"/>
      <c r="AUY120" s="89"/>
      <c r="AUZ120" s="89"/>
      <c r="AVA120" s="89"/>
      <c r="AVB120" s="89"/>
      <c r="AVC120" s="89"/>
      <c r="AVD120" s="89"/>
      <c r="AVE120" s="89"/>
      <c r="AVF120" s="89"/>
      <c r="AVG120" s="89"/>
      <c r="AVH120" s="89"/>
      <c r="AVI120" s="89"/>
      <c r="AVJ120" s="89"/>
      <c r="AVK120" s="89"/>
      <c r="AVL120" s="89"/>
      <c r="AVM120" s="89"/>
      <c r="AVN120" s="89"/>
      <c r="AVO120" s="89"/>
      <c r="AVP120" s="89"/>
      <c r="AVQ120" s="89"/>
      <c r="AVR120" s="89"/>
      <c r="AVS120" s="89"/>
      <c r="AVT120" s="89"/>
      <c r="AVU120" s="89"/>
      <c r="AVV120" s="89"/>
      <c r="AVW120" s="89"/>
      <c r="AVX120" s="89"/>
      <c r="AVY120" s="89"/>
      <c r="AVZ120" s="89"/>
      <c r="AWA120" s="89"/>
      <c r="AWB120" s="89"/>
      <c r="AWC120" s="89"/>
      <c r="AWD120" s="89"/>
      <c r="AWE120" s="89"/>
      <c r="AWF120" s="89"/>
      <c r="AWG120" s="89"/>
      <c r="AWH120" s="89"/>
      <c r="AWI120" s="89"/>
      <c r="AWJ120" s="89"/>
      <c r="AWK120" s="89"/>
      <c r="AWL120" s="89"/>
      <c r="AWM120" s="89"/>
      <c r="AWN120" s="89"/>
      <c r="AWO120" s="89"/>
      <c r="AWP120" s="89"/>
      <c r="AWQ120" s="89"/>
      <c r="AWR120" s="89"/>
      <c r="AWS120" s="89"/>
      <c r="AWT120" s="89"/>
      <c r="AWU120" s="89"/>
      <c r="AWV120" s="89"/>
      <c r="AWW120" s="89"/>
      <c r="AWX120" s="89"/>
      <c r="AWY120" s="89"/>
      <c r="AWZ120" s="89"/>
      <c r="AXA120" s="89"/>
      <c r="AXB120" s="89"/>
      <c r="AXC120" s="89"/>
      <c r="AXD120" s="89"/>
      <c r="AXE120" s="89"/>
      <c r="AXF120" s="89"/>
      <c r="AXG120" s="89"/>
      <c r="AXH120" s="89"/>
      <c r="AXI120" s="89"/>
      <c r="AXJ120" s="89"/>
      <c r="AXK120" s="89"/>
      <c r="AXL120" s="89"/>
      <c r="AXM120" s="89"/>
      <c r="AXN120" s="89"/>
      <c r="AXO120" s="89"/>
      <c r="AXP120" s="89"/>
      <c r="AXQ120" s="89"/>
      <c r="AXR120" s="89"/>
      <c r="AXS120" s="89"/>
      <c r="AXT120" s="89"/>
      <c r="AXU120" s="89"/>
      <c r="AXV120" s="89"/>
      <c r="AXW120" s="89"/>
      <c r="AXX120" s="89"/>
      <c r="AXY120" s="89"/>
      <c r="AXZ120" s="89"/>
      <c r="AYA120" s="89"/>
      <c r="AYB120" s="89"/>
      <c r="AYC120" s="89"/>
      <c r="AYD120" s="89"/>
      <c r="AYE120" s="89"/>
      <c r="AYF120" s="89"/>
      <c r="AYG120" s="89"/>
      <c r="AYH120" s="89"/>
      <c r="AYI120" s="89"/>
      <c r="AYJ120" s="89"/>
      <c r="AYK120" s="89"/>
      <c r="AYL120" s="89"/>
      <c r="AYM120" s="89"/>
      <c r="AYN120" s="89"/>
      <c r="AYO120" s="89"/>
      <c r="AYP120" s="89"/>
      <c r="AYQ120" s="89"/>
      <c r="AYR120" s="89"/>
      <c r="AYS120" s="89"/>
      <c r="AYT120" s="89"/>
      <c r="AYU120" s="89"/>
      <c r="AYV120" s="89"/>
      <c r="AYW120" s="89"/>
      <c r="AYX120" s="89"/>
      <c r="AYY120" s="89"/>
      <c r="AYZ120" s="89"/>
      <c r="AZA120" s="89"/>
      <c r="AZB120" s="89"/>
      <c r="AZC120" s="89"/>
      <c r="AZD120" s="89"/>
      <c r="AZE120" s="89"/>
      <c r="AZF120" s="89"/>
      <c r="AZG120" s="89"/>
      <c r="AZH120" s="89"/>
      <c r="AZI120" s="89"/>
      <c r="AZJ120" s="89"/>
      <c r="AZK120" s="89"/>
      <c r="AZL120" s="89"/>
      <c r="AZM120" s="89"/>
      <c r="AZN120" s="89"/>
      <c r="AZO120" s="89"/>
      <c r="AZP120" s="89"/>
      <c r="AZQ120" s="89"/>
      <c r="AZR120" s="89"/>
      <c r="AZS120" s="89"/>
      <c r="AZT120" s="89"/>
      <c r="AZU120" s="89"/>
      <c r="AZV120" s="89"/>
      <c r="AZW120" s="89"/>
      <c r="AZX120" s="89"/>
      <c r="AZY120" s="89"/>
      <c r="AZZ120" s="89"/>
      <c r="BAA120" s="89"/>
      <c r="BAB120" s="89"/>
      <c r="BAC120" s="89"/>
      <c r="BAD120" s="89"/>
      <c r="BAE120" s="89"/>
      <c r="BAF120" s="89"/>
      <c r="BAG120" s="89"/>
      <c r="BAH120" s="89"/>
      <c r="BAI120" s="89"/>
      <c r="BAJ120" s="89"/>
      <c r="BAK120" s="89"/>
      <c r="BAL120" s="89"/>
      <c r="BAM120" s="89"/>
      <c r="BAN120" s="89"/>
      <c r="BAO120" s="89"/>
      <c r="BAP120" s="89"/>
      <c r="BAQ120" s="89"/>
      <c r="BAR120" s="89"/>
      <c r="BAS120" s="89"/>
      <c r="BAT120" s="89"/>
      <c r="BAU120" s="89"/>
      <c r="BAV120" s="89"/>
      <c r="BAW120" s="89"/>
      <c r="BAX120" s="89"/>
      <c r="BAY120" s="89"/>
      <c r="BAZ120" s="89"/>
      <c r="BBA120" s="89"/>
      <c r="BBB120" s="89"/>
      <c r="BBC120" s="89"/>
      <c r="BBD120" s="89"/>
      <c r="BBE120" s="89"/>
      <c r="BBF120" s="89"/>
      <c r="BBG120" s="89"/>
      <c r="BBH120" s="89"/>
      <c r="BBI120" s="89"/>
      <c r="BBJ120" s="89"/>
      <c r="BBK120" s="89"/>
      <c r="BBL120" s="89"/>
      <c r="BBM120" s="89"/>
      <c r="BBN120" s="89"/>
      <c r="BBO120" s="89"/>
      <c r="BBP120" s="89"/>
      <c r="BBQ120" s="89"/>
      <c r="BBR120" s="89"/>
      <c r="BBS120" s="89"/>
      <c r="BBT120" s="89"/>
      <c r="BBU120" s="89"/>
      <c r="BBV120" s="89"/>
      <c r="BBW120" s="89"/>
      <c r="BBX120" s="89"/>
      <c r="BBY120" s="89"/>
      <c r="BBZ120" s="89"/>
      <c r="BCA120" s="89"/>
      <c r="BCB120" s="89"/>
      <c r="BCC120" s="89"/>
      <c r="BCD120" s="89"/>
      <c r="BCE120" s="89"/>
      <c r="BCF120" s="89"/>
      <c r="BCG120" s="89"/>
      <c r="BCH120" s="89"/>
      <c r="BCI120" s="89"/>
      <c r="BCJ120" s="89"/>
      <c r="BCK120" s="89"/>
      <c r="BCL120" s="89"/>
      <c r="BCM120" s="89"/>
      <c r="BCN120" s="89"/>
      <c r="BCO120" s="89"/>
      <c r="BCP120" s="89"/>
      <c r="BCQ120" s="89"/>
      <c r="BCR120" s="89"/>
      <c r="BCS120" s="89"/>
      <c r="BCT120" s="89"/>
      <c r="BCU120" s="89"/>
      <c r="BCV120" s="89"/>
      <c r="BCW120" s="89"/>
      <c r="BCX120" s="89"/>
      <c r="BCY120" s="89"/>
      <c r="BCZ120" s="89"/>
      <c r="BDA120" s="89"/>
      <c r="BDB120" s="89"/>
      <c r="BDC120" s="89"/>
      <c r="BDD120" s="89"/>
      <c r="BDE120" s="89"/>
      <c r="BDF120" s="89"/>
      <c r="BDG120" s="89"/>
      <c r="BDH120" s="89"/>
      <c r="BDI120" s="89"/>
      <c r="BDJ120" s="89"/>
      <c r="BDK120" s="89"/>
      <c r="BDL120" s="89"/>
      <c r="BDM120" s="89"/>
      <c r="BDN120" s="89"/>
      <c r="BDO120" s="89"/>
      <c r="BDP120" s="89"/>
      <c r="BDQ120" s="89"/>
      <c r="BDR120" s="89"/>
      <c r="BDS120" s="89"/>
      <c r="BDT120" s="89"/>
      <c r="BDU120" s="89"/>
      <c r="BDV120" s="89"/>
      <c r="BDW120" s="89"/>
      <c r="BDX120" s="89"/>
      <c r="BDY120" s="89"/>
      <c r="BDZ120" s="89"/>
      <c r="BEA120" s="89"/>
      <c r="BEB120" s="89"/>
      <c r="BEC120" s="89"/>
      <c r="BED120" s="89"/>
      <c r="BEE120" s="89"/>
      <c r="BEF120" s="89"/>
      <c r="BEG120" s="89"/>
      <c r="BEH120" s="89"/>
      <c r="BEI120" s="89"/>
      <c r="BEJ120" s="89"/>
      <c r="BEK120" s="89"/>
      <c r="BEL120" s="89"/>
      <c r="BEM120" s="89"/>
      <c r="BEN120" s="89"/>
      <c r="BEO120" s="89"/>
      <c r="BEP120" s="89"/>
      <c r="BEQ120" s="89"/>
      <c r="BER120" s="89"/>
      <c r="BES120" s="89"/>
      <c r="BET120" s="89"/>
      <c r="BEU120" s="89"/>
      <c r="BEV120" s="89"/>
      <c r="BEW120" s="89"/>
      <c r="BEX120" s="89"/>
      <c r="BEY120" s="89"/>
      <c r="BEZ120" s="89"/>
      <c r="BFA120" s="89"/>
      <c r="BFB120" s="89"/>
      <c r="BFC120" s="89"/>
      <c r="BFD120" s="89"/>
      <c r="BFE120" s="89"/>
      <c r="BFF120" s="89"/>
      <c r="BFG120" s="89"/>
      <c r="BFH120" s="89"/>
      <c r="BFI120" s="89"/>
      <c r="BFJ120" s="89"/>
      <c r="BFK120" s="89"/>
      <c r="BFL120" s="89"/>
      <c r="BFM120" s="89"/>
      <c r="BFN120" s="89"/>
      <c r="BFO120" s="89"/>
      <c r="BFP120" s="89"/>
      <c r="BFQ120" s="89"/>
      <c r="BFR120" s="89"/>
      <c r="BFS120" s="89"/>
      <c r="BFT120" s="89"/>
      <c r="BFU120" s="89"/>
      <c r="BFV120" s="89"/>
      <c r="BFW120" s="89"/>
      <c r="BFX120" s="89"/>
      <c r="BFY120" s="89"/>
      <c r="BFZ120" s="89"/>
      <c r="BGA120" s="89"/>
      <c r="BGB120" s="89"/>
      <c r="BGC120" s="89"/>
      <c r="BGD120" s="89"/>
      <c r="BGE120" s="89"/>
      <c r="BGF120" s="89"/>
      <c r="BGG120" s="89"/>
      <c r="BGH120" s="89"/>
      <c r="BGI120" s="89"/>
      <c r="BGJ120" s="89"/>
      <c r="BGK120" s="89"/>
      <c r="BGL120" s="89"/>
      <c r="BGM120" s="89"/>
      <c r="BGN120" s="89"/>
      <c r="BGO120" s="89"/>
      <c r="BGP120" s="89"/>
      <c r="BGQ120" s="89"/>
      <c r="BGR120" s="89"/>
      <c r="BGS120" s="89"/>
      <c r="BGT120" s="89"/>
      <c r="BGU120" s="89"/>
      <c r="BGV120" s="89"/>
      <c r="BGW120" s="89"/>
      <c r="BGX120" s="89"/>
      <c r="BGY120" s="89"/>
      <c r="BGZ120" s="89"/>
      <c r="BHA120" s="89"/>
      <c r="BHB120" s="89"/>
      <c r="BHC120" s="89"/>
      <c r="BHD120" s="89"/>
      <c r="BHE120" s="89"/>
      <c r="BHF120" s="89"/>
      <c r="BHG120" s="89"/>
      <c r="BHH120" s="89"/>
      <c r="BHI120" s="89"/>
      <c r="BHJ120" s="89"/>
      <c r="BHK120" s="89"/>
      <c r="BHL120" s="89"/>
      <c r="BHM120" s="89"/>
      <c r="BHN120" s="89"/>
      <c r="BHO120" s="89"/>
      <c r="BHP120" s="89"/>
      <c r="BHQ120" s="89"/>
      <c r="BHR120" s="89"/>
      <c r="BHS120" s="89"/>
      <c r="BHT120" s="89"/>
      <c r="BHU120" s="89"/>
      <c r="BHV120" s="89"/>
      <c r="BHW120" s="89"/>
      <c r="BHX120" s="89"/>
      <c r="BHY120" s="89"/>
      <c r="BHZ120" s="89"/>
      <c r="BIA120" s="89"/>
      <c r="BIB120" s="89"/>
      <c r="BIC120" s="89"/>
      <c r="BID120" s="89"/>
      <c r="BIE120" s="89"/>
      <c r="BIF120" s="89"/>
      <c r="BIG120" s="89"/>
      <c r="BIH120" s="89"/>
      <c r="BII120" s="89"/>
      <c r="BIJ120" s="89"/>
      <c r="BIK120" s="89"/>
      <c r="BIL120" s="89"/>
      <c r="BIM120" s="89"/>
      <c r="BIN120" s="89"/>
      <c r="BIO120" s="89"/>
      <c r="BIP120" s="89"/>
      <c r="BIQ120" s="89"/>
      <c r="BIR120" s="89"/>
      <c r="BIS120" s="89"/>
      <c r="BIT120" s="89"/>
      <c r="BIU120" s="89"/>
      <c r="BIV120" s="89"/>
      <c r="BIW120" s="89"/>
      <c r="BIX120" s="89"/>
      <c r="BIY120" s="89"/>
      <c r="BIZ120" s="89"/>
      <c r="BJA120" s="89"/>
      <c r="BJB120" s="89"/>
      <c r="BJC120" s="89"/>
      <c r="BJD120" s="89"/>
      <c r="BJE120" s="89"/>
      <c r="BJF120" s="89"/>
      <c r="BJG120" s="89"/>
      <c r="BJH120" s="89"/>
      <c r="BJI120" s="89"/>
      <c r="BJJ120" s="89"/>
      <c r="BJK120" s="89"/>
      <c r="BJL120" s="89"/>
      <c r="BJM120" s="89"/>
      <c r="BJN120" s="89"/>
      <c r="BJO120" s="89"/>
      <c r="BJP120" s="89"/>
      <c r="BJQ120" s="89"/>
      <c r="BJR120" s="89"/>
      <c r="BJS120" s="89"/>
      <c r="BJT120" s="89"/>
      <c r="BJU120" s="89"/>
      <c r="BJV120" s="89"/>
      <c r="BJW120" s="89"/>
      <c r="BJX120" s="89"/>
      <c r="BJY120" s="89"/>
      <c r="BJZ120" s="89"/>
      <c r="BKA120" s="89"/>
      <c r="BKB120" s="89"/>
      <c r="BKC120" s="89"/>
      <c r="BKD120" s="89"/>
      <c r="BKE120" s="89"/>
      <c r="BKF120" s="89"/>
      <c r="BKG120" s="89"/>
      <c r="BKH120" s="89"/>
      <c r="BKI120" s="89"/>
      <c r="BKJ120" s="89"/>
      <c r="BKK120" s="89"/>
      <c r="BKL120" s="89"/>
      <c r="BKM120" s="89"/>
      <c r="BKN120" s="89"/>
      <c r="BKO120" s="89"/>
      <c r="BKP120" s="89"/>
      <c r="BKQ120" s="89"/>
      <c r="BKR120" s="89"/>
      <c r="BKS120" s="89"/>
      <c r="BKT120" s="89"/>
      <c r="BKU120" s="89"/>
      <c r="BKV120" s="89"/>
      <c r="BKW120" s="89"/>
      <c r="BKX120" s="89"/>
      <c r="BKY120" s="89"/>
      <c r="BKZ120" s="89"/>
      <c r="BLA120" s="89"/>
      <c r="BLB120" s="89"/>
      <c r="BLC120" s="89"/>
      <c r="BLD120" s="89"/>
      <c r="BLE120" s="89"/>
      <c r="BLF120" s="89"/>
      <c r="BLG120" s="89"/>
      <c r="BLH120" s="89"/>
      <c r="BLI120" s="89"/>
      <c r="BLJ120" s="89"/>
      <c r="BLK120" s="89"/>
      <c r="BLL120" s="89"/>
      <c r="BLM120" s="89"/>
      <c r="BLN120" s="89"/>
      <c r="BLO120" s="89"/>
      <c r="BLP120" s="89"/>
      <c r="BLQ120" s="89"/>
      <c r="BLR120" s="89"/>
      <c r="BLS120" s="89"/>
      <c r="BLT120" s="89"/>
      <c r="BLU120" s="89"/>
      <c r="BLV120" s="89"/>
      <c r="BLW120" s="89"/>
      <c r="BLX120" s="89"/>
      <c r="BLY120" s="89"/>
      <c r="BLZ120" s="89"/>
      <c r="BMA120" s="89"/>
      <c r="BMB120" s="89"/>
      <c r="BMC120" s="89"/>
      <c r="BMD120" s="89"/>
      <c r="BME120" s="89"/>
      <c r="BMF120" s="89"/>
      <c r="BMG120" s="89"/>
      <c r="BMH120" s="89"/>
      <c r="BMI120" s="89"/>
      <c r="BMJ120" s="89"/>
      <c r="BMK120" s="89"/>
      <c r="BML120" s="89"/>
      <c r="BMM120" s="89"/>
      <c r="BMN120" s="89"/>
      <c r="BMO120" s="89"/>
      <c r="BMP120" s="89"/>
      <c r="BMQ120" s="89"/>
      <c r="BMR120" s="89"/>
      <c r="BMS120" s="89"/>
      <c r="BMT120" s="89"/>
      <c r="BMU120" s="89"/>
      <c r="BMV120" s="89"/>
      <c r="BMW120" s="89"/>
      <c r="BMX120" s="89"/>
      <c r="BMY120" s="89"/>
      <c r="BMZ120" s="89"/>
      <c r="BNA120" s="89"/>
      <c r="BNB120" s="89"/>
      <c r="BNC120" s="89"/>
      <c r="BND120" s="89"/>
      <c r="BNE120" s="89"/>
      <c r="BNF120" s="89"/>
      <c r="BNG120" s="89"/>
      <c r="BNH120" s="89"/>
      <c r="BNI120" s="89"/>
      <c r="BNJ120" s="89"/>
      <c r="BNK120" s="89"/>
      <c r="BNL120" s="89"/>
      <c r="BNM120" s="89"/>
      <c r="BNN120" s="89"/>
      <c r="BNO120" s="89"/>
      <c r="BNP120" s="89"/>
      <c r="BNQ120" s="89"/>
      <c r="BNR120" s="89"/>
      <c r="BNS120" s="89"/>
      <c r="BNT120" s="89"/>
      <c r="BNU120" s="89"/>
      <c r="BNV120" s="89"/>
      <c r="BNW120" s="89"/>
      <c r="BNX120" s="89"/>
      <c r="BNY120" s="89"/>
      <c r="BNZ120" s="89"/>
      <c r="BOA120" s="89"/>
      <c r="BOB120" s="89"/>
      <c r="BOC120" s="89"/>
      <c r="BOD120" s="89"/>
      <c r="BOE120" s="89"/>
      <c r="BOF120" s="89"/>
      <c r="BOG120" s="89"/>
      <c r="BOH120" s="89"/>
      <c r="BOI120" s="89"/>
      <c r="BOJ120" s="89"/>
      <c r="BOK120" s="89"/>
      <c r="BOL120" s="89"/>
      <c r="BOM120" s="89"/>
      <c r="BON120" s="89"/>
      <c r="BOO120" s="89"/>
      <c r="BOP120" s="89"/>
      <c r="BOQ120" s="89"/>
      <c r="BOR120" s="89"/>
      <c r="BOS120" s="89"/>
      <c r="BOT120" s="89"/>
      <c r="BOU120" s="89"/>
      <c r="BOV120" s="89"/>
      <c r="BOW120" s="89"/>
      <c r="BOX120" s="89"/>
      <c r="BOY120" s="89"/>
      <c r="BOZ120" s="89"/>
      <c r="BPA120" s="89"/>
      <c r="BPB120" s="89"/>
      <c r="BPC120" s="89"/>
      <c r="BPD120" s="89"/>
      <c r="BPE120" s="89"/>
      <c r="BPF120" s="89"/>
      <c r="BPG120" s="89"/>
      <c r="BPH120" s="89"/>
      <c r="BPI120" s="89"/>
      <c r="BPJ120" s="89"/>
      <c r="BPK120" s="89"/>
      <c r="BPL120" s="89"/>
      <c r="BPM120" s="89"/>
      <c r="BPN120" s="89"/>
      <c r="BPO120" s="89"/>
      <c r="BPP120" s="89"/>
      <c r="BPQ120" s="89"/>
      <c r="BPR120" s="89"/>
      <c r="BPS120" s="89"/>
      <c r="BPT120" s="89"/>
      <c r="BPU120" s="89"/>
      <c r="BPV120" s="89"/>
      <c r="BPW120" s="89"/>
      <c r="BPX120" s="89"/>
      <c r="BPY120" s="89"/>
      <c r="BPZ120" s="89"/>
      <c r="BQA120" s="89"/>
      <c r="BQB120" s="89"/>
      <c r="BQC120" s="89"/>
      <c r="BQD120" s="89"/>
      <c r="BQE120" s="89"/>
      <c r="BQF120" s="89"/>
      <c r="BQG120" s="89"/>
      <c r="BQH120" s="89"/>
      <c r="BQI120" s="89"/>
      <c r="BQJ120" s="89"/>
      <c r="BQK120" s="89"/>
      <c r="BQL120" s="89"/>
      <c r="BQM120" s="89"/>
      <c r="BQN120" s="89"/>
      <c r="BQO120" s="89"/>
      <c r="BQP120" s="89"/>
      <c r="BQQ120" s="89"/>
      <c r="BQR120" s="89"/>
      <c r="BQS120" s="89"/>
      <c r="BQT120" s="89"/>
      <c r="BQU120" s="89"/>
      <c r="BQV120" s="89"/>
      <c r="BQW120" s="89"/>
      <c r="BQX120" s="89"/>
      <c r="BQY120" s="89"/>
      <c r="BQZ120" s="89"/>
      <c r="BRA120" s="89"/>
      <c r="BRB120" s="89"/>
      <c r="BRC120" s="89"/>
      <c r="BRD120" s="89"/>
      <c r="BRE120" s="89"/>
      <c r="BRF120" s="89"/>
      <c r="BRG120" s="89"/>
      <c r="BRH120" s="89"/>
      <c r="BRI120" s="89"/>
      <c r="BRJ120" s="89"/>
      <c r="BRK120" s="89"/>
      <c r="BRL120" s="89"/>
      <c r="BRM120" s="89"/>
      <c r="BRN120" s="89"/>
      <c r="BRO120" s="89"/>
      <c r="BRP120" s="89"/>
      <c r="BRQ120" s="89"/>
      <c r="BRR120" s="89"/>
      <c r="BRS120" s="89"/>
      <c r="BRT120" s="89"/>
      <c r="BRU120" s="89"/>
      <c r="BRV120" s="89"/>
      <c r="BRW120" s="89"/>
      <c r="BRX120" s="89"/>
      <c r="BRY120" s="89"/>
      <c r="BRZ120" s="89"/>
      <c r="BSA120" s="89"/>
      <c r="BSB120" s="89"/>
      <c r="BSC120" s="89"/>
      <c r="BSD120" s="89"/>
      <c r="BSE120" s="89"/>
      <c r="BSF120" s="89"/>
      <c r="BSG120" s="89"/>
      <c r="BSH120" s="89"/>
      <c r="BSI120" s="89"/>
      <c r="BSJ120" s="89"/>
      <c r="BSK120" s="89"/>
      <c r="BSL120" s="89"/>
      <c r="BSM120" s="89"/>
      <c r="BSN120" s="89"/>
      <c r="BSO120" s="89"/>
      <c r="BSP120" s="89"/>
      <c r="BSQ120" s="89"/>
      <c r="BSR120" s="89"/>
      <c r="BSS120" s="89"/>
      <c r="BST120" s="89"/>
      <c r="BSU120" s="89"/>
      <c r="BSV120" s="89"/>
      <c r="BSW120" s="89"/>
      <c r="BSX120" s="89"/>
      <c r="BSY120" s="89"/>
      <c r="BSZ120" s="89"/>
      <c r="BTA120" s="89"/>
      <c r="BTB120" s="89"/>
      <c r="BTC120" s="89"/>
      <c r="BTD120" s="89"/>
      <c r="BTE120" s="89"/>
      <c r="BTF120" s="89"/>
      <c r="BTG120" s="89"/>
      <c r="BTH120" s="89"/>
      <c r="BTI120" s="89"/>
      <c r="BTJ120" s="89"/>
      <c r="BTK120" s="89"/>
      <c r="BTL120" s="89"/>
      <c r="BTM120" s="89"/>
      <c r="BTN120" s="89"/>
      <c r="BTO120" s="89"/>
      <c r="BTP120" s="89"/>
      <c r="BTQ120" s="89"/>
      <c r="BTR120" s="89"/>
      <c r="BTS120" s="89"/>
      <c r="BTT120" s="89"/>
      <c r="BTU120" s="89"/>
      <c r="BTV120" s="89"/>
      <c r="BTW120" s="89"/>
      <c r="BTX120" s="89"/>
      <c r="BTY120" s="89"/>
      <c r="BTZ120" s="89"/>
      <c r="BUA120" s="89"/>
      <c r="BUB120" s="89"/>
      <c r="BUC120" s="89"/>
      <c r="BUD120" s="89"/>
      <c r="BUE120" s="89"/>
      <c r="BUF120" s="89"/>
      <c r="BUG120" s="89"/>
      <c r="BUH120" s="89"/>
      <c r="BUI120" s="89"/>
      <c r="BUJ120" s="89"/>
      <c r="BUK120" s="89"/>
      <c r="BUL120" s="89"/>
      <c r="BUM120" s="89"/>
      <c r="BUN120" s="89"/>
      <c r="BUO120" s="89"/>
      <c r="BUP120" s="89"/>
      <c r="BUQ120" s="89"/>
      <c r="BUR120" s="89"/>
      <c r="BUS120" s="89"/>
      <c r="BUT120" s="89"/>
      <c r="BUU120" s="89"/>
      <c r="BUV120" s="89"/>
      <c r="BUW120" s="89"/>
      <c r="BUX120" s="89"/>
      <c r="BUY120" s="89"/>
      <c r="BUZ120" s="89"/>
      <c r="BVA120" s="89"/>
      <c r="BVB120" s="89"/>
      <c r="BVC120" s="89"/>
      <c r="BVD120" s="89"/>
      <c r="BVE120" s="89"/>
      <c r="BVF120" s="89"/>
      <c r="BVG120" s="89"/>
      <c r="BVH120" s="89"/>
      <c r="BVI120" s="89"/>
      <c r="BVJ120" s="89"/>
      <c r="BVK120" s="89"/>
      <c r="BVL120" s="89"/>
      <c r="BVM120" s="89"/>
      <c r="BVN120" s="89"/>
      <c r="BVO120" s="89"/>
      <c r="BVP120" s="89"/>
      <c r="BVQ120" s="89"/>
      <c r="BVR120" s="89"/>
      <c r="BVS120" s="89"/>
      <c r="BVT120" s="89"/>
      <c r="BVU120" s="89"/>
      <c r="BVV120" s="89"/>
      <c r="BVW120" s="89"/>
      <c r="BVX120" s="89"/>
      <c r="BVY120" s="89"/>
      <c r="BVZ120" s="89"/>
      <c r="BWA120" s="89"/>
      <c r="BWB120" s="89"/>
      <c r="BWC120" s="89"/>
      <c r="BWD120" s="89"/>
      <c r="BWE120" s="89"/>
      <c r="BWF120" s="89"/>
      <c r="BWG120" s="89"/>
      <c r="BWH120" s="89"/>
      <c r="BWI120" s="89"/>
      <c r="BWJ120" s="89"/>
      <c r="BWK120" s="89"/>
      <c r="BWL120" s="89"/>
      <c r="BWM120" s="89"/>
      <c r="BWN120" s="89"/>
      <c r="BWO120" s="89"/>
      <c r="BWP120" s="89"/>
      <c r="BWQ120" s="89"/>
      <c r="BWR120" s="89"/>
      <c r="BWS120" s="89"/>
      <c r="BWT120" s="89"/>
      <c r="BWU120" s="89"/>
      <c r="BWV120" s="89"/>
      <c r="BWW120" s="89"/>
      <c r="BWX120" s="89"/>
      <c r="BWY120" s="89"/>
      <c r="BWZ120" s="89"/>
      <c r="BXA120" s="89"/>
      <c r="BXB120" s="89"/>
      <c r="BXC120" s="89"/>
      <c r="BXD120" s="89"/>
      <c r="BXE120" s="89"/>
      <c r="BXF120" s="89"/>
      <c r="BXG120" s="89"/>
      <c r="BXH120" s="89"/>
      <c r="BXI120" s="89"/>
      <c r="BXJ120" s="89"/>
      <c r="BXK120" s="89"/>
      <c r="BXL120" s="89"/>
      <c r="BXM120" s="89"/>
      <c r="BXN120" s="89"/>
      <c r="BXO120" s="89"/>
      <c r="BXP120" s="89"/>
      <c r="BXQ120" s="89"/>
      <c r="BXR120" s="89"/>
      <c r="BXS120" s="89"/>
      <c r="BXT120" s="89"/>
      <c r="BXU120" s="89"/>
      <c r="BXV120" s="89"/>
      <c r="BXW120" s="89"/>
      <c r="BXX120" s="89"/>
      <c r="BXY120" s="89"/>
      <c r="BXZ120" s="89"/>
      <c r="BYA120" s="89"/>
      <c r="BYB120" s="89"/>
      <c r="BYC120" s="89"/>
      <c r="BYD120" s="89"/>
      <c r="BYE120" s="89"/>
      <c r="BYF120" s="89"/>
      <c r="BYG120" s="89"/>
      <c r="BYH120" s="89"/>
      <c r="BYI120" s="89"/>
      <c r="BYJ120" s="89"/>
      <c r="BYK120" s="89"/>
      <c r="BYL120" s="89"/>
      <c r="BYM120" s="89"/>
      <c r="BYN120" s="89"/>
      <c r="BYO120" s="89"/>
      <c r="BYP120" s="89"/>
      <c r="BYQ120" s="89"/>
      <c r="BYR120" s="89"/>
      <c r="BYS120" s="89"/>
      <c r="BYT120" s="89"/>
      <c r="BYU120" s="89"/>
      <c r="BYV120" s="89"/>
      <c r="BYW120" s="89"/>
      <c r="BYX120" s="89"/>
      <c r="BYY120" s="89"/>
      <c r="BYZ120" s="89"/>
      <c r="BZA120" s="89"/>
      <c r="BZB120" s="89"/>
      <c r="BZC120" s="89"/>
      <c r="BZD120" s="89"/>
      <c r="BZE120" s="89"/>
      <c r="BZF120" s="89"/>
      <c r="BZG120" s="89"/>
      <c r="BZH120" s="89"/>
      <c r="BZI120" s="89"/>
      <c r="BZJ120" s="89"/>
      <c r="BZK120" s="89"/>
      <c r="BZL120" s="89"/>
      <c r="BZM120" s="89"/>
      <c r="BZN120" s="89"/>
      <c r="BZO120" s="89"/>
      <c r="BZP120" s="89"/>
      <c r="BZQ120" s="89"/>
      <c r="BZR120" s="89"/>
      <c r="BZS120" s="89"/>
      <c r="BZT120" s="89"/>
      <c r="BZU120" s="89"/>
      <c r="BZV120" s="89"/>
      <c r="BZW120" s="89"/>
      <c r="BZX120" s="89"/>
      <c r="BZY120" s="89"/>
      <c r="BZZ120" s="89"/>
      <c r="CAA120" s="89"/>
      <c r="CAB120" s="89"/>
      <c r="CAC120" s="89"/>
      <c r="CAD120" s="89"/>
      <c r="CAE120" s="89"/>
      <c r="CAF120" s="89"/>
      <c r="CAG120" s="89"/>
      <c r="CAH120" s="89"/>
      <c r="CAI120" s="89"/>
      <c r="CAJ120" s="89"/>
      <c r="CAK120" s="89"/>
      <c r="CAL120" s="89"/>
      <c r="CAM120" s="89"/>
      <c r="CAN120" s="89"/>
      <c r="CAO120" s="89"/>
      <c r="CAP120" s="89"/>
      <c r="CAQ120" s="89"/>
      <c r="CAR120" s="89"/>
      <c r="CAS120" s="89"/>
      <c r="CAT120" s="89"/>
      <c r="CAU120" s="89"/>
      <c r="CAV120" s="89"/>
      <c r="CAW120" s="89"/>
      <c r="CAX120" s="89"/>
      <c r="CAY120" s="89"/>
      <c r="CAZ120" s="89"/>
      <c r="CBA120" s="89"/>
      <c r="CBB120" s="89"/>
      <c r="CBC120" s="89"/>
      <c r="CBD120" s="89"/>
      <c r="CBE120" s="89"/>
      <c r="CBF120" s="89"/>
      <c r="CBG120" s="89"/>
      <c r="CBH120" s="89"/>
      <c r="CBI120" s="89"/>
      <c r="CBJ120" s="89"/>
      <c r="CBK120" s="89"/>
      <c r="CBL120" s="89"/>
      <c r="CBM120" s="89"/>
      <c r="CBN120" s="89"/>
      <c r="CBO120" s="89"/>
      <c r="CBP120" s="89"/>
      <c r="CBQ120" s="89"/>
      <c r="CBR120" s="89"/>
      <c r="CBS120" s="89"/>
      <c r="CBT120" s="89"/>
      <c r="CBU120" s="89"/>
      <c r="CBV120" s="89"/>
      <c r="CBW120" s="89"/>
      <c r="CBX120" s="89"/>
      <c r="CBY120" s="89"/>
      <c r="CBZ120" s="89"/>
      <c r="CCA120" s="89"/>
      <c r="CCB120" s="89"/>
      <c r="CCC120" s="89"/>
      <c r="CCD120" s="89"/>
      <c r="CCE120" s="89"/>
      <c r="CCF120" s="89"/>
      <c r="CCG120" s="89"/>
      <c r="CCH120" s="89"/>
      <c r="CCI120" s="89"/>
      <c r="CCJ120" s="89"/>
      <c r="CCK120" s="89"/>
      <c r="CCL120" s="89"/>
      <c r="CCM120" s="89"/>
      <c r="CCN120" s="89"/>
      <c r="CCO120" s="89"/>
      <c r="CCP120" s="89"/>
      <c r="CCQ120" s="89"/>
      <c r="CCR120" s="89"/>
      <c r="CCS120" s="89"/>
      <c r="CCT120" s="89"/>
      <c r="CCU120" s="89"/>
      <c r="CCV120" s="89"/>
      <c r="CCW120" s="89"/>
      <c r="CCX120" s="89"/>
      <c r="CCY120" s="89"/>
      <c r="CCZ120" s="89"/>
      <c r="CDA120" s="89"/>
      <c r="CDB120" s="89"/>
      <c r="CDC120" s="89"/>
      <c r="CDD120" s="89"/>
      <c r="CDE120" s="89"/>
      <c r="CDF120" s="89"/>
      <c r="CDG120" s="89"/>
      <c r="CDH120" s="89"/>
      <c r="CDI120" s="89"/>
      <c r="CDJ120" s="89"/>
      <c r="CDK120" s="89"/>
      <c r="CDL120" s="89"/>
      <c r="CDM120" s="89"/>
      <c r="CDN120" s="89"/>
      <c r="CDO120" s="89"/>
      <c r="CDP120" s="89"/>
      <c r="CDQ120" s="89"/>
      <c r="CDR120" s="89"/>
      <c r="CDS120" s="89"/>
      <c r="CDT120" s="89"/>
      <c r="CDU120" s="89"/>
      <c r="CDV120" s="89"/>
      <c r="CDW120" s="89"/>
      <c r="CDX120" s="89"/>
      <c r="CDY120" s="89"/>
      <c r="CDZ120" s="89"/>
      <c r="CEA120" s="89"/>
      <c r="CEB120" s="89"/>
      <c r="CEC120" s="89"/>
      <c r="CED120" s="89"/>
      <c r="CEE120" s="89"/>
      <c r="CEF120" s="89"/>
      <c r="CEG120" s="89"/>
      <c r="CEH120" s="89"/>
      <c r="CEI120" s="89"/>
      <c r="CEJ120" s="89"/>
      <c r="CEK120" s="89"/>
      <c r="CEL120" s="89"/>
      <c r="CEM120" s="89"/>
      <c r="CEN120" s="89"/>
      <c r="CEO120" s="89"/>
      <c r="CEP120" s="89"/>
      <c r="CEQ120" s="89"/>
      <c r="CER120" s="89"/>
      <c r="CES120" s="89"/>
      <c r="CET120" s="89"/>
      <c r="CEU120" s="89"/>
      <c r="CEV120" s="89"/>
      <c r="CEW120" s="89"/>
      <c r="CEX120" s="89"/>
      <c r="CEY120" s="89"/>
      <c r="CEZ120" s="89"/>
      <c r="CFA120" s="89"/>
      <c r="CFB120" s="89"/>
      <c r="CFC120" s="89"/>
      <c r="CFD120" s="89"/>
      <c r="CFE120" s="89"/>
      <c r="CFF120" s="89"/>
      <c r="CFG120" s="89"/>
      <c r="CFH120" s="89"/>
      <c r="CFI120" s="89"/>
      <c r="CFJ120" s="89"/>
      <c r="CFK120" s="89"/>
      <c r="CFL120" s="89"/>
      <c r="CFM120" s="89"/>
      <c r="CFN120" s="89"/>
      <c r="CFO120" s="89"/>
      <c r="CFP120" s="89"/>
      <c r="CFQ120" s="89"/>
      <c r="CFR120" s="89"/>
      <c r="CFS120" s="89"/>
      <c r="CFT120" s="89"/>
      <c r="CFU120" s="89"/>
      <c r="CFV120" s="89"/>
      <c r="CFW120" s="89"/>
      <c r="CFX120" s="89"/>
      <c r="CFY120" s="89"/>
      <c r="CFZ120" s="89"/>
      <c r="CGA120" s="89"/>
      <c r="CGB120" s="89"/>
      <c r="CGC120" s="89"/>
      <c r="CGD120" s="89"/>
      <c r="CGE120" s="89"/>
      <c r="CGF120" s="89"/>
      <c r="CGG120" s="89"/>
      <c r="CGH120" s="89"/>
      <c r="CGI120" s="89"/>
      <c r="CGJ120" s="89"/>
      <c r="CGK120" s="89"/>
      <c r="CGL120" s="89"/>
      <c r="CGM120" s="89"/>
      <c r="CGN120" s="89"/>
      <c r="CGO120" s="89"/>
      <c r="CGP120" s="89"/>
      <c r="CGQ120" s="89"/>
      <c r="CGR120" s="89"/>
      <c r="CGS120" s="89"/>
      <c r="CGT120" s="89"/>
      <c r="CGU120" s="89"/>
      <c r="CGV120" s="89"/>
      <c r="CGW120" s="89"/>
      <c r="CGX120" s="89"/>
      <c r="CGY120" s="89"/>
      <c r="CGZ120" s="89"/>
      <c r="CHA120" s="89"/>
      <c r="CHB120" s="89"/>
      <c r="CHC120" s="89"/>
      <c r="CHD120" s="89"/>
      <c r="CHE120" s="89"/>
      <c r="CHF120" s="89"/>
      <c r="CHG120" s="89"/>
      <c r="CHH120" s="89"/>
      <c r="CHI120" s="89"/>
      <c r="CHJ120" s="89"/>
      <c r="CHK120" s="89"/>
      <c r="CHL120" s="89"/>
      <c r="CHM120" s="89"/>
      <c r="CHN120" s="89"/>
      <c r="CHO120" s="89"/>
      <c r="CHP120" s="89"/>
      <c r="CHQ120" s="89"/>
      <c r="CHR120" s="89"/>
      <c r="CHS120" s="89"/>
      <c r="CHT120" s="89"/>
      <c r="CHU120" s="89"/>
      <c r="CHV120" s="89"/>
      <c r="CHW120" s="89"/>
      <c r="CHX120" s="89"/>
      <c r="CHY120" s="89"/>
      <c r="CHZ120" s="89"/>
      <c r="CIA120" s="89"/>
      <c r="CIB120" s="89"/>
      <c r="CIC120" s="89"/>
      <c r="CID120" s="89"/>
      <c r="CIE120" s="89"/>
      <c r="CIF120" s="89"/>
      <c r="CIG120" s="89"/>
      <c r="CIH120" s="89"/>
      <c r="CII120" s="89"/>
      <c r="CIJ120" s="89"/>
      <c r="CIK120" s="89"/>
      <c r="CIL120" s="89"/>
      <c r="CIM120" s="89"/>
      <c r="CIN120" s="89"/>
      <c r="CIO120" s="89"/>
      <c r="CIP120" s="89"/>
      <c r="CIQ120" s="89"/>
      <c r="CIR120" s="89"/>
      <c r="CIS120" s="89"/>
      <c r="CIT120" s="89"/>
      <c r="CIU120" s="89"/>
      <c r="CIV120" s="89"/>
      <c r="CIW120" s="89"/>
      <c r="CIX120" s="89"/>
      <c r="CIY120" s="89"/>
      <c r="CIZ120" s="89"/>
      <c r="CJA120" s="89"/>
      <c r="CJB120" s="89"/>
      <c r="CJC120" s="89"/>
      <c r="CJD120" s="89"/>
      <c r="CJE120" s="89"/>
      <c r="CJF120" s="89"/>
      <c r="CJG120" s="89"/>
      <c r="CJH120" s="89"/>
      <c r="CJI120" s="89"/>
      <c r="CJJ120" s="89"/>
      <c r="CJK120" s="89"/>
      <c r="CJL120" s="89"/>
      <c r="CJM120" s="89"/>
      <c r="CJN120" s="89"/>
      <c r="CJO120" s="89"/>
      <c r="CJP120" s="89"/>
      <c r="CJQ120" s="89"/>
      <c r="CJR120" s="89"/>
      <c r="CJS120" s="89"/>
      <c r="CJT120" s="89"/>
      <c r="CJU120" s="89"/>
      <c r="CJV120" s="89"/>
      <c r="CJW120" s="89"/>
      <c r="CJX120" s="89"/>
      <c r="CJY120" s="89"/>
      <c r="CJZ120" s="89"/>
      <c r="CKA120" s="89"/>
      <c r="CKB120" s="89"/>
      <c r="CKC120" s="89"/>
      <c r="CKD120" s="89"/>
      <c r="CKE120" s="89"/>
      <c r="CKF120" s="89"/>
      <c r="CKG120" s="89"/>
      <c r="CKH120" s="89"/>
      <c r="CKI120" s="89"/>
      <c r="CKJ120" s="89"/>
      <c r="CKK120" s="89"/>
      <c r="CKL120" s="89"/>
      <c r="CKM120" s="89"/>
      <c r="CKN120" s="89"/>
      <c r="CKO120" s="89"/>
      <c r="CKP120" s="89"/>
      <c r="CKQ120" s="89"/>
      <c r="CKR120" s="89"/>
      <c r="CKS120" s="89"/>
      <c r="CKT120" s="89"/>
      <c r="CKU120" s="89"/>
      <c r="CKV120" s="89"/>
      <c r="CKW120" s="89"/>
      <c r="CKX120" s="89"/>
      <c r="CKY120" s="89"/>
      <c r="CKZ120" s="89"/>
      <c r="CLA120" s="89"/>
      <c r="CLB120" s="89"/>
      <c r="CLC120" s="89"/>
      <c r="CLD120" s="89"/>
      <c r="CLE120" s="89"/>
      <c r="CLF120" s="89"/>
      <c r="CLG120" s="89"/>
      <c r="CLH120" s="89"/>
      <c r="CLI120" s="89"/>
      <c r="CLJ120" s="89"/>
      <c r="CLK120" s="89"/>
      <c r="CLL120" s="89"/>
      <c r="CLM120" s="89"/>
      <c r="CLN120" s="89"/>
      <c r="CLO120" s="89"/>
      <c r="CLP120" s="89"/>
      <c r="CLQ120" s="89"/>
      <c r="CLR120" s="89"/>
      <c r="CLS120" s="89"/>
      <c r="CLT120" s="89"/>
      <c r="CLU120" s="89"/>
      <c r="CLV120" s="89"/>
      <c r="CLW120" s="89"/>
      <c r="CLX120" s="89"/>
      <c r="CLY120" s="89"/>
      <c r="CLZ120" s="89"/>
      <c r="CMA120" s="89"/>
      <c r="CMB120" s="89"/>
      <c r="CMC120" s="89"/>
      <c r="CMD120" s="89"/>
      <c r="CME120" s="89"/>
      <c r="CMF120" s="89"/>
      <c r="CMG120" s="89"/>
      <c r="CMH120" s="89"/>
      <c r="CMI120" s="89"/>
      <c r="CMJ120" s="89"/>
      <c r="CMK120" s="89"/>
      <c r="CML120" s="89"/>
      <c r="CMM120" s="89"/>
      <c r="CMN120" s="89"/>
      <c r="CMO120" s="89"/>
      <c r="CMP120" s="89"/>
      <c r="CMQ120" s="89"/>
      <c r="CMR120" s="89"/>
      <c r="CMS120" s="89"/>
      <c r="CMT120" s="89"/>
      <c r="CMU120" s="89"/>
      <c r="CMV120" s="89"/>
      <c r="CMW120" s="89"/>
      <c r="CMX120" s="89"/>
      <c r="CMY120" s="89"/>
      <c r="CMZ120" s="89"/>
      <c r="CNA120" s="89"/>
      <c r="CNB120" s="89"/>
      <c r="CNC120" s="89"/>
      <c r="CND120" s="89"/>
      <c r="CNE120" s="89"/>
      <c r="CNF120" s="89"/>
      <c r="CNG120" s="89"/>
      <c r="CNH120" s="89"/>
      <c r="CNI120" s="89"/>
      <c r="CNJ120" s="89"/>
      <c r="CNK120" s="89"/>
      <c r="CNL120" s="89"/>
      <c r="CNM120" s="89"/>
      <c r="CNN120" s="89"/>
      <c r="CNO120" s="89"/>
      <c r="CNP120" s="89"/>
      <c r="CNQ120" s="89"/>
      <c r="CNR120" s="89"/>
      <c r="CNS120" s="89"/>
      <c r="CNT120" s="89"/>
      <c r="CNU120" s="89"/>
      <c r="CNV120" s="89"/>
      <c r="CNW120" s="89"/>
      <c r="CNX120" s="89"/>
      <c r="CNY120" s="89"/>
      <c r="CNZ120" s="89"/>
      <c r="COA120" s="89"/>
      <c r="COB120" s="89"/>
      <c r="COC120" s="89"/>
      <c r="COD120" s="89"/>
      <c r="COE120" s="89"/>
      <c r="COF120" s="89"/>
      <c r="COG120" s="89"/>
      <c r="COH120" s="89"/>
      <c r="COI120" s="89"/>
      <c r="COJ120" s="89"/>
      <c r="COK120" s="89"/>
      <c r="COL120" s="89"/>
      <c r="COM120" s="89"/>
      <c r="CON120" s="89"/>
      <c r="COO120" s="89"/>
      <c r="COP120" s="89"/>
      <c r="COQ120" s="89"/>
      <c r="COR120" s="89"/>
      <c r="COS120" s="89"/>
      <c r="COT120" s="89"/>
      <c r="COU120" s="89"/>
      <c r="COV120" s="89"/>
      <c r="COW120" s="89"/>
      <c r="COX120" s="89"/>
      <c r="COY120" s="89"/>
      <c r="COZ120" s="89"/>
      <c r="CPA120" s="89"/>
      <c r="CPB120" s="89"/>
      <c r="CPC120" s="89"/>
      <c r="CPD120" s="89"/>
      <c r="CPE120" s="89"/>
      <c r="CPF120" s="89"/>
      <c r="CPG120" s="89"/>
      <c r="CPH120" s="89"/>
      <c r="CPI120" s="89"/>
      <c r="CPJ120" s="89"/>
      <c r="CPK120" s="89"/>
      <c r="CPL120" s="89"/>
      <c r="CPM120" s="89"/>
      <c r="CPN120" s="89"/>
      <c r="CPO120" s="89"/>
      <c r="CPP120" s="89"/>
      <c r="CPQ120" s="89"/>
      <c r="CPR120" s="89"/>
      <c r="CPS120" s="89"/>
      <c r="CPT120" s="89"/>
      <c r="CPU120" s="89"/>
      <c r="CPV120" s="89"/>
      <c r="CPW120" s="89"/>
      <c r="CPX120" s="89"/>
      <c r="CPY120" s="89"/>
      <c r="CPZ120" s="89"/>
      <c r="CQA120" s="89"/>
      <c r="CQB120" s="89"/>
      <c r="CQC120" s="89"/>
      <c r="CQD120" s="89"/>
      <c r="CQE120" s="89"/>
      <c r="CQF120" s="89"/>
      <c r="CQG120" s="89"/>
      <c r="CQH120" s="89"/>
      <c r="CQI120" s="89"/>
      <c r="CQJ120" s="89"/>
      <c r="CQK120" s="89"/>
      <c r="CQL120" s="89"/>
      <c r="CQM120" s="89"/>
      <c r="CQN120" s="89"/>
      <c r="CQO120" s="89"/>
      <c r="CQP120" s="89"/>
      <c r="CQQ120" s="89"/>
      <c r="CQR120" s="89"/>
      <c r="CQS120" s="89"/>
      <c r="CQT120" s="89"/>
      <c r="CQU120" s="89"/>
      <c r="CQV120" s="89"/>
      <c r="CQW120" s="89"/>
      <c r="CQX120" s="89"/>
      <c r="CQY120" s="89"/>
      <c r="CQZ120" s="89"/>
      <c r="CRA120" s="89"/>
      <c r="CRB120" s="89"/>
      <c r="CRC120" s="89"/>
      <c r="CRD120" s="89"/>
      <c r="CRE120" s="89"/>
      <c r="CRF120" s="89"/>
      <c r="CRG120" s="89"/>
      <c r="CRH120" s="89"/>
      <c r="CRI120" s="89"/>
      <c r="CRJ120" s="89"/>
      <c r="CRK120" s="89"/>
      <c r="CRL120" s="89"/>
      <c r="CRM120" s="89"/>
      <c r="CRN120" s="89"/>
      <c r="CRO120" s="89"/>
      <c r="CRP120" s="89"/>
      <c r="CRQ120" s="89"/>
      <c r="CRR120" s="89"/>
      <c r="CRS120" s="89"/>
      <c r="CRT120" s="89"/>
      <c r="CRU120" s="89"/>
      <c r="CRV120" s="89"/>
      <c r="CRW120" s="89"/>
      <c r="CRX120" s="89"/>
      <c r="CRY120" s="89"/>
      <c r="CRZ120" s="89"/>
      <c r="CSA120" s="89"/>
      <c r="CSB120" s="89"/>
      <c r="CSC120" s="89"/>
      <c r="CSD120" s="89"/>
      <c r="CSE120" s="89"/>
      <c r="CSF120" s="89"/>
      <c r="CSG120" s="89"/>
      <c r="CSH120" s="89"/>
      <c r="CSI120" s="89"/>
      <c r="CSJ120" s="89"/>
      <c r="CSK120" s="89"/>
      <c r="CSL120" s="89"/>
      <c r="CSM120" s="89"/>
      <c r="CSN120" s="89"/>
      <c r="CSO120" s="89"/>
      <c r="CSP120" s="89"/>
      <c r="CSQ120" s="89"/>
      <c r="CSR120" s="89"/>
      <c r="CSS120" s="89"/>
      <c r="CST120" s="89"/>
      <c r="CSU120" s="89"/>
      <c r="CSV120" s="89"/>
      <c r="CSW120" s="89"/>
      <c r="CSX120" s="89"/>
      <c r="CSY120" s="89"/>
      <c r="CSZ120" s="89"/>
      <c r="CTA120" s="89"/>
      <c r="CTB120" s="89"/>
      <c r="CTC120" s="89"/>
      <c r="CTD120" s="89"/>
      <c r="CTE120" s="89"/>
      <c r="CTF120" s="89"/>
      <c r="CTG120" s="89"/>
      <c r="CTH120" s="89"/>
      <c r="CTI120" s="89"/>
      <c r="CTJ120" s="89"/>
      <c r="CTK120" s="89"/>
      <c r="CTL120" s="89"/>
      <c r="CTM120" s="89"/>
      <c r="CTN120" s="89"/>
      <c r="CTO120" s="89"/>
      <c r="CTP120" s="89"/>
      <c r="CTQ120" s="89"/>
      <c r="CTR120" s="89"/>
      <c r="CTS120" s="89"/>
      <c r="CTT120" s="89"/>
      <c r="CTU120" s="89"/>
      <c r="CTV120" s="89"/>
      <c r="CTW120" s="89"/>
      <c r="CTX120" s="89"/>
      <c r="CTY120" s="89"/>
      <c r="CTZ120" s="89"/>
      <c r="CUA120" s="89"/>
      <c r="CUB120" s="89"/>
      <c r="CUC120" s="89"/>
      <c r="CUD120" s="89"/>
      <c r="CUE120" s="89"/>
      <c r="CUF120" s="89"/>
      <c r="CUG120" s="89"/>
      <c r="CUH120" s="89"/>
      <c r="CUI120" s="89"/>
      <c r="CUJ120" s="89"/>
      <c r="CUK120" s="89"/>
      <c r="CUL120" s="89"/>
      <c r="CUM120" s="89"/>
      <c r="CUN120" s="89"/>
      <c r="CUO120" s="89"/>
      <c r="CUP120" s="89"/>
      <c r="CUQ120" s="89"/>
      <c r="CUR120" s="89"/>
      <c r="CUS120" s="89"/>
      <c r="CUT120" s="89"/>
      <c r="CUU120" s="89"/>
      <c r="CUV120" s="89"/>
      <c r="CUW120" s="89"/>
      <c r="CUX120" s="89"/>
      <c r="CUY120" s="89"/>
      <c r="CUZ120" s="89"/>
      <c r="CVA120" s="89"/>
      <c r="CVB120" s="89"/>
      <c r="CVC120" s="89"/>
      <c r="CVD120" s="89"/>
      <c r="CVE120" s="89"/>
      <c r="CVF120" s="89"/>
      <c r="CVG120" s="89"/>
      <c r="CVH120" s="89"/>
      <c r="CVI120" s="89"/>
      <c r="CVJ120" s="89"/>
      <c r="CVK120" s="89"/>
      <c r="CVL120" s="89"/>
      <c r="CVM120" s="89"/>
      <c r="CVN120" s="89"/>
      <c r="CVO120" s="89"/>
      <c r="CVP120" s="89"/>
      <c r="CVQ120" s="89"/>
      <c r="CVR120" s="89"/>
      <c r="CVS120" s="89"/>
      <c r="CVT120" s="89"/>
      <c r="CVU120" s="89"/>
      <c r="CVV120" s="89"/>
      <c r="CVW120" s="89"/>
      <c r="CVX120" s="89"/>
      <c r="CVY120" s="89"/>
      <c r="CVZ120" s="89"/>
      <c r="CWA120" s="89"/>
      <c r="CWB120" s="89"/>
      <c r="CWC120" s="89"/>
      <c r="CWD120" s="89"/>
      <c r="CWE120" s="89"/>
      <c r="CWF120" s="89"/>
      <c r="CWG120" s="89"/>
      <c r="CWH120" s="89"/>
      <c r="CWI120" s="89"/>
      <c r="CWJ120" s="89"/>
      <c r="CWK120" s="89"/>
      <c r="CWL120" s="89"/>
      <c r="CWM120" s="89"/>
      <c r="CWN120" s="89"/>
      <c r="CWO120" s="89"/>
      <c r="CWP120" s="89"/>
      <c r="CWQ120" s="89"/>
      <c r="CWR120" s="89"/>
      <c r="CWS120" s="89"/>
      <c r="CWT120" s="89"/>
      <c r="CWU120" s="89"/>
      <c r="CWV120" s="89"/>
      <c r="CWW120" s="89"/>
      <c r="CWX120" s="89"/>
      <c r="CWY120" s="89"/>
      <c r="CWZ120" s="89"/>
      <c r="CXA120" s="89"/>
      <c r="CXB120" s="89"/>
      <c r="CXC120" s="89"/>
      <c r="CXD120" s="89"/>
      <c r="CXE120" s="89"/>
      <c r="CXF120" s="89"/>
      <c r="CXG120" s="89"/>
      <c r="CXH120" s="89"/>
      <c r="CXI120" s="89"/>
      <c r="CXJ120" s="89"/>
      <c r="CXK120" s="89"/>
      <c r="CXL120" s="89"/>
      <c r="CXM120" s="89"/>
      <c r="CXN120" s="89"/>
      <c r="CXO120" s="89"/>
      <c r="CXP120" s="89"/>
      <c r="CXQ120" s="89"/>
      <c r="CXR120" s="89"/>
      <c r="CXS120" s="89"/>
      <c r="CXT120" s="89"/>
      <c r="CXU120" s="89"/>
      <c r="CXV120" s="89"/>
      <c r="CXW120" s="89"/>
      <c r="CXX120" s="89"/>
      <c r="CXY120" s="89"/>
      <c r="CXZ120" s="89"/>
      <c r="CYA120" s="89"/>
      <c r="CYB120" s="89"/>
      <c r="CYC120" s="89"/>
      <c r="CYD120" s="89"/>
      <c r="CYE120" s="89"/>
      <c r="CYF120" s="89"/>
      <c r="CYG120" s="89"/>
      <c r="CYH120" s="89"/>
      <c r="CYI120" s="89"/>
      <c r="CYJ120" s="89"/>
      <c r="CYK120" s="89"/>
      <c r="CYL120" s="89"/>
      <c r="CYM120" s="89"/>
      <c r="CYN120" s="89"/>
      <c r="CYO120" s="89"/>
      <c r="CYP120" s="89"/>
      <c r="CYQ120" s="89"/>
      <c r="CYR120" s="89"/>
      <c r="CYS120" s="89"/>
      <c r="CYT120" s="89"/>
      <c r="CYU120" s="89"/>
      <c r="CYV120" s="89"/>
      <c r="CYW120" s="89"/>
      <c r="CYX120" s="89"/>
      <c r="CYY120" s="89"/>
      <c r="CYZ120" s="89"/>
      <c r="CZA120" s="89"/>
      <c r="CZB120" s="89"/>
      <c r="CZC120" s="89"/>
      <c r="CZD120" s="89"/>
      <c r="CZE120" s="89"/>
      <c r="CZF120" s="89"/>
      <c r="CZG120" s="89"/>
      <c r="CZH120" s="89"/>
      <c r="CZI120" s="89"/>
      <c r="CZJ120" s="89"/>
      <c r="CZK120" s="89"/>
      <c r="CZL120" s="89"/>
      <c r="CZM120" s="89"/>
      <c r="CZN120" s="89"/>
      <c r="CZO120" s="89"/>
      <c r="CZP120" s="89"/>
      <c r="CZQ120" s="89"/>
      <c r="CZR120" s="89"/>
      <c r="CZS120" s="89"/>
      <c r="CZT120" s="89"/>
      <c r="CZU120" s="89"/>
      <c r="CZV120" s="89"/>
      <c r="CZW120" s="89"/>
      <c r="CZX120" s="89"/>
      <c r="CZY120" s="89"/>
      <c r="CZZ120" s="89"/>
      <c r="DAA120" s="89"/>
      <c r="DAB120" s="89"/>
      <c r="DAC120" s="89"/>
      <c r="DAD120" s="89"/>
      <c r="DAE120" s="89"/>
      <c r="DAF120" s="89"/>
      <c r="DAG120" s="89"/>
      <c r="DAH120" s="89"/>
      <c r="DAI120" s="89"/>
      <c r="DAJ120" s="89"/>
      <c r="DAK120" s="89"/>
      <c r="DAL120" s="89"/>
      <c r="DAM120" s="89"/>
      <c r="DAN120" s="89"/>
      <c r="DAO120" s="89"/>
      <c r="DAP120" s="89"/>
      <c r="DAQ120" s="89"/>
      <c r="DAR120" s="89"/>
      <c r="DAS120" s="89"/>
      <c r="DAT120" s="89"/>
      <c r="DAU120" s="89"/>
      <c r="DAV120" s="89"/>
      <c r="DAW120" s="89"/>
      <c r="DAX120" s="89"/>
      <c r="DAY120" s="89"/>
      <c r="DAZ120" s="89"/>
      <c r="DBA120" s="89"/>
      <c r="DBB120" s="89"/>
      <c r="DBC120" s="89"/>
      <c r="DBD120" s="89"/>
      <c r="DBE120" s="89"/>
      <c r="DBF120" s="89"/>
      <c r="DBG120" s="89"/>
      <c r="DBH120" s="89"/>
      <c r="DBI120" s="89"/>
      <c r="DBJ120" s="89"/>
      <c r="DBK120" s="89"/>
      <c r="DBL120" s="89"/>
      <c r="DBM120" s="89"/>
      <c r="DBN120" s="89"/>
      <c r="DBO120" s="89"/>
      <c r="DBP120" s="89"/>
      <c r="DBQ120" s="89"/>
      <c r="DBR120" s="89"/>
      <c r="DBS120" s="89"/>
      <c r="DBT120" s="89"/>
      <c r="DBU120" s="89"/>
      <c r="DBV120" s="89"/>
      <c r="DBW120" s="89"/>
      <c r="DBX120" s="89"/>
      <c r="DBY120" s="89"/>
      <c r="DBZ120" s="89"/>
      <c r="DCA120" s="89"/>
      <c r="DCB120" s="89"/>
      <c r="DCC120" s="89"/>
      <c r="DCD120" s="89"/>
      <c r="DCE120" s="89"/>
      <c r="DCF120" s="89"/>
      <c r="DCG120" s="89"/>
      <c r="DCH120" s="89"/>
      <c r="DCI120" s="89"/>
      <c r="DCJ120" s="89"/>
      <c r="DCK120" s="89"/>
      <c r="DCL120" s="89"/>
      <c r="DCM120" s="89"/>
      <c r="DCN120" s="89"/>
      <c r="DCO120" s="89"/>
      <c r="DCP120" s="89"/>
      <c r="DCQ120" s="89"/>
      <c r="DCR120" s="89"/>
      <c r="DCS120" s="89"/>
      <c r="DCT120" s="89"/>
      <c r="DCU120" s="89"/>
      <c r="DCV120" s="89"/>
      <c r="DCW120" s="89"/>
      <c r="DCX120" s="89"/>
      <c r="DCY120" s="89"/>
      <c r="DCZ120" s="89"/>
      <c r="DDA120" s="89"/>
      <c r="DDB120" s="89"/>
      <c r="DDC120" s="89"/>
      <c r="DDD120" s="89"/>
      <c r="DDE120" s="89"/>
      <c r="DDF120" s="89"/>
      <c r="DDG120" s="89"/>
      <c r="DDH120" s="89"/>
      <c r="DDI120" s="89"/>
      <c r="DDJ120" s="89"/>
      <c r="DDK120" s="89"/>
      <c r="DDL120" s="89"/>
      <c r="DDM120" s="89"/>
      <c r="DDN120" s="89"/>
      <c r="DDO120" s="89"/>
      <c r="DDP120" s="89"/>
      <c r="DDQ120" s="89"/>
      <c r="DDR120" s="89"/>
      <c r="DDS120" s="89"/>
      <c r="DDT120" s="89"/>
      <c r="DDU120" s="89"/>
      <c r="DDV120" s="89"/>
      <c r="DDW120" s="89"/>
      <c r="DDX120" s="89"/>
      <c r="DDY120" s="89"/>
      <c r="DDZ120" s="89"/>
      <c r="DEA120" s="89"/>
      <c r="DEB120" s="89"/>
      <c r="DEC120" s="89"/>
      <c r="DED120" s="89"/>
      <c r="DEE120" s="89"/>
      <c r="DEF120" s="89"/>
      <c r="DEG120" s="89"/>
      <c r="DEH120" s="89"/>
      <c r="DEI120" s="89"/>
      <c r="DEJ120" s="89"/>
      <c r="DEK120" s="89"/>
      <c r="DEL120" s="89"/>
      <c r="DEM120" s="89"/>
      <c r="DEN120" s="89"/>
      <c r="DEO120" s="89"/>
      <c r="DEP120" s="89"/>
      <c r="DEQ120" s="89"/>
      <c r="DER120" s="89"/>
      <c r="DES120" s="89"/>
      <c r="DET120" s="89"/>
      <c r="DEU120" s="89"/>
      <c r="DEV120" s="89"/>
      <c r="DEW120" s="89"/>
      <c r="DEX120" s="89"/>
      <c r="DEY120" s="89"/>
      <c r="DEZ120" s="89"/>
      <c r="DFA120" s="89"/>
      <c r="DFB120" s="89"/>
      <c r="DFC120" s="89"/>
      <c r="DFD120" s="89"/>
      <c r="DFE120" s="89"/>
      <c r="DFF120" s="89"/>
      <c r="DFG120" s="89"/>
      <c r="DFH120" s="89"/>
      <c r="DFI120" s="89"/>
      <c r="DFJ120" s="89"/>
      <c r="DFK120" s="89"/>
      <c r="DFL120" s="89"/>
      <c r="DFM120" s="89"/>
      <c r="DFN120" s="89"/>
      <c r="DFO120" s="89"/>
      <c r="DFP120" s="89"/>
      <c r="DFQ120" s="89"/>
      <c r="DFR120" s="89"/>
      <c r="DFS120" s="89"/>
      <c r="DFT120" s="89"/>
      <c r="DFU120" s="89"/>
      <c r="DFV120" s="89"/>
      <c r="DFW120" s="89"/>
      <c r="DFX120" s="89"/>
      <c r="DFY120" s="89"/>
      <c r="DFZ120" s="89"/>
      <c r="DGA120" s="89"/>
      <c r="DGB120" s="89"/>
      <c r="DGC120" s="89"/>
      <c r="DGD120" s="89"/>
      <c r="DGE120" s="89"/>
      <c r="DGF120" s="89"/>
      <c r="DGG120" s="89"/>
      <c r="DGH120" s="89"/>
      <c r="DGI120" s="89"/>
      <c r="DGJ120" s="89"/>
      <c r="DGK120" s="89"/>
      <c r="DGL120" s="89"/>
      <c r="DGM120" s="89"/>
      <c r="DGN120" s="89"/>
      <c r="DGO120" s="89"/>
      <c r="DGP120" s="89"/>
      <c r="DGQ120" s="89"/>
      <c r="DGR120" s="89"/>
      <c r="DGS120" s="89"/>
      <c r="DGT120" s="89"/>
      <c r="DGU120" s="89"/>
      <c r="DGV120" s="89"/>
      <c r="DGW120" s="89"/>
      <c r="DGX120" s="89"/>
      <c r="DGY120" s="89"/>
      <c r="DGZ120" s="89"/>
      <c r="DHA120" s="89"/>
      <c r="DHB120" s="89"/>
      <c r="DHC120" s="89"/>
      <c r="DHD120" s="89"/>
      <c r="DHE120" s="89"/>
      <c r="DHF120" s="89"/>
      <c r="DHG120" s="89"/>
      <c r="DHH120" s="89"/>
      <c r="DHI120" s="89"/>
      <c r="DHJ120" s="89"/>
      <c r="DHK120" s="89"/>
      <c r="DHL120" s="89"/>
      <c r="DHM120" s="89"/>
      <c r="DHN120" s="89"/>
      <c r="DHO120" s="89"/>
      <c r="DHP120" s="89"/>
      <c r="DHQ120" s="89"/>
      <c r="DHR120" s="89"/>
      <c r="DHS120" s="89"/>
      <c r="DHT120" s="89"/>
      <c r="DHU120" s="89"/>
      <c r="DHV120" s="89"/>
      <c r="DHW120" s="89"/>
      <c r="DHX120" s="89"/>
      <c r="DHY120" s="89"/>
      <c r="DHZ120" s="89"/>
      <c r="DIA120" s="89"/>
      <c r="DIB120" s="89"/>
      <c r="DIC120" s="89"/>
      <c r="DID120" s="89"/>
      <c r="DIE120" s="89"/>
      <c r="DIF120" s="89"/>
      <c r="DIG120" s="89"/>
      <c r="DIH120" s="89"/>
      <c r="DII120" s="89"/>
      <c r="DIJ120" s="89"/>
      <c r="DIK120" s="89"/>
      <c r="DIL120" s="89"/>
      <c r="DIM120" s="89"/>
      <c r="DIN120" s="89"/>
      <c r="DIO120" s="89"/>
      <c r="DIP120" s="89"/>
      <c r="DIQ120" s="89"/>
      <c r="DIR120" s="89"/>
      <c r="DIS120" s="89"/>
      <c r="DIT120" s="89"/>
      <c r="DIU120" s="89"/>
      <c r="DIV120" s="89"/>
      <c r="DIW120" s="89"/>
      <c r="DIX120" s="89"/>
      <c r="DIY120" s="89"/>
      <c r="DIZ120" s="89"/>
      <c r="DJA120" s="89"/>
      <c r="DJB120" s="89"/>
      <c r="DJC120" s="89"/>
      <c r="DJD120" s="89"/>
      <c r="DJE120" s="89"/>
      <c r="DJF120" s="89"/>
      <c r="DJG120" s="89"/>
      <c r="DJH120" s="89"/>
      <c r="DJI120" s="89"/>
      <c r="DJJ120" s="89"/>
      <c r="DJK120" s="89"/>
      <c r="DJL120" s="89"/>
      <c r="DJM120" s="89"/>
      <c r="DJN120" s="89"/>
      <c r="DJO120" s="89"/>
      <c r="DJP120" s="89"/>
      <c r="DJQ120" s="89"/>
      <c r="DJR120" s="89"/>
      <c r="DJS120" s="89"/>
      <c r="DJT120" s="89"/>
      <c r="DJU120" s="89"/>
      <c r="DJV120" s="89"/>
      <c r="DJW120" s="89"/>
      <c r="DJX120" s="89"/>
      <c r="DJY120" s="89"/>
      <c r="DJZ120" s="89"/>
      <c r="DKA120" s="89"/>
      <c r="DKB120" s="89"/>
      <c r="DKC120" s="89"/>
      <c r="DKD120" s="89"/>
      <c r="DKE120" s="89"/>
      <c r="DKF120" s="89"/>
      <c r="DKG120" s="89"/>
      <c r="DKH120" s="89"/>
      <c r="DKI120" s="89"/>
      <c r="DKJ120" s="89"/>
      <c r="DKK120" s="89"/>
      <c r="DKL120" s="89"/>
      <c r="DKM120" s="89"/>
      <c r="DKN120" s="89"/>
      <c r="DKO120" s="89"/>
      <c r="DKP120" s="89"/>
      <c r="DKQ120" s="89"/>
      <c r="DKR120" s="89"/>
      <c r="DKS120" s="89"/>
      <c r="DKT120" s="89"/>
      <c r="DKU120" s="89"/>
      <c r="DKV120" s="89"/>
      <c r="DKW120" s="89"/>
      <c r="DKX120" s="89"/>
      <c r="DKY120" s="89"/>
      <c r="DKZ120" s="89"/>
      <c r="DLA120" s="89"/>
      <c r="DLB120" s="89"/>
      <c r="DLC120" s="89"/>
      <c r="DLD120" s="89"/>
      <c r="DLE120" s="89"/>
      <c r="DLF120" s="89"/>
      <c r="DLG120" s="89"/>
      <c r="DLH120" s="89"/>
      <c r="DLI120" s="89"/>
      <c r="DLJ120" s="89"/>
      <c r="DLK120" s="89"/>
      <c r="DLL120" s="89"/>
      <c r="DLM120" s="89"/>
      <c r="DLN120" s="89"/>
      <c r="DLO120" s="89"/>
      <c r="DLP120" s="89"/>
      <c r="DLQ120" s="89"/>
      <c r="DLR120" s="89"/>
      <c r="DLS120" s="89"/>
      <c r="DLT120" s="89"/>
      <c r="DLU120" s="89"/>
      <c r="DLV120" s="89"/>
      <c r="DLW120" s="89"/>
      <c r="DLX120" s="89"/>
      <c r="DLY120" s="89"/>
      <c r="DLZ120" s="89"/>
      <c r="DMA120" s="89"/>
      <c r="DMB120" s="89"/>
      <c r="DMC120" s="89"/>
      <c r="DMD120" s="89"/>
      <c r="DME120" s="89"/>
      <c r="DMF120" s="89"/>
      <c r="DMG120" s="89"/>
      <c r="DMH120" s="89"/>
      <c r="DMI120" s="89"/>
      <c r="DMJ120" s="89"/>
      <c r="DMK120" s="89"/>
      <c r="DML120" s="89"/>
      <c r="DMM120" s="89"/>
      <c r="DMN120" s="89"/>
      <c r="DMO120" s="89"/>
      <c r="DMP120" s="89"/>
      <c r="DMQ120" s="89"/>
      <c r="DMR120" s="89"/>
      <c r="DMS120" s="89"/>
      <c r="DMT120" s="89"/>
      <c r="DMU120" s="89"/>
      <c r="DMV120" s="89"/>
      <c r="DMW120" s="89"/>
      <c r="DMX120" s="89"/>
      <c r="DMY120" s="89"/>
      <c r="DMZ120" s="89"/>
      <c r="DNA120" s="89"/>
      <c r="DNB120" s="89"/>
      <c r="DNC120" s="89"/>
      <c r="DND120" s="89"/>
      <c r="DNE120" s="89"/>
      <c r="DNF120" s="89"/>
      <c r="DNG120" s="89"/>
      <c r="DNH120" s="89"/>
      <c r="DNI120" s="89"/>
      <c r="DNJ120" s="89"/>
      <c r="DNK120" s="89"/>
      <c r="DNL120" s="89"/>
      <c r="DNM120" s="89"/>
      <c r="DNN120" s="89"/>
      <c r="DNO120" s="89"/>
      <c r="DNP120" s="89"/>
      <c r="DNQ120" s="89"/>
      <c r="DNR120" s="89"/>
      <c r="DNS120" s="89"/>
      <c r="DNT120" s="89"/>
      <c r="DNU120" s="89"/>
      <c r="DNV120" s="89"/>
      <c r="DNW120" s="89"/>
      <c r="DNX120" s="89"/>
      <c r="DNY120" s="89"/>
      <c r="DNZ120" s="89"/>
      <c r="DOA120" s="89"/>
      <c r="DOB120" s="89"/>
      <c r="DOC120" s="89"/>
      <c r="DOD120" s="89"/>
      <c r="DOE120" s="89"/>
      <c r="DOF120" s="89"/>
      <c r="DOG120" s="89"/>
      <c r="DOH120" s="89"/>
      <c r="DOI120" s="89"/>
      <c r="DOJ120" s="89"/>
      <c r="DOK120" s="89"/>
      <c r="DOL120" s="89"/>
      <c r="DOM120" s="89"/>
      <c r="DON120" s="89"/>
      <c r="DOO120" s="89"/>
      <c r="DOP120" s="89"/>
      <c r="DOQ120" s="89"/>
      <c r="DOR120" s="89"/>
      <c r="DOS120" s="89"/>
      <c r="DOT120" s="89"/>
      <c r="DOU120" s="89"/>
      <c r="DOV120" s="89"/>
      <c r="DOW120" s="89"/>
      <c r="DOX120" s="89"/>
      <c r="DOY120" s="89"/>
      <c r="DOZ120" s="89"/>
      <c r="DPA120" s="89"/>
      <c r="DPB120" s="89"/>
      <c r="DPC120" s="89"/>
      <c r="DPD120" s="89"/>
      <c r="DPE120" s="89"/>
      <c r="DPF120" s="89"/>
      <c r="DPG120" s="89"/>
      <c r="DPH120" s="89"/>
      <c r="DPI120" s="89"/>
      <c r="DPJ120" s="89"/>
      <c r="DPK120" s="89"/>
      <c r="DPL120" s="89"/>
      <c r="DPM120" s="89"/>
      <c r="DPN120" s="89"/>
      <c r="DPO120" s="89"/>
      <c r="DPP120" s="89"/>
      <c r="DPQ120" s="89"/>
      <c r="DPR120" s="89"/>
      <c r="DPS120" s="89"/>
      <c r="DPT120" s="89"/>
      <c r="DPU120" s="89"/>
      <c r="DPV120" s="89"/>
      <c r="DPW120" s="89"/>
      <c r="DPX120" s="89"/>
      <c r="DPY120" s="89"/>
      <c r="DPZ120" s="89"/>
      <c r="DQA120" s="89"/>
      <c r="DQB120" s="89"/>
      <c r="DQC120" s="89"/>
      <c r="DQD120" s="89"/>
      <c r="DQE120" s="89"/>
      <c r="DQF120" s="89"/>
      <c r="DQG120" s="89"/>
      <c r="DQH120" s="89"/>
      <c r="DQI120" s="89"/>
      <c r="DQJ120" s="89"/>
      <c r="DQK120" s="89"/>
      <c r="DQL120" s="89"/>
      <c r="DQM120" s="89"/>
      <c r="DQN120" s="89"/>
      <c r="DQO120" s="89"/>
      <c r="DQP120" s="89"/>
      <c r="DQQ120" s="89"/>
      <c r="DQR120" s="89"/>
      <c r="DQS120" s="89"/>
      <c r="DQT120" s="89"/>
      <c r="DQU120" s="89"/>
      <c r="DQV120" s="89"/>
      <c r="DQW120" s="89"/>
      <c r="DQX120" s="89"/>
      <c r="DQY120" s="89"/>
      <c r="DQZ120" s="89"/>
      <c r="DRA120" s="89"/>
      <c r="DRB120" s="89"/>
      <c r="DRC120" s="89"/>
      <c r="DRD120" s="89"/>
      <c r="DRE120" s="89"/>
      <c r="DRF120" s="89"/>
      <c r="DRG120" s="89"/>
      <c r="DRH120" s="89"/>
      <c r="DRI120" s="89"/>
      <c r="DRJ120" s="89"/>
      <c r="DRK120" s="89"/>
      <c r="DRL120" s="89"/>
      <c r="DRM120" s="89"/>
      <c r="DRN120" s="89"/>
      <c r="DRO120" s="89"/>
      <c r="DRP120" s="89"/>
      <c r="DRQ120" s="89"/>
      <c r="DRR120" s="89"/>
      <c r="DRS120" s="89"/>
      <c r="DRT120" s="89"/>
      <c r="DRU120" s="89"/>
      <c r="DRV120" s="89"/>
      <c r="DRW120" s="89"/>
      <c r="DRX120" s="89"/>
      <c r="DRY120" s="89"/>
      <c r="DRZ120" s="89"/>
      <c r="DSA120" s="89"/>
      <c r="DSB120" s="89"/>
      <c r="DSC120" s="89"/>
      <c r="DSD120" s="89"/>
      <c r="DSE120" s="89"/>
      <c r="DSF120" s="89"/>
      <c r="DSG120" s="89"/>
      <c r="DSH120" s="89"/>
      <c r="DSI120" s="89"/>
      <c r="DSJ120" s="89"/>
      <c r="DSK120" s="89"/>
      <c r="DSL120" s="89"/>
      <c r="DSM120" s="89"/>
      <c r="DSN120" s="89"/>
      <c r="DSO120" s="89"/>
      <c r="DSP120" s="89"/>
      <c r="DSQ120" s="89"/>
      <c r="DSR120" s="89"/>
      <c r="DSS120" s="89"/>
      <c r="DST120" s="89"/>
      <c r="DSU120" s="89"/>
      <c r="DSV120" s="89"/>
      <c r="DSW120" s="89"/>
      <c r="DSX120" s="89"/>
      <c r="DSY120" s="89"/>
      <c r="DSZ120" s="89"/>
      <c r="DTA120" s="89"/>
      <c r="DTB120" s="89"/>
      <c r="DTC120" s="89"/>
      <c r="DTD120" s="89"/>
      <c r="DTE120" s="89"/>
      <c r="DTF120" s="89"/>
      <c r="DTG120" s="89"/>
      <c r="DTH120" s="89"/>
      <c r="DTI120" s="89"/>
      <c r="DTJ120" s="89"/>
      <c r="DTK120" s="89"/>
      <c r="DTL120" s="89"/>
      <c r="DTM120" s="89"/>
      <c r="DTN120" s="89"/>
      <c r="DTO120" s="89"/>
      <c r="DTP120" s="89"/>
      <c r="DTQ120" s="89"/>
      <c r="DTR120" s="89"/>
      <c r="DTS120" s="89"/>
      <c r="DTT120" s="89"/>
      <c r="DTU120" s="89"/>
      <c r="DTV120" s="89"/>
      <c r="DTW120" s="89"/>
      <c r="DTX120" s="89"/>
      <c r="DTY120" s="89"/>
      <c r="DTZ120" s="89"/>
      <c r="DUA120" s="89"/>
      <c r="DUB120" s="89"/>
      <c r="DUC120" s="89"/>
      <c r="DUD120" s="89"/>
      <c r="DUE120" s="89"/>
      <c r="DUF120" s="89"/>
      <c r="DUG120" s="89"/>
      <c r="DUH120" s="89"/>
      <c r="DUI120" s="89"/>
      <c r="DUJ120" s="89"/>
      <c r="DUK120" s="89"/>
      <c r="DUL120" s="89"/>
      <c r="DUM120" s="89"/>
      <c r="DUN120" s="89"/>
      <c r="DUO120" s="89"/>
      <c r="DUP120" s="89"/>
      <c r="DUQ120" s="89"/>
      <c r="DUR120" s="89"/>
      <c r="DUS120" s="89"/>
      <c r="DUT120" s="89"/>
      <c r="DUU120" s="89"/>
      <c r="DUV120" s="89"/>
      <c r="DUW120" s="89"/>
      <c r="DUX120" s="89"/>
      <c r="DUY120" s="89"/>
      <c r="DUZ120" s="89"/>
      <c r="DVA120" s="89"/>
      <c r="DVB120" s="89"/>
      <c r="DVC120" s="89"/>
      <c r="DVD120" s="89"/>
      <c r="DVE120" s="89"/>
      <c r="DVF120" s="89"/>
      <c r="DVG120" s="89"/>
      <c r="DVH120" s="89"/>
      <c r="DVI120" s="89"/>
      <c r="DVJ120" s="89"/>
      <c r="DVK120" s="89"/>
      <c r="DVL120" s="89"/>
      <c r="DVM120" s="89"/>
      <c r="DVN120" s="89"/>
      <c r="DVO120" s="89"/>
      <c r="DVP120" s="89"/>
      <c r="DVQ120" s="89"/>
      <c r="DVR120" s="89"/>
      <c r="DVS120" s="89"/>
      <c r="DVT120" s="89"/>
      <c r="DVU120" s="89"/>
      <c r="DVV120" s="89"/>
      <c r="DVW120" s="89"/>
      <c r="DVX120" s="89"/>
      <c r="DVY120" s="89"/>
      <c r="DVZ120" s="89"/>
      <c r="DWA120" s="89"/>
      <c r="DWB120" s="89"/>
      <c r="DWC120" s="89"/>
      <c r="DWD120" s="89"/>
      <c r="DWE120" s="89"/>
      <c r="DWF120" s="89"/>
      <c r="DWG120" s="89"/>
      <c r="DWH120" s="89"/>
      <c r="DWI120" s="89"/>
      <c r="DWJ120" s="89"/>
      <c r="DWK120" s="89"/>
      <c r="DWL120" s="89"/>
      <c r="DWM120" s="89"/>
      <c r="DWN120" s="89"/>
      <c r="DWO120" s="89"/>
      <c r="DWP120" s="89"/>
      <c r="DWQ120" s="89"/>
      <c r="DWR120" s="89"/>
      <c r="DWS120" s="89"/>
      <c r="DWT120" s="89"/>
      <c r="DWU120" s="89"/>
      <c r="DWV120" s="89"/>
      <c r="DWW120" s="89"/>
      <c r="DWX120" s="89"/>
      <c r="DWY120" s="89"/>
      <c r="DWZ120" s="89"/>
      <c r="DXA120" s="89"/>
      <c r="DXB120" s="89"/>
      <c r="DXC120" s="89"/>
      <c r="DXD120" s="89"/>
      <c r="DXE120" s="89"/>
      <c r="DXF120" s="89"/>
      <c r="DXG120" s="89"/>
      <c r="DXH120" s="89"/>
      <c r="DXI120" s="89"/>
      <c r="DXJ120" s="89"/>
      <c r="DXK120" s="89"/>
      <c r="DXL120" s="89"/>
      <c r="DXM120" s="89"/>
      <c r="DXN120" s="89"/>
      <c r="DXO120" s="89"/>
      <c r="DXP120" s="89"/>
      <c r="DXQ120" s="89"/>
      <c r="DXR120" s="89"/>
      <c r="DXS120" s="89"/>
      <c r="DXT120" s="89"/>
      <c r="DXU120" s="89"/>
      <c r="DXV120" s="89"/>
      <c r="DXW120" s="89"/>
      <c r="DXX120" s="89"/>
      <c r="DXY120" s="89"/>
      <c r="DXZ120" s="89"/>
      <c r="DYA120" s="89"/>
      <c r="DYB120" s="89"/>
      <c r="DYC120" s="89"/>
      <c r="DYD120" s="89"/>
      <c r="DYE120" s="89"/>
      <c r="DYF120" s="89"/>
      <c r="DYG120" s="89"/>
      <c r="DYH120" s="89"/>
      <c r="DYI120" s="89"/>
      <c r="DYJ120" s="89"/>
      <c r="DYK120" s="89"/>
      <c r="DYL120" s="89"/>
      <c r="DYM120" s="89"/>
      <c r="DYN120" s="89"/>
      <c r="DYO120" s="89"/>
      <c r="DYP120" s="89"/>
      <c r="DYQ120" s="89"/>
      <c r="DYR120" s="89"/>
      <c r="DYS120" s="89"/>
      <c r="DYT120" s="89"/>
      <c r="DYU120" s="89"/>
      <c r="DYV120" s="89"/>
      <c r="DYW120" s="89"/>
      <c r="DYX120" s="89"/>
      <c r="DYY120" s="89"/>
      <c r="DYZ120" s="89"/>
      <c r="DZA120" s="89"/>
      <c r="DZB120" s="89"/>
      <c r="DZC120" s="89"/>
      <c r="DZD120" s="89"/>
      <c r="DZE120" s="89"/>
      <c r="DZF120" s="89"/>
      <c r="DZG120" s="89"/>
      <c r="DZH120" s="89"/>
      <c r="DZI120" s="89"/>
      <c r="DZJ120" s="89"/>
      <c r="DZK120" s="89"/>
      <c r="DZL120" s="89"/>
      <c r="DZM120" s="89"/>
      <c r="DZN120" s="89"/>
      <c r="DZO120" s="89"/>
      <c r="DZP120" s="89"/>
      <c r="DZQ120" s="89"/>
      <c r="DZR120" s="89"/>
      <c r="DZS120" s="89"/>
      <c r="DZT120" s="89"/>
      <c r="DZU120" s="89"/>
      <c r="DZV120" s="89"/>
      <c r="DZW120" s="89"/>
      <c r="DZX120" s="89"/>
      <c r="DZY120" s="89"/>
      <c r="DZZ120" s="89"/>
      <c r="EAA120" s="89"/>
      <c r="EAB120" s="89"/>
      <c r="EAC120" s="89"/>
      <c r="EAD120" s="89"/>
      <c r="EAE120" s="89"/>
      <c r="EAF120" s="89"/>
      <c r="EAG120" s="89"/>
      <c r="EAH120" s="89"/>
      <c r="EAI120" s="89"/>
      <c r="EAJ120" s="89"/>
      <c r="EAK120" s="89"/>
      <c r="EAL120" s="89"/>
      <c r="EAM120" s="89"/>
      <c r="EAN120" s="89"/>
      <c r="EAO120" s="89"/>
      <c r="EAP120" s="89"/>
      <c r="EAQ120" s="89"/>
      <c r="EAR120" s="89"/>
      <c r="EAS120" s="89"/>
      <c r="EAT120" s="89"/>
      <c r="EAU120" s="89"/>
      <c r="EAV120" s="89"/>
      <c r="EAW120" s="89"/>
      <c r="EAX120" s="89"/>
      <c r="EAY120" s="89"/>
      <c r="EAZ120" s="89"/>
      <c r="EBA120" s="89"/>
      <c r="EBB120" s="89"/>
      <c r="EBC120" s="89"/>
      <c r="EBD120" s="89"/>
      <c r="EBE120" s="89"/>
      <c r="EBF120" s="89"/>
      <c r="EBG120" s="89"/>
      <c r="EBH120" s="89"/>
      <c r="EBI120" s="89"/>
      <c r="EBJ120" s="89"/>
      <c r="EBK120" s="89"/>
      <c r="EBL120" s="89"/>
      <c r="EBM120" s="89"/>
      <c r="EBN120" s="89"/>
      <c r="EBO120" s="89"/>
      <c r="EBP120" s="89"/>
      <c r="EBQ120" s="89"/>
      <c r="EBR120" s="89"/>
      <c r="EBS120" s="89"/>
      <c r="EBT120" s="89"/>
      <c r="EBU120" s="89"/>
      <c r="EBV120" s="89"/>
      <c r="EBW120" s="89"/>
      <c r="EBX120" s="89"/>
      <c r="EBY120" s="89"/>
      <c r="EBZ120" s="89"/>
      <c r="ECA120" s="89"/>
      <c r="ECB120" s="89"/>
      <c r="ECC120" s="89"/>
      <c r="ECD120" s="89"/>
      <c r="ECE120" s="89"/>
      <c r="ECF120" s="89"/>
      <c r="ECG120" s="89"/>
      <c r="ECH120" s="89"/>
      <c r="ECI120" s="89"/>
      <c r="ECJ120" s="89"/>
      <c r="ECK120" s="89"/>
      <c r="ECL120" s="89"/>
      <c r="ECM120" s="89"/>
      <c r="ECN120" s="89"/>
      <c r="ECO120" s="89"/>
      <c r="ECP120" s="89"/>
      <c r="ECQ120" s="89"/>
      <c r="ECR120" s="89"/>
      <c r="ECS120" s="89"/>
      <c r="ECT120" s="89"/>
      <c r="ECU120" s="89"/>
      <c r="ECV120" s="89"/>
      <c r="ECW120" s="89"/>
      <c r="ECX120" s="89"/>
      <c r="ECY120" s="89"/>
      <c r="ECZ120" s="89"/>
      <c r="EDA120" s="89"/>
      <c r="EDB120" s="89"/>
      <c r="EDC120" s="89"/>
      <c r="EDD120" s="89"/>
      <c r="EDE120" s="89"/>
      <c r="EDF120" s="89"/>
      <c r="EDG120" s="89"/>
      <c r="EDH120" s="89"/>
      <c r="EDI120" s="89"/>
      <c r="EDJ120" s="89"/>
      <c r="EDK120" s="89"/>
      <c r="EDL120" s="89"/>
      <c r="EDM120" s="89"/>
      <c r="EDN120" s="89"/>
      <c r="EDO120" s="89"/>
      <c r="EDP120" s="89"/>
      <c r="EDQ120" s="89"/>
      <c r="EDR120" s="89"/>
      <c r="EDS120" s="89"/>
      <c r="EDT120" s="89"/>
      <c r="EDU120" s="89"/>
      <c r="EDV120" s="89"/>
      <c r="EDW120" s="89"/>
      <c r="EDX120" s="89"/>
      <c r="EDY120" s="89"/>
      <c r="EDZ120" s="89"/>
      <c r="EEA120" s="89"/>
      <c r="EEB120" s="89"/>
      <c r="EEC120" s="89"/>
      <c r="EED120" s="89"/>
      <c r="EEE120" s="89"/>
      <c r="EEF120" s="89"/>
      <c r="EEG120" s="89"/>
      <c r="EEH120" s="89"/>
      <c r="EEI120" s="89"/>
      <c r="EEJ120" s="89"/>
      <c r="EEK120" s="89"/>
      <c r="EEL120" s="89"/>
      <c r="EEM120" s="89"/>
      <c r="EEN120" s="89"/>
      <c r="EEO120" s="89"/>
      <c r="EEP120" s="89"/>
      <c r="EEQ120" s="89"/>
      <c r="EER120" s="89"/>
      <c r="EES120" s="89"/>
      <c r="EET120" s="89"/>
      <c r="EEU120" s="89"/>
      <c r="EEV120" s="89"/>
      <c r="EEW120" s="89"/>
      <c r="EEX120" s="89"/>
      <c r="EEY120" s="89"/>
      <c r="EEZ120" s="89"/>
      <c r="EFA120" s="89"/>
      <c r="EFB120" s="89"/>
      <c r="EFC120" s="89"/>
      <c r="EFD120" s="89"/>
      <c r="EFE120" s="89"/>
      <c r="EFF120" s="89"/>
      <c r="EFG120" s="89"/>
      <c r="EFH120" s="89"/>
      <c r="EFI120" s="89"/>
      <c r="EFJ120" s="89"/>
      <c r="EFK120" s="89"/>
      <c r="EFL120" s="89"/>
      <c r="EFM120" s="89"/>
      <c r="EFN120" s="89"/>
      <c r="EFO120" s="89"/>
      <c r="EFP120" s="89"/>
      <c r="EFQ120" s="89"/>
      <c r="EFR120" s="89"/>
      <c r="EFS120" s="89"/>
      <c r="EFT120" s="89"/>
      <c r="EFU120" s="89"/>
      <c r="EFV120" s="89"/>
      <c r="EFW120" s="89"/>
      <c r="EFX120" s="89"/>
      <c r="EFY120" s="89"/>
      <c r="EFZ120" s="89"/>
      <c r="EGA120" s="89"/>
      <c r="EGB120" s="89"/>
      <c r="EGC120" s="89"/>
      <c r="EGD120" s="89"/>
      <c r="EGE120" s="89"/>
      <c r="EGF120" s="89"/>
      <c r="EGG120" s="89"/>
      <c r="EGH120" s="89"/>
      <c r="EGI120" s="89"/>
      <c r="EGJ120" s="89"/>
      <c r="EGK120" s="89"/>
      <c r="EGL120" s="89"/>
      <c r="EGM120" s="89"/>
      <c r="EGN120" s="89"/>
      <c r="EGO120" s="89"/>
      <c r="EGP120" s="89"/>
      <c r="EGQ120" s="89"/>
      <c r="EGR120" s="89"/>
      <c r="EGS120" s="89"/>
      <c r="EGT120" s="89"/>
      <c r="EGU120" s="89"/>
      <c r="EGV120" s="89"/>
      <c r="EGW120" s="89"/>
      <c r="EGX120" s="89"/>
      <c r="EGY120" s="89"/>
      <c r="EGZ120" s="89"/>
      <c r="EHA120" s="89"/>
      <c r="EHB120" s="89"/>
      <c r="EHC120" s="89"/>
      <c r="EHD120" s="89"/>
      <c r="EHE120" s="89"/>
      <c r="EHF120" s="89"/>
      <c r="EHG120" s="89"/>
      <c r="EHH120" s="89"/>
      <c r="EHI120" s="89"/>
      <c r="EHJ120" s="89"/>
      <c r="EHK120" s="89"/>
      <c r="EHL120" s="89"/>
      <c r="EHM120" s="89"/>
      <c r="EHN120" s="89"/>
      <c r="EHO120" s="89"/>
      <c r="EHP120" s="89"/>
      <c r="EHQ120" s="89"/>
      <c r="EHR120" s="89"/>
      <c r="EHS120" s="89"/>
      <c r="EHT120" s="89"/>
      <c r="EHU120" s="89"/>
      <c r="EHV120" s="89"/>
      <c r="EHW120" s="89"/>
      <c r="EHX120" s="89"/>
      <c r="EHY120" s="89"/>
      <c r="EHZ120" s="89"/>
      <c r="EIA120" s="89"/>
      <c r="EIB120" s="89"/>
      <c r="EIC120" s="89"/>
      <c r="EID120" s="89"/>
      <c r="EIE120" s="89"/>
      <c r="EIF120" s="89"/>
      <c r="EIG120" s="89"/>
      <c r="EIH120" s="89"/>
      <c r="EII120" s="89"/>
      <c r="EIJ120" s="89"/>
      <c r="EIK120" s="89"/>
      <c r="EIL120" s="89"/>
      <c r="EIM120" s="89"/>
      <c r="EIN120" s="89"/>
      <c r="EIO120" s="89"/>
      <c r="EIP120" s="89"/>
      <c r="EIQ120" s="89"/>
      <c r="EIR120" s="89"/>
      <c r="EIS120" s="89"/>
      <c r="EIT120" s="89"/>
      <c r="EIU120" s="89"/>
      <c r="EIV120" s="89"/>
      <c r="EIW120" s="89"/>
      <c r="EIX120" s="89"/>
      <c r="EIY120" s="89"/>
      <c r="EIZ120" s="89"/>
      <c r="EJA120" s="89"/>
      <c r="EJB120" s="89"/>
      <c r="EJC120" s="89"/>
      <c r="EJD120" s="89"/>
      <c r="EJE120" s="89"/>
      <c r="EJF120" s="89"/>
      <c r="EJG120" s="89"/>
      <c r="EJH120" s="89"/>
      <c r="EJI120" s="89"/>
      <c r="EJJ120" s="89"/>
      <c r="EJK120" s="89"/>
      <c r="EJL120" s="89"/>
      <c r="EJM120" s="89"/>
      <c r="EJN120" s="89"/>
      <c r="EJO120" s="89"/>
      <c r="EJP120" s="89"/>
      <c r="EJQ120" s="89"/>
      <c r="EJR120" s="89"/>
      <c r="EJS120" s="89"/>
      <c r="EJT120" s="89"/>
      <c r="EJU120" s="89"/>
      <c r="EJV120" s="89"/>
      <c r="EJW120" s="89"/>
      <c r="EJX120" s="89"/>
      <c r="EJY120" s="89"/>
      <c r="EJZ120" s="89"/>
      <c r="EKA120" s="89"/>
      <c r="EKB120" s="89"/>
      <c r="EKC120" s="89"/>
      <c r="EKD120" s="89"/>
      <c r="EKE120" s="89"/>
      <c r="EKF120" s="89"/>
      <c r="EKG120" s="89"/>
      <c r="EKH120" s="89"/>
      <c r="EKI120" s="89"/>
      <c r="EKJ120" s="89"/>
      <c r="EKK120" s="89"/>
      <c r="EKL120" s="89"/>
      <c r="EKM120" s="89"/>
      <c r="EKN120" s="89"/>
      <c r="EKO120" s="89"/>
      <c r="EKP120" s="89"/>
      <c r="EKQ120" s="89"/>
      <c r="EKR120" s="89"/>
      <c r="EKS120" s="89"/>
      <c r="EKT120" s="89"/>
      <c r="EKU120" s="89"/>
      <c r="EKV120" s="89"/>
      <c r="EKW120" s="89"/>
      <c r="EKX120" s="89"/>
      <c r="EKY120" s="89"/>
      <c r="EKZ120" s="89"/>
      <c r="ELA120" s="89"/>
      <c r="ELB120" s="89"/>
      <c r="ELC120" s="89"/>
      <c r="ELD120" s="89"/>
      <c r="ELE120" s="89"/>
      <c r="ELF120" s="89"/>
      <c r="ELG120" s="89"/>
      <c r="ELH120" s="89"/>
      <c r="ELI120" s="89"/>
      <c r="ELJ120" s="89"/>
      <c r="ELK120" s="89"/>
      <c r="ELL120" s="89"/>
      <c r="ELM120" s="89"/>
      <c r="ELN120" s="89"/>
      <c r="ELO120" s="89"/>
      <c r="ELP120" s="89"/>
      <c r="ELQ120" s="89"/>
      <c r="ELR120" s="89"/>
      <c r="ELS120" s="89"/>
      <c r="ELT120" s="89"/>
      <c r="ELU120" s="89"/>
      <c r="ELV120" s="89"/>
      <c r="ELW120" s="89"/>
      <c r="ELX120" s="89"/>
      <c r="ELY120" s="89"/>
      <c r="ELZ120" s="89"/>
      <c r="EMA120" s="89"/>
      <c r="EMB120" s="89"/>
      <c r="EMC120" s="89"/>
      <c r="EMD120" s="89"/>
      <c r="EME120" s="89"/>
      <c r="EMF120" s="89"/>
      <c r="EMG120" s="89"/>
      <c r="EMH120" s="89"/>
      <c r="EMI120" s="89"/>
      <c r="EMJ120" s="89"/>
      <c r="EMK120" s="89"/>
      <c r="EML120" s="89"/>
      <c r="EMM120" s="89"/>
      <c r="EMN120" s="89"/>
      <c r="EMO120" s="89"/>
      <c r="EMP120" s="89"/>
      <c r="EMQ120" s="89"/>
      <c r="EMR120" s="89"/>
      <c r="EMS120" s="89"/>
      <c r="EMT120" s="89"/>
      <c r="EMU120" s="89"/>
      <c r="EMV120" s="89"/>
      <c r="EMW120" s="89"/>
      <c r="EMX120" s="89"/>
      <c r="EMY120" s="89"/>
      <c r="EMZ120" s="89"/>
      <c r="ENA120" s="89"/>
      <c r="ENB120" s="89"/>
      <c r="ENC120" s="89"/>
      <c r="END120" s="89"/>
      <c r="ENE120" s="89"/>
      <c r="ENF120" s="89"/>
      <c r="ENG120" s="89"/>
      <c r="ENH120" s="89"/>
      <c r="ENI120" s="89"/>
      <c r="ENJ120" s="89"/>
      <c r="ENK120" s="89"/>
      <c r="ENL120" s="89"/>
      <c r="ENM120" s="89"/>
      <c r="ENN120" s="89"/>
      <c r="ENO120" s="89"/>
      <c r="ENP120" s="89"/>
      <c r="ENQ120" s="89"/>
      <c r="ENR120" s="89"/>
      <c r="ENS120" s="89"/>
      <c r="ENT120" s="89"/>
      <c r="ENU120" s="89"/>
      <c r="ENV120" s="89"/>
      <c r="ENW120" s="89"/>
      <c r="ENX120" s="89"/>
      <c r="ENY120" s="89"/>
      <c r="ENZ120" s="89"/>
      <c r="EOA120" s="89"/>
      <c r="EOB120" s="89"/>
      <c r="EOC120" s="89"/>
      <c r="EOD120" s="89"/>
      <c r="EOE120" s="89"/>
      <c r="EOF120" s="89"/>
      <c r="EOG120" s="89"/>
      <c r="EOH120" s="89"/>
      <c r="EOI120" s="89"/>
      <c r="EOJ120" s="89"/>
      <c r="EOK120" s="89"/>
      <c r="EOL120" s="89"/>
      <c r="EOM120" s="89"/>
      <c r="EON120" s="89"/>
      <c r="EOO120" s="89"/>
      <c r="EOP120" s="89"/>
      <c r="EOQ120" s="89"/>
      <c r="EOR120" s="89"/>
      <c r="EOS120" s="89"/>
      <c r="EOT120" s="89"/>
      <c r="EOU120" s="89"/>
      <c r="EOV120" s="89"/>
      <c r="EOW120" s="89"/>
      <c r="EOX120" s="89"/>
      <c r="EOY120" s="89"/>
      <c r="EOZ120" s="89"/>
      <c r="EPA120" s="89"/>
      <c r="EPB120" s="89"/>
      <c r="EPC120" s="89"/>
      <c r="EPD120" s="89"/>
      <c r="EPE120" s="89"/>
      <c r="EPF120" s="89"/>
      <c r="EPG120" s="89"/>
      <c r="EPH120" s="89"/>
      <c r="EPI120" s="89"/>
      <c r="EPJ120" s="89"/>
      <c r="EPK120" s="89"/>
      <c r="EPL120" s="89"/>
      <c r="EPM120" s="89"/>
      <c r="EPN120" s="89"/>
      <c r="EPO120" s="89"/>
      <c r="EPP120" s="89"/>
      <c r="EPQ120" s="89"/>
      <c r="EPR120" s="89"/>
      <c r="EPS120" s="89"/>
      <c r="EPT120" s="89"/>
      <c r="EPU120" s="89"/>
      <c r="EPV120" s="89"/>
      <c r="EPW120" s="89"/>
      <c r="EPX120" s="89"/>
      <c r="EPY120" s="89"/>
      <c r="EPZ120" s="89"/>
      <c r="EQA120" s="89"/>
      <c r="EQB120" s="89"/>
      <c r="EQC120" s="89"/>
      <c r="EQD120" s="89"/>
      <c r="EQE120" s="89"/>
      <c r="EQF120" s="89"/>
      <c r="EQG120" s="89"/>
      <c r="EQH120" s="89"/>
      <c r="EQI120" s="89"/>
      <c r="EQJ120" s="89"/>
      <c r="EQK120" s="89"/>
      <c r="EQL120" s="89"/>
      <c r="EQM120" s="89"/>
      <c r="EQN120" s="89"/>
      <c r="EQO120" s="89"/>
      <c r="EQP120" s="89"/>
      <c r="EQQ120" s="89"/>
      <c r="EQR120" s="89"/>
      <c r="EQS120" s="89"/>
      <c r="EQT120" s="89"/>
      <c r="EQU120" s="89"/>
      <c r="EQV120" s="89"/>
      <c r="EQW120" s="89"/>
      <c r="EQX120" s="89"/>
      <c r="EQY120" s="89"/>
      <c r="EQZ120" s="89"/>
      <c r="ERA120" s="89"/>
      <c r="ERB120" s="89"/>
      <c r="ERC120" s="89"/>
      <c r="ERD120" s="89"/>
      <c r="ERE120" s="89"/>
      <c r="ERF120" s="89"/>
      <c r="ERG120" s="89"/>
      <c r="ERH120" s="89"/>
      <c r="ERI120" s="89"/>
      <c r="ERJ120" s="89"/>
      <c r="ERK120" s="89"/>
      <c r="ERL120" s="89"/>
      <c r="ERM120" s="89"/>
      <c r="ERN120" s="89"/>
      <c r="ERO120" s="89"/>
      <c r="ERP120" s="89"/>
      <c r="ERQ120" s="89"/>
      <c r="ERR120" s="89"/>
      <c r="ERS120" s="89"/>
      <c r="ERT120" s="89"/>
      <c r="ERU120" s="89"/>
      <c r="ERV120" s="89"/>
      <c r="ERW120" s="89"/>
      <c r="ERX120" s="89"/>
      <c r="ERY120" s="89"/>
      <c r="ERZ120" s="89"/>
      <c r="ESA120" s="89"/>
      <c r="ESB120" s="89"/>
      <c r="ESC120" s="89"/>
      <c r="ESD120" s="89"/>
      <c r="ESE120" s="89"/>
      <c r="ESF120" s="89"/>
      <c r="ESG120" s="89"/>
      <c r="ESH120" s="89"/>
      <c r="ESI120" s="89"/>
      <c r="ESJ120" s="89"/>
      <c r="ESK120" s="89"/>
      <c r="ESL120" s="89"/>
      <c r="ESM120" s="89"/>
      <c r="ESN120" s="89"/>
      <c r="ESO120" s="89"/>
      <c r="ESP120" s="89"/>
      <c r="ESQ120" s="89"/>
      <c r="ESR120" s="89"/>
      <c r="ESS120" s="89"/>
      <c r="EST120" s="89"/>
      <c r="ESU120" s="89"/>
      <c r="ESV120" s="89"/>
      <c r="ESW120" s="89"/>
      <c r="ESX120" s="89"/>
      <c r="ESY120" s="89"/>
      <c r="ESZ120" s="89"/>
      <c r="ETA120" s="89"/>
      <c r="ETB120" s="89"/>
      <c r="ETC120" s="89"/>
      <c r="ETD120" s="89"/>
      <c r="ETE120" s="89"/>
      <c r="ETF120" s="89"/>
      <c r="ETG120" s="89"/>
      <c r="ETH120" s="89"/>
      <c r="ETI120" s="89"/>
      <c r="ETJ120" s="89"/>
      <c r="ETK120" s="89"/>
      <c r="ETL120" s="89"/>
      <c r="ETM120" s="89"/>
      <c r="ETN120" s="89"/>
      <c r="ETO120" s="89"/>
      <c r="ETP120" s="89"/>
      <c r="ETQ120" s="89"/>
      <c r="ETR120" s="89"/>
      <c r="ETS120" s="89"/>
      <c r="ETT120" s="89"/>
      <c r="ETU120" s="89"/>
      <c r="ETV120" s="89"/>
      <c r="ETW120" s="89"/>
      <c r="ETX120" s="89"/>
      <c r="ETY120" s="89"/>
      <c r="ETZ120" s="89"/>
      <c r="EUA120" s="89"/>
      <c r="EUB120" s="89"/>
      <c r="EUC120" s="89"/>
      <c r="EUD120" s="89"/>
      <c r="EUE120" s="89"/>
      <c r="EUF120" s="89"/>
      <c r="EUG120" s="89"/>
      <c r="EUH120" s="89"/>
      <c r="EUI120" s="89"/>
      <c r="EUJ120" s="89"/>
      <c r="EUK120" s="89"/>
      <c r="EUL120" s="89"/>
      <c r="EUM120" s="89"/>
      <c r="EUN120" s="89"/>
      <c r="EUO120" s="89"/>
      <c r="EUP120" s="89"/>
      <c r="EUQ120" s="89"/>
      <c r="EUR120" s="89"/>
      <c r="EUS120" s="89"/>
      <c r="EUT120" s="89"/>
      <c r="EUU120" s="89"/>
      <c r="EUV120" s="89"/>
      <c r="EUW120" s="89"/>
      <c r="EUX120" s="89"/>
      <c r="EUY120" s="89"/>
      <c r="EUZ120" s="89"/>
      <c r="EVA120" s="89"/>
      <c r="EVB120" s="89"/>
      <c r="EVC120" s="89"/>
      <c r="EVD120" s="89"/>
      <c r="EVE120" s="89"/>
      <c r="EVF120" s="89"/>
      <c r="EVG120" s="89"/>
      <c r="EVH120" s="89"/>
      <c r="EVI120" s="89"/>
      <c r="EVJ120" s="89"/>
      <c r="EVK120" s="89"/>
      <c r="EVL120" s="89"/>
      <c r="EVM120" s="89"/>
      <c r="EVN120" s="89"/>
      <c r="EVO120" s="89"/>
      <c r="EVP120" s="89"/>
      <c r="EVQ120" s="89"/>
      <c r="EVR120" s="89"/>
      <c r="EVS120" s="89"/>
      <c r="EVT120" s="89"/>
      <c r="EVU120" s="89"/>
      <c r="EVV120" s="89"/>
      <c r="EVW120" s="89"/>
      <c r="EVX120" s="89"/>
      <c r="EVY120" s="89"/>
      <c r="EVZ120" s="89"/>
      <c r="EWA120" s="89"/>
      <c r="EWB120" s="89"/>
      <c r="EWC120" s="89"/>
      <c r="EWD120" s="89"/>
      <c r="EWE120" s="89"/>
      <c r="EWF120" s="89"/>
      <c r="EWG120" s="89"/>
      <c r="EWH120" s="89"/>
      <c r="EWI120" s="89"/>
      <c r="EWJ120" s="89"/>
      <c r="EWK120" s="89"/>
      <c r="EWL120" s="89"/>
      <c r="EWM120" s="89"/>
      <c r="EWN120" s="89"/>
      <c r="EWO120" s="89"/>
      <c r="EWP120" s="89"/>
      <c r="EWQ120" s="89"/>
      <c r="EWR120" s="89"/>
      <c r="EWS120" s="89"/>
      <c r="EWT120" s="89"/>
      <c r="EWU120" s="89"/>
      <c r="EWV120" s="89"/>
      <c r="EWW120" s="89"/>
      <c r="EWX120" s="89"/>
      <c r="EWY120" s="89"/>
      <c r="EWZ120" s="89"/>
      <c r="EXA120" s="89"/>
      <c r="EXB120" s="89"/>
      <c r="EXC120" s="89"/>
      <c r="EXD120" s="89"/>
      <c r="EXE120" s="89"/>
      <c r="EXF120" s="89"/>
      <c r="EXG120" s="89"/>
      <c r="EXH120" s="89"/>
      <c r="EXI120" s="89"/>
      <c r="EXJ120" s="89"/>
      <c r="EXK120" s="89"/>
      <c r="EXL120" s="89"/>
      <c r="EXM120" s="89"/>
      <c r="EXN120" s="89"/>
      <c r="EXO120" s="89"/>
      <c r="EXP120" s="89"/>
      <c r="EXQ120" s="89"/>
      <c r="EXR120" s="89"/>
      <c r="EXS120" s="89"/>
      <c r="EXT120" s="89"/>
      <c r="EXU120" s="89"/>
      <c r="EXV120" s="89"/>
      <c r="EXW120" s="89"/>
      <c r="EXX120" s="89"/>
      <c r="EXY120" s="89"/>
      <c r="EXZ120" s="89"/>
      <c r="EYA120" s="89"/>
      <c r="EYB120" s="89"/>
      <c r="EYC120" s="89"/>
      <c r="EYD120" s="89"/>
      <c r="EYE120" s="89"/>
      <c r="EYF120" s="89"/>
      <c r="EYG120" s="89"/>
      <c r="EYH120" s="89"/>
      <c r="EYI120" s="89"/>
      <c r="EYJ120" s="89"/>
      <c r="EYK120" s="89"/>
      <c r="EYL120" s="89"/>
      <c r="EYM120" s="89"/>
      <c r="EYN120" s="89"/>
      <c r="EYO120" s="89"/>
      <c r="EYP120" s="89"/>
      <c r="EYQ120" s="89"/>
      <c r="EYR120" s="89"/>
      <c r="EYS120" s="89"/>
      <c r="EYT120" s="89"/>
      <c r="EYU120" s="89"/>
      <c r="EYV120" s="89"/>
      <c r="EYW120" s="89"/>
      <c r="EYX120" s="89"/>
      <c r="EYY120" s="89"/>
      <c r="EYZ120" s="89"/>
      <c r="EZA120" s="89"/>
      <c r="EZB120" s="89"/>
      <c r="EZC120" s="89"/>
      <c r="EZD120" s="89"/>
      <c r="EZE120" s="89"/>
      <c r="EZF120" s="89"/>
      <c r="EZG120" s="89"/>
      <c r="EZH120" s="89"/>
      <c r="EZI120" s="89"/>
      <c r="EZJ120" s="89"/>
      <c r="EZK120" s="89"/>
      <c r="EZL120" s="89"/>
      <c r="EZM120" s="89"/>
      <c r="EZN120" s="89"/>
      <c r="EZO120" s="89"/>
      <c r="EZP120" s="89"/>
      <c r="EZQ120" s="89"/>
      <c r="EZR120" s="89"/>
      <c r="EZS120" s="89"/>
      <c r="EZT120" s="89"/>
      <c r="EZU120" s="89"/>
      <c r="EZV120" s="89"/>
      <c r="EZW120" s="89"/>
      <c r="EZX120" s="89"/>
      <c r="EZY120" s="89"/>
      <c r="EZZ120" s="89"/>
      <c r="FAA120" s="89"/>
      <c r="FAB120" s="89"/>
      <c r="FAC120" s="89"/>
      <c r="FAD120" s="89"/>
      <c r="FAE120" s="89"/>
      <c r="FAF120" s="89"/>
      <c r="FAG120" s="89"/>
      <c r="FAH120" s="89"/>
      <c r="FAI120" s="89"/>
      <c r="FAJ120" s="89"/>
      <c r="FAK120" s="89"/>
      <c r="FAL120" s="89"/>
      <c r="FAM120" s="89"/>
      <c r="FAN120" s="89"/>
      <c r="FAO120" s="89"/>
      <c r="FAP120" s="89"/>
      <c r="FAQ120" s="89"/>
      <c r="FAR120" s="89"/>
      <c r="FAS120" s="89"/>
      <c r="FAT120" s="89"/>
      <c r="FAU120" s="89"/>
      <c r="FAV120" s="89"/>
      <c r="FAW120" s="89"/>
      <c r="FAX120" s="89"/>
      <c r="FAY120" s="89"/>
      <c r="FAZ120" s="89"/>
      <c r="FBA120" s="89"/>
      <c r="FBB120" s="89"/>
      <c r="FBC120" s="89"/>
      <c r="FBD120" s="89"/>
      <c r="FBE120" s="89"/>
      <c r="FBF120" s="89"/>
      <c r="FBG120" s="89"/>
      <c r="FBH120" s="89"/>
      <c r="FBI120" s="89"/>
      <c r="FBJ120" s="89"/>
      <c r="FBK120" s="89"/>
      <c r="FBL120" s="89"/>
      <c r="FBM120" s="89"/>
      <c r="FBN120" s="89"/>
      <c r="FBO120" s="89"/>
      <c r="FBP120" s="89"/>
      <c r="FBQ120" s="89"/>
      <c r="FBR120" s="89"/>
      <c r="FBS120" s="89"/>
      <c r="FBT120" s="89"/>
      <c r="FBU120" s="89"/>
      <c r="FBV120" s="89"/>
      <c r="FBW120" s="89"/>
      <c r="FBX120" s="89"/>
      <c r="FBY120" s="89"/>
      <c r="FBZ120" s="89"/>
      <c r="FCA120" s="89"/>
      <c r="FCB120" s="89"/>
      <c r="FCC120" s="89"/>
      <c r="FCD120" s="89"/>
      <c r="FCE120" s="89"/>
      <c r="FCF120" s="89"/>
      <c r="FCG120" s="89"/>
      <c r="FCH120" s="89"/>
      <c r="FCI120" s="89"/>
      <c r="FCJ120" s="89"/>
      <c r="FCK120" s="89"/>
      <c r="FCL120" s="89"/>
      <c r="FCM120" s="89"/>
      <c r="FCN120" s="89"/>
      <c r="FCO120" s="89"/>
      <c r="FCP120" s="89"/>
      <c r="FCQ120" s="89"/>
      <c r="FCR120" s="89"/>
      <c r="FCS120" s="89"/>
      <c r="FCT120" s="89"/>
      <c r="FCU120" s="89"/>
      <c r="FCV120" s="89"/>
      <c r="FCW120" s="89"/>
      <c r="FCX120" s="89"/>
      <c r="FCY120" s="89"/>
      <c r="FCZ120" s="89"/>
      <c r="FDA120" s="89"/>
      <c r="FDB120" s="89"/>
      <c r="FDC120" s="89"/>
      <c r="FDD120" s="89"/>
      <c r="FDE120" s="89"/>
      <c r="FDF120" s="89"/>
      <c r="FDG120" s="89"/>
      <c r="FDH120" s="89"/>
      <c r="FDI120" s="89"/>
      <c r="FDJ120" s="89"/>
      <c r="FDK120" s="89"/>
      <c r="FDL120" s="89"/>
      <c r="FDM120" s="89"/>
      <c r="FDN120" s="89"/>
      <c r="FDO120" s="89"/>
      <c r="FDP120" s="89"/>
      <c r="FDQ120" s="89"/>
      <c r="FDR120" s="89"/>
      <c r="FDS120" s="89"/>
      <c r="FDT120" s="89"/>
      <c r="FDU120" s="89"/>
      <c r="FDV120" s="89"/>
      <c r="FDW120" s="89"/>
      <c r="FDX120" s="89"/>
      <c r="FDY120" s="89"/>
      <c r="FDZ120" s="89"/>
      <c r="FEA120" s="89"/>
      <c r="FEB120" s="89"/>
      <c r="FEC120" s="89"/>
      <c r="FED120" s="89"/>
      <c r="FEE120" s="89"/>
      <c r="FEF120" s="89"/>
      <c r="FEG120" s="89"/>
      <c r="FEH120" s="89"/>
      <c r="FEI120" s="89"/>
      <c r="FEJ120" s="89"/>
      <c r="FEK120" s="89"/>
      <c r="FEL120" s="89"/>
      <c r="FEM120" s="89"/>
      <c r="FEN120" s="89"/>
      <c r="FEO120" s="89"/>
      <c r="FEP120" s="89"/>
      <c r="FEQ120" s="89"/>
      <c r="FER120" s="89"/>
      <c r="FES120" s="89"/>
      <c r="FET120" s="89"/>
      <c r="FEU120" s="89"/>
      <c r="FEV120" s="89"/>
      <c r="FEW120" s="89"/>
      <c r="FEX120" s="89"/>
      <c r="FEY120" s="89"/>
      <c r="FEZ120" s="89"/>
      <c r="FFA120" s="89"/>
      <c r="FFB120" s="89"/>
      <c r="FFC120" s="89"/>
      <c r="FFD120" s="89"/>
      <c r="FFE120" s="89"/>
      <c r="FFF120" s="89"/>
      <c r="FFG120" s="89"/>
      <c r="FFH120" s="89"/>
      <c r="FFI120" s="89"/>
      <c r="FFJ120" s="89"/>
      <c r="FFK120" s="89"/>
      <c r="FFL120" s="89"/>
      <c r="FFM120" s="89"/>
      <c r="FFN120" s="89"/>
      <c r="FFO120" s="89"/>
      <c r="FFP120" s="89"/>
      <c r="FFQ120" s="89"/>
      <c r="FFR120" s="89"/>
      <c r="FFS120" s="89"/>
      <c r="FFT120" s="89"/>
      <c r="FFU120" s="89"/>
      <c r="FFV120" s="89"/>
      <c r="FFW120" s="89"/>
      <c r="FFX120" s="89"/>
      <c r="FFY120" s="89"/>
      <c r="FFZ120" s="89"/>
      <c r="FGA120" s="89"/>
      <c r="FGB120" s="89"/>
      <c r="FGC120" s="89"/>
      <c r="FGD120" s="89"/>
      <c r="FGE120" s="89"/>
      <c r="FGF120" s="89"/>
      <c r="FGG120" s="89"/>
      <c r="FGH120" s="89"/>
      <c r="FGI120" s="89"/>
      <c r="FGJ120" s="89"/>
      <c r="FGK120" s="89"/>
      <c r="FGL120" s="89"/>
      <c r="FGM120" s="89"/>
      <c r="FGN120" s="89"/>
      <c r="FGO120" s="89"/>
      <c r="FGP120" s="89"/>
      <c r="FGQ120" s="89"/>
      <c r="FGR120" s="89"/>
      <c r="FGS120" s="89"/>
      <c r="FGT120" s="89"/>
      <c r="FGU120" s="89"/>
      <c r="FGV120" s="89"/>
      <c r="FGW120" s="89"/>
      <c r="FGX120" s="89"/>
      <c r="FGY120" s="89"/>
      <c r="FGZ120" s="89"/>
      <c r="FHA120" s="89"/>
      <c r="FHB120" s="89"/>
      <c r="FHC120" s="89"/>
      <c r="FHD120" s="89"/>
      <c r="FHE120" s="89"/>
      <c r="FHF120" s="89"/>
      <c r="FHG120" s="89"/>
      <c r="FHH120" s="89"/>
      <c r="FHI120" s="89"/>
      <c r="FHJ120" s="89"/>
      <c r="FHK120" s="89"/>
      <c r="FHL120" s="89"/>
      <c r="FHM120" s="89"/>
      <c r="FHN120" s="89"/>
      <c r="FHO120" s="89"/>
      <c r="FHP120" s="89"/>
      <c r="FHQ120" s="89"/>
      <c r="FHR120" s="89"/>
      <c r="FHS120" s="89"/>
      <c r="FHT120" s="89"/>
      <c r="FHU120" s="89"/>
      <c r="FHV120" s="89"/>
      <c r="FHW120" s="89"/>
      <c r="FHX120" s="89"/>
      <c r="FHY120" s="89"/>
      <c r="FHZ120" s="89"/>
      <c r="FIA120" s="89"/>
      <c r="FIB120" s="89"/>
      <c r="FIC120" s="89"/>
      <c r="FID120" s="89"/>
      <c r="FIE120" s="89"/>
      <c r="FIF120" s="89"/>
      <c r="FIG120" s="89"/>
      <c r="FIH120" s="89"/>
      <c r="FII120" s="89"/>
      <c r="FIJ120" s="89"/>
      <c r="FIK120" s="89"/>
      <c r="FIL120" s="89"/>
      <c r="FIM120" s="89"/>
      <c r="FIN120" s="89"/>
      <c r="FIO120" s="89"/>
      <c r="FIP120" s="89"/>
      <c r="FIQ120" s="89"/>
      <c r="FIR120" s="89"/>
      <c r="FIS120" s="89"/>
      <c r="FIT120" s="89"/>
      <c r="FIU120" s="89"/>
      <c r="FIV120" s="89"/>
      <c r="FIW120" s="89"/>
      <c r="FIX120" s="89"/>
      <c r="FIY120" s="89"/>
      <c r="FIZ120" s="89"/>
      <c r="FJA120" s="89"/>
      <c r="FJB120" s="89"/>
      <c r="FJC120" s="89"/>
      <c r="FJD120" s="89"/>
      <c r="FJE120" s="89"/>
      <c r="FJF120" s="89"/>
      <c r="FJG120" s="89"/>
      <c r="FJH120" s="89"/>
      <c r="FJI120" s="89"/>
      <c r="FJJ120" s="89"/>
      <c r="FJK120" s="89"/>
      <c r="FJL120" s="89"/>
      <c r="FJM120" s="89"/>
      <c r="FJN120" s="89"/>
      <c r="FJO120" s="89"/>
      <c r="FJP120" s="89"/>
      <c r="FJQ120" s="89"/>
      <c r="FJR120" s="89"/>
      <c r="FJS120" s="89"/>
      <c r="FJT120" s="89"/>
      <c r="FJU120" s="89"/>
      <c r="FJV120" s="89"/>
      <c r="FJW120" s="89"/>
      <c r="FJX120" s="89"/>
      <c r="FJY120" s="89"/>
      <c r="FJZ120" s="89"/>
      <c r="FKA120" s="89"/>
      <c r="FKB120" s="89"/>
      <c r="FKC120" s="89"/>
      <c r="FKD120" s="89"/>
      <c r="FKE120" s="89"/>
      <c r="FKF120" s="89"/>
      <c r="FKG120" s="89"/>
      <c r="FKH120" s="89"/>
      <c r="FKI120" s="89"/>
      <c r="FKJ120" s="89"/>
      <c r="FKK120" s="89"/>
      <c r="FKL120" s="89"/>
      <c r="FKM120" s="89"/>
      <c r="FKN120" s="89"/>
      <c r="FKO120" s="89"/>
      <c r="FKP120" s="89"/>
      <c r="FKQ120" s="89"/>
      <c r="FKR120" s="89"/>
      <c r="FKS120" s="89"/>
      <c r="FKT120" s="89"/>
      <c r="FKU120" s="89"/>
      <c r="FKV120" s="89"/>
      <c r="FKW120" s="89"/>
      <c r="FKX120" s="89"/>
      <c r="FKY120" s="89"/>
      <c r="FKZ120" s="89"/>
      <c r="FLA120" s="89"/>
      <c r="FLB120" s="89"/>
      <c r="FLC120" s="89"/>
      <c r="FLD120" s="89"/>
      <c r="FLE120" s="89"/>
      <c r="FLF120" s="89"/>
      <c r="FLG120" s="89"/>
      <c r="FLH120" s="89"/>
      <c r="FLI120" s="89"/>
      <c r="FLJ120" s="89"/>
      <c r="FLK120" s="89"/>
      <c r="FLL120" s="89"/>
      <c r="FLM120" s="89"/>
      <c r="FLN120" s="89"/>
      <c r="FLO120" s="89"/>
      <c r="FLP120" s="89"/>
      <c r="FLQ120" s="89"/>
      <c r="FLR120" s="89"/>
      <c r="FLS120" s="89"/>
      <c r="FLT120" s="89"/>
      <c r="FLU120" s="89"/>
      <c r="FLV120" s="89"/>
      <c r="FLW120" s="89"/>
      <c r="FLX120" s="89"/>
      <c r="FLY120" s="89"/>
      <c r="FLZ120" s="89"/>
      <c r="FMA120" s="89"/>
      <c r="FMB120" s="89"/>
      <c r="FMC120" s="89"/>
      <c r="FMD120" s="89"/>
      <c r="FME120" s="89"/>
      <c r="FMF120" s="89"/>
      <c r="FMG120" s="89"/>
      <c r="FMH120" s="89"/>
      <c r="FMI120" s="89"/>
      <c r="FMJ120" s="89"/>
      <c r="FMK120" s="89"/>
      <c r="FML120" s="89"/>
      <c r="FMM120" s="89"/>
      <c r="FMN120" s="89"/>
      <c r="FMO120" s="89"/>
      <c r="FMP120" s="89"/>
      <c r="FMQ120" s="89"/>
      <c r="FMR120" s="89"/>
      <c r="FMS120" s="89"/>
      <c r="FMT120" s="89"/>
      <c r="FMU120" s="89"/>
      <c r="FMV120" s="89"/>
      <c r="FMW120" s="89"/>
      <c r="FMX120" s="89"/>
      <c r="FMY120" s="89"/>
      <c r="FMZ120" s="89"/>
      <c r="FNA120" s="89"/>
      <c r="FNB120" s="89"/>
      <c r="FNC120" s="89"/>
      <c r="FND120" s="89"/>
      <c r="FNE120" s="89"/>
      <c r="FNF120" s="89"/>
      <c r="FNG120" s="89"/>
      <c r="FNH120" s="89"/>
      <c r="FNI120" s="89"/>
      <c r="FNJ120" s="89"/>
      <c r="FNK120" s="89"/>
      <c r="FNL120" s="89"/>
      <c r="FNM120" s="89"/>
      <c r="FNN120" s="89"/>
      <c r="FNO120" s="89"/>
      <c r="FNP120" s="89"/>
      <c r="FNQ120" s="89"/>
      <c r="FNR120" s="89"/>
      <c r="FNS120" s="89"/>
      <c r="FNT120" s="89"/>
      <c r="FNU120" s="89"/>
      <c r="FNV120" s="89"/>
      <c r="FNW120" s="89"/>
      <c r="FNX120" s="89"/>
      <c r="FNY120" s="89"/>
      <c r="FNZ120" s="89"/>
      <c r="FOA120" s="89"/>
      <c r="FOB120" s="89"/>
      <c r="FOC120" s="89"/>
      <c r="FOD120" s="89"/>
      <c r="FOE120" s="89"/>
      <c r="FOF120" s="89"/>
      <c r="FOG120" s="89"/>
      <c r="FOH120" s="89"/>
      <c r="FOI120" s="89"/>
      <c r="FOJ120" s="89"/>
      <c r="FOK120" s="89"/>
      <c r="FOL120" s="89"/>
      <c r="FOM120" s="89"/>
      <c r="FON120" s="89"/>
      <c r="FOO120" s="89"/>
      <c r="FOP120" s="89"/>
      <c r="FOQ120" s="89"/>
      <c r="FOR120" s="89"/>
      <c r="FOS120" s="89"/>
      <c r="FOT120" s="89"/>
      <c r="FOU120" s="89"/>
      <c r="FOV120" s="89"/>
      <c r="FOW120" s="89"/>
      <c r="FOX120" s="89"/>
      <c r="FOY120" s="89"/>
      <c r="FOZ120" s="89"/>
      <c r="FPA120" s="89"/>
      <c r="FPB120" s="89"/>
      <c r="FPC120" s="89"/>
      <c r="FPD120" s="89"/>
      <c r="FPE120" s="89"/>
      <c r="FPF120" s="89"/>
      <c r="FPG120" s="89"/>
      <c r="FPH120" s="89"/>
      <c r="FPI120" s="89"/>
      <c r="FPJ120" s="89"/>
      <c r="FPK120" s="89"/>
      <c r="FPL120" s="89"/>
      <c r="FPM120" s="89"/>
      <c r="FPN120" s="89"/>
      <c r="FPO120" s="89"/>
      <c r="FPP120" s="89"/>
      <c r="FPQ120" s="89"/>
      <c r="FPR120" s="89"/>
      <c r="FPS120" s="89"/>
      <c r="FPT120" s="89"/>
      <c r="FPU120" s="89"/>
      <c r="FPV120" s="89"/>
      <c r="FPW120" s="89"/>
      <c r="FPX120" s="89"/>
      <c r="FPY120" s="89"/>
      <c r="FPZ120" s="89"/>
      <c r="FQA120" s="89"/>
      <c r="FQB120" s="89"/>
      <c r="FQC120" s="89"/>
      <c r="FQD120" s="89"/>
      <c r="FQE120" s="89"/>
      <c r="FQF120" s="89"/>
      <c r="FQG120" s="89"/>
      <c r="FQH120" s="89"/>
      <c r="FQI120" s="89"/>
      <c r="FQJ120" s="89"/>
      <c r="FQK120" s="89"/>
      <c r="FQL120" s="89"/>
      <c r="FQM120" s="89"/>
      <c r="FQN120" s="89"/>
      <c r="FQO120" s="89"/>
      <c r="FQP120" s="89"/>
      <c r="FQQ120" s="89"/>
      <c r="FQR120" s="89"/>
      <c r="FQS120" s="89"/>
      <c r="FQT120" s="89"/>
      <c r="FQU120" s="89"/>
      <c r="FQV120" s="89"/>
      <c r="FQW120" s="89"/>
      <c r="FQX120" s="89"/>
      <c r="FQY120" s="89"/>
      <c r="FQZ120" s="89"/>
      <c r="FRA120" s="89"/>
      <c r="FRB120" s="89"/>
      <c r="FRC120" s="89"/>
      <c r="FRD120" s="89"/>
      <c r="FRE120" s="89"/>
      <c r="FRF120" s="89"/>
      <c r="FRG120" s="89"/>
      <c r="FRH120" s="89"/>
      <c r="FRI120" s="89"/>
      <c r="FRJ120" s="89"/>
      <c r="FRK120" s="89"/>
      <c r="FRL120" s="89"/>
      <c r="FRM120" s="89"/>
      <c r="FRN120" s="89"/>
      <c r="FRO120" s="89"/>
      <c r="FRP120" s="89"/>
      <c r="FRQ120" s="89"/>
      <c r="FRR120" s="89"/>
      <c r="FRS120" s="89"/>
      <c r="FRT120" s="89"/>
      <c r="FRU120" s="89"/>
      <c r="FRV120" s="89"/>
      <c r="FRW120" s="89"/>
      <c r="FRX120" s="89"/>
      <c r="FRY120" s="89"/>
      <c r="FRZ120" s="89"/>
      <c r="FSA120" s="89"/>
      <c r="FSB120" s="89"/>
      <c r="FSC120" s="89"/>
      <c r="FSD120" s="89"/>
      <c r="FSE120" s="89"/>
      <c r="FSF120" s="89"/>
      <c r="FSG120" s="89"/>
      <c r="FSH120" s="89"/>
      <c r="FSI120" s="89"/>
      <c r="FSJ120" s="89"/>
      <c r="FSK120" s="89"/>
      <c r="FSL120" s="89"/>
      <c r="FSM120" s="89"/>
      <c r="FSN120" s="89"/>
      <c r="FSO120" s="89"/>
      <c r="FSP120" s="89"/>
      <c r="FSQ120" s="89"/>
      <c r="FSR120" s="89"/>
      <c r="FSS120" s="89"/>
      <c r="FST120" s="89"/>
      <c r="FSU120" s="89"/>
      <c r="FSV120" s="89"/>
      <c r="FSW120" s="89"/>
      <c r="FSX120" s="89"/>
      <c r="FSY120" s="89"/>
      <c r="FSZ120" s="89"/>
      <c r="FTA120" s="89"/>
      <c r="FTB120" s="89"/>
      <c r="FTC120" s="89"/>
      <c r="FTD120" s="89"/>
      <c r="FTE120" s="89"/>
      <c r="FTF120" s="89"/>
      <c r="FTG120" s="89"/>
      <c r="FTH120" s="89"/>
      <c r="FTI120" s="89"/>
      <c r="FTJ120" s="89"/>
      <c r="FTK120" s="89"/>
      <c r="FTL120" s="89"/>
      <c r="FTM120" s="89"/>
      <c r="FTN120" s="89"/>
      <c r="FTO120" s="89"/>
      <c r="FTP120" s="89"/>
      <c r="FTQ120" s="89"/>
      <c r="FTR120" s="89"/>
      <c r="FTS120" s="89"/>
      <c r="FTT120" s="89"/>
      <c r="FTU120" s="89"/>
      <c r="FTV120" s="89"/>
      <c r="FTW120" s="89"/>
      <c r="FTX120" s="89"/>
      <c r="FTY120" s="89"/>
      <c r="FTZ120" s="89"/>
      <c r="FUA120" s="89"/>
      <c r="FUB120" s="89"/>
      <c r="FUC120" s="89"/>
      <c r="FUD120" s="89"/>
      <c r="FUE120" s="89"/>
      <c r="FUF120" s="89"/>
      <c r="FUG120" s="89"/>
      <c r="FUH120" s="89"/>
      <c r="FUI120" s="89"/>
      <c r="FUJ120" s="89"/>
      <c r="FUK120" s="89"/>
      <c r="FUL120" s="89"/>
      <c r="FUM120" s="89"/>
      <c r="FUN120" s="89"/>
      <c r="FUO120" s="89"/>
      <c r="FUP120" s="89"/>
      <c r="FUQ120" s="89"/>
      <c r="FUR120" s="89"/>
      <c r="FUS120" s="89"/>
      <c r="FUT120" s="89"/>
      <c r="FUU120" s="89"/>
      <c r="FUV120" s="89"/>
      <c r="FUW120" s="89"/>
      <c r="FUX120" s="89"/>
      <c r="FUY120" s="89"/>
      <c r="FUZ120" s="89"/>
      <c r="FVA120" s="89"/>
      <c r="FVB120" s="89"/>
      <c r="FVC120" s="89"/>
      <c r="FVD120" s="89"/>
      <c r="FVE120" s="89"/>
      <c r="FVF120" s="89"/>
      <c r="FVG120" s="89"/>
      <c r="FVH120" s="89"/>
      <c r="FVI120" s="89"/>
      <c r="FVJ120" s="89"/>
      <c r="FVK120" s="89"/>
      <c r="FVL120" s="89"/>
      <c r="FVM120" s="89"/>
      <c r="FVN120" s="89"/>
      <c r="FVO120" s="89"/>
      <c r="FVP120" s="89"/>
      <c r="FVQ120" s="89"/>
      <c r="FVR120" s="89"/>
      <c r="FVS120" s="89"/>
      <c r="FVT120" s="89"/>
      <c r="FVU120" s="89"/>
      <c r="FVV120" s="89"/>
      <c r="FVW120" s="89"/>
      <c r="FVX120" s="89"/>
      <c r="FVY120" s="89"/>
      <c r="FVZ120" s="89"/>
      <c r="FWA120" s="89"/>
      <c r="FWB120" s="89"/>
      <c r="FWC120" s="89"/>
      <c r="FWD120" s="89"/>
      <c r="FWE120" s="89"/>
      <c r="FWF120" s="89"/>
      <c r="FWG120" s="89"/>
      <c r="FWH120" s="89"/>
      <c r="FWI120" s="89"/>
      <c r="FWJ120" s="89"/>
      <c r="FWK120" s="89"/>
      <c r="FWL120" s="89"/>
      <c r="FWM120" s="89"/>
      <c r="FWN120" s="89"/>
      <c r="FWO120" s="89"/>
      <c r="FWP120" s="89"/>
      <c r="FWQ120" s="89"/>
      <c r="FWR120" s="89"/>
      <c r="FWS120" s="89"/>
      <c r="FWT120" s="89"/>
      <c r="FWU120" s="89"/>
      <c r="FWV120" s="89"/>
      <c r="FWW120" s="89"/>
      <c r="FWX120" s="89"/>
      <c r="FWY120" s="89"/>
      <c r="FWZ120" s="89"/>
      <c r="FXA120" s="89"/>
      <c r="FXB120" s="89"/>
      <c r="FXC120" s="89"/>
      <c r="FXD120" s="89"/>
      <c r="FXE120" s="89"/>
      <c r="FXF120" s="89"/>
      <c r="FXG120" s="89"/>
      <c r="FXH120" s="89"/>
      <c r="FXI120" s="89"/>
      <c r="FXJ120" s="89"/>
      <c r="FXK120" s="89"/>
      <c r="FXL120" s="89"/>
      <c r="FXM120" s="89"/>
      <c r="FXN120" s="89"/>
      <c r="FXO120" s="89"/>
      <c r="FXP120" s="89"/>
      <c r="FXQ120" s="89"/>
      <c r="FXR120" s="89"/>
      <c r="FXS120" s="89"/>
      <c r="FXT120" s="89"/>
      <c r="FXU120" s="89"/>
      <c r="FXV120" s="89"/>
      <c r="FXW120" s="89"/>
      <c r="FXX120" s="89"/>
      <c r="FXY120" s="89"/>
      <c r="FXZ120" s="89"/>
      <c r="FYA120" s="89"/>
      <c r="FYB120" s="89"/>
      <c r="FYC120" s="89"/>
      <c r="FYD120" s="89"/>
      <c r="FYE120" s="89"/>
      <c r="FYF120" s="89"/>
      <c r="FYG120" s="89"/>
      <c r="FYH120" s="89"/>
      <c r="FYI120" s="89"/>
      <c r="FYJ120" s="89"/>
      <c r="FYK120" s="89"/>
      <c r="FYL120" s="89"/>
      <c r="FYM120" s="89"/>
      <c r="FYN120" s="89"/>
      <c r="FYO120" s="89"/>
      <c r="FYP120" s="89"/>
      <c r="FYQ120" s="89"/>
      <c r="FYR120" s="89"/>
      <c r="FYS120" s="89"/>
      <c r="FYT120" s="89"/>
      <c r="FYU120" s="89"/>
      <c r="FYV120" s="89"/>
      <c r="FYW120" s="89"/>
      <c r="FYX120" s="89"/>
      <c r="FYY120" s="89"/>
      <c r="FYZ120" s="89"/>
      <c r="FZA120" s="89"/>
      <c r="FZB120" s="89"/>
      <c r="FZC120" s="89"/>
      <c r="FZD120" s="89"/>
      <c r="FZE120" s="89"/>
      <c r="FZF120" s="89"/>
      <c r="FZG120" s="89"/>
      <c r="FZH120" s="89"/>
      <c r="FZI120" s="89"/>
      <c r="FZJ120" s="89"/>
      <c r="FZK120" s="89"/>
      <c r="FZL120" s="89"/>
      <c r="FZM120" s="89"/>
      <c r="FZN120" s="89"/>
      <c r="FZO120" s="89"/>
      <c r="FZP120" s="89"/>
      <c r="FZQ120" s="89"/>
      <c r="FZR120" s="89"/>
      <c r="FZS120" s="89"/>
      <c r="FZT120" s="89"/>
      <c r="FZU120" s="89"/>
      <c r="FZV120" s="89"/>
      <c r="FZW120" s="89"/>
      <c r="FZX120" s="89"/>
      <c r="FZY120" s="89"/>
      <c r="FZZ120" s="89"/>
      <c r="GAA120" s="89"/>
      <c r="GAB120" s="89"/>
      <c r="GAC120" s="89"/>
      <c r="GAD120" s="89"/>
      <c r="GAE120" s="89"/>
      <c r="GAF120" s="89"/>
      <c r="GAG120" s="89"/>
      <c r="GAH120" s="89"/>
      <c r="GAI120" s="89"/>
      <c r="GAJ120" s="89"/>
      <c r="GAK120" s="89"/>
      <c r="GAL120" s="89"/>
      <c r="GAM120" s="89"/>
      <c r="GAN120" s="89"/>
      <c r="GAO120" s="89"/>
      <c r="GAP120" s="89"/>
      <c r="GAQ120" s="89"/>
      <c r="GAR120" s="89"/>
      <c r="GAS120" s="89"/>
      <c r="GAT120" s="89"/>
      <c r="GAU120" s="89"/>
      <c r="GAV120" s="89"/>
      <c r="GAW120" s="89"/>
      <c r="GAX120" s="89"/>
      <c r="GAY120" s="89"/>
      <c r="GAZ120" s="89"/>
      <c r="GBA120" s="89"/>
      <c r="GBB120" s="89"/>
      <c r="GBC120" s="89"/>
      <c r="GBD120" s="89"/>
      <c r="GBE120" s="89"/>
      <c r="GBF120" s="89"/>
      <c r="GBG120" s="89"/>
      <c r="GBH120" s="89"/>
      <c r="GBI120" s="89"/>
      <c r="GBJ120" s="89"/>
      <c r="GBK120" s="89"/>
      <c r="GBL120" s="89"/>
      <c r="GBM120" s="89"/>
      <c r="GBN120" s="89"/>
      <c r="GBO120" s="89"/>
      <c r="GBP120" s="89"/>
      <c r="GBQ120" s="89"/>
      <c r="GBR120" s="89"/>
      <c r="GBS120" s="89"/>
      <c r="GBT120" s="89"/>
      <c r="GBU120" s="89"/>
      <c r="GBV120" s="89"/>
      <c r="GBW120" s="89"/>
      <c r="GBX120" s="89"/>
      <c r="GBY120" s="89"/>
      <c r="GBZ120" s="89"/>
      <c r="GCA120" s="89"/>
      <c r="GCB120" s="89"/>
      <c r="GCC120" s="89"/>
      <c r="GCD120" s="89"/>
      <c r="GCE120" s="89"/>
      <c r="GCF120" s="89"/>
      <c r="GCG120" s="89"/>
      <c r="GCH120" s="89"/>
      <c r="GCI120" s="89"/>
      <c r="GCJ120" s="89"/>
      <c r="GCK120" s="89"/>
      <c r="GCL120" s="89"/>
      <c r="GCM120" s="89"/>
      <c r="GCN120" s="89"/>
      <c r="GCO120" s="89"/>
      <c r="GCP120" s="89"/>
      <c r="GCQ120" s="89"/>
      <c r="GCR120" s="89"/>
      <c r="GCS120" s="89"/>
      <c r="GCT120" s="89"/>
      <c r="GCU120" s="89"/>
      <c r="GCV120" s="89"/>
      <c r="GCW120" s="89"/>
      <c r="GCX120" s="89"/>
      <c r="GCY120" s="89"/>
      <c r="GCZ120" s="89"/>
      <c r="GDA120" s="89"/>
      <c r="GDB120" s="89"/>
      <c r="GDC120" s="89"/>
      <c r="GDD120" s="89"/>
      <c r="GDE120" s="89"/>
      <c r="GDF120" s="89"/>
      <c r="GDG120" s="89"/>
      <c r="GDH120" s="89"/>
      <c r="GDI120" s="89"/>
      <c r="GDJ120" s="89"/>
      <c r="GDK120" s="89"/>
      <c r="GDL120" s="89"/>
      <c r="GDM120" s="89"/>
      <c r="GDN120" s="89"/>
      <c r="GDO120" s="89"/>
      <c r="GDP120" s="89"/>
      <c r="GDQ120" s="89"/>
      <c r="GDR120" s="89"/>
      <c r="GDS120" s="89"/>
      <c r="GDT120" s="89"/>
      <c r="GDU120" s="89"/>
      <c r="GDV120" s="89"/>
      <c r="GDW120" s="89"/>
      <c r="GDX120" s="89"/>
      <c r="GDY120" s="89"/>
      <c r="GDZ120" s="89"/>
      <c r="GEA120" s="89"/>
      <c r="GEB120" s="89"/>
      <c r="GEC120" s="89"/>
      <c r="GED120" s="89"/>
      <c r="GEE120" s="89"/>
      <c r="GEF120" s="89"/>
      <c r="GEG120" s="89"/>
      <c r="GEH120" s="89"/>
      <c r="GEI120" s="89"/>
      <c r="GEJ120" s="89"/>
      <c r="GEK120" s="89"/>
      <c r="GEL120" s="89"/>
      <c r="GEM120" s="89"/>
      <c r="GEN120" s="89"/>
      <c r="GEO120" s="89"/>
      <c r="GEP120" s="89"/>
      <c r="GEQ120" s="89"/>
      <c r="GER120" s="89"/>
      <c r="GES120" s="89"/>
      <c r="GET120" s="89"/>
      <c r="GEU120" s="89"/>
      <c r="GEV120" s="89"/>
      <c r="GEW120" s="89"/>
      <c r="GEX120" s="89"/>
      <c r="GEY120" s="89"/>
      <c r="GEZ120" s="89"/>
      <c r="GFA120" s="89"/>
      <c r="GFB120" s="89"/>
      <c r="GFC120" s="89"/>
      <c r="GFD120" s="89"/>
      <c r="GFE120" s="89"/>
      <c r="GFF120" s="89"/>
      <c r="GFG120" s="89"/>
      <c r="GFH120" s="89"/>
      <c r="GFI120" s="89"/>
      <c r="GFJ120" s="89"/>
      <c r="GFK120" s="89"/>
      <c r="GFL120" s="89"/>
      <c r="GFM120" s="89"/>
      <c r="GFN120" s="89"/>
      <c r="GFO120" s="89"/>
      <c r="GFP120" s="89"/>
      <c r="GFQ120" s="89"/>
      <c r="GFR120" s="89"/>
      <c r="GFS120" s="89"/>
      <c r="GFT120" s="89"/>
      <c r="GFU120" s="89"/>
      <c r="GFV120" s="89"/>
      <c r="GFW120" s="89"/>
      <c r="GFX120" s="89"/>
      <c r="GFY120" s="89"/>
      <c r="GFZ120" s="89"/>
      <c r="GGA120" s="89"/>
      <c r="GGB120" s="89"/>
      <c r="GGC120" s="89"/>
      <c r="GGD120" s="89"/>
      <c r="GGE120" s="89"/>
      <c r="GGF120" s="89"/>
      <c r="GGG120" s="89"/>
      <c r="GGH120" s="89"/>
      <c r="GGI120" s="89"/>
      <c r="GGJ120" s="89"/>
      <c r="GGK120" s="89"/>
      <c r="GGL120" s="89"/>
      <c r="GGM120" s="89"/>
      <c r="GGN120" s="89"/>
      <c r="GGO120" s="89"/>
      <c r="GGP120" s="89"/>
      <c r="GGQ120" s="89"/>
      <c r="GGR120" s="89"/>
      <c r="GGS120" s="89"/>
      <c r="GGT120" s="89"/>
      <c r="GGU120" s="89"/>
      <c r="GGV120" s="89"/>
      <c r="GGW120" s="89"/>
      <c r="GGX120" s="89"/>
      <c r="GGY120" s="89"/>
      <c r="GGZ120" s="89"/>
      <c r="GHA120" s="89"/>
      <c r="GHB120" s="89"/>
      <c r="GHC120" s="89"/>
      <c r="GHD120" s="89"/>
      <c r="GHE120" s="89"/>
      <c r="GHF120" s="89"/>
      <c r="GHG120" s="89"/>
      <c r="GHH120" s="89"/>
      <c r="GHI120" s="89"/>
      <c r="GHJ120" s="89"/>
      <c r="GHK120" s="89"/>
      <c r="GHL120" s="89"/>
      <c r="GHM120" s="89"/>
      <c r="GHN120" s="89"/>
      <c r="GHO120" s="89"/>
      <c r="GHP120" s="89"/>
      <c r="GHQ120" s="89"/>
      <c r="GHR120" s="89"/>
      <c r="GHS120" s="89"/>
      <c r="GHT120" s="89"/>
      <c r="GHU120" s="89"/>
      <c r="GHV120" s="89"/>
      <c r="GHW120" s="89"/>
      <c r="GHX120" s="89"/>
      <c r="GHY120" s="89"/>
      <c r="GHZ120" s="89"/>
      <c r="GIA120" s="89"/>
      <c r="GIB120" s="89"/>
      <c r="GIC120" s="89"/>
      <c r="GID120" s="89"/>
      <c r="GIE120" s="89"/>
      <c r="GIF120" s="89"/>
      <c r="GIG120" s="89"/>
      <c r="GIH120" s="89"/>
      <c r="GII120" s="89"/>
      <c r="GIJ120" s="89"/>
      <c r="GIK120" s="89"/>
      <c r="GIL120" s="89"/>
      <c r="GIM120" s="89"/>
      <c r="GIN120" s="89"/>
      <c r="GIO120" s="89"/>
      <c r="GIP120" s="89"/>
      <c r="GIQ120" s="89"/>
      <c r="GIR120" s="89"/>
      <c r="GIS120" s="89"/>
      <c r="GIT120" s="89"/>
      <c r="GIU120" s="89"/>
      <c r="GIV120" s="89"/>
      <c r="GIW120" s="89"/>
      <c r="GIX120" s="89"/>
      <c r="GIY120" s="89"/>
      <c r="GIZ120" s="89"/>
      <c r="GJA120" s="89"/>
      <c r="GJB120" s="89"/>
      <c r="GJC120" s="89"/>
      <c r="GJD120" s="89"/>
      <c r="GJE120" s="89"/>
      <c r="GJF120" s="89"/>
      <c r="GJG120" s="89"/>
      <c r="GJH120" s="89"/>
      <c r="GJI120" s="89"/>
      <c r="GJJ120" s="89"/>
      <c r="GJK120" s="89"/>
      <c r="GJL120" s="89"/>
      <c r="GJM120" s="89"/>
      <c r="GJN120" s="89"/>
      <c r="GJO120" s="89"/>
      <c r="GJP120" s="89"/>
      <c r="GJQ120" s="89"/>
      <c r="GJR120" s="89"/>
      <c r="GJS120" s="89"/>
      <c r="GJT120" s="89"/>
      <c r="GJU120" s="89"/>
      <c r="GJV120" s="89"/>
      <c r="GJW120" s="89"/>
      <c r="GJX120" s="89"/>
      <c r="GJY120" s="89"/>
      <c r="GJZ120" s="89"/>
      <c r="GKA120" s="89"/>
      <c r="GKB120" s="89"/>
      <c r="GKC120" s="89"/>
      <c r="GKD120" s="89"/>
      <c r="GKE120" s="89"/>
      <c r="GKF120" s="89"/>
      <c r="GKG120" s="89"/>
      <c r="GKH120" s="89"/>
      <c r="GKI120" s="89"/>
      <c r="GKJ120" s="89"/>
      <c r="GKK120" s="89"/>
      <c r="GKL120" s="89"/>
      <c r="GKM120" s="89"/>
      <c r="GKN120" s="89"/>
      <c r="GKO120" s="89"/>
      <c r="GKP120" s="89"/>
      <c r="GKQ120" s="89"/>
      <c r="GKR120" s="89"/>
      <c r="GKS120" s="89"/>
      <c r="GKT120" s="89"/>
      <c r="GKU120" s="89"/>
      <c r="GKV120" s="89"/>
      <c r="GKW120" s="89"/>
      <c r="GKX120" s="89"/>
      <c r="GKY120" s="89"/>
      <c r="GKZ120" s="89"/>
      <c r="GLA120" s="89"/>
      <c r="GLB120" s="89"/>
      <c r="GLC120" s="89"/>
      <c r="GLD120" s="89"/>
      <c r="GLE120" s="89"/>
      <c r="GLF120" s="89"/>
      <c r="GLG120" s="89"/>
      <c r="GLH120" s="89"/>
      <c r="GLI120" s="89"/>
      <c r="GLJ120" s="89"/>
      <c r="GLK120" s="89"/>
      <c r="GLL120" s="89"/>
      <c r="GLM120" s="89"/>
      <c r="GLN120" s="89"/>
      <c r="GLO120" s="89"/>
      <c r="GLP120" s="89"/>
      <c r="GLQ120" s="89"/>
      <c r="GLR120" s="89"/>
      <c r="GLS120" s="89"/>
      <c r="GLT120" s="89"/>
      <c r="GLU120" s="89"/>
      <c r="GLV120" s="89"/>
      <c r="GLW120" s="89"/>
      <c r="GLX120" s="89"/>
      <c r="GLY120" s="89"/>
      <c r="GLZ120" s="89"/>
      <c r="GMA120" s="89"/>
      <c r="GMB120" s="89"/>
      <c r="GMC120" s="89"/>
      <c r="GMD120" s="89"/>
      <c r="GME120" s="89"/>
      <c r="GMF120" s="89"/>
      <c r="GMG120" s="89"/>
      <c r="GMH120" s="89"/>
      <c r="GMI120" s="89"/>
      <c r="GMJ120" s="89"/>
      <c r="GMK120" s="89"/>
      <c r="GML120" s="89"/>
      <c r="GMM120" s="89"/>
      <c r="GMN120" s="89"/>
      <c r="GMO120" s="89"/>
      <c r="GMP120" s="89"/>
      <c r="GMQ120" s="89"/>
      <c r="GMR120" s="89"/>
      <c r="GMS120" s="89"/>
      <c r="GMT120" s="89"/>
      <c r="GMU120" s="89"/>
      <c r="GMV120" s="89"/>
      <c r="GMW120" s="89"/>
      <c r="GMX120" s="89"/>
      <c r="GMY120" s="89"/>
      <c r="GMZ120" s="89"/>
      <c r="GNA120" s="89"/>
      <c r="GNB120" s="89"/>
      <c r="GNC120" s="89"/>
      <c r="GND120" s="89"/>
      <c r="GNE120" s="89"/>
      <c r="GNF120" s="89"/>
      <c r="GNG120" s="89"/>
      <c r="GNH120" s="89"/>
      <c r="GNI120" s="89"/>
      <c r="GNJ120" s="89"/>
      <c r="GNK120" s="89"/>
      <c r="GNL120" s="89"/>
      <c r="GNM120" s="89"/>
      <c r="GNN120" s="89"/>
      <c r="GNO120" s="89"/>
      <c r="GNP120" s="89"/>
      <c r="GNQ120" s="89"/>
      <c r="GNR120" s="89"/>
      <c r="GNS120" s="89"/>
      <c r="GNT120" s="89"/>
      <c r="GNU120" s="89"/>
      <c r="GNV120" s="89"/>
      <c r="GNW120" s="89"/>
      <c r="GNX120" s="89"/>
      <c r="GNY120" s="89"/>
      <c r="GNZ120" s="89"/>
      <c r="GOA120" s="89"/>
      <c r="GOB120" s="89"/>
      <c r="GOC120" s="89"/>
      <c r="GOD120" s="89"/>
      <c r="GOE120" s="89"/>
      <c r="GOF120" s="89"/>
      <c r="GOG120" s="89"/>
      <c r="GOH120" s="89"/>
      <c r="GOI120" s="89"/>
      <c r="GOJ120" s="89"/>
      <c r="GOK120" s="89"/>
      <c r="GOL120" s="89"/>
      <c r="GOM120" s="89"/>
      <c r="GON120" s="89"/>
      <c r="GOO120" s="89"/>
      <c r="GOP120" s="89"/>
      <c r="GOQ120" s="89"/>
      <c r="GOR120" s="89"/>
      <c r="GOS120" s="89"/>
      <c r="GOT120" s="89"/>
      <c r="GOU120" s="89"/>
      <c r="GOV120" s="89"/>
      <c r="GOW120" s="89"/>
      <c r="GOX120" s="89"/>
      <c r="GOY120" s="89"/>
      <c r="GOZ120" s="89"/>
      <c r="GPA120" s="89"/>
      <c r="GPB120" s="89"/>
      <c r="GPC120" s="89"/>
      <c r="GPD120" s="89"/>
      <c r="GPE120" s="89"/>
      <c r="GPF120" s="89"/>
      <c r="GPG120" s="89"/>
      <c r="GPH120" s="89"/>
      <c r="GPI120" s="89"/>
      <c r="GPJ120" s="89"/>
      <c r="GPK120" s="89"/>
      <c r="GPL120" s="89"/>
      <c r="GPM120" s="89"/>
      <c r="GPN120" s="89"/>
      <c r="GPO120" s="89"/>
      <c r="GPP120" s="89"/>
      <c r="GPQ120" s="89"/>
      <c r="GPR120" s="89"/>
      <c r="GPS120" s="89"/>
      <c r="GPT120" s="89"/>
      <c r="GPU120" s="89"/>
      <c r="GPV120" s="89"/>
      <c r="GPW120" s="89"/>
      <c r="GPX120" s="89"/>
      <c r="GPY120" s="89"/>
      <c r="GPZ120" s="89"/>
      <c r="GQA120" s="89"/>
      <c r="GQB120" s="89"/>
      <c r="GQC120" s="89"/>
      <c r="GQD120" s="89"/>
      <c r="GQE120" s="89"/>
      <c r="GQF120" s="89"/>
      <c r="GQG120" s="89"/>
      <c r="GQH120" s="89"/>
      <c r="GQI120" s="89"/>
      <c r="GQJ120" s="89"/>
      <c r="GQK120" s="89"/>
      <c r="GQL120" s="89"/>
      <c r="GQM120" s="89"/>
      <c r="GQN120" s="89"/>
      <c r="GQO120" s="89"/>
      <c r="GQP120" s="89"/>
      <c r="GQQ120" s="89"/>
      <c r="GQR120" s="89"/>
      <c r="GQS120" s="89"/>
      <c r="GQT120" s="89"/>
      <c r="GQU120" s="89"/>
      <c r="GQV120" s="89"/>
      <c r="GQW120" s="89"/>
      <c r="GQX120" s="89"/>
      <c r="GQY120" s="89"/>
      <c r="GQZ120" s="89"/>
      <c r="GRA120" s="89"/>
      <c r="GRB120" s="89"/>
      <c r="GRC120" s="89"/>
      <c r="GRD120" s="89"/>
      <c r="GRE120" s="89"/>
      <c r="GRF120" s="89"/>
      <c r="GRG120" s="89"/>
      <c r="GRH120" s="89"/>
      <c r="GRI120" s="89"/>
      <c r="GRJ120" s="89"/>
      <c r="GRK120" s="89"/>
      <c r="GRL120" s="89"/>
      <c r="GRM120" s="89"/>
      <c r="GRN120" s="89"/>
      <c r="GRO120" s="89"/>
      <c r="GRP120" s="89"/>
      <c r="GRQ120" s="89"/>
      <c r="GRR120" s="89"/>
      <c r="GRS120" s="89"/>
      <c r="GRT120" s="89"/>
      <c r="GRU120" s="89"/>
      <c r="GRV120" s="89"/>
      <c r="GRW120" s="89"/>
      <c r="GRX120" s="89"/>
      <c r="GRY120" s="89"/>
      <c r="GRZ120" s="89"/>
      <c r="GSA120" s="89"/>
      <c r="GSB120" s="89"/>
      <c r="GSC120" s="89"/>
      <c r="GSD120" s="89"/>
      <c r="GSE120" s="89"/>
      <c r="GSF120" s="89"/>
      <c r="GSG120" s="89"/>
      <c r="GSH120" s="89"/>
      <c r="GSI120" s="89"/>
      <c r="GSJ120" s="89"/>
      <c r="GSK120" s="89"/>
      <c r="GSL120" s="89"/>
      <c r="GSM120" s="89"/>
      <c r="GSN120" s="89"/>
      <c r="GSO120" s="89"/>
      <c r="GSP120" s="89"/>
      <c r="GSQ120" s="89"/>
      <c r="GSR120" s="89"/>
      <c r="GSS120" s="89"/>
      <c r="GST120" s="89"/>
      <c r="GSU120" s="89"/>
      <c r="GSV120" s="89"/>
      <c r="GSW120" s="89"/>
      <c r="GSX120" s="89"/>
      <c r="GSY120" s="89"/>
      <c r="GSZ120" s="89"/>
      <c r="GTA120" s="89"/>
      <c r="GTB120" s="89"/>
      <c r="GTC120" s="89"/>
      <c r="GTD120" s="89"/>
      <c r="GTE120" s="89"/>
      <c r="GTF120" s="89"/>
      <c r="GTG120" s="89"/>
      <c r="GTH120" s="89"/>
      <c r="GTI120" s="89"/>
      <c r="GTJ120" s="89"/>
      <c r="GTK120" s="89"/>
      <c r="GTL120" s="89"/>
      <c r="GTM120" s="89"/>
      <c r="GTN120" s="89"/>
      <c r="GTO120" s="89"/>
      <c r="GTP120" s="89"/>
      <c r="GTQ120" s="89"/>
      <c r="GTR120" s="89"/>
      <c r="GTS120" s="89"/>
      <c r="GTT120" s="89"/>
      <c r="GTU120" s="89"/>
      <c r="GTV120" s="89"/>
      <c r="GTW120" s="89"/>
      <c r="GTX120" s="89"/>
      <c r="GTY120" s="89"/>
      <c r="GTZ120" s="89"/>
      <c r="GUA120" s="89"/>
      <c r="GUB120" s="89"/>
      <c r="GUC120" s="89"/>
      <c r="GUD120" s="89"/>
      <c r="GUE120" s="89"/>
      <c r="GUF120" s="89"/>
      <c r="GUG120" s="89"/>
      <c r="GUH120" s="89"/>
      <c r="GUI120" s="89"/>
      <c r="GUJ120" s="89"/>
      <c r="GUK120" s="89"/>
      <c r="GUL120" s="89"/>
      <c r="GUM120" s="89"/>
      <c r="GUN120" s="89"/>
      <c r="GUO120" s="89"/>
      <c r="GUP120" s="89"/>
      <c r="GUQ120" s="89"/>
      <c r="GUR120" s="89"/>
      <c r="GUS120" s="89"/>
      <c r="GUT120" s="89"/>
      <c r="GUU120" s="89"/>
      <c r="GUV120" s="89"/>
      <c r="GUW120" s="89"/>
      <c r="GUX120" s="89"/>
      <c r="GUY120" s="89"/>
      <c r="GUZ120" s="89"/>
      <c r="GVA120" s="89"/>
      <c r="GVB120" s="89"/>
      <c r="GVC120" s="89"/>
      <c r="GVD120" s="89"/>
      <c r="GVE120" s="89"/>
      <c r="GVF120" s="89"/>
      <c r="GVG120" s="89"/>
      <c r="GVH120" s="89"/>
      <c r="GVI120" s="89"/>
      <c r="GVJ120" s="89"/>
      <c r="GVK120" s="89"/>
      <c r="GVL120" s="89"/>
      <c r="GVM120" s="89"/>
      <c r="GVN120" s="89"/>
      <c r="GVO120" s="89"/>
      <c r="GVP120" s="89"/>
      <c r="GVQ120" s="89"/>
      <c r="GVR120" s="89"/>
      <c r="GVS120" s="89"/>
      <c r="GVT120" s="89"/>
      <c r="GVU120" s="89"/>
      <c r="GVV120" s="89"/>
      <c r="GVW120" s="89"/>
      <c r="GVX120" s="89"/>
      <c r="GVY120" s="89"/>
      <c r="GVZ120" s="89"/>
      <c r="GWA120" s="89"/>
      <c r="GWB120" s="89"/>
      <c r="GWC120" s="89"/>
      <c r="GWD120" s="89"/>
      <c r="GWE120" s="89"/>
      <c r="GWF120" s="89"/>
      <c r="GWG120" s="89"/>
      <c r="GWH120" s="89"/>
      <c r="GWI120" s="89"/>
      <c r="GWJ120" s="89"/>
      <c r="GWK120" s="89"/>
      <c r="GWL120" s="89"/>
      <c r="GWM120" s="89"/>
      <c r="GWN120" s="89"/>
      <c r="GWO120" s="89"/>
      <c r="GWP120" s="89"/>
      <c r="GWQ120" s="89"/>
      <c r="GWR120" s="89"/>
      <c r="GWS120" s="89"/>
      <c r="GWT120" s="89"/>
      <c r="GWU120" s="89"/>
      <c r="GWV120" s="89"/>
      <c r="GWW120" s="89"/>
      <c r="GWX120" s="89"/>
      <c r="GWY120" s="89"/>
      <c r="GWZ120" s="89"/>
      <c r="GXA120" s="89"/>
      <c r="GXB120" s="89"/>
      <c r="GXC120" s="89"/>
      <c r="GXD120" s="89"/>
      <c r="GXE120" s="89"/>
      <c r="GXF120" s="89"/>
      <c r="GXG120" s="89"/>
      <c r="GXH120" s="89"/>
      <c r="GXI120" s="89"/>
      <c r="GXJ120" s="89"/>
      <c r="GXK120" s="89"/>
      <c r="GXL120" s="89"/>
      <c r="GXM120" s="89"/>
      <c r="GXN120" s="89"/>
      <c r="GXO120" s="89"/>
      <c r="GXP120" s="89"/>
      <c r="GXQ120" s="89"/>
      <c r="GXR120" s="89"/>
      <c r="GXS120" s="89"/>
      <c r="GXT120" s="89"/>
      <c r="GXU120" s="89"/>
      <c r="GXV120" s="89"/>
      <c r="GXW120" s="89"/>
      <c r="GXX120" s="89"/>
      <c r="GXY120" s="89"/>
      <c r="GXZ120" s="89"/>
      <c r="GYA120" s="89"/>
      <c r="GYB120" s="89"/>
      <c r="GYC120" s="89"/>
      <c r="GYD120" s="89"/>
      <c r="GYE120" s="89"/>
      <c r="GYF120" s="89"/>
      <c r="GYG120" s="89"/>
      <c r="GYH120" s="89"/>
      <c r="GYI120" s="89"/>
      <c r="GYJ120" s="89"/>
      <c r="GYK120" s="89"/>
      <c r="GYL120" s="89"/>
      <c r="GYM120" s="89"/>
      <c r="GYN120" s="89"/>
      <c r="GYO120" s="89"/>
      <c r="GYP120" s="89"/>
      <c r="GYQ120" s="89"/>
      <c r="GYR120" s="89"/>
      <c r="GYS120" s="89"/>
      <c r="GYT120" s="89"/>
      <c r="GYU120" s="89"/>
      <c r="GYV120" s="89"/>
      <c r="GYW120" s="89"/>
      <c r="GYX120" s="89"/>
      <c r="GYY120" s="89"/>
      <c r="GYZ120" s="89"/>
      <c r="GZA120" s="89"/>
      <c r="GZB120" s="89"/>
      <c r="GZC120" s="89"/>
      <c r="GZD120" s="89"/>
      <c r="GZE120" s="89"/>
      <c r="GZF120" s="89"/>
      <c r="GZG120" s="89"/>
      <c r="GZH120" s="89"/>
      <c r="GZI120" s="89"/>
      <c r="GZJ120" s="89"/>
      <c r="GZK120" s="89"/>
      <c r="GZL120" s="89"/>
      <c r="GZM120" s="89"/>
      <c r="GZN120" s="89"/>
      <c r="GZO120" s="89"/>
      <c r="GZP120" s="89"/>
      <c r="GZQ120" s="89"/>
      <c r="GZR120" s="89"/>
      <c r="GZS120" s="89"/>
      <c r="GZT120" s="89"/>
      <c r="GZU120" s="89"/>
      <c r="GZV120" s="89"/>
      <c r="GZW120" s="89"/>
      <c r="GZX120" s="89"/>
      <c r="GZY120" s="89"/>
      <c r="GZZ120" s="89"/>
      <c r="HAA120" s="89"/>
      <c r="HAB120" s="89"/>
      <c r="HAC120" s="89"/>
      <c r="HAD120" s="89"/>
      <c r="HAE120" s="89"/>
      <c r="HAF120" s="89"/>
      <c r="HAG120" s="89"/>
      <c r="HAH120" s="89"/>
      <c r="HAI120" s="89"/>
      <c r="HAJ120" s="89"/>
      <c r="HAK120" s="89"/>
      <c r="HAL120" s="89"/>
      <c r="HAM120" s="89"/>
      <c r="HAN120" s="89"/>
      <c r="HAO120" s="89"/>
      <c r="HAP120" s="89"/>
      <c r="HAQ120" s="89"/>
      <c r="HAR120" s="89"/>
      <c r="HAS120" s="89"/>
      <c r="HAT120" s="89"/>
      <c r="HAU120" s="89"/>
      <c r="HAV120" s="89"/>
      <c r="HAW120" s="89"/>
      <c r="HAX120" s="89"/>
      <c r="HAY120" s="89"/>
      <c r="HAZ120" s="89"/>
      <c r="HBA120" s="89"/>
      <c r="HBB120" s="89"/>
      <c r="HBC120" s="89"/>
      <c r="HBD120" s="89"/>
      <c r="HBE120" s="89"/>
      <c r="HBF120" s="89"/>
      <c r="HBG120" s="89"/>
      <c r="HBH120" s="89"/>
      <c r="HBI120" s="89"/>
      <c r="HBJ120" s="89"/>
      <c r="HBK120" s="89"/>
      <c r="HBL120" s="89"/>
      <c r="HBM120" s="89"/>
      <c r="HBN120" s="89"/>
      <c r="HBO120" s="89"/>
      <c r="HBP120" s="89"/>
      <c r="HBQ120" s="89"/>
      <c r="HBR120" s="89"/>
      <c r="HBS120" s="89"/>
      <c r="HBT120" s="89"/>
      <c r="HBU120" s="89"/>
      <c r="HBV120" s="89"/>
      <c r="HBW120" s="89"/>
      <c r="HBX120" s="89"/>
      <c r="HBY120" s="89"/>
      <c r="HBZ120" s="89"/>
      <c r="HCA120" s="89"/>
      <c r="HCB120" s="89"/>
      <c r="HCC120" s="89"/>
      <c r="HCD120" s="89"/>
      <c r="HCE120" s="89"/>
      <c r="HCF120" s="89"/>
      <c r="HCG120" s="89"/>
      <c r="HCH120" s="89"/>
      <c r="HCI120" s="89"/>
      <c r="HCJ120" s="89"/>
      <c r="HCK120" s="89"/>
      <c r="HCL120" s="89"/>
      <c r="HCM120" s="89"/>
      <c r="HCN120" s="89"/>
      <c r="HCO120" s="89"/>
      <c r="HCP120" s="89"/>
      <c r="HCQ120" s="89"/>
      <c r="HCR120" s="89"/>
      <c r="HCS120" s="89"/>
      <c r="HCT120" s="89"/>
      <c r="HCU120" s="89"/>
      <c r="HCV120" s="89"/>
      <c r="HCW120" s="89"/>
      <c r="HCX120" s="89"/>
      <c r="HCY120" s="89"/>
      <c r="HCZ120" s="89"/>
      <c r="HDA120" s="89"/>
      <c r="HDB120" s="89"/>
      <c r="HDC120" s="89"/>
      <c r="HDD120" s="89"/>
      <c r="HDE120" s="89"/>
      <c r="HDF120" s="89"/>
      <c r="HDG120" s="89"/>
      <c r="HDH120" s="89"/>
      <c r="HDI120" s="89"/>
      <c r="HDJ120" s="89"/>
      <c r="HDK120" s="89"/>
      <c r="HDL120" s="89"/>
      <c r="HDM120" s="89"/>
      <c r="HDN120" s="89"/>
      <c r="HDO120" s="89"/>
      <c r="HDP120" s="89"/>
      <c r="HDQ120" s="89"/>
      <c r="HDR120" s="89"/>
      <c r="HDS120" s="89"/>
      <c r="HDT120" s="89"/>
      <c r="HDU120" s="89"/>
      <c r="HDV120" s="89"/>
      <c r="HDW120" s="89"/>
      <c r="HDX120" s="89"/>
      <c r="HDY120" s="89"/>
      <c r="HDZ120" s="89"/>
      <c r="HEA120" s="89"/>
      <c r="HEB120" s="89"/>
      <c r="HEC120" s="89"/>
      <c r="HED120" s="89"/>
      <c r="HEE120" s="89"/>
      <c r="HEF120" s="89"/>
      <c r="HEG120" s="89"/>
      <c r="HEH120" s="89"/>
      <c r="HEI120" s="89"/>
      <c r="HEJ120" s="89"/>
      <c r="HEK120" s="89"/>
      <c r="HEL120" s="89"/>
      <c r="HEM120" s="89"/>
      <c r="HEN120" s="89"/>
      <c r="HEO120" s="89"/>
      <c r="HEP120" s="89"/>
      <c r="HEQ120" s="89"/>
      <c r="HER120" s="89"/>
      <c r="HES120" s="89"/>
      <c r="HET120" s="89"/>
      <c r="HEU120" s="89"/>
      <c r="HEV120" s="89"/>
      <c r="HEW120" s="89"/>
      <c r="HEX120" s="89"/>
      <c r="HEY120" s="89"/>
      <c r="HEZ120" s="89"/>
      <c r="HFA120" s="89"/>
      <c r="HFB120" s="89"/>
      <c r="HFC120" s="89"/>
      <c r="HFD120" s="89"/>
      <c r="HFE120" s="89"/>
      <c r="HFF120" s="89"/>
      <c r="HFG120" s="89"/>
      <c r="HFH120" s="89"/>
      <c r="HFI120" s="89"/>
      <c r="HFJ120" s="89"/>
      <c r="HFK120" s="89"/>
      <c r="HFL120" s="89"/>
      <c r="HFM120" s="89"/>
      <c r="HFN120" s="89"/>
      <c r="HFO120" s="89"/>
      <c r="HFP120" s="89"/>
      <c r="HFQ120" s="89"/>
      <c r="HFR120" s="89"/>
      <c r="HFS120" s="89"/>
      <c r="HFT120" s="89"/>
      <c r="HFU120" s="89"/>
      <c r="HFV120" s="89"/>
      <c r="HFW120" s="89"/>
      <c r="HFX120" s="89"/>
      <c r="HFY120" s="89"/>
      <c r="HFZ120" s="89"/>
      <c r="HGA120" s="89"/>
      <c r="HGB120" s="89"/>
      <c r="HGC120" s="89"/>
      <c r="HGD120" s="89"/>
      <c r="HGE120" s="89"/>
      <c r="HGF120" s="89"/>
      <c r="HGG120" s="89"/>
      <c r="HGH120" s="89"/>
      <c r="HGI120" s="89"/>
      <c r="HGJ120" s="89"/>
      <c r="HGK120" s="89"/>
      <c r="HGL120" s="89"/>
      <c r="HGM120" s="89"/>
      <c r="HGN120" s="89"/>
      <c r="HGO120" s="89"/>
      <c r="HGP120" s="89"/>
      <c r="HGQ120" s="89"/>
      <c r="HGR120" s="89"/>
      <c r="HGS120" s="89"/>
      <c r="HGT120" s="89"/>
      <c r="HGU120" s="89"/>
      <c r="HGV120" s="89"/>
      <c r="HGW120" s="89"/>
      <c r="HGX120" s="89"/>
      <c r="HGY120" s="89"/>
      <c r="HGZ120" s="89"/>
      <c r="HHA120" s="89"/>
      <c r="HHB120" s="89"/>
      <c r="HHC120" s="89"/>
      <c r="HHD120" s="89"/>
      <c r="HHE120" s="89"/>
      <c r="HHF120" s="89"/>
      <c r="HHG120" s="89"/>
      <c r="HHH120" s="89"/>
      <c r="HHI120" s="89"/>
      <c r="HHJ120" s="89"/>
      <c r="HHK120" s="89"/>
      <c r="HHL120" s="89"/>
      <c r="HHM120" s="89"/>
      <c r="HHN120" s="89"/>
      <c r="HHO120" s="89"/>
      <c r="HHP120" s="89"/>
      <c r="HHQ120" s="89"/>
      <c r="HHR120" s="89"/>
      <c r="HHS120" s="89"/>
      <c r="HHT120" s="89"/>
      <c r="HHU120" s="89"/>
      <c r="HHV120" s="89"/>
      <c r="HHW120" s="89"/>
      <c r="HHX120" s="89"/>
      <c r="HHY120" s="89"/>
      <c r="HHZ120" s="89"/>
      <c r="HIA120" s="89"/>
      <c r="HIB120" s="89"/>
      <c r="HIC120" s="89"/>
      <c r="HID120" s="89"/>
      <c r="HIE120" s="89"/>
      <c r="HIF120" s="89"/>
      <c r="HIG120" s="89"/>
      <c r="HIH120" s="89"/>
      <c r="HII120" s="89"/>
      <c r="HIJ120" s="89"/>
      <c r="HIK120" s="89"/>
      <c r="HIL120" s="89"/>
      <c r="HIM120" s="89"/>
      <c r="HIN120" s="89"/>
      <c r="HIO120" s="89"/>
      <c r="HIP120" s="89"/>
      <c r="HIQ120" s="89"/>
      <c r="HIR120" s="89"/>
      <c r="HIS120" s="89"/>
      <c r="HIT120" s="89"/>
      <c r="HIU120" s="89"/>
      <c r="HIV120" s="89"/>
      <c r="HIW120" s="89"/>
      <c r="HIX120" s="89"/>
      <c r="HIY120" s="89"/>
      <c r="HIZ120" s="89"/>
      <c r="HJA120" s="89"/>
      <c r="HJB120" s="89"/>
      <c r="HJC120" s="89"/>
      <c r="HJD120" s="89"/>
      <c r="HJE120" s="89"/>
      <c r="HJF120" s="89"/>
      <c r="HJG120" s="89"/>
      <c r="HJH120" s="89"/>
      <c r="HJI120" s="89"/>
      <c r="HJJ120" s="89"/>
      <c r="HJK120" s="89"/>
      <c r="HJL120" s="89"/>
      <c r="HJM120" s="89"/>
      <c r="HJN120" s="89"/>
      <c r="HJO120" s="89"/>
      <c r="HJP120" s="89"/>
      <c r="HJQ120" s="89"/>
      <c r="HJR120" s="89"/>
      <c r="HJS120" s="89"/>
      <c r="HJT120" s="89"/>
      <c r="HJU120" s="89"/>
      <c r="HJV120" s="89"/>
      <c r="HJW120" s="89"/>
      <c r="HJX120" s="89"/>
      <c r="HJY120" s="89"/>
      <c r="HJZ120" s="89"/>
      <c r="HKA120" s="89"/>
      <c r="HKB120" s="89"/>
      <c r="HKC120" s="89"/>
      <c r="HKD120" s="89"/>
      <c r="HKE120" s="89"/>
      <c r="HKF120" s="89"/>
      <c r="HKG120" s="89"/>
      <c r="HKH120" s="89"/>
      <c r="HKI120" s="89"/>
      <c r="HKJ120" s="89"/>
      <c r="HKK120" s="89"/>
      <c r="HKL120" s="89"/>
      <c r="HKM120" s="89"/>
      <c r="HKN120" s="89"/>
      <c r="HKO120" s="89"/>
      <c r="HKP120" s="89"/>
      <c r="HKQ120" s="89"/>
      <c r="HKR120" s="89"/>
      <c r="HKS120" s="89"/>
      <c r="HKT120" s="89"/>
      <c r="HKU120" s="89"/>
      <c r="HKV120" s="89"/>
      <c r="HKW120" s="89"/>
      <c r="HKX120" s="89"/>
      <c r="HKY120" s="89"/>
      <c r="HKZ120" s="89"/>
      <c r="HLA120" s="89"/>
      <c r="HLB120" s="89"/>
      <c r="HLC120" s="89"/>
      <c r="HLD120" s="89"/>
      <c r="HLE120" s="89"/>
      <c r="HLF120" s="89"/>
      <c r="HLG120" s="89"/>
      <c r="HLH120" s="89"/>
      <c r="HLI120" s="89"/>
      <c r="HLJ120" s="89"/>
      <c r="HLK120" s="89"/>
      <c r="HLL120" s="89"/>
      <c r="HLM120" s="89"/>
      <c r="HLN120" s="89"/>
      <c r="HLO120" s="89"/>
      <c r="HLP120" s="89"/>
      <c r="HLQ120" s="89"/>
      <c r="HLR120" s="89"/>
      <c r="HLS120" s="89"/>
      <c r="HLT120" s="89"/>
      <c r="HLU120" s="89"/>
      <c r="HLV120" s="89"/>
      <c r="HLW120" s="89"/>
      <c r="HLX120" s="89"/>
      <c r="HLY120" s="89"/>
      <c r="HLZ120" s="89"/>
      <c r="HMA120" s="89"/>
      <c r="HMB120" s="89"/>
      <c r="HMC120" s="89"/>
      <c r="HMD120" s="89"/>
      <c r="HME120" s="89"/>
      <c r="HMF120" s="89"/>
      <c r="HMG120" s="89"/>
      <c r="HMH120" s="89"/>
      <c r="HMI120" s="89"/>
      <c r="HMJ120" s="89"/>
      <c r="HMK120" s="89"/>
      <c r="HML120" s="89"/>
      <c r="HMM120" s="89"/>
      <c r="HMN120" s="89"/>
      <c r="HMO120" s="89"/>
      <c r="HMP120" s="89"/>
      <c r="HMQ120" s="89"/>
      <c r="HMR120" s="89"/>
      <c r="HMS120" s="89"/>
      <c r="HMT120" s="89"/>
      <c r="HMU120" s="89"/>
      <c r="HMV120" s="89"/>
      <c r="HMW120" s="89"/>
      <c r="HMX120" s="89"/>
      <c r="HMY120" s="89"/>
      <c r="HMZ120" s="89"/>
      <c r="HNA120" s="89"/>
      <c r="HNB120" s="89"/>
      <c r="HNC120" s="89"/>
      <c r="HND120" s="89"/>
      <c r="HNE120" s="89"/>
      <c r="HNF120" s="89"/>
      <c r="HNG120" s="89"/>
      <c r="HNH120" s="89"/>
      <c r="HNI120" s="89"/>
      <c r="HNJ120" s="89"/>
      <c r="HNK120" s="89"/>
      <c r="HNL120" s="89"/>
      <c r="HNM120" s="89"/>
      <c r="HNN120" s="89"/>
      <c r="HNO120" s="89"/>
      <c r="HNP120" s="89"/>
      <c r="HNQ120" s="89"/>
      <c r="HNR120" s="89"/>
      <c r="HNS120" s="89"/>
      <c r="HNT120" s="89"/>
      <c r="HNU120" s="89"/>
      <c r="HNV120" s="89"/>
      <c r="HNW120" s="89"/>
      <c r="HNX120" s="89"/>
      <c r="HNY120" s="89"/>
      <c r="HNZ120" s="89"/>
      <c r="HOA120" s="89"/>
      <c r="HOB120" s="89"/>
      <c r="HOC120" s="89"/>
      <c r="HOD120" s="89"/>
      <c r="HOE120" s="89"/>
      <c r="HOF120" s="89"/>
      <c r="HOG120" s="89"/>
      <c r="HOH120" s="89"/>
      <c r="HOI120" s="89"/>
      <c r="HOJ120" s="89"/>
      <c r="HOK120" s="89"/>
      <c r="HOL120" s="89"/>
      <c r="HOM120" s="89"/>
      <c r="HON120" s="89"/>
      <c r="HOO120" s="89"/>
      <c r="HOP120" s="89"/>
      <c r="HOQ120" s="89"/>
      <c r="HOR120" s="89"/>
      <c r="HOS120" s="89"/>
      <c r="HOT120" s="89"/>
      <c r="HOU120" s="89"/>
      <c r="HOV120" s="89"/>
      <c r="HOW120" s="89"/>
      <c r="HOX120" s="89"/>
      <c r="HOY120" s="89"/>
      <c r="HOZ120" s="89"/>
      <c r="HPA120" s="89"/>
      <c r="HPB120" s="89"/>
      <c r="HPC120" s="89"/>
      <c r="HPD120" s="89"/>
      <c r="HPE120" s="89"/>
      <c r="HPF120" s="89"/>
      <c r="HPG120" s="89"/>
      <c r="HPH120" s="89"/>
      <c r="HPI120" s="89"/>
      <c r="HPJ120" s="89"/>
      <c r="HPK120" s="89"/>
      <c r="HPL120" s="89"/>
      <c r="HPM120" s="89"/>
      <c r="HPN120" s="89"/>
      <c r="HPO120" s="89"/>
      <c r="HPP120" s="89"/>
      <c r="HPQ120" s="89"/>
      <c r="HPR120" s="89"/>
      <c r="HPS120" s="89"/>
      <c r="HPT120" s="89"/>
      <c r="HPU120" s="89"/>
      <c r="HPV120" s="89"/>
      <c r="HPW120" s="89"/>
      <c r="HPX120" s="89"/>
      <c r="HPY120" s="89"/>
      <c r="HPZ120" s="89"/>
      <c r="HQA120" s="89"/>
      <c r="HQB120" s="89"/>
      <c r="HQC120" s="89"/>
      <c r="HQD120" s="89"/>
      <c r="HQE120" s="89"/>
      <c r="HQF120" s="89"/>
      <c r="HQG120" s="89"/>
      <c r="HQH120" s="89"/>
      <c r="HQI120" s="89"/>
      <c r="HQJ120" s="89"/>
      <c r="HQK120" s="89"/>
      <c r="HQL120" s="89"/>
      <c r="HQM120" s="89"/>
      <c r="HQN120" s="89"/>
      <c r="HQO120" s="89"/>
      <c r="HQP120" s="89"/>
      <c r="HQQ120" s="89"/>
      <c r="HQR120" s="89"/>
      <c r="HQS120" s="89"/>
      <c r="HQT120" s="89"/>
      <c r="HQU120" s="89"/>
      <c r="HQV120" s="89"/>
      <c r="HQW120" s="89"/>
      <c r="HQX120" s="89"/>
      <c r="HQY120" s="89"/>
      <c r="HQZ120" s="89"/>
      <c r="HRA120" s="89"/>
      <c r="HRB120" s="89"/>
      <c r="HRC120" s="89"/>
      <c r="HRD120" s="89"/>
      <c r="HRE120" s="89"/>
      <c r="HRF120" s="89"/>
      <c r="HRG120" s="89"/>
      <c r="HRH120" s="89"/>
      <c r="HRI120" s="89"/>
      <c r="HRJ120" s="89"/>
      <c r="HRK120" s="89"/>
      <c r="HRL120" s="89"/>
      <c r="HRM120" s="89"/>
      <c r="HRN120" s="89"/>
      <c r="HRO120" s="89"/>
      <c r="HRP120" s="89"/>
      <c r="HRQ120" s="89"/>
      <c r="HRR120" s="89"/>
      <c r="HRS120" s="89"/>
      <c r="HRT120" s="89"/>
      <c r="HRU120" s="89"/>
      <c r="HRV120" s="89"/>
      <c r="HRW120" s="89"/>
      <c r="HRX120" s="89"/>
      <c r="HRY120" s="89"/>
      <c r="HRZ120" s="89"/>
      <c r="HSA120" s="89"/>
      <c r="HSB120" s="89"/>
      <c r="HSC120" s="89"/>
      <c r="HSD120" s="89"/>
      <c r="HSE120" s="89"/>
      <c r="HSF120" s="89"/>
      <c r="HSG120" s="89"/>
      <c r="HSH120" s="89"/>
      <c r="HSI120" s="89"/>
      <c r="HSJ120" s="89"/>
      <c r="HSK120" s="89"/>
      <c r="HSL120" s="89"/>
      <c r="HSM120" s="89"/>
      <c r="HSN120" s="89"/>
      <c r="HSO120" s="89"/>
      <c r="HSP120" s="89"/>
      <c r="HSQ120" s="89"/>
      <c r="HSR120" s="89"/>
      <c r="HSS120" s="89"/>
      <c r="HST120" s="89"/>
      <c r="HSU120" s="89"/>
      <c r="HSV120" s="89"/>
      <c r="HSW120" s="89"/>
      <c r="HSX120" s="89"/>
      <c r="HSY120" s="89"/>
      <c r="HSZ120" s="89"/>
      <c r="HTA120" s="89"/>
      <c r="HTB120" s="89"/>
      <c r="HTC120" s="89"/>
      <c r="HTD120" s="89"/>
      <c r="HTE120" s="89"/>
      <c r="HTF120" s="89"/>
      <c r="HTG120" s="89"/>
      <c r="HTH120" s="89"/>
      <c r="HTI120" s="89"/>
      <c r="HTJ120" s="89"/>
      <c r="HTK120" s="89"/>
      <c r="HTL120" s="89"/>
      <c r="HTM120" s="89"/>
      <c r="HTN120" s="89"/>
      <c r="HTO120" s="89"/>
      <c r="HTP120" s="89"/>
      <c r="HTQ120" s="89"/>
      <c r="HTR120" s="89"/>
      <c r="HTS120" s="89"/>
      <c r="HTT120" s="89"/>
      <c r="HTU120" s="89"/>
      <c r="HTV120" s="89"/>
      <c r="HTW120" s="89"/>
      <c r="HTX120" s="89"/>
      <c r="HTY120" s="89"/>
      <c r="HTZ120" s="89"/>
      <c r="HUA120" s="89"/>
      <c r="HUB120" s="89"/>
      <c r="HUC120" s="89"/>
      <c r="HUD120" s="89"/>
      <c r="HUE120" s="89"/>
      <c r="HUF120" s="89"/>
      <c r="HUG120" s="89"/>
      <c r="HUH120" s="89"/>
      <c r="HUI120" s="89"/>
      <c r="HUJ120" s="89"/>
      <c r="HUK120" s="89"/>
      <c r="HUL120" s="89"/>
      <c r="HUM120" s="89"/>
      <c r="HUN120" s="89"/>
      <c r="HUO120" s="89"/>
      <c r="HUP120" s="89"/>
      <c r="HUQ120" s="89"/>
      <c r="HUR120" s="89"/>
      <c r="HUS120" s="89"/>
      <c r="HUT120" s="89"/>
      <c r="HUU120" s="89"/>
      <c r="HUV120" s="89"/>
      <c r="HUW120" s="89"/>
      <c r="HUX120" s="89"/>
      <c r="HUY120" s="89"/>
      <c r="HUZ120" s="89"/>
      <c r="HVA120" s="89"/>
      <c r="HVB120" s="89"/>
      <c r="HVC120" s="89"/>
      <c r="HVD120" s="89"/>
      <c r="HVE120" s="89"/>
      <c r="HVF120" s="89"/>
      <c r="HVG120" s="89"/>
      <c r="HVH120" s="89"/>
      <c r="HVI120" s="89"/>
      <c r="HVJ120" s="89"/>
      <c r="HVK120" s="89"/>
      <c r="HVL120" s="89"/>
      <c r="HVM120" s="89"/>
      <c r="HVN120" s="89"/>
      <c r="HVO120" s="89"/>
      <c r="HVP120" s="89"/>
      <c r="HVQ120" s="89"/>
      <c r="HVR120" s="89"/>
      <c r="HVS120" s="89"/>
      <c r="HVT120" s="89"/>
      <c r="HVU120" s="89"/>
      <c r="HVV120" s="89"/>
      <c r="HVW120" s="89"/>
      <c r="HVX120" s="89"/>
      <c r="HVY120" s="89"/>
      <c r="HVZ120" s="89"/>
      <c r="HWA120" s="89"/>
      <c r="HWB120" s="89"/>
      <c r="HWC120" s="89"/>
      <c r="HWD120" s="89"/>
      <c r="HWE120" s="89"/>
      <c r="HWF120" s="89"/>
      <c r="HWG120" s="89"/>
      <c r="HWH120" s="89"/>
      <c r="HWI120" s="89"/>
      <c r="HWJ120" s="89"/>
      <c r="HWK120" s="89"/>
      <c r="HWL120" s="89"/>
      <c r="HWM120" s="89"/>
      <c r="HWN120" s="89"/>
      <c r="HWO120" s="89"/>
      <c r="HWP120" s="89"/>
      <c r="HWQ120" s="89"/>
      <c r="HWR120" s="89"/>
      <c r="HWS120" s="89"/>
      <c r="HWT120" s="89"/>
      <c r="HWU120" s="89"/>
      <c r="HWV120" s="89"/>
      <c r="HWW120" s="89"/>
      <c r="HWX120" s="89"/>
      <c r="HWY120" s="89"/>
      <c r="HWZ120" s="89"/>
      <c r="HXA120" s="89"/>
      <c r="HXB120" s="89"/>
      <c r="HXC120" s="89"/>
      <c r="HXD120" s="89"/>
      <c r="HXE120" s="89"/>
      <c r="HXF120" s="89"/>
      <c r="HXG120" s="89"/>
      <c r="HXH120" s="89"/>
      <c r="HXI120" s="89"/>
      <c r="HXJ120" s="89"/>
      <c r="HXK120" s="89"/>
      <c r="HXL120" s="89"/>
      <c r="HXM120" s="89"/>
      <c r="HXN120" s="89"/>
      <c r="HXO120" s="89"/>
      <c r="HXP120" s="89"/>
      <c r="HXQ120" s="89"/>
      <c r="HXR120" s="89"/>
      <c r="HXS120" s="89"/>
      <c r="HXT120" s="89"/>
      <c r="HXU120" s="89"/>
      <c r="HXV120" s="89"/>
      <c r="HXW120" s="89"/>
      <c r="HXX120" s="89"/>
      <c r="HXY120" s="89"/>
      <c r="HXZ120" s="89"/>
      <c r="HYA120" s="89"/>
      <c r="HYB120" s="89"/>
      <c r="HYC120" s="89"/>
      <c r="HYD120" s="89"/>
      <c r="HYE120" s="89"/>
      <c r="HYF120" s="89"/>
      <c r="HYG120" s="89"/>
      <c r="HYH120" s="89"/>
      <c r="HYI120" s="89"/>
      <c r="HYJ120" s="89"/>
      <c r="HYK120" s="89"/>
      <c r="HYL120" s="89"/>
      <c r="HYM120" s="89"/>
      <c r="HYN120" s="89"/>
      <c r="HYO120" s="89"/>
      <c r="HYP120" s="89"/>
      <c r="HYQ120" s="89"/>
      <c r="HYR120" s="89"/>
      <c r="HYS120" s="89"/>
      <c r="HYT120" s="89"/>
      <c r="HYU120" s="89"/>
      <c r="HYV120" s="89"/>
      <c r="HYW120" s="89"/>
      <c r="HYX120" s="89"/>
      <c r="HYY120" s="89"/>
      <c r="HYZ120" s="89"/>
      <c r="HZA120" s="89"/>
      <c r="HZB120" s="89"/>
      <c r="HZC120" s="89"/>
      <c r="HZD120" s="89"/>
      <c r="HZE120" s="89"/>
      <c r="HZF120" s="89"/>
      <c r="HZG120" s="89"/>
      <c r="HZH120" s="89"/>
      <c r="HZI120" s="89"/>
      <c r="HZJ120" s="89"/>
      <c r="HZK120" s="89"/>
      <c r="HZL120" s="89"/>
      <c r="HZM120" s="89"/>
      <c r="HZN120" s="89"/>
      <c r="HZO120" s="89"/>
      <c r="HZP120" s="89"/>
      <c r="HZQ120" s="89"/>
      <c r="HZR120" s="89"/>
      <c r="HZS120" s="89"/>
      <c r="HZT120" s="89"/>
      <c r="HZU120" s="89"/>
      <c r="HZV120" s="89"/>
      <c r="HZW120" s="89"/>
      <c r="HZX120" s="89"/>
      <c r="HZY120" s="89"/>
      <c r="HZZ120" s="89"/>
      <c r="IAA120" s="89"/>
      <c r="IAB120" s="89"/>
      <c r="IAC120" s="89"/>
      <c r="IAD120" s="89"/>
      <c r="IAE120" s="89"/>
      <c r="IAF120" s="89"/>
      <c r="IAG120" s="89"/>
      <c r="IAH120" s="89"/>
      <c r="IAI120" s="89"/>
      <c r="IAJ120" s="89"/>
      <c r="IAK120" s="89"/>
      <c r="IAL120" s="89"/>
      <c r="IAM120" s="89"/>
      <c r="IAN120" s="89"/>
      <c r="IAO120" s="89"/>
      <c r="IAP120" s="89"/>
      <c r="IAQ120" s="89"/>
      <c r="IAR120" s="89"/>
      <c r="IAS120" s="89"/>
      <c r="IAT120" s="89"/>
      <c r="IAU120" s="89"/>
      <c r="IAV120" s="89"/>
      <c r="IAW120" s="89"/>
      <c r="IAX120" s="89"/>
      <c r="IAY120" s="89"/>
      <c r="IAZ120" s="89"/>
      <c r="IBA120" s="89"/>
      <c r="IBB120" s="89"/>
      <c r="IBC120" s="89"/>
      <c r="IBD120" s="89"/>
      <c r="IBE120" s="89"/>
      <c r="IBF120" s="89"/>
      <c r="IBG120" s="89"/>
      <c r="IBH120" s="89"/>
      <c r="IBI120" s="89"/>
      <c r="IBJ120" s="89"/>
      <c r="IBK120" s="89"/>
      <c r="IBL120" s="89"/>
      <c r="IBM120" s="89"/>
      <c r="IBN120" s="89"/>
      <c r="IBO120" s="89"/>
      <c r="IBP120" s="89"/>
      <c r="IBQ120" s="89"/>
      <c r="IBR120" s="89"/>
      <c r="IBS120" s="89"/>
      <c r="IBT120" s="89"/>
      <c r="IBU120" s="89"/>
      <c r="IBV120" s="89"/>
      <c r="IBW120" s="89"/>
      <c r="IBX120" s="89"/>
      <c r="IBY120" s="89"/>
      <c r="IBZ120" s="89"/>
      <c r="ICA120" s="89"/>
      <c r="ICB120" s="89"/>
      <c r="ICC120" s="89"/>
      <c r="ICD120" s="89"/>
      <c r="ICE120" s="89"/>
      <c r="ICF120" s="89"/>
      <c r="ICG120" s="89"/>
      <c r="ICH120" s="89"/>
      <c r="ICI120" s="89"/>
      <c r="ICJ120" s="89"/>
      <c r="ICK120" s="89"/>
      <c r="ICL120" s="89"/>
      <c r="ICM120" s="89"/>
      <c r="ICN120" s="89"/>
      <c r="ICO120" s="89"/>
      <c r="ICP120" s="89"/>
      <c r="ICQ120" s="89"/>
      <c r="ICR120" s="89"/>
      <c r="ICS120" s="89"/>
      <c r="ICT120" s="89"/>
      <c r="ICU120" s="89"/>
      <c r="ICV120" s="89"/>
      <c r="ICW120" s="89"/>
      <c r="ICX120" s="89"/>
      <c r="ICY120" s="89"/>
      <c r="ICZ120" s="89"/>
      <c r="IDA120" s="89"/>
      <c r="IDB120" s="89"/>
      <c r="IDC120" s="89"/>
      <c r="IDD120" s="89"/>
      <c r="IDE120" s="89"/>
      <c r="IDF120" s="89"/>
      <c r="IDG120" s="89"/>
      <c r="IDH120" s="89"/>
      <c r="IDI120" s="89"/>
      <c r="IDJ120" s="89"/>
      <c r="IDK120" s="89"/>
      <c r="IDL120" s="89"/>
      <c r="IDM120" s="89"/>
      <c r="IDN120" s="89"/>
      <c r="IDO120" s="89"/>
      <c r="IDP120" s="89"/>
      <c r="IDQ120" s="89"/>
      <c r="IDR120" s="89"/>
      <c r="IDS120" s="89"/>
      <c r="IDT120" s="89"/>
      <c r="IDU120" s="89"/>
      <c r="IDV120" s="89"/>
      <c r="IDW120" s="89"/>
      <c r="IDX120" s="89"/>
      <c r="IDY120" s="89"/>
      <c r="IDZ120" s="89"/>
      <c r="IEA120" s="89"/>
      <c r="IEB120" s="89"/>
      <c r="IEC120" s="89"/>
      <c r="IED120" s="89"/>
      <c r="IEE120" s="89"/>
      <c r="IEF120" s="89"/>
      <c r="IEG120" s="89"/>
      <c r="IEH120" s="89"/>
      <c r="IEI120" s="89"/>
      <c r="IEJ120" s="89"/>
      <c r="IEK120" s="89"/>
      <c r="IEL120" s="89"/>
      <c r="IEM120" s="89"/>
      <c r="IEN120" s="89"/>
      <c r="IEO120" s="89"/>
      <c r="IEP120" s="89"/>
      <c r="IEQ120" s="89"/>
      <c r="IER120" s="89"/>
      <c r="IES120" s="89"/>
      <c r="IET120" s="89"/>
      <c r="IEU120" s="89"/>
      <c r="IEV120" s="89"/>
      <c r="IEW120" s="89"/>
      <c r="IEX120" s="89"/>
      <c r="IEY120" s="89"/>
      <c r="IEZ120" s="89"/>
      <c r="IFA120" s="89"/>
      <c r="IFB120" s="89"/>
      <c r="IFC120" s="89"/>
      <c r="IFD120" s="89"/>
      <c r="IFE120" s="89"/>
      <c r="IFF120" s="89"/>
      <c r="IFG120" s="89"/>
      <c r="IFH120" s="89"/>
      <c r="IFI120" s="89"/>
      <c r="IFJ120" s="89"/>
      <c r="IFK120" s="89"/>
      <c r="IFL120" s="89"/>
      <c r="IFM120" s="89"/>
      <c r="IFN120" s="89"/>
      <c r="IFO120" s="89"/>
      <c r="IFP120" s="89"/>
      <c r="IFQ120" s="89"/>
      <c r="IFR120" s="89"/>
      <c r="IFS120" s="89"/>
      <c r="IFT120" s="89"/>
      <c r="IFU120" s="89"/>
      <c r="IFV120" s="89"/>
      <c r="IFW120" s="89"/>
      <c r="IFX120" s="89"/>
      <c r="IFY120" s="89"/>
      <c r="IFZ120" s="89"/>
      <c r="IGA120" s="89"/>
      <c r="IGB120" s="89"/>
      <c r="IGC120" s="89"/>
      <c r="IGD120" s="89"/>
      <c r="IGE120" s="89"/>
      <c r="IGF120" s="89"/>
      <c r="IGG120" s="89"/>
      <c r="IGH120" s="89"/>
      <c r="IGI120" s="89"/>
      <c r="IGJ120" s="89"/>
      <c r="IGK120" s="89"/>
      <c r="IGL120" s="89"/>
      <c r="IGM120" s="89"/>
      <c r="IGN120" s="89"/>
      <c r="IGO120" s="89"/>
      <c r="IGP120" s="89"/>
      <c r="IGQ120" s="89"/>
      <c r="IGR120" s="89"/>
      <c r="IGS120" s="89"/>
      <c r="IGT120" s="89"/>
      <c r="IGU120" s="89"/>
      <c r="IGV120" s="89"/>
      <c r="IGW120" s="89"/>
      <c r="IGX120" s="89"/>
      <c r="IGY120" s="89"/>
      <c r="IGZ120" s="89"/>
      <c r="IHA120" s="89"/>
      <c r="IHB120" s="89"/>
      <c r="IHC120" s="89"/>
      <c r="IHD120" s="89"/>
      <c r="IHE120" s="89"/>
      <c r="IHF120" s="89"/>
      <c r="IHG120" s="89"/>
      <c r="IHH120" s="89"/>
      <c r="IHI120" s="89"/>
      <c r="IHJ120" s="89"/>
      <c r="IHK120" s="89"/>
      <c r="IHL120" s="89"/>
      <c r="IHM120" s="89"/>
      <c r="IHN120" s="89"/>
      <c r="IHO120" s="89"/>
      <c r="IHP120" s="89"/>
      <c r="IHQ120" s="89"/>
      <c r="IHR120" s="89"/>
      <c r="IHS120" s="89"/>
      <c r="IHT120" s="89"/>
      <c r="IHU120" s="89"/>
      <c r="IHV120" s="89"/>
      <c r="IHW120" s="89"/>
      <c r="IHX120" s="89"/>
      <c r="IHY120" s="89"/>
      <c r="IHZ120" s="89"/>
      <c r="IIA120" s="89"/>
      <c r="IIB120" s="89"/>
      <c r="IIC120" s="89"/>
      <c r="IID120" s="89"/>
      <c r="IIE120" s="89"/>
      <c r="IIF120" s="89"/>
      <c r="IIG120" s="89"/>
      <c r="IIH120" s="89"/>
      <c r="III120" s="89"/>
      <c r="IIJ120" s="89"/>
      <c r="IIK120" s="89"/>
      <c r="IIL120" s="89"/>
      <c r="IIM120" s="89"/>
      <c r="IIN120" s="89"/>
      <c r="IIO120" s="89"/>
      <c r="IIP120" s="89"/>
      <c r="IIQ120" s="89"/>
      <c r="IIR120" s="89"/>
      <c r="IIS120" s="89"/>
      <c r="IIT120" s="89"/>
      <c r="IIU120" s="89"/>
      <c r="IIV120" s="89"/>
      <c r="IIW120" s="89"/>
      <c r="IIX120" s="89"/>
      <c r="IIY120" s="89"/>
      <c r="IIZ120" s="89"/>
      <c r="IJA120" s="89"/>
      <c r="IJB120" s="89"/>
      <c r="IJC120" s="89"/>
      <c r="IJD120" s="89"/>
      <c r="IJE120" s="89"/>
      <c r="IJF120" s="89"/>
      <c r="IJG120" s="89"/>
      <c r="IJH120" s="89"/>
      <c r="IJI120" s="89"/>
      <c r="IJJ120" s="89"/>
      <c r="IJK120" s="89"/>
      <c r="IJL120" s="89"/>
      <c r="IJM120" s="89"/>
      <c r="IJN120" s="89"/>
      <c r="IJO120" s="89"/>
      <c r="IJP120" s="89"/>
      <c r="IJQ120" s="89"/>
      <c r="IJR120" s="89"/>
      <c r="IJS120" s="89"/>
      <c r="IJT120" s="89"/>
      <c r="IJU120" s="89"/>
      <c r="IJV120" s="89"/>
      <c r="IJW120" s="89"/>
      <c r="IJX120" s="89"/>
      <c r="IJY120" s="89"/>
      <c r="IJZ120" s="89"/>
      <c r="IKA120" s="89"/>
      <c r="IKB120" s="89"/>
      <c r="IKC120" s="89"/>
      <c r="IKD120" s="89"/>
      <c r="IKE120" s="89"/>
      <c r="IKF120" s="89"/>
      <c r="IKG120" s="89"/>
      <c r="IKH120" s="89"/>
      <c r="IKI120" s="89"/>
      <c r="IKJ120" s="89"/>
      <c r="IKK120" s="89"/>
      <c r="IKL120" s="89"/>
      <c r="IKM120" s="89"/>
      <c r="IKN120" s="89"/>
      <c r="IKO120" s="89"/>
      <c r="IKP120" s="89"/>
      <c r="IKQ120" s="89"/>
      <c r="IKR120" s="89"/>
      <c r="IKS120" s="89"/>
      <c r="IKT120" s="89"/>
      <c r="IKU120" s="89"/>
      <c r="IKV120" s="89"/>
      <c r="IKW120" s="89"/>
      <c r="IKX120" s="89"/>
      <c r="IKY120" s="89"/>
      <c r="IKZ120" s="89"/>
      <c r="ILA120" s="89"/>
      <c r="ILB120" s="89"/>
      <c r="ILC120" s="89"/>
      <c r="ILD120" s="89"/>
      <c r="ILE120" s="89"/>
      <c r="ILF120" s="89"/>
      <c r="ILG120" s="89"/>
      <c r="ILH120" s="89"/>
      <c r="ILI120" s="89"/>
      <c r="ILJ120" s="89"/>
      <c r="ILK120" s="89"/>
      <c r="ILL120" s="89"/>
      <c r="ILM120" s="89"/>
      <c r="ILN120" s="89"/>
      <c r="ILO120" s="89"/>
      <c r="ILP120" s="89"/>
      <c r="ILQ120" s="89"/>
      <c r="ILR120" s="89"/>
      <c r="ILS120" s="89"/>
      <c r="ILT120" s="89"/>
      <c r="ILU120" s="89"/>
      <c r="ILV120" s="89"/>
      <c r="ILW120" s="89"/>
      <c r="ILX120" s="89"/>
      <c r="ILY120" s="89"/>
      <c r="ILZ120" s="89"/>
      <c r="IMA120" s="89"/>
      <c r="IMB120" s="89"/>
      <c r="IMC120" s="89"/>
      <c r="IMD120" s="89"/>
      <c r="IME120" s="89"/>
      <c r="IMF120" s="89"/>
      <c r="IMG120" s="89"/>
      <c r="IMH120" s="89"/>
      <c r="IMI120" s="89"/>
      <c r="IMJ120" s="89"/>
      <c r="IMK120" s="89"/>
      <c r="IML120" s="89"/>
      <c r="IMM120" s="89"/>
      <c r="IMN120" s="89"/>
      <c r="IMO120" s="89"/>
      <c r="IMP120" s="89"/>
      <c r="IMQ120" s="89"/>
      <c r="IMR120" s="89"/>
      <c r="IMS120" s="89"/>
      <c r="IMT120" s="89"/>
      <c r="IMU120" s="89"/>
      <c r="IMV120" s="89"/>
      <c r="IMW120" s="89"/>
      <c r="IMX120" s="89"/>
      <c r="IMY120" s="89"/>
      <c r="IMZ120" s="89"/>
      <c r="INA120" s="89"/>
      <c r="INB120" s="89"/>
      <c r="INC120" s="89"/>
      <c r="IND120" s="89"/>
      <c r="INE120" s="89"/>
      <c r="INF120" s="89"/>
      <c r="ING120" s="89"/>
      <c r="INH120" s="89"/>
      <c r="INI120" s="89"/>
      <c r="INJ120" s="89"/>
      <c r="INK120" s="89"/>
      <c r="INL120" s="89"/>
      <c r="INM120" s="89"/>
      <c r="INN120" s="89"/>
      <c r="INO120" s="89"/>
      <c r="INP120" s="89"/>
      <c r="INQ120" s="89"/>
      <c r="INR120" s="89"/>
      <c r="INS120" s="89"/>
      <c r="INT120" s="89"/>
      <c r="INU120" s="89"/>
      <c r="INV120" s="89"/>
      <c r="INW120" s="89"/>
      <c r="INX120" s="89"/>
      <c r="INY120" s="89"/>
      <c r="INZ120" s="89"/>
      <c r="IOA120" s="89"/>
      <c r="IOB120" s="89"/>
      <c r="IOC120" s="89"/>
      <c r="IOD120" s="89"/>
      <c r="IOE120" s="89"/>
      <c r="IOF120" s="89"/>
      <c r="IOG120" s="89"/>
      <c r="IOH120" s="89"/>
      <c r="IOI120" s="89"/>
      <c r="IOJ120" s="89"/>
      <c r="IOK120" s="89"/>
      <c r="IOL120" s="89"/>
      <c r="IOM120" s="89"/>
      <c r="ION120" s="89"/>
      <c r="IOO120" s="89"/>
      <c r="IOP120" s="89"/>
      <c r="IOQ120" s="89"/>
      <c r="IOR120" s="89"/>
      <c r="IOS120" s="89"/>
      <c r="IOT120" s="89"/>
      <c r="IOU120" s="89"/>
      <c r="IOV120" s="89"/>
      <c r="IOW120" s="89"/>
      <c r="IOX120" s="89"/>
      <c r="IOY120" s="89"/>
      <c r="IOZ120" s="89"/>
      <c r="IPA120" s="89"/>
      <c r="IPB120" s="89"/>
      <c r="IPC120" s="89"/>
      <c r="IPD120" s="89"/>
      <c r="IPE120" s="89"/>
      <c r="IPF120" s="89"/>
      <c r="IPG120" s="89"/>
      <c r="IPH120" s="89"/>
      <c r="IPI120" s="89"/>
      <c r="IPJ120" s="89"/>
      <c r="IPK120" s="89"/>
      <c r="IPL120" s="89"/>
      <c r="IPM120" s="89"/>
      <c r="IPN120" s="89"/>
      <c r="IPO120" s="89"/>
      <c r="IPP120" s="89"/>
      <c r="IPQ120" s="89"/>
      <c r="IPR120" s="89"/>
      <c r="IPS120" s="89"/>
      <c r="IPT120" s="89"/>
      <c r="IPU120" s="89"/>
      <c r="IPV120" s="89"/>
      <c r="IPW120" s="89"/>
      <c r="IPX120" s="89"/>
      <c r="IPY120" s="89"/>
      <c r="IPZ120" s="89"/>
      <c r="IQA120" s="89"/>
      <c r="IQB120" s="89"/>
      <c r="IQC120" s="89"/>
      <c r="IQD120" s="89"/>
      <c r="IQE120" s="89"/>
      <c r="IQF120" s="89"/>
      <c r="IQG120" s="89"/>
      <c r="IQH120" s="89"/>
      <c r="IQI120" s="89"/>
      <c r="IQJ120" s="89"/>
      <c r="IQK120" s="89"/>
      <c r="IQL120" s="89"/>
      <c r="IQM120" s="89"/>
      <c r="IQN120" s="89"/>
      <c r="IQO120" s="89"/>
      <c r="IQP120" s="89"/>
      <c r="IQQ120" s="89"/>
      <c r="IQR120" s="89"/>
      <c r="IQS120" s="89"/>
      <c r="IQT120" s="89"/>
      <c r="IQU120" s="89"/>
      <c r="IQV120" s="89"/>
      <c r="IQW120" s="89"/>
      <c r="IQX120" s="89"/>
      <c r="IQY120" s="89"/>
      <c r="IQZ120" s="89"/>
      <c r="IRA120" s="89"/>
      <c r="IRB120" s="89"/>
      <c r="IRC120" s="89"/>
      <c r="IRD120" s="89"/>
      <c r="IRE120" s="89"/>
      <c r="IRF120" s="89"/>
      <c r="IRG120" s="89"/>
      <c r="IRH120" s="89"/>
      <c r="IRI120" s="89"/>
      <c r="IRJ120" s="89"/>
      <c r="IRK120" s="89"/>
      <c r="IRL120" s="89"/>
      <c r="IRM120" s="89"/>
      <c r="IRN120" s="89"/>
      <c r="IRO120" s="89"/>
      <c r="IRP120" s="89"/>
      <c r="IRQ120" s="89"/>
      <c r="IRR120" s="89"/>
      <c r="IRS120" s="89"/>
      <c r="IRT120" s="89"/>
      <c r="IRU120" s="89"/>
      <c r="IRV120" s="89"/>
      <c r="IRW120" s="89"/>
      <c r="IRX120" s="89"/>
      <c r="IRY120" s="89"/>
      <c r="IRZ120" s="89"/>
      <c r="ISA120" s="89"/>
      <c r="ISB120" s="89"/>
      <c r="ISC120" s="89"/>
      <c r="ISD120" s="89"/>
      <c r="ISE120" s="89"/>
      <c r="ISF120" s="89"/>
      <c r="ISG120" s="89"/>
      <c r="ISH120" s="89"/>
      <c r="ISI120" s="89"/>
      <c r="ISJ120" s="89"/>
      <c r="ISK120" s="89"/>
      <c r="ISL120" s="89"/>
      <c r="ISM120" s="89"/>
      <c r="ISN120" s="89"/>
      <c r="ISO120" s="89"/>
      <c r="ISP120" s="89"/>
      <c r="ISQ120" s="89"/>
      <c r="ISR120" s="89"/>
      <c r="ISS120" s="89"/>
      <c r="IST120" s="89"/>
      <c r="ISU120" s="89"/>
      <c r="ISV120" s="89"/>
      <c r="ISW120" s="89"/>
      <c r="ISX120" s="89"/>
      <c r="ISY120" s="89"/>
      <c r="ISZ120" s="89"/>
      <c r="ITA120" s="89"/>
      <c r="ITB120" s="89"/>
      <c r="ITC120" s="89"/>
      <c r="ITD120" s="89"/>
      <c r="ITE120" s="89"/>
      <c r="ITF120" s="89"/>
      <c r="ITG120" s="89"/>
      <c r="ITH120" s="89"/>
      <c r="ITI120" s="89"/>
      <c r="ITJ120" s="89"/>
      <c r="ITK120" s="89"/>
      <c r="ITL120" s="89"/>
      <c r="ITM120" s="89"/>
      <c r="ITN120" s="89"/>
      <c r="ITO120" s="89"/>
      <c r="ITP120" s="89"/>
      <c r="ITQ120" s="89"/>
      <c r="ITR120" s="89"/>
      <c r="ITS120" s="89"/>
      <c r="ITT120" s="89"/>
      <c r="ITU120" s="89"/>
      <c r="ITV120" s="89"/>
      <c r="ITW120" s="89"/>
      <c r="ITX120" s="89"/>
      <c r="ITY120" s="89"/>
      <c r="ITZ120" s="89"/>
      <c r="IUA120" s="89"/>
      <c r="IUB120" s="89"/>
      <c r="IUC120" s="89"/>
      <c r="IUD120" s="89"/>
      <c r="IUE120" s="89"/>
      <c r="IUF120" s="89"/>
      <c r="IUG120" s="89"/>
      <c r="IUH120" s="89"/>
      <c r="IUI120" s="89"/>
      <c r="IUJ120" s="89"/>
      <c r="IUK120" s="89"/>
      <c r="IUL120" s="89"/>
      <c r="IUM120" s="89"/>
      <c r="IUN120" s="89"/>
      <c r="IUO120" s="89"/>
      <c r="IUP120" s="89"/>
      <c r="IUQ120" s="89"/>
      <c r="IUR120" s="89"/>
      <c r="IUS120" s="89"/>
      <c r="IUT120" s="89"/>
      <c r="IUU120" s="89"/>
      <c r="IUV120" s="89"/>
      <c r="IUW120" s="89"/>
      <c r="IUX120" s="89"/>
      <c r="IUY120" s="89"/>
      <c r="IUZ120" s="89"/>
      <c r="IVA120" s="89"/>
      <c r="IVB120" s="89"/>
      <c r="IVC120" s="89"/>
      <c r="IVD120" s="89"/>
      <c r="IVE120" s="89"/>
      <c r="IVF120" s="89"/>
      <c r="IVG120" s="89"/>
      <c r="IVH120" s="89"/>
      <c r="IVI120" s="89"/>
      <c r="IVJ120" s="89"/>
      <c r="IVK120" s="89"/>
      <c r="IVL120" s="89"/>
      <c r="IVM120" s="89"/>
      <c r="IVN120" s="89"/>
      <c r="IVO120" s="89"/>
      <c r="IVP120" s="89"/>
      <c r="IVQ120" s="89"/>
      <c r="IVR120" s="89"/>
      <c r="IVS120" s="89"/>
      <c r="IVT120" s="89"/>
      <c r="IVU120" s="89"/>
      <c r="IVV120" s="89"/>
      <c r="IVW120" s="89"/>
      <c r="IVX120" s="89"/>
      <c r="IVY120" s="89"/>
      <c r="IVZ120" s="89"/>
      <c r="IWA120" s="89"/>
      <c r="IWB120" s="89"/>
      <c r="IWC120" s="89"/>
      <c r="IWD120" s="89"/>
      <c r="IWE120" s="89"/>
      <c r="IWF120" s="89"/>
      <c r="IWG120" s="89"/>
      <c r="IWH120" s="89"/>
      <c r="IWI120" s="89"/>
      <c r="IWJ120" s="89"/>
      <c r="IWK120" s="89"/>
      <c r="IWL120" s="89"/>
      <c r="IWM120" s="89"/>
      <c r="IWN120" s="89"/>
      <c r="IWO120" s="89"/>
      <c r="IWP120" s="89"/>
      <c r="IWQ120" s="89"/>
      <c r="IWR120" s="89"/>
      <c r="IWS120" s="89"/>
      <c r="IWT120" s="89"/>
      <c r="IWU120" s="89"/>
      <c r="IWV120" s="89"/>
      <c r="IWW120" s="89"/>
      <c r="IWX120" s="89"/>
      <c r="IWY120" s="89"/>
      <c r="IWZ120" s="89"/>
      <c r="IXA120" s="89"/>
      <c r="IXB120" s="89"/>
      <c r="IXC120" s="89"/>
      <c r="IXD120" s="89"/>
      <c r="IXE120" s="89"/>
      <c r="IXF120" s="89"/>
      <c r="IXG120" s="89"/>
      <c r="IXH120" s="89"/>
      <c r="IXI120" s="89"/>
      <c r="IXJ120" s="89"/>
      <c r="IXK120" s="89"/>
      <c r="IXL120" s="89"/>
      <c r="IXM120" s="89"/>
      <c r="IXN120" s="89"/>
      <c r="IXO120" s="89"/>
      <c r="IXP120" s="89"/>
      <c r="IXQ120" s="89"/>
      <c r="IXR120" s="89"/>
      <c r="IXS120" s="89"/>
      <c r="IXT120" s="89"/>
      <c r="IXU120" s="89"/>
      <c r="IXV120" s="89"/>
      <c r="IXW120" s="89"/>
      <c r="IXX120" s="89"/>
      <c r="IXY120" s="89"/>
      <c r="IXZ120" s="89"/>
      <c r="IYA120" s="89"/>
      <c r="IYB120" s="89"/>
      <c r="IYC120" s="89"/>
      <c r="IYD120" s="89"/>
      <c r="IYE120" s="89"/>
      <c r="IYF120" s="89"/>
      <c r="IYG120" s="89"/>
      <c r="IYH120" s="89"/>
      <c r="IYI120" s="89"/>
      <c r="IYJ120" s="89"/>
      <c r="IYK120" s="89"/>
      <c r="IYL120" s="89"/>
      <c r="IYM120" s="89"/>
      <c r="IYN120" s="89"/>
      <c r="IYO120" s="89"/>
      <c r="IYP120" s="89"/>
      <c r="IYQ120" s="89"/>
      <c r="IYR120" s="89"/>
      <c r="IYS120" s="89"/>
      <c r="IYT120" s="89"/>
      <c r="IYU120" s="89"/>
      <c r="IYV120" s="89"/>
      <c r="IYW120" s="89"/>
      <c r="IYX120" s="89"/>
      <c r="IYY120" s="89"/>
      <c r="IYZ120" s="89"/>
      <c r="IZA120" s="89"/>
      <c r="IZB120" s="89"/>
      <c r="IZC120" s="89"/>
      <c r="IZD120" s="89"/>
      <c r="IZE120" s="89"/>
      <c r="IZF120" s="89"/>
      <c r="IZG120" s="89"/>
      <c r="IZH120" s="89"/>
      <c r="IZI120" s="89"/>
      <c r="IZJ120" s="89"/>
      <c r="IZK120" s="89"/>
      <c r="IZL120" s="89"/>
      <c r="IZM120" s="89"/>
      <c r="IZN120" s="89"/>
      <c r="IZO120" s="89"/>
      <c r="IZP120" s="89"/>
      <c r="IZQ120" s="89"/>
      <c r="IZR120" s="89"/>
      <c r="IZS120" s="89"/>
      <c r="IZT120" s="89"/>
      <c r="IZU120" s="89"/>
      <c r="IZV120" s="89"/>
      <c r="IZW120" s="89"/>
      <c r="IZX120" s="89"/>
      <c r="IZY120" s="89"/>
      <c r="IZZ120" s="89"/>
      <c r="JAA120" s="89"/>
      <c r="JAB120" s="89"/>
      <c r="JAC120" s="89"/>
      <c r="JAD120" s="89"/>
      <c r="JAE120" s="89"/>
      <c r="JAF120" s="89"/>
      <c r="JAG120" s="89"/>
      <c r="JAH120" s="89"/>
      <c r="JAI120" s="89"/>
      <c r="JAJ120" s="89"/>
      <c r="JAK120" s="89"/>
      <c r="JAL120" s="89"/>
      <c r="JAM120" s="89"/>
      <c r="JAN120" s="89"/>
      <c r="JAO120" s="89"/>
      <c r="JAP120" s="89"/>
      <c r="JAQ120" s="89"/>
      <c r="JAR120" s="89"/>
      <c r="JAS120" s="89"/>
      <c r="JAT120" s="89"/>
      <c r="JAU120" s="89"/>
      <c r="JAV120" s="89"/>
      <c r="JAW120" s="89"/>
      <c r="JAX120" s="89"/>
      <c r="JAY120" s="89"/>
      <c r="JAZ120" s="89"/>
      <c r="JBA120" s="89"/>
      <c r="JBB120" s="89"/>
      <c r="JBC120" s="89"/>
      <c r="JBD120" s="89"/>
      <c r="JBE120" s="89"/>
      <c r="JBF120" s="89"/>
      <c r="JBG120" s="89"/>
      <c r="JBH120" s="89"/>
      <c r="JBI120" s="89"/>
      <c r="JBJ120" s="89"/>
      <c r="JBK120" s="89"/>
      <c r="JBL120" s="89"/>
      <c r="JBM120" s="89"/>
      <c r="JBN120" s="89"/>
      <c r="JBO120" s="89"/>
      <c r="JBP120" s="89"/>
      <c r="JBQ120" s="89"/>
      <c r="JBR120" s="89"/>
      <c r="JBS120" s="89"/>
      <c r="JBT120" s="89"/>
      <c r="JBU120" s="89"/>
      <c r="JBV120" s="89"/>
      <c r="JBW120" s="89"/>
      <c r="JBX120" s="89"/>
      <c r="JBY120" s="89"/>
      <c r="JBZ120" s="89"/>
      <c r="JCA120" s="89"/>
      <c r="JCB120" s="89"/>
      <c r="JCC120" s="89"/>
      <c r="JCD120" s="89"/>
      <c r="JCE120" s="89"/>
      <c r="JCF120" s="89"/>
      <c r="JCG120" s="89"/>
      <c r="JCH120" s="89"/>
      <c r="JCI120" s="89"/>
      <c r="JCJ120" s="89"/>
      <c r="JCK120" s="89"/>
      <c r="JCL120" s="89"/>
      <c r="JCM120" s="89"/>
      <c r="JCN120" s="89"/>
      <c r="JCO120" s="89"/>
      <c r="JCP120" s="89"/>
      <c r="JCQ120" s="89"/>
      <c r="JCR120" s="89"/>
      <c r="JCS120" s="89"/>
      <c r="JCT120" s="89"/>
      <c r="JCU120" s="89"/>
      <c r="JCV120" s="89"/>
      <c r="JCW120" s="89"/>
      <c r="JCX120" s="89"/>
      <c r="JCY120" s="89"/>
      <c r="JCZ120" s="89"/>
      <c r="JDA120" s="89"/>
      <c r="JDB120" s="89"/>
      <c r="JDC120" s="89"/>
      <c r="JDD120" s="89"/>
      <c r="JDE120" s="89"/>
      <c r="JDF120" s="89"/>
      <c r="JDG120" s="89"/>
      <c r="JDH120" s="89"/>
      <c r="JDI120" s="89"/>
      <c r="JDJ120" s="89"/>
      <c r="JDK120" s="89"/>
      <c r="JDL120" s="89"/>
      <c r="JDM120" s="89"/>
      <c r="JDN120" s="89"/>
      <c r="JDO120" s="89"/>
      <c r="JDP120" s="89"/>
      <c r="JDQ120" s="89"/>
      <c r="JDR120" s="89"/>
      <c r="JDS120" s="89"/>
      <c r="JDT120" s="89"/>
      <c r="JDU120" s="89"/>
      <c r="JDV120" s="89"/>
      <c r="JDW120" s="89"/>
      <c r="JDX120" s="89"/>
      <c r="JDY120" s="89"/>
      <c r="JDZ120" s="89"/>
      <c r="JEA120" s="89"/>
      <c r="JEB120" s="89"/>
      <c r="JEC120" s="89"/>
      <c r="JED120" s="89"/>
      <c r="JEE120" s="89"/>
      <c r="JEF120" s="89"/>
      <c r="JEG120" s="89"/>
      <c r="JEH120" s="89"/>
      <c r="JEI120" s="89"/>
      <c r="JEJ120" s="89"/>
      <c r="JEK120" s="89"/>
      <c r="JEL120" s="89"/>
      <c r="JEM120" s="89"/>
      <c r="JEN120" s="89"/>
      <c r="JEO120" s="89"/>
      <c r="JEP120" s="89"/>
      <c r="JEQ120" s="89"/>
      <c r="JER120" s="89"/>
      <c r="JES120" s="89"/>
      <c r="JET120" s="89"/>
      <c r="JEU120" s="89"/>
      <c r="JEV120" s="89"/>
      <c r="JEW120" s="89"/>
      <c r="JEX120" s="89"/>
      <c r="JEY120" s="89"/>
      <c r="JEZ120" s="89"/>
      <c r="JFA120" s="89"/>
      <c r="JFB120" s="89"/>
      <c r="JFC120" s="89"/>
      <c r="JFD120" s="89"/>
      <c r="JFE120" s="89"/>
      <c r="JFF120" s="89"/>
      <c r="JFG120" s="89"/>
      <c r="JFH120" s="89"/>
      <c r="JFI120" s="89"/>
      <c r="JFJ120" s="89"/>
      <c r="JFK120" s="89"/>
      <c r="JFL120" s="89"/>
      <c r="JFM120" s="89"/>
      <c r="JFN120" s="89"/>
      <c r="JFO120" s="89"/>
      <c r="JFP120" s="89"/>
      <c r="JFQ120" s="89"/>
      <c r="JFR120" s="89"/>
      <c r="JFS120" s="89"/>
      <c r="JFT120" s="89"/>
      <c r="JFU120" s="89"/>
      <c r="JFV120" s="89"/>
      <c r="JFW120" s="89"/>
      <c r="JFX120" s="89"/>
      <c r="JFY120" s="89"/>
      <c r="JFZ120" s="89"/>
      <c r="JGA120" s="89"/>
      <c r="JGB120" s="89"/>
      <c r="JGC120" s="89"/>
      <c r="JGD120" s="89"/>
      <c r="JGE120" s="89"/>
      <c r="JGF120" s="89"/>
      <c r="JGG120" s="89"/>
      <c r="JGH120" s="89"/>
      <c r="JGI120" s="89"/>
      <c r="JGJ120" s="89"/>
      <c r="JGK120" s="89"/>
      <c r="JGL120" s="89"/>
      <c r="JGM120" s="89"/>
      <c r="JGN120" s="89"/>
      <c r="JGO120" s="89"/>
      <c r="JGP120" s="89"/>
      <c r="JGQ120" s="89"/>
      <c r="JGR120" s="89"/>
      <c r="JGS120" s="89"/>
      <c r="JGT120" s="89"/>
      <c r="JGU120" s="89"/>
      <c r="JGV120" s="89"/>
      <c r="JGW120" s="89"/>
      <c r="JGX120" s="89"/>
      <c r="JGY120" s="89"/>
      <c r="JGZ120" s="89"/>
      <c r="JHA120" s="89"/>
      <c r="JHB120" s="89"/>
      <c r="JHC120" s="89"/>
      <c r="JHD120" s="89"/>
      <c r="JHE120" s="89"/>
      <c r="JHF120" s="89"/>
      <c r="JHG120" s="89"/>
      <c r="JHH120" s="89"/>
      <c r="JHI120" s="89"/>
      <c r="JHJ120" s="89"/>
      <c r="JHK120" s="89"/>
      <c r="JHL120" s="89"/>
      <c r="JHM120" s="89"/>
      <c r="JHN120" s="89"/>
      <c r="JHO120" s="89"/>
      <c r="JHP120" s="89"/>
      <c r="JHQ120" s="89"/>
      <c r="JHR120" s="89"/>
      <c r="JHS120" s="89"/>
      <c r="JHT120" s="89"/>
      <c r="JHU120" s="89"/>
      <c r="JHV120" s="89"/>
      <c r="JHW120" s="89"/>
      <c r="JHX120" s="89"/>
      <c r="JHY120" s="89"/>
      <c r="JHZ120" s="89"/>
      <c r="JIA120" s="89"/>
      <c r="JIB120" s="89"/>
      <c r="JIC120" s="89"/>
      <c r="JID120" s="89"/>
      <c r="JIE120" s="89"/>
      <c r="JIF120" s="89"/>
      <c r="JIG120" s="89"/>
      <c r="JIH120" s="89"/>
      <c r="JII120" s="89"/>
      <c r="JIJ120" s="89"/>
      <c r="JIK120" s="89"/>
      <c r="JIL120" s="89"/>
      <c r="JIM120" s="89"/>
      <c r="JIN120" s="89"/>
      <c r="JIO120" s="89"/>
      <c r="JIP120" s="89"/>
      <c r="JIQ120" s="89"/>
      <c r="JIR120" s="89"/>
      <c r="JIS120" s="89"/>
      <c r="JIT120" s="89"/>
      <c r="JIU120" s="89"/>
      <c r="JIV120" s="89"/>
      <c r="JIW120" s="89"/>
      <c r="JIX120" s="89"/>
      <c r="JIY120" s="89"/>
      <c r="JIZ120" s="89"/>
      <c r="JJA120" s="89"/>
      <c r="JJB120" s="89"/>
      <c r="JJC120" s="89"/>
      <c r="JJD120" s="89"/>
      <c r="JJE120" s="89"/>
      <c r="JJF120" s="89"/>
      <c r="JJG120" s="89"/>
      <c r="JJH120" s="89"/>
      <c r="JJI120" s="89"/>
      <c r="JJJ120" s="89"/>
      <c r="JJK120" s="89"/>
      <c r="JJL120" s="89"/>
      <c r="JJM120" s="89"/>
      <c r="JJN120" s="89"/>
      <c r="JJO120" s="89"/>
      <c r="JJP120" s="89"/>
      <c r="JJQ120" s="89"/>
      <c r="JJR120" s="89"/>
      <c r="JJS120" s="89"/>
      <c r="JJT120" s="89"/>
      <c r="JJU120" s="89"/>
      <c r="JJV120" s="89"/>
      <c r="JJW120" s="89"/>
      <c r="JJX120" s="89"/>
      <c r="JJY120" s="89"/>
      <c r="JJZ120" s="89"/>
      <c r="JKA120" s="89"/>
      <c r="JKB120" s="89"/>
      <c r="JKC120" s="89"/>
      <c r="JKD120" s="89"/>
      <c r="JKE120" s="89"/>
      <c r="JKF120" s="89"/>
      <c r="JKG120" s="89"/>
      <c r="JKH120" s="89"/>
      <c r="JKI120" s="89"/>
      <c r="JKJ120" s="89"/>
      <c r="JKK120" s="89"/>
      <c r="JKL120" s="89"/>
      <c r="JKM120" s="89"/>
      <c r="JKN120" s="89"/>
      <c r="JKO120" s="89"/>
      <c r="JKP120" s="89"/>
      <c r="JKQ120" s="89"/>
      <c r="JKR120" s="89"/>
      <c r="JKS120" s="89"/>
      <c r="JKT120" s="89"/>
      <c r="JKU120" s="89"/>
      <c r="JKV120" s="89"/>
      <c r="JKW120" s="89"/>
      <c r="JKX120" s="89"/>
      <c r="JKY120" s="89"/>
      <c r="JKZ120" s="89"/>
      <c r="JLA120" s="89"/>
      <c r="JLB120" s="89"/>
      <c r="JLC120" s="89"/>
      <c r="JLD120" s="89"/>
      <c r="JLE120" s="89"/>
      <c r="JLF120" s="89"/>
      <c r="JLG120" s="89"/>
      <c r="JLH120" s="89"/>
      <c r="JLI120" s="89"/>
      <c r="JLJ120" s="89"/>
      <c r="JLK120" s="89"/>
      <c r="JLL120" s="89"/>
      <c r="JLM120" s="89"/>
      <c r="JLN120" s="89"/>
      <c r="JLO120" s="89"/>
      <c r="JLP120" s="89"/>
      <c r="JLQ120" s="89"/>
      <c r="JLR120" s="89"/>
      <c r="JLS120" s="89"/>
      <c r="JLT120" s="89"/>
      <c r="JLU120" s="89"/>
      <c r="JLV120" s="89"/>
      <c r="JLW120" s="89"/>
      <c r="JLX120" s="89"/>
      <c r="JLY120" s="89"/>
      <c r="JLZ120" s="89"/>
      <c r="JMA120" s="89"/>
      <c r="JMB120" s="89"/>
      <c r="JMC120" s="89"/>
      <c r="JMD120" s="89"/>
      <c r="JME120" s="89"/>
      <c r="JMF120" s="89"/>
      <c r="JMG120" s="89"/>
      <c r="JMH120" s="89"/>
      <c r="JMI120" s="89"/>
      <c r="JMJ120" s="89"/>
      <c r="JMK120" s="89"/>
      <c r="JML120" s="89"/>
      <c r="JMM120" s="89"/>
      <c r="JMN120" s="89"/>
      <c r="JMO120" s="89"/>
      <c r="JMP120" s="89"/>
      <c r="JMQ120" s="89"/>
      <c r="JMR120" s="89"/>
      <c r="JMS120" s="89"/>
      <c r="JMT120" s="89"/>
      <c r="JMU120" s="89"/>
      <c r="JMV120" s="89"/>
      <c r="JMW120" s="89"/>
      <c r="JMX120" s="89"/>
      <c r="JMY120" s="89"/>
      <c r="JMZ120" s="89"/>
      <c r="JNA120" s="89"/>
      <c r="JNB120" s="89"/>
      <c r="JNC120" s="89"/>
      <c r="JND120" s="89"/>
      <c r="JNE120" s="89"/>
      <c r="JNF120" s="89"/>
      <c r="JNG120" s="89"/>
      <c r="JNH120" s="89"/>
      <c r="JNI120" s="89"/>
      <c r="JNJ120" s="89"/>
      <c r="JNK120" s="89"/>
      <c r="JNL120" s="89"/>
      <c r="JNM120" s="89"/>
      <c r="JNN120" s="89"/>
      <c r="JNO120" s="89"/>
      <c r="JNP120" s="89"/>
      <c r="JNQ120" s="89"/>
      <c r="JNR120" s="89"/>
      <c r="JNS120" s="89"/>
      <c r="JNT120" s="89"/>
      <c r="JNU120" s="89"/>
      <c r="JNV120" s="89"/>
      <c r="JNW120" s="89"/>
      <c r="JNX120" s="89"/>
      <c r="JNY120" s="89"/>
      <c r="JNZ120" s="89"/>
      <c r="JOA120" s="89"/>
      <c r="JOB120" s="89"/>
      <c r="JOC120" s="89"/>
      <c r="JOD120" s="89"/>
      <c r="JOE120" s="89"/>
      <c r="JOF120" s="89"/>
      <c r="JOG120" s="89"/>
      <c r="JOH120" s="89"/>
      <c r="JOI120" s="89"/>
      <c r="JOJ120" s="89"/>
      <c r="JOK120" s="89"/>
      <c r="JOL120" s="89"/>
      <c r="JOM120" s="89"/>
      <c r="JON120" s="89"/>
      <c r="JOO120" s="89"/>
      <c r="JOP120" s="89"/>
      <c r="JOQ120" s="89"/>
      <c r="JOR120" s="89"/>
      <c r="JOS120" s="89"/>
      <c r="JOT120" s="89"/>
      <c r="JOU120" s="89"/>
      <c r="JOV120" s="89"/>
      <c r="JOW120" s="89"/>
      <c r="JOX120" s="89"/>
      <c r="JOY120" s="89"/>
      <c r="JOZ120" s="89"/>
      <c r="JPA120" s="89"/>
      <c r="JPB120" s="89"/>
      <c r="JPC120" s="89"/>
      <c r="JPD120" s="89"/>
      <c r="JPE120" s="89"/>
      <c r="JPF120" s="89"/>
      <c r="JPG120" s="89"/>
      <c r="JPH120" s="89"/>
      <c r="JPI120" s="89"/>
      <c r="JPJ120" s="89"/>
      <c r="JPK120" s="89"/>
      <c r="JPL120" s="89"/>
      <c r="JPM120" s="89"/>
      <c r="JPN120" s="89"/>
      <c r="JPO120" s="89"/>
      <c r="JPP120" s="89"/>
      <c r="JPQ120" s="89"/>
      <c r="JPR120" s="89"/>
      <c r="JPS120" s="89"/>
      <c r="JPT120" s="89"/>
      <c r="JPU120" s="89"/>
      <c r="JPV120" s="89"/>
      <c r="JPW120" s="89"/>
      <c r="JPX120" s="89"/>
      <c r="JPY120" s="89"/>
      <c r="JPZ120" s="89"/>
      <c r="JQA120" s="89"/>
      <c r="JQB120" s="89"/>
      <c r="JQC120" s="89"/>
      <c r="JQD120" s="89"/>
      <c r="JQE120" s="89"/>
      <c r="JQF120" s="89"/>
      <c r="JQG120" s="89"/>
      <c r="JQH120" s="89"/>
      <c r="JQI120" s="89"/>
      <c r="JQJ120" s="89"/>
      <c r="JQK120" s="89"/>
      <c r="JQL120" s="89"/>
      <c r="JQM120" s="89"/>
      <c r="JQN120" s="89"/>
      <c r="JQO120" s="89"/>
      <c r="JQP120" s="89"/>
      <c r="JQQ120" s="89"/>
      <c r="JQR120" s="89"/>
      <c r="JQS120" s="89"/>
      <c r="JQT120" s="89"/>
      <c r="JQU120" s="89"/>
      <c r="JQV120" s="89"/>
      <c r="JQW120" s="89"/>
      <c r="JQX120" s="89"/>
      <c r="JQY120" s="89"/>
      <c r="JQZ120" s="89"/>
      <c r="JRA120" s="89"/>
      <c r="JRB120" s="89"/>
      <c r="JRC120" s="89"/>
      <c r="JRD120" s="89"/>
      <c r="JRE120" s="89"/>
      <c r="JRF120" s="89"/>
      <c r="JRG120" s="89"/>
      <c r="JRH120" s="89"/>
      <c r="JRI120" s="89"/>
      <c r="JRJ120" s="89"/>
      <c r="JRK120" s="89"/>
      <c r="JRL120" s="89"/>
      <c r="JRM120" s="89"/>
      <c r="JRN120" s="89"/>
      <c r="JRO120" s="89"/>
      <c r="JRP120" s="89"/>
      <c r="JRQ120" s="89"/>
      <c r="JRR120" s="89"/>
      <c r="JRS120" s="89"/>
      <c r="JRT120" s="89"/>
      <c r="JRU120" s="89"/>
      <c r="JRV120" s="89"/>
      <c r="JRW120" s="89"/>
      <c r="JRX120" s="89"/>
      <c r="JRY120" s="89"/>
      <c r="JRZ120" s="89"/>
      <c r="JSA120" s="89"/>
      <c r="JSB120" s="89"/>
      <c r="JSC120" s="89"/>
      <c r="JSD120" s="89"/>
      <c r="JSE120" s="89"/>
      <c r="JSF120" s="89"/>
      <c r="JSG120" s="89"/>
      <c r="JSH120" s="89"/>
      <c r="JSI120" s="89"/>
      <c r="JSJ120" s="89"/>
      <c r="JSK120" s="89"/>
      <c r="JSL120" s="89"/>
      <c r="JSM120" s="89"/>
      <c r="JSN120" s="89"/>
      <c r="JSO120" s="89"/>
      <c r="JSP120" s="89"/>
      <c r="JSQ120" s="89"/>
      <c r="JSR120" s="89"/>
      <c r="JSS120" s="89"/>
      <c r="JST120" s="89"/>
      <c r="JSU120" s="89"/>
      <c r="JSV120" s="89"/>
      <c r="JSW120" s="89"/>
      <c r="JSX120" s="89"/>
      <c r="JSY120" s="89"/>
      <c r="JSZ120" s="89"/>
      <c r="JTA120" s="89"/>
      <c r="JTB120" s="89"/>
      <c r="JTC120" s="89"/>
      <c r="JTD120" s="89"/>
      <c r="JTE120" s="89"/>
      <c r="JTF120" s="89"/>
      <c r="JTG120" s="89"/>
      <c r="JTH120" s="89"/>
      <c r="JTI120" s="89"/>
      <c r="JTJ120" s="89"/>
      <c r="JTK120" s="89"/>
      <c r="JTL120" s="89"/>
      <c r="JTM120" s="89"/>
      <c r="JTN120" s="89"/>
      <c r="JTO120" s="89"/>
      <c r="JTP120" s="89"/>
      <c r="JTQ120" s="89"/>
      <c r="JTR120" s="89"/>
      <c r="JTS120" s="89"/>
      <c r="JTT120" s="89"/>
      <c r="JTU120" s="89"/>
      <c r="JTV120" s="89"/>
      <c r="JTW120" s="89"/>
      <c r="JTX120" s="89"/>
      <c r="JTY120" s="89"/>
      <c r="JTZ120" s="89"/>
      <c r="JUA120" s="89"/>
      <c r="JUB120" s="89"/>
      <c r="JUC120" s="89"/>
      <c r="JUD120" s="89"/>
      <c r="JUE120" s="89"/>
      <c r="JUF120" s="89"/>
      <c r="JUG120" s="89"/>
      <c r="JUH120" s="89"/>
      <c r="JUI120" s="89"/>
      <c r="JUJ120" s="89"/>
      <c r="JUK120" s="89"/>
      <c r="JUL120" s="89"/>
      <c r="JUM120" s="89"/>
      <c r="JUN120" s="89"/>
      <c r="JUO120" s="89"/>
      <c r="JUP120" s="89"/>
      <c r="JUQ120" s="89"/>
      <c r="JUR120" s="89"/>
      <c r="JUS120" s="89"/>
      <c r="JUT120" s="89"/>
      <c r="JUU120" s="89"/>
      <c r="JUV120" s="89"/>
      <c r="JUW120" s="89"/>
      <c r="JUX120" s="89"/>
      <c r="JUY120" s="89"/>
      <c r="JUZ120" s="89"/>
      <c r="JVA120" s="89"/>
      <c r="JVB120" s="89"/>
      <c r="JVC120" s="89"/>
      <c r="JVD120" s="89"/>
      <c r="JVE120" s="89"/>
      <c r="JVF120" s="89"/>
      <c r="JVG120" s="89"/>
      <c r="JVH120" s="89"/>
      <c r="JVI120" s="89"/>
      <c r="JVJ120" s="89"/>
      <c r="JVK120" s="89"/>
      <c r="JVL120" s="89"/>
      <c r="JVM120" s="89"/>
      <c r="JVN120" s="89"/>
      <c r="JVO120" s="89"/>
      <c r="JVP120" s="89"/>
      <c r="JVQ120" s="89"/>
      <c r="JVR120" s="89"/>
      <c r="JVS120" s="89"/>
      <c r="JVT120" s="89"/>
      <c r="JVU120" s="89"/>
      <c r="JVV120" s="89"/>
      <c r="JVW120" s="89"/>
      <c r="JVX120" s="89"/>
      <c r="JVY120" s="89"/>
      <c r="JVZ120" s="89"/>
      <c r="JWA120" s="89"/>
      <c r="JWB120" s="89"/>
      <c r="JWC120" s="89"/>
      <c r="JWD120" s="89"/>
      <c r="JWE120" s="89"/>
      <c r="JWF120" s="89"/>
      <c r="JWG120" s="89"/>
      <c r="JWH120" s="89"/>
      <c r="JWI120" s="89"/>
      <c r="JWJ120" s="89"/>
      <c r="JWK120" s="89"/>
      <c r="JWL120" s="89"/>
      <c r="JWM120" s="89"/>
      <c r="JWN120" s="89"/>
      <c r="JWO120" s="89"/>
      <c r="JWP120" s="89"/>
      <c r="JWQ120" s="89"/>
      <c r="JWR120" s="89"/>
      <c r="JWS120" s="89"/>
      <c r="JWT120" s="89"/>
      <c r="JWU120" s="89"/>
      <c r="JWV120" s="89"/>
      <c r="JWW120" s="89"/>
      <c r="JWX120" s="89"/>
      <c r="JWY120" s="89"/>
      <c r="JWZ120" s="89"/>
      <c r="JXA120" s="89"/>
      <c r="JXB120" s="89"/>
      <c r="JXC120" s="89"/>
      <c r="JXD120" s="89"/>
      <c r="JXE120" s="89"/>
      <c r="JXF120" s="89"/>
      <c r="JXG120" s="89"/>
      <c r="JXH120" s="89"/>
      <c r="JXI120" s="89"/>
      <c r="JXJ120" s="89"/>
      <c r="JXK120" s="89"/>
      <c r="JXL120" s="89"/>
      <c r="JXM120" s="89"/>
      <c r="JXN120" s="89"/>
      <c r="JXO120" s="89"/>
      <c r="JXP120" s="89"/>
      <c r="JXQ120" s="89"/>
      <c r="JXR120" s="89"/>
      <c r="JXS120" s="89"/>
      <c r="JXT120" s="89"/>
      <c r="JXU120" s="89"/>
      <c r="JXV120" s="89"/>
      <c r="JXW120" s="89"/>
      <c r="JXX120" s="89"/>
      <c r="JXY120" s="89"/>
      <c r="JXZ120" s="89"/>
      <c r="JYA120" s="89"/>
      <c r="JYB120" s="89"/>
      <c r="JYC120" s="89"/>
      <c r="JYD120" s="89"/>
      <c r="JYE120" s="89"/>
      <c r="JYF120" s="89"/>
      <c r="JYG120" s="89"/>
      <c r="JYH120" s="89"/>
      <c r="JYI120" s="89"/>
      <c r="JYJ120" s="89"/>
      <c r="JYK120" s="89"/>
      <c r="JYL120" s="89"/>
      <c r="JYM120" s="89"/>
      <c r="JYN120" s="89"/>
      <c r="JYO120" s="89"/>
      <c r="JYP120" s="89"/>
      <c r="JYQ120" s="89"/>
      <c r="JYR120" s="89"/>
      <c r="JYS120" s="89"/>
      <c r="JYT120" s="89"/>
      <c r="JYU120" s="89"/>
      <c r="JYV120" s="89"/>
      <c r="JYW120" s="89"/>
      <c r="JYX120" s="89"/>
      <c r="JYY120" s="89"/>
      <c r="JYZ120" s="89"/>
      <c r="JZA120" s="89"/>
      <c r="JZB120" s="89"/>
      <c r="JZC120" s="89"/>
      <c r="JZD120" s="89"/>
      <c r="JZE120" s="89"/>
      <c r="JZF120" s="89"/>
      <c r="JZG120" s="89"/>
      <c r="JZH120" s="89"/>
      <c r="JZI120" s="89"/>
      <c r="JZJ120" s="89"/>
      <c r="JZK120" s="89"/>
      <c r="JZL120" s="89"/>
      <c r="JZM120" s="89"/>
      <c r="JZN120" s="89"/>
      <c r="JZO120" s="89"/>
      <c r="JZP120" s="89"/>
      <c r="JZQ120" s="89"/>
      <c r="JZR120" s="89"/>
      <c r="JZS120" s="89"/>
      <c r="JZT120" s="89"/>
      <c r="JZU120" s="89"/>
      <c r="JZV120" s="89"/>
      <c r="JZW120" s="89"/>
      <c r="JZX120" s="89"/>
      <c r="JZY120" s="89"/>
      <c r="JZZ120" s="89"/>
      <c r="KAA120" s="89"/>
      <c r="KAB120" s="89"/>
      <c r="KAC120" s="89"/>
      <c r="KAD120" s="89"/>
      <c r="KAE120" s="89"/>
      <c r="KAF120" s="89"/>
      <c r="KAG120" s="89"/>
      <c r="KAH120" s="89"/>
      <c r="KAI120" s="89"/>
      <c r="KAJ120" s="89"/>
      <c r="KAK120" s="89"/>
      <c r="KAL120" s="89"/>
      <c r="KAM120" s="89"/>
      <c r="KAN120" s="89"/>
      <c r="KAO120" s="89"/>
      <c r="KAP120" s="89"/>
      <c r="KAQ120" s="89"/>
      <c r="KAR120" s="89"/>
      <c r="KAS120" s="89"/>
      <c r="KAT120" s="89"/>
      <c r="KAU120" s="89"/>
      <c r="KAV120" s="89"/>
      <c r="KAW120" s="89"/>
      <c r="KAX120" s="89"/>
      <c r="KAY120" s="89"/>
      <c r="KAZ120" s="89"/>
      <c r="KBA120" s="89"/>
      <c r="KBB120" s="89"/>
      <c r="KBC120" s="89"/>
      <c r="KBD120" s="89"/>
      <c r="KBE120" s="89"/>
      <c r="KBF120" s="89"/>
      <c r="KBG120" s="89"/>
      <c r="KBH120" s="89"/>
      <c r="KBI120" s="89"/>
      <c r="KBJ120" s="89"/>
      <c r="KBK120" s="89"/>
      <c r="KBL120" s="89"/>
      <c r="KBM120" s="89"/>
      <c r="KBN120" s="89"/>
      <c r="KBO120" s="89"/>
      <c r="KBP120" s="89"/>
      <c r="KBQ120" s="89"/>
      <c r="KBR120" s="89"/>
      <c r="KBS120" s="89"/>
      <c r="KBT120" s="89"/>
      <c r="KBU120" s="89"/>
      <c r="KBV120" s="89"/>
      <c r="KBW120" s="89"/>
      <c r="KBX120" s="89"/>
      <c r="KBY120" s="89"/>
      <c r="KBZ120" s="89"/>
      <c r="KCA120" s="89"/>
      <c r="KCB120" s="89"/>
      <c r="KCC120" s="89"/>
      <c r="KCD120" s="89"/>
      <c r="KCE120" s="89"/>
      <c r="KCF120" s="89"/>
      <c r="KCG120" s="89"/>
      <c r="KCH120" s="89"/>
      <c r="KCI120" s="89"/>
      <c r="KCJ120" s="89"/>
      <c r="KCK120" s="89"/>
      <c r="KCL120" s="89"/>
      <c r="KCM120" s="89"/>
      <c r="KCN120" s="89"/>
      <c r="KCO120" s="89"/>
      <c r="KCP120" s="89"/>
      <c r="KCQ120" s="89"/>
      <c r="KCR120" s="89"/>
      <c r="KCS120" s="89"/>
      <c r="KCT120" s="89"/>
      <c r="KCU120" s="89"/>
      <c r="KCV120" s="89"/>
      <c r="KCW120" s="89"/>
      <c r="KCX120" s="89"/>
      <c r="KCY120" s="89"/>
      <c r="KCZ120" s="89"/>
      <c r="KDA120" s="89"/>
      <c r="KDB120" s="89"/>
      <c r="KDC120" s="89"/>
      <c r="KDD120" s="89"/>
      <c r="KDE120" s="89"/>
      <c r="KDF120" s="89"/>
      <c r="KDG120" s="89"/>
      <c r="KDH120" s="89"/>
      <c r="KDI120" s="89"/>
      <c r="KDJ120" s="89"/>
      <c r="KDK120" s="89"/>
      <c r="KDL120" s="89"/>
      <c r="KDM120" s="89"/>
      <c r="KDN120" s="89"/>
      <c r="KDO120" s="89"/>
      <c r="KDP120" s="89"/>
      <c r="KDQ120" s="89"/>
      <c r="KDR120" s="89"/>
      <c r="KDS120" s="89"/>
      <c r="KDT120" s="89"/>
      <c r="KDU120" s="89"/>
      <c r="KDV120" s="89"/>
      <c r="KDW120" s="89"/>
      <c r="KDX120" s="89"/>
      <c r="KDY120" s="89"/>
      <c r="KDZ120" s="89"/>
      <c r="KEA120" s="89"/>
      <c r="KEB120" s="89"/>
      <c r="KEC120" s="89"/>
      <c r="KED120" s="89"/>
      <c r="KEE120" s="89"/>
      <c r="KEF120" s="89"/>
      <c r="KEG120" s="89"/>
      <c r="KEH120" s="89"/>
      <c r="KEI120" s="89"/>
      <c r="KEJ120" s="89"/>
      <c r="KEK120" s="89"/>
      <c r="KEL120" s="89"/>
      <c r="KEM120" s="89"/>
      <c r="KEN120" s="89"/>
      <c r="KEO120" s="89"/>
      <c r="KEP120" s="89"/>
      <c r="KEQ120" s="89"/>
      <c r="KER120" s="89"/>
      <c r="KES120" s="89"/>
      <c r="KET120" s="89"/>
      <c r="KEU120" s="89"/>
      <c r="KEV120" s="89"/>
      <c r="KEW120" s="89"/>
      <c r="KEX120" s="89"/>
      <c r="KEY120" s="89"/>
      <c r="KEZ120" s="89"/>
      <c r="KFA120" s="89"/>
      <c r="KFB120" s="89"/>
      <c r="KFC120" s="89"/>
      <c r="KFD120" s="89"/>
      <c r="KFE120" s="89"/>
      <c r="KFF120" s="89"/>
      <c r="KFG120" s="89"/>
      <c r="KFH120" s="89"/>
      <c r="KFI120" s="89"/>
      <c r="KFJ120" s="89"/>
      <c r="KFK120" s="89"/>
      <c r="KFL120" s="89"/>
      <c r="KFM120" s="89"/>
      <c r="KFN120" s="89"/>
      <c r="KFO120" s="89"/>
      <c r="KFP120" s="89"/>
      <c r="KFQ120" s="89"/>
      <c r="KFR120" s="89"/>
      <c r="KFS120" s="89"/>
      <c r="KFT120" s="89"/>
      <c r="KFU120" s="89"/>
      <c r="KFV120" s="89"/>
      <c r="KFW120" s="89"/>
      <c r="KFX120" s="89"/>
      <c r="KFY120" s="89"/>
      <c r="KFZ120" s="89"/>
      <c r="KGA120" s="89"/>
      <c r="KGB120" s="89"/>
      <c r="KGC120" s="89"/>
      <c r="KGD120" s="89"/>
      <c r="KGE120" s="89"/>
      <c r="KGF120" s="89"/>
      <c r="KGG120" s="89"/>
      <c r="KGH120" s="89"/>
      <c r="KGI120" s="89"/>
      <c r="KGJ120" s="89"/>
      <c r="KGK120" s="89"/>
      <c r="KGL120" s="89"/>
      <c r="KGM120" s="89"/>
      <c r="KGN120" s="89"/>
      <c r="KGO120" s="89"/>
      <c r="KGP120" s="89"/>
      <c r="KGQ120" s="89"/>
      <c r="KGR120" s="89"/>
      <c r="KGS120" s="89"/>
      <c r="KGT120" s="89"/>
      <c r="KGU120" s="89"/>
      <c r="KGV120" s="89"/>
      <c r="KGW120" s="89"/>
      <c r="KGX120" s="89"/>
      <c r="KGY120" s="89"/>
      <c r="KGZ120" s="89"/>
      <c r="KHA120" s="89"/>
      <c r="KHB120" s="89"/>
      <c r="KHC120" s="89"/>
      <c r="KHD120" s="89"/>
      <c r="KHE120" s="89"/>
      <c r="KHF120" s="89"/>
      <c r="KHG120" s="89"/>
      <c r="KHH120" s="89"/>
      <c r="KHI120" s="89"/>
      <c r="KHJ120" s="89"/>
      <c r="KHK120" s="89"/>
      <c r="KHL120" s="89"/>
      <c r="KHM120" s="89"/>
      <c r="KHN120" s="89"/>
      <c r="KHO120" s="89"/>
      <c r="KHP120" s="89"/>
      <c r="KHQ120" s="89"/>
      <c r="KHR120" s="89"/>
      <c r="KHS120" s="89"/>
      <c r="KHT120" s="89"/>
      <c r="KHU120" s="89"/>
      <c r="KHV120" s="89"/>
      <c r="KHW120" s="89"/>
      <c r="KHX120" s="89"/>
      <c r="KHY120" s="89"/>
      <c r="KHZ120" s="89"/>
      <c r="KIA120" s="89"/>
      <c r="KIB120" s="89"/>
      <c r="KIC120" s="89"/>
      <c r="KID120" s="89"/>
      <c r="KIE120" s="89"/>
      <c r="KIF120" s="89"/>
      <c r="KIG120" s="89"/>
      <c r="KIH120" s="89"/>
      <c r="KII120" s="89"/>
      <c r="KIJ120" s="89"/>
      <c r="KIK120" s="89"/>
      <c r="KIL120" s="89"/>
      <c r="KIM120" s="89"/>
      <c r="KIN120" s="89"/>
      <c r="KIO120" s="89"/>
      <c r="KIP120" s="89"/>
      <c r="KIQ120" s="89"/>
      <c r="KIR120" s="89"/>
      <c r="KIS120" s="89"/>
      <c r="KIT120" s="89"/>
      <c r="KIU120" s="89"/>
      <c r="KIV120" s="89"/>
      <c r="KIW120" s="89"/>
      <c r="KIX120" s="89"/>
      <c r="KIY120" s="89"/>
      <c r="KIZ120" s="89"/>
      <c r="KJA120" s="89"/>
      <c r="KJB120" s="89"/>
      <c r="KJC120" s="89"/>
      <c r="KJD120" s="89"/>
      <c r="KJE120" s="89"/>
      <c r="KJF120" s="89"/>
      <c r="KJG120" s="89"/>
      <c r="KJH120" s="89"/>
      <c r="KJI120" s="89"/>
      <c r="KJJ120" s="89"/>
      <c r="KJK120" s="89"/>
      <c r="KJL120" s="89"/>
      <c r="KJM120" s="89"/>
      <c r="KJN120" s="89"/>
      <c r="KJO120" s="89"/>
      <c r="KJP120" s="89"/>
      <c r="KJQ120" s="89"/>
      <c r="KJR120" s="89"/>
      <c r="KJS120" s="89"/>
      <c r="KJT120" s="89"/>
      <c r="KJU120" s="89"/>
      <c r="KJV120" s="89"/>
      <c r="KJW120" s="89"/>
      <c r="KJX120" s="89"/>
      <c r="KJY120" s="89"/>
      <c r="KJZ120" s="89"/>
      <c r="KKA120" s="89"/>
      <c r="KKB120" s="89"/>
      <c r="KKC120" s="89"/>
      <c r="KKD120" s="89"/>
      <c r="KKE120" s="89"/>
      <c r="KKF120" s="89"/>
      <c r="KKG120" s="89"/>
      <c r="KKH120" s="89"/>
      <c r="KKI120" s="89"/>
      <c r="KKJ120" s="89"/>
      <c r="KKK120" s="89"/>
      <c r="KKL120" s="89"/>
      <c r="KKM120" s="89"/>
      <c r="KKN120" s="89"/>
      <c r="KKO120" s="89"/>
      <c r="KKP120" s="89"/>
      <c r="KKQ120" s="89"/>
      <c r="KKR120" s="89"/>
      <c r="KKS120" s="89"/>
      <c r="KKT120" s="89"/>
      <c r="KKU120" s="89"/>
      <c r="KKV120" s="89"/>
      <c r="KKW120" s="89"/>
      <c r="KKX120" s="89"/>
      <c r="KKY120" s="89"/>
      <c r="KKZ120" s="89"/>
      <c r="KLA120" s="89"/>
      <c r="KLB120" s="89"/>
      <c r="KLC120" s="89"/>
      <c r="KLD120" s="89"/>
      <c r="KLE120" s="89"/>
      <c r="KLF120" s="89"/>
      <c r="KLG120" s="89"/>
      <c r="KLH120" s="89"/>
      <c r="KLI120" s="89"/>
      <c r="KLJ120" s="89"/>
      <c r="KLK120" s="89"/>
      <c r="KLL120" s="89"/>
      <c r="KLM120" s="89"/>
      <c r="KLN120" s="89"/>
      <c r="KLO120" s="89"/>
      <c r="KLP120" s="89"/>
      <c r="KLQ120" s="89"/>
      <c r="KLR120" s="89"/>
      <c r="KLS120" s="89"/>
      <c r="KLT120" s="89"/>
      <c r="KLU120" s="89"/>
      <c r="KLV120" s="89"/>
      <c r="KLW120" s="89"/>
      <c r="KLX120" s="89"/>
      <c r="KLY120" s="89"/>
      <c r="KLZ120" s="89"/>
      <c r="KMA120" s="89"/>
      <c r="KMB120" s="89"/>
      <c r="KMC120" s="89"/>
      <c r="KMD120" s="89"/>
      <c r="KME120" s="89"/>
      <c r="KMF120" s="89"/>
      <c r="KMG120" s="89"/>
      <c r="KMH120" s="89"/>
      <c r="KMI120" s="89"/>
      <c r="KMJ120" s="89"/>
      <c r="KMK120" s="89"/>
      <c r="KML120" s="89"/>
      <c r="KMM120" s="89"/>
      <c r="KMN120" s="89"/>
      <c r="KMO120" s="89"/>
      <c r="KMP120" s="89"/>
      <c r="KMQ120" s="89"/>
      <c r="KMR120" s="89"/>
      <c r="KMS120" s="89"/>
      <c r="KMT120" s="89"/>
      <c r="KMU120" s="89"/>
      <c r="KMV120" s="89"/>
      <c r="KMW120" s="89"/>
      <c r="KMX120" s="89"/>
      <c r="KMY120" s="89"/>
      <c r="KMZ120" s="89"/>
      <c r="KNA120" s="89"/>
      <c r="KNB120" s="89"/>
      <c r="KNC120" s="89"/>
      <c r="KND120" s="89"/>
      <c r="KNE120" s="89"/>
      <c r="KNF120" s="89"/>
      <c r="KNG120" s="89"/>
      <c r="KNH120" s="89"/>
      <c r="KNI120" s="89"/>
      <c r="KNJ120" s="89"/>
      <c r="KNK120" s="89"/>
      <c r="KNL120" s="89"/>
      <c r="KNM120" s="89"/>
      <c r="KNN120" s="89"/>
      <c r="KNO120" s="89"/>
      <c r="KNP120" s="89"/>
      <c r="KNQ120" s="89"/>
      <c r="KNR120" s="89"/>
      <c r="KNS120" s="89"/>
      <c r="KNT120" s="89"/>
      <c r="KNU120" s="89"/>
      <c r="KNV120" s="89"/>
      <c r="KNW120" s="89"/>
      <c r="KNX120" s="89"/>
      <c r="KNY120" s="89"/>
      <c r="KNZ120" s="89"/>
      <c r="KOA120" s="89"/>
      <c r="KOB120" s="89"/>
      <c r="KOC120" s="89"/>
      <c r="KOD120" s="89"/>
      <c r="KOE120" s="89"/>
      <c r="KOF120" s="89"/>
      <c r="KOG120" s="89"/>
      <c r="KOH120" s="89"/>
      <c r="KOI120" s="89"/>
      <c r="KOJ120" s="89"/>
      <c r="KOK120" s="89"/>
      <c r="KOL120" s="89"/>
      <c r="KOM120" s="89"/>
      <c r="KON120" s="89"/>
      <c r="KOO120" s="89"/>
      <c r="KOP120" s="89"/>
      <c r="KOQ120" s="89"/>
      <c r="KOR120" s="89"/>
      <c r="KOS120" s="89"/>
      <c r="KOT120" s="89"/>
      <c r="KOU120" s="89"/>
      <c r="KOV120" s="89"/>
      <c r="KOW120" s="89"/>
      <c r="KOX120" s="89"/>
      <c r="KOY120" s="89"/>
      <c r="KOZ120" s="89"/>
      <c r="KPA120" s="89"/>
      <c r="KPB120" s="89"/>
      <c r="KPC120" s="89"/>
      <c r="KPD120" s="89"/>
      <c r="KPE120" s="89"/>
      <c r="KPF120" s="89"/>
      <c r="KPG120" s="89"/>
      <c r="KPH120" s="89"/>
      <c r="KPI120" s="89"/>
      <c r="KPJ120" s="89"/>
      <c r="KPK120" s="89"/>
      <c r="KPL120" s="89"/>
      <c r="KPM120" s="89"/>
      <c r="KPN120" s="89"/>
      <c r="KPO120" s="89"/>
      <c r="KPP120" s="89"/>
      <c r="KPQ120" s="89"/>
      <c r="KPR120" s="89"/>
      <c r="KPS120" s="89"/>
      <c r="KPT120" s="89"/>
      <c r="KPU120" s="89"/>
      <c r="KPV120" s="89"/>
      <c r="KPW120" s="89"/>
      <c r="KPX120" s="89"/>
      <c r="KPY120" s="89"/>
      <c r="KPZ120" s="89"/>
      <c r="KQA120" s="89"/>
      <c r="KQB120" s="89"/>
      <c r="KQC120" s="89"/>
      <c r="KQD120" s="89"/>
      <c r="KQE120" s="89"/>
      <c r="KQF120" s="89"/>
      <c r="KQG120" s="89"/>
      <c r="KQH120" s="89"/>
      <c r="KQI120" s="89"/>
      <c r="KQJ120" s="89"/>
      <c r="KQK120" s="89"/>
      <c r="KQL120" s="89"/>
      <c r="KQM120" s="89"/>
      <c r="KQN120" s="89"/>
      <c r="KQO120" s="89"/>
      <c r="KQP120" s="89"/>
      <c r="KQQ120" s="89"/>
      <c r="KQR120" s="89"/>
      <c r="KQS120" s="89"/>
      <c r="KQT120" s="89"/>
      <c r="KQU120" s="89"/>
      <c r="KQV120" s="89"/>
      <c r="KQW120" s="89"/>
      <c r="KQX120" s="89"/>
      <c r="KQY120" s="89"/>
      <c r="KQZ120" s="89"/>
      <c r="KRA120" s="89"/>
      <c r="KRB120" s="89"/>
      <c r="KRC120" s="89"/>
      <c r="KRD120" s="89"/>
      <c r="KRE120" s="89"/>
      <c r="KRF120" s="89"/>
      <c r="KRG120" s="89"/>
      <c r="KRH120" s="89"/>
      <c r="KRI120" s="89"/>
      <c r="KRJ120" s="89"/>
      <c r="KRK120" s="89"/>
      <c r="KRL120" s="89"/>
      <c r="KRM120" s="89"/>
      <c r="KRN120" s="89"/>
      <c r="KRO120" s="89"/>
      <c r="KRP120" s="89"/>
      <c r="KRQ120" s="89"/>
      <c r="KRR120" s="89"/>
      <c r="KRS120" s="89"/>
      <c r="KRT120" s="89"/>
      <c r="KRU120" s="89"/>
      <c r="KRV120" s="89"/>
      <c r="KRW120" s="89"/>
      <c r="KRX120" s="89"/>
      <c r="KRY120" s="89"/>
      <c r="KRZ120" s="89"/>
      <c r="KSA120" s="89"/>
      <c r="KSB120" s="89"/>
      <c r="KSC120" s="89"/>
      <c r="KSD120" s="89"/>
      <c r="KSE120" s="89"/>
      <c r="KSF120" s="89"/>
      <c r="KSG120" s="89"/>
      <c r="KSH120" s="89"/>
      <c r="KSI120" s="89"/>
      <c r="KSJ120" s="89"/>
      <c r="KSK120" s="89"/>
      <c r="KSL120" s="89"/>
      <c r="KSM120" s="89"/>
      <c r="KSN120" s="89"/>
      <c r="KSO120" s="89"/>
      <c r="KSP120" s="89"/>
      <c r="KSQ120" s="89"/>
      <c r="KSR120" s="89"/>
      <c r="KSS120" s="89"/>
      <c r="KST120" s="89"/>
      <c r="KSU120" s="89"/>
      <c r="KSV120" s="89"/>
      <c r="KSW120" s="89"/>
      <c r="KSX120" s="89"/>
      <c r="KSY120" s="89"/>
      <c r="KSZ120" s="89"/>
      <c r="KTA120" s="89"/>
      <c r="KTB120" s="89"/>
      <c r="KTC120" s="89"/>
      <c r="KTD120" s="89"/>
      <c r="KTE120" s="89"/>
      <c r="KTF120" s="89"/>
      <c r="KTG120" s="89"/>
      <c r="KTH120" s="89"/>
      <c r="KTI120" s="89"/>
      <c r="KTJ120" s="89"/>
      <c r="KTK120" s="89"/>
      <c r="KTL120" s="89"/>
      <c r="KTM120" s="89"/>
      <c r="KTN120" s="89"/>
      <c r="KTO120" s="89"/>
      <c r="KTP120" s="89"/>
      <c r="KTQ120" s="89"/>
      <c r="KTR120" s="89"/>
      <c r="KTS120" s="89"/>
      <c r="KTT120" s="89"/>
      <c r="KTU120" s="89"/>
      <c r="KTV120" s="89"/>
      <c r="KTW120" s="89"/>
      <c r="KTX120" s="89"/>
      <c r="KTY120" s="89"/>
      <c r="KTZ120" s="89"/>
      <c r="KUA120" s="89"/>
      <c r="KUB120" s="89"/>
      <c r="KUC120" s="89"/>
      <c r="KUD120" s="89"/>
      <c r="KUE120" s="89"/>
      <c r="KUF120" s="89"/>
      <c r="KUG120" s="89"/>
      <c r="KUH120" s="89"/>
      <c r="KUI120" s="89"/>
      <c r="KUJ120" s="89"/>
      <c r="KUK120" s="89"/>
      <c r="KUL120" s="89"/>
      <c r="KUM120" s="89"/>
      <c r="KUN120" s="89"/>
      <c r="KUO120" s="89"/>
      <c r="KUP120" s="89"/>
      <c r="KUQ120" s="89"/>
      <c r="KUR120" s="89"/>
      <c r="KUS120" s="89"/>
      <c r="KUT120" s="89"/>
      <c r="KUU120" s="89"/>
      <c r="KUV120" s="89"/>
      <c r="KUW120" s="89"/>
      <c r="KUX120" s="89"/>
      <c r="KUY120" s="89"/>
      <c r="KUZ120" s="89"/>
      <c r="KVA120" s="89"/>
      <c r="KVB120" s="89"/>
      <c r="KVC120" s="89"/>
      <c r="KVD120" s="89"/>
      <c r="KVE120" s="89"/>
      <c r="KVF120" s="89"/>
      <c r="KVG120" s="89"/>
      <c r="KVH120" s="89"/>
      <c r="KVI120" s="89"/>
      <c r="KVJ120" s="89"/>
      <c r="KVK120" s="89"/>
      <c r="KVL120" s="89"/>
      <c r="KVM120" s="89"/>
      <c r="KVN120" s="89"/>
      <c r="KVO120" s="89"/>
      <c r="KVP120" s="89"/>
      <c r="KVQ120" s="89"/>
      <c r="KVR120" s="89"/>
      <c r="KVS120" s="89"/>
      <c r="KVT120" s="89"/>
      <c r="KVU120" s="89"/>
      <c r="KVV120" s="89"/>
      <c r="KVW120" s="89"/>
      <c r="KVX120" s="89"/>
      <c r="KVY120" s="89"/>
      <c r="KVZ120" s="89"/>
      <c r="KWA120" s="89"/>
      <c r="KWB120" s="89"/>
      <c r="KWC120" s="89"/>
      <c r="KWD120" s="89"/>
      <c r="KWE120" s="89"/>
      <c r="KWF120" s="89"/>
      <c r="KWG120" s="89"/>
      <c r="KWH120" s="89"/>
      <c r="KWI120" s="89"/>
      <c r="KWJ120" s="89"/>
      <c r="KWK120" s="89"/>
      <c r="KWL120" s="89"/>
      <c r="KWM120" s="89"/>
      <c r="KWN120" s="89"/>
      <c r="KWO120" s="89"/>
      <c r="KWP120" s="89"/>
      <c r="KWQ120" s="89"/>
      <c r="KWR120" s="89"/>
      <c r="KWS120" s="89"/>
      <c r="KWT120" s="89"/>
      <c r="KWU120" s="89"/>
      <c r="KWV120" s="89"/>
      <c r="KWW120" s="89"/>
      <c r="KWX120" s="89"/>
      <c r="KWY120" s="89"/>
      <c r="KWZ120" s="89"/>
      <c r="KXA120" s="89"/>
      <c r="KXB120" s="89"/>
      <c r="KXC120" s="89"/>
      <c r="KXD120" s="89"/>
      <c r="KXE120" s="89"/>
      <c r="KXF120" s="89"/>
      <c r="KXG120" s="89"/>
      <c r="KXH120" s="89"/>
      <c r="KXI120" s="89"/>
      <c r="KXJ120" s="89"/>
      <c r="KXK120" s="89"/>
      <c r="KXL120" s="89"/>
      <c r="KXM120" s="89"/>
      <c r="KXN120" s="89"/>
      <c r="KXO120" s="89"/>
      <c r="KXP120" s="89"/>
      <c r="KXQ120" s="89"/>
      <c r="KXR120" s="89"/>
      <c r="KXS120" s="89"/>
      <c r="KXT120" s="89"/>
      <c r="KXU120" s="89"/>
      <c r="KXV120" s="89"/>
      <c r="KXW120" s="89"/>
      <c r="KXX120" s="89"/>
      <c r="KXY120" s="89"/>
      <c r="KXZ120" s="89"/>
      <c r="KYA120" s="89"/>
      <c r="KYB120" s="89"/>
      <c r="KYC120" s="89"/>
      <c r="KYD120" s="89"/>
      <c r="KYE120" s="89"/>
      <c r="KYF120" s="89"/>
      <c r="KYG120" s="89"/>
      <c r="KYH120" s="89"/>
      <c r="KYI120" s="89"/>
      <c r="KYJ120" s="89"/>
      <c r="KYK120" s="89"/>
      <c r="KYL120" s="89"/>
      <c r="KYM120" s="89"/>
      <c r="KYN120" s="89"/>
      <c r="KYO120" s="89"/>
      <c r="KYP120" s="89"/>
      <c r="KYQ120" s="89"/>
      <c r="KYR120" s="89"/>
      <c r="KYS120" s="89"/>
      <c r="KYT120" s="89"/>
      <c r="KYU120" s="89"/>
      <c r="KYV120" s="89"/>
      <c r="KYW120" s="89"/>
      <c r="KYX120" s="89"/>
      <c r="KYY120" s="89"/>
      <c r="KYZ120" s="89"/>
      <c r="KZA120" s="89"/>
      <c r="KZB120" s="89"/>
      <c r="KZC120" s="89"/>
      <c r="KZD120" s="89"/>
      <c r="KZE120" s="89"/>
      <c r="KZF120" s="89"/>
      <c r="KZG120" s="89"/>
      <c r="KZH120" s="89"/>
      <c r="KZI120" s="89"/>
      <c r="KZJ120" s="89"/>
      <c r="KZK120" s="89"/>
      <c r="KZL120" s="89"/>
      <c r="KZM120" s="89"/>
      <c r="KZN120" s="89"/>
      <c r="KZO120" s="89"/>
      <c r="KZP120" s="89"/>
      <c r="KZQ120" s="89"/>
      <c r="KZR120" s="89"/>
      <c r="KZS120" s="89"/>
      <c r="KZT120" s="89"/>
      <c r="KZU120" s="89"/>
      <c r="KZV120" s="89"/>
      <c r="KZW120" s="89"/>
      <c r="KZX120" s="89"/>
      <c r="KZY120" s="89"/>
      <c r="KZZ120" s="89"/>
      <c r="LAA120" s="89"/>
      <c r="LAB120" s="89"/>
      <c r="LAC120" s="89"/>
      <c r="LAD120" s="89"/>
      <c r="LAE120" s="89"/>
      <c r="LAF120" s="89"/>
      <c r="LAG120" s="89"/>
      <c r="LAH120" s="89"/>
      <c r="LAI120" s="89"/>
      <c r="LAJ120" s="89"/>
      <c r="LAK120" s="89"/>
      <c r="LAL120" s="89"/>
      <c r="LAM120" s="89"/>
      <c r="LAN120" s="89"/>
      <c r="LAO120" s="89"/>
      <c r="LAP120" s="89"/>
      <c r="LAQ120" s="89"/>
      <c r="LAR120" s="89"/>
      <c r="LAS120" s="89"/>
      <c r="LAT120" s="89"/>
      <c r="LAU120" s="89"/>
      <c r="LAV120" s="89"/>
      <c r="LAW120" s="89"/>
      <c r="LAX120" s="89"/>
      <c r="LAY120" s="89"/>
      <c r="LAZ120" s="89"/>
      <c r="LBA120" s="89"/>
      <c r="LBB120" s="89"/>
      <c r="LBC120" s="89"/>
      <c r="LBD120" s="89"/>
      <c r="LBE120" s="89"/>
      <c r="LBF120" s="89"/>
      <c r="LBG120" s="89"/>
      <c r="LBH120" s="89"/>
      <c r="LBI120" s="89"/>
      <c r="LBJ120" s="89"/>
      <c r="LBK120" s="89"/>
      <c r="LBL120" s="89"/>
      <c r="LBM120" s="89"/>
      <c r="LBN120" s="89"/>
      <c r="LBO120" s="89"/>
      <c r="LBP120" s="89"/>
      <c r="LBQ120" s="89"/>
      <c r="LBR120" s="89"/>
      <c r="LBS120" s="89"/>
      <c r="LBT120" s="89"/>
      <c r="LBU120" s="89"/>
      <c r="LBV120" s="89"/>
      <c r="LBW120" s="89"/>
      <c r="LBX120" s="89"/>
      <c r="LBY120" s="89"/>
      <c r="LBZ120" s="89"/>
      <c r="LCA120" s="89"/>
      <c r="LCB120" s="89"/>
      <c r="LCC120" s="89"/>
      <c r="LCD120" s="89"/>
      <c r="LCE120" s="89"/>
      <c r="LCF120" s="89"/>
      <c r="LCG120" s="89"/>
      <c r="LCH120" s="89"/>
      <c r="LCI120" s="89"/>
      <c r="LCJ120" s="89"/>
      <c r="LCK120" s="89"/>
      <c r="LCL120" s="89"/>
      <c r="LCM120" s="89"/>
      <c r="LCN120" s="89"/>
      <c r="LCO120" s="89"/>
      <c r="LCP120" s="89"/>
      <c r="LCQ120" s="89"/>
      <c r="LCR120" s="89"/>
      <c r="LCS120" s="89"/>
      <c r="LCT120" s="89"/>
      <c r="LCU120" s="89"/>
      <c r="LCV120" s="89"/>
      <c r="LCW120" s="89"/>
      <c r="LCX120" s="89"/>
      <c r="LCY120" s="89"/>
      <c r="LCZ120" s="89"/>
      <c r="LDA120" s="89"/>
      <c r="LDB120" s="89"/>
      <c r="LDC120" s="89"/>
      <c r="LDD120" s="89"/>
      <c r="LDE120" s="89"/>
      <c r="LDF120" s="89"/>
      <c r="LDG120" s="89"/>
      <c r="LDH120" s="89"/>
      <c r="LDI120" s="89"/>
      <c r="LDJ120" s="89"/>
      <c r="LDK120" s="89"/>
      <c r="LDL120" s="89"/>
      <c r="LDM120" s="89"/>
      <c r="LDN120" s="89"/>
      <c r="LDO120" s="89"/>
      <c r="LDP120" s="89"/>
      <c r="LDQ120" s="89"/>
      <c r="LDR120" s="89"/>
      <c r="LDS120" s="89"/>
      <c r="LDT120" s="89"/>
      <c r="LDU120" s="89"/>
      <c r="LDV120" s="89"/>
      <c r="LDW120" s="89"/>
      <c r="LDX120" s="89"/>
      <c r="LDY120" s="89"/>
      <c r="LDZ120" s="89"/>
      <c r="LEA120" s="89"/>
      <c r="LEB120" s="89"/>
      <c r="LEC120" s="89"/>
      <c r="LED120" s="89"/>
      <c r="LEE120" s="89"/>
      <c r="LEF120" s="89"/>
      <c r="LEG120" s="89"/>
      <c r="LEH120" s="89"/>
      <c r="LEI120" s="89"/>
      <c r="LEJ120" s="89"/>
      <c r="LEK120" s="89"/>
      <c r="LEL120" s="89"/>
      <c r="LEM120" s="89"/>
      <c r="LEN120" s="89"/>
      <c r="LEO120" s="89"/>
      <c r="LEP120" s="89"/>
      <c r="LEQ120" s="89"/>
      <c r="LER120" s="89"/>
      <c r="LES120" s="89"/>
      <c r="LET120" s="89"/>
      <c r="LEU120" s="89"/>
      <c r="LEV120" s="89"/>
      <c r="LEW120" s="89"/>
      <c r="LEX120" s="89"/>
      <c r="LEY120" s="89"/>
      <c r="LEZ120" s="89"/>
      <c r="LFA120" s="89"/>
      <c r="LFB120" s="89"/>
      <c r="LFC120" s="89"/>
      <c r="LFD120" s="89"/>
      <c r="LFE120" s="89"/>
      <c r="LFF120" s="89"/>
      <c r="LFG120" s="89"/>
      <c r="LFH120" s="89"/>
      <c r="LFI120" s="89"/>
      <c r="LFJ120" s="89"/>
      <c r="LFK120" s="89"/>
      <c r="LFL120" s="89"/>
      <c r="LFM120" s="89"/>
      <c r="LFN120" s="89"/>
      <c r="LFO120" s="89"/>
      <c r="LFP120" s="89"/>
      <c r="LFQ120" s="89"/>
      <c r="LFR120" s="89"/>
      <c r="LFS120" s="89"/>
      <c r="LFT120" s="89"/>
      <c r="LFU120" s="89"/>
      <c r="LFV120" s="89"/>
      <c r="LFW120" s="89"/>
      <c r="LFX120" s="89"/>
      <c r="LFY120" s="89"/>
      <c r="LFZ120" s="89"/>
      <c r="LGA120" s="89"/>
      <c r="LGB120" s="89"/>
      <c r="LGC120" s="89"/>
      <c r="LGD120" s="89"/>
      <c r="LGE120" s="89"/>
      <c r="LGF120" s="89"/>
      <c r="LGG120" s="89"/>
      <c r="LGH120" s="89"/>
      <c r="LGI120" s="89"/>
      <c r="LGJ120" s="89"/>
      <c r="LGK120" s="89"/>
      <c r="LGL120" s="89"/>
      <c r="LGM120" s="89"/>
      <c r="LGN120" s="89"/>
      <c r="LGO120" s="89"/>
      <c r="LGP120" s="89"/>
      <c r="LGQ120" s="89"/>
      <c r="LGR120" s="89"/>
      <c r="LGS120" s="89"/>
      <c r="LGT120" s="89"/>
      <c r="LGU120" s="89"/>
      <c r="LGV120" s="89"/>
      <c r="LGW120" s="89"/>
      <c r="LGX120" s="89"/>
      <c r="LGY120" s="89"/>
      <c r="LGZ120" s="89"/>
      <c r="LHA120" s="89"/>
      <c r="LHB120" s="89"/>
      <c r="LHC120" s="89"/>
      <c r="LHD120" s="89"/>
      <c r="LHE120" s="89"/>
      <c r="LHF120" s="89"/>
      <c r="LHG120" s="89"/>
      <c r="LHH120" s="89"/>
      <c r="LHI120" s="89"/>
      <c r="LHJ120" s="89"/>
      <c r="LHK120" s="89"/>
      <c r="LHL120" s="89"/>
      <c r="LHM120" s="89"/>
      <c r="LHN120" s="89"/>
      <c r="LHO120" s="89"/>
      <c r="LHP120" s="89"/>
      <c r="LHQ120" s="89"/>
      <c r="LHR120" s="89"/>
      <c r="LHS120" s="89"/>
      <c r="LHT120" s="89"/>
      <c r="LHU120" s="89"/>
      <c r="LHV120" s="89"/>
      <c r="LHW120" s="89"/>
      <c r="LHX120" s="89"/>
      <c r="LHY120" s="89"/>
      <c r="LHZ120" s="89"/>
      <c r="LIA120" s="89"/>
      <c r="LIB120" s="89"/>
      <c r="LIC120" s="89"/>
      <c r="LID120" s="89"/>
      <c r="LIE120" s="89"/>
      <c r="LIF120" s="89"/>
      <c r="LIG120" s="89"/>
      <c r="LIH120" s="89"/>
      <c r="LII120" s="89"/>
      <c r="LIJ120" s="89"/>
      <c r="LIK120" s="89"/>
      <c r="LIL120" s="89"/>
      <c r="LIM120" s="89"/>
      <c r="LIN120" s="89"/>
      <c r="LIO120" s="89"/>
      <c r="LIP120" s="89"/>
      <c r="LIQ120" s="89"/>
      <c r="LIR120" s="89"/>
      <c r="LIS120" s="89"/>
      <c r="LIT120" s="89"/>
      <c r="LIU120" s="89"/>
      <c r="LIV120" s="89"/>
      <c r="LIW120" s="89"/>
      <c r="LIX120" s="89"/>
      <c r="LIY120" s="89"/>
      <c r="LIZ120" s="89"/>
      <c r="LJA120" s="89"/>
      <c r="LJB120" s="89"/>
      <c r="LJC120" s="89"/>
      <c r="LJD120" s="89"/>
      <c r="LJE120" s="89"/>
      <c r="LJF120" s="89"/>
      <c r="LJG120" s="89"/>
      <c r="LJH120" s="89"/>
      <c r="LJI120" s="89"/>
      <c r="LJJ120" s="89"/>
      <c r="LJK120" s="89"/>
      <c r="LJL120" s="89"/>
      <c r="LJM120" s="89"/>
      <c r="LJN120" s="89"/>
      <c r="LJO120" s="89"/>
      <c r="LJP120" s="89"/>
      <c r="LJQ120" s="89"/>
      <c r="LJR120" s="89"/>
      <c r="LJS120" s="89"/>
      <c r="LJT120" s="89"/>
      <c r="LJU120" s="89"/>
      <c r="LJV120" s="89"/>
      <c r="LJW120" s="89"/>
      <c r="LJX120" s="89"/>
      <c r="LJY120" s="89"/>
      <c r="LJZ120" s="89"/>
      <c r="LKA120" s="89"/>
      <c r="LKB120" s="89"/>
      <c r="LKC120" s="89"/>
      <c r="LKD120" s="89"/>
      <c r="LKE120" s="89"/>
      <c r="LKF120" s="89"/>
      <c r="LKG120" s="89"/>
      <c r="LKH120" s="89"/>
      <c r="LKI120" s="89"/>
      <c r="LKJ120" s="89"/>
      <c r="LKK120" s="89"/>
      <c r="LKL120" s="89"/>
      <c r="LKM120" s="89"/>
      <c r="LKN120" s="89"/>
      <c r="LKO120" s="89"/>
      <c r="LKP120" s="89"/>
      <c r="LKQ120" s="89"/>
      <c r="LKR120" s="89"/>
      <c r="LKS120" s="89"/>
      <c r="LKT120" s="89"/>
      <c r="LKU120" s="89"/>
      <c r="LKV120" s="89"/>
      <c r="LKW120" s="89"/>
      <c r="LKX120" s="89"/>
      <c r="LKY120" s="89"/>
      <c r="LKZ120" s="89"/>
      <c r="LLA120" s="89"/>
      <c r="LLB120" s="89"/>
      <c r="LLC120" s="89"/>
      <c r="LLD120" s="89"/>
      <c r="LLE120" s="89"/>
      <c r="LLF120" s="89"/>
      <c r="LLG120" s="89"/>
      <c r="LLH120" s="89"/>
      <c r="LLI120" s="89"/>
      <c r="LLJ120" s="89"/>
      <c r="LLK120" s="89"/>
      <c r="LLL120" s="89"/>
      <c r="LLM120" s="89"/>
      <c r="LLN120" s="89"/>
      <c r="LLO120" s="89"/>
      <c r="LLP120" s="89"/>
      <c r="LLQ120" s="89"/>
      <c r="LLR120" s="89"/>
      <c r="LLS120" s="89"/>
      <c r="LLT120" s="89"/>
      <c r="LLU120" s="89"/>
      <c r="LLV120" s="89"/>
      <c r="LLW120" s="89"/>
      <c r="LLX120" s="89"/>
      <c r="LLY120" s="89"/>
      <c r="LLZ120" s="89"/>
      <c r="LMA120" s="89"/>
      <c r="LMB120" s="89"/>
      <c r="LMC120" s="89"/>
      <c r="LMD120" s="89"/>
      <c r="LME120" s="89"/>
      <c r="LMF120" s="89"/>
      <c r="LMG120" s="89"/>
      <c r="LMH120" s="89"/>
      <c r="LMI120" s="89"/>
      <c r="LMJ120" s="89"/>
      <c r="LMK120" s="89"/>
      <c r="LML120" s="89"/>
      <c r="LMM120" s="89"/>
      <c r="LMN120" s="89"/>
      <c r="LMO120" s="89"/>
      <c r="LMP120" s="89"/>
      <c r="LMQ120" s="89"/>
      <c r="LMR120" s="89"/>
      <c r="LMS120" s="89"/>
      <c r="LMT120" s="89"/>
      <c r="LMU120" s="89"/>
      <c r="LMV120" s="89"/>
      <c r="LMW120" s="89"/>
      <c r="LMX120" s="89"/>
      <c r="LMY120" s="89"/>
      <c r="LMZ120" s="89"/>
      <c r="LNA120" s="89"/>
      <c r="LNB120" s="89"/>
      <c r="LNC120" s="89"/>
      <c r="LND120" s="89"/>
      <c r="LNE120" s="89"/>
      <c r="LNF120" s="89"/>
      <c r="LNG120" s="89"/>
      <c r="LNH120" s="89"/>
      <c r="LNI120" s="89"/>
      <c r="LNJ120" s="89"/>
      <c r="LNK120" s="89"/>
      <c r="LNL120" s="89"/>
      <c r="LNM120" s="89"/>
      <c r="LNN120" s="89"/>
      <c r="LNO120" s="89"/>
      <c r="LNP120" s="89"/>
      <c r="LNQ120" s="89"/>
      <c r="LNR120" s="89"/>
      <c r="LNS120" s="89"/>
      <c r="LNT120" s="89"/>
      <c r="LNU120" s="89"/>
      <c r="LNV120" s="89"/>
      <c r="LNW120" s="89"/>
      <c r="LNX120" s="89"/>
      <c r="LNY120" s="89"/>
      <c r="LNZ120" s="89"/>
      <c r="LOA120" s="89"/>
      <c r="LOB120" s="89"/>
      <c r="LOC120" s="89"/>
      <c r="LOD120" s="89"/>
      <c r="LOE120" s="89"/>
      <c r="LOF120" s="89"/>
      <c r="LOG120" s="89"/>
      <c r="LOH120" s="89"/>
      <c r="LOI120" s="89"/>
      <c r="LOJ120" s="89"/>
      <c r="LOK120" s="89"/>
      <c r="LOL120" s="89"/>
      <c r="LOM120" s="89"/>
      <c r="LON120" s="89"/>
      <c r="LOO120" s="89"/>
      <c r="LOP120" s="89"/>
      <c r="LOQ120" s="89"/>
      <c r="LOR120" s="89"/>
      <c r="LOS120" s="89"/>
      <c r="LOT120" s="89"/>
      <c r="LOU120" s="89"/>
      <c r="LOV120" s="89"/>
      <c r="LOW120" s="89"/>
      <c r="LOX120" s="89"/>
      <c r="LOY120" s="89"/>
      <c r="LOZ120" s="89"/>
      <c r="LPA120" s="89"/>
      <c r="LPB120" s="89"/>
      <c r="LPC120" s="89"/>
      <c r="LPD120" s="89"/>
      <c r="LPE120" s="89"/>
      <c r="LPF120" s="89"/>
      <c r="LPG120" s="89"/>
      <c r="LPH120" s="89"/>
      <c r="LPI120" s="89"/>
      <c r="LPJ120" s="89"/>
      <c r="LPK120" s="89"/>
      <c r="LPL120" s="89"/>
      <c r="LPM120" s="89"/>
      <c r="LPN120" s="89"/>
      <c r="LPO120" s="89"/>
      <c r="LPP120" s="89"/>
      <c r="LPQ120" s="89"/>
      <c r="LPR120" s="89"/>
      <c r="LPS120" s="89"/>
      <c r="LPT120" s="89"/>
      <c r="LPU120" s="89"/>
      <c r="LPV120" s="89"/>
      <c r="LPW120" s="89"/>
      <c r="LPX120" s="89"/>
      <c r="LPY120" s="89"/>
      <c r="LPZ120" s="89"/>
      <c r="LQA120" s="89"/>
      <c r="LQB120" s="89"/>
      <c r="LQC120" s="89"/>
      <c r="LQD120" s="89"/>
      <c r="LQE120" s="89"/>
      <c r="LQF120" s="89"/>
      <c r="LQG120" s="89"/>
      <c r="LQH120" s="89"/>
      <c r="LQI120" s="89"/>
      <c r="LQJ120" s="89"/>
      <c r="LQK120" s="89"/>
      <c r="LQL120" s="89"/>
      <c r="LQM120" s="89"/>
      <c r="LQN120" s="89"/>
      <c r="LQO120" s="89"/>
      <c r="LQP120" s="89"/>
      <c r="LQQ120" s="89"/>
      <c r="LQR120" s="89"/>
      <c r="LQS120" s="89"/>
      <c r="LQT120" s="89"/>
      <c r="LQU120" s="89"/>
      <c r="LQV120" s="89"/>
      <c r="LQW120" s="89"/>
      <c r="LQX120" s="89"/>
      <c r="LQY120" s="89"/>
      <c r="LQZ120" s="89"/>
      <c r="LRA120" s="89"/>
      <c r="LRB120" s="89"/>
      <c r="LRC120" s="89"/>
      <c r="LRD120" s="89"/>
      <c r="LRE120" s="89"/>
      <c r="LRF120" s="89"/>
      <c r="LRG120" s="89"/>
      <c r="LRH120" s="89"/>
      <c r="LRI120" s="89"/>
      <c r="LRJ120" s="89"/>
      <c r="LRK120" s="89"/>
      <c r="LRL120" s="89"/>
      <c r="LRM120" s="89"/>
      <c r="LRN120" s="89"/>
      <c r="LRO120" s="89"/>
      <c r="LRP120" s="89"/>
      <c r="LRQ120" s="89"/>
      <c r="LRR120" s="89"/>
      <c r="LRS120" s="89"/>
      <c r="LRT120" s="89"/>
      <c r="LRU120" s="89"/>
      <c r="LRV120" s="89"/>
      <c r="LRW120" s="89"/>
      <c r="LRX120" s="89"/>
      <c r="LRY120" s="89"/>
      <c r="LRZ120" s="89"/>
      <c r="LSA120" s="89"/>
      <c r="LSB120" s="89"/>
      <c r="LSC120" s="89"/>
      <c r="LSD120" s="89"/>
      <c r="LSE120" s="89"/>
      <c r="LSF120" s="89"/>
      <c r="LSG120" s="89"/>
      <c r="LSH120" s="89"/>
      <c r="LSI120" s="89"/>
      <c r="LSJ120" s="89"/>
      <c r="LSK120" s="89"/>
      <c r="LSL120" s="89"/>
      <c r="LSM120" s="89"/>
      <c r="LSN120" s="89"/>
      <c r="LSO120" s="89"/>
      <c r="LSP120" s="89"/>
      <c r="LSQ120" s="89"/>
      <c r="LSR120" s="89"/>
      <c r="LSS120" s="89"/>
      <c r="LST120" s="89"/>
      <c r="LSU120" s="89"/>
      <c r="LSV120" s="89"/>
      <c r="LSW120" s="89"/>
      <c r="LSX120" s="89"/>
      <c r="LSY120" s="89"/>
      <c r="LSZ120" s="89"/>
      <c r="LTA120" s="89"/>
      <c r="LTB120" s="89"/>
      <c r="LTC120" s="89"/>
      <c r="LTD120" s="89"/>
      <c r="LTE120" s="89"/>
      <c r="LTF120" s="89"/>
      <c r="LTG120" s="89"/>
      <c r="LTH120" s="89"/>
      <c r="LTI120" s="89"/>
      <c r="LTJ120" s="89"/>
      <c r="LTK120" s="89"/>
      <c r="LTL120" s="89"/>
      <c r="LTM120" s="89"/>
      <c r="LTN120" s="89"/>
      <c r="LTO120" s="89"/>
      <c r="LTP120" s="89"/>
      <c r="LTQ120" s="89"/>
      <c r="LTR120" s="89"/>
      <c r="LTS120" s="89"/>
      <c r="LTT120" s="89"/>
      <c r="LTU120" s="89"/>
      <c r="LTV120" s="89"/>
      <c r="LTW120" s="89"/>
      <c r="LTX120" s="89"/>
      <c r="LTY120" s="89"/>
      <c r="LTZ120" s="89"/>
      <c r="LUA120" s="89"/>
      <c r="LUB120" s="89"/>
      <c r="LUC120" s="89"/>
      <c r="LUD120" s="89"/>
      <c r="LUE120" s="89"/>
      <c r="LUF120" s="89"/>
      <c r="LUG120" s="89"/>
      <c r="LUH120" s="89"/>
      <c r="LUI120" s="89"/>
      <c r="LUJ120" s="89"/>
      <c r="LUK120" s="89"/>
      <c r="LUL120" s="89"/>
      <c r="LUM120" s="89"/>
      <c r="LUN120" s="89"/>
      <c r="LUO120" s="89"/>
      <c r="LUP120" s="89"/>
      <c r="LUQ120" s="89"/>
      <c r="LUR120" s="89"/>
      <c r="LUS120" s="89"/>
      <c r="LUT120" s="89"/>
      <c r="LUU120" s="89"/>
      <c r="LUV120" s="89"/>
      <c r="LUW120" s="89"/>
      <c r="LUX120" s="89"/>
      <c r="LUY120" s="89"/>
      <c r="LUZ120" s="89"/>
      <c r="LVA120" s="89"/>
      <c r="LVB120" s="89"/>
      <c r="LVC120" s="89"/>
      <c r="LVD120" s="89"/>
      <c r="LVE120" s="89"/>
      <c r="LVF120" s="89"/>
      <c r="LVG120" s="89"/>
      <c r="LVH120" s="89"/>
      <c r="LVI120" s="89"/>
      <c r="LVJ120" s="89"/>
      <c r="LVK120" s="89"/>
      <c r="LVL120" s="89"/>
      <c r="LVM120" s="89"/>
      <c r="LVN120" s="89"/>
      <c r="LVO120" s="89"/>
      <c r="LVP120" s="89"/>
      <c r="LVQ120" s="89"/>
      <c r="LVR120" s="89"/>
      <c r="LVS120" s="89"/>
      <c r="LVT120" s="89"/>
      <c r="LVU120" s="89"/>
      <c r="LVV120" s="89"/>
      <c r="LVW120" s="89"/>
      <c r="LVX120" s="89"/>
      <c r="LVY120" s="89"/>
      <c r="LVZ120" s="89"/>
      <c r="LWA120" s="89"/>
      <c r="LWB120" s="89"/>
      <c r="LWC120" s="89"/>
      <c r="LWD120" s="89"/>
      <c r="LWE120" s="89"/>
      <c r="LWF120" s="89"/>
      <c r="LWG120" s="89"/>
      <c r="LWH120" s="89"/>
      <c r="LWI120" s="89"/>
      <c r="LWJ120" s="89"/>
      <c r="LWK120" s="89"/>
      <c r="LWL120" s="89"/>
      <c r="LWM120" s="89"/>
      <c r="LWN120" s="89"/>
      <c r="LWO120" s="89"/>
      <c r="LWP120" s="89"/>
      <c r="LWQ120" s="89"/>
      <c r="LWR120" s="89"/>
      <c r="LWS120" s="89"/>
      <c r="LWT120" s="89"/>
      <c r="LWU120" s="89"/>
      <c r="LWV120" s="89"/>
      <c r="LWW120" s="89"/>
      <c r="LWX120" s="89"/>
      <c r="LWY120" s="89"/>
      <c r="LWZ120" s="89"/>
      <c r="LXA120" s="89"/>
      <c r="LXB120" s="89"/>
      <c r="LXC120" s="89"/>
      <c r="LXD120" s="89"/>
      <c r="LXE120" s="89"/>
      <c r="LXF120" s="89"/>
      <c r="LXG120" s="89"/>
      <c r="LXH120" s="89"/>
      <c r="LXI120" s="89"/>
      <c r="LXJ120" s="89"/>
      <c r="LXK120" s="89"/>
      <c r="LXL120" s="89"/>
      <c r="LXM120" s="89"/>
      <c r="LXN120" s="89"/>
      <c r="LXO120" s="89"/>
      <c r="LXP120" s="89"/>
      <c r="LXQ120" s="89"/>
      <c r="LXR120" s="89"/>
      <c r="LXS120" s="89"/>
      <c r="LXT120" s="89"/>
      <c r="LXU120" s="89"/>
      <c r="LXV120" s="89"/>
      <c r="LXW120" s="89"/>
      <c r="LXX120" s="89"/>
      <c r="LXY120" s="89"/>
      <c r="LXZ120" s="89"/>
      <c r="LYA120" s="89"/>
      <c r="LYB120" s="89"/>
      <c r="LYC120" s="89"/>
      <c r="LYD120" s="89"/>
      <c r="LYE120" s="89"/>
      <c r="LYF120" s="89"/>
      <c r="LYG120" s="89"/>
      <c r="LYH120" s="89"/>
      <c r="LYI120" s="89"/>
      <c r="LYJ120" s="89"/>
      <c r="LYK120" s="89"/>
      <c r="LYL120" s="89"/>
      <c r="LYM120" s="89"/>
      <c r="LYN120" s="89"/>
      <c r="LYO120" s="89"/>
      <c r="LYP120" s="89"/>
      <c r="LYQ120" s="89"/>
      <c r="LYR120" s="89"/>
      <c r="LYS120" s="89"/>
      <c r="LYT120" s="89"/>
      <c r="LYU120" s="89"/>
      <c r="LYV120" s="89"/>
      <c r="LYW120" s="89"/>
      <c r="LYX120" s="89"/>
      <c r="LYY120" s="89"/>
      <c r="LYZ120" s="89"/>
      <c r="LZA120" s="89"/>
      <c r="LZB120" s="89"/>
      <c r="LZC120" s="89"/>
      <c r="LZD120" s="89"/>
      <c r="LZE120" s="89"/>
      <c r="LZF120" s="89"/>
      <c r="LZG120" s="89"/>
      <c r="LZH120" s="89"/>
      <c r="LZI120" s="89"/>
      <c r="LZJ120" s="89"/>
      <c r="LZK120" s="89"/>
      <c r="LZL120" s="89"/>
      <c r="LZM120" s="89"/>
      <c r="LZN120" s="89"/>
      <c r="LZO120" s="89"/>
      <c r="LZP120" s="89"/>
      <c r="LZQ120" s="89"/>
      <c r="LZR120" s="89"/>
      <c r="LZS120" s="89"/>
      <c r="LZT120" s="89"/>
      <c r="LZU120" s="89"/>
      <c r="LZV120" s="89"/>
      <c r="LZW120" s="89"/>
      <c r="LZX120" s="89"/>
      <c r="LZY120" s="89"/>
      <c r="LZZ120" s="89"/>
      <c r="MAA120" s="89"/>
      <c r="MAB120" s="89"/>
      <c r="MAC120" s="89"/>
      <c r="MAD120" s="89"/>
      <c r="MAE120" s="89"/>
      <c r="MAF120" s="89"/>
      <c r="MAG120" s="89"/>
      <c r="MAH120" s="89"/>
      <c r="MAI120" s="89"/>
      <c r="MAJ120" s="89"/>
      <c r="MAK120" s="89"/>
      <c r="MAL120" s="89"/>
      <c r="MAM120" s="89"/>
      <c r="MAN120" s="89"/>
      <c r="MAO120" s="89"/>
      <c r="MAP120" s="89"/>
      <c r="MAQ120" s="89"/>
      <c r="MAR120" s="89"/>
      <c r="MAS120" s="89"/>
      <c r="MAT120" s="89"/>
      <c r="MAU120" s="89"/>
      <c r="MAV120" s="89"/>
      <c r="MAW120" s="89"/>
      <c r="MAX120" s="89"/>
      <c r="MAY120" s="89"/>
      <c r="MAZ120" s="89"/>
      <c r="MBA120" s="89"/>
      <c r="MBB120" s="89"/>
      <c r="MBC120" s="89"/>
      <c r="MBD120" s="89"/>
      <c r="MBE120" s="89"/>
      <c r="MBF120" s="89"/>
      <c r="MBG120" s="89"/>
      <c r="MBH120" s="89"/>
      <c r="MBI120" s="89"/>
      <c r="MBJ120" s="89"/>
      <c r="MBK120" s="89"/>
      <c r="MBL120" s="89"/>
      <c r="MBM120" s="89"/>
      <c r="MBN120" s="89"/>
      <c r="MBO120" s="89"/>
      <c r="MBP120" s="89"/>
      <c r="MBQ120" s="89"/>
      <c r="MBR120" s="89"/>
      <c r="MBS120" s="89"/>
      <c r="MBT120" s="89"/>
      <c r="MBU120" s="89"/>
      <c r="MBV120" s="89"/>
      <c r="MBW120" s="89"/>
      <c r="MBX120" s="89"/>
      <c r="MBY120" s="89"/>
      <c r="MBZ120" s="89"/>
      <c r="MCA120" s="89"/>
      <c r="MCB120" s="89"/>
      <c r="MCC120" s="89"/>
      <c r="MCD120" s="89"/>
      <c r="MCE120" s="89"/>
      <c r="MCF120" s="89"/>
      <c r="MCG120" s="89"/>
      <c r="MCH120" s="89"/>
      <c r="MCI120" s="89"/>
      <c r="MCJ120" s="89"/>
      <c r="MCK120" s="89"/>
      <c r="MCL120" s="89"/>
      <c r="MCM120" s="89"/>
      <c r="MCN120" s="89"/>
      <c r="MCO120" s="89"/>
      <c r="MCP120" s="89"/>
      <c r="MCQ120" s="89"/>
      <c r="MCR120" s="89"/>
      <c r="MCS120" s="89"/>
      <c r="MCT120" s="89"/>
      <c r="MCU120" s="89"/>
      <c r="MCV120" s="89"/>
      <c r="MCW120" s="89"/>
      <c r="MCX120" s="89"/>
      <c r="MCY120" s="89"/>
      <c r="MCZ120" s="89"/>
      <c r="MDA120" s="89"/>
      <c r="MDB120" s="89"/>
      <c r="MDC120" s="89"/>
      <c r="MDD120" s="89"/>
      <c r="MDE120" s="89"/>
      <c r="MDF120" s="89"/>
      <c r="MDG120" s="89"/>
      <c r="MDH120" s="89"/>
      <c r="MDI120" s="89"/>
      <c r="MDJ120" s="89"/>
      <c r="MDK120" s="89"/>
      <c r="MDL120" s="89"/>
      <c r="MDM120" s="89"/>
      <c r="MDN120" s="89"/>
      <c r="MDO120" s="89"/>
      <c r="MDP120" s="89"/>
      <c r="MDQ120" s="89"/>
      <c r="MDR120" s="89"/>
      <c r="MDS120" s="89"/>
      <c r="MDT120" s="89"/>
      <c r="MDU120" s="89"/>
      <c r="MDV120" s="89"/>
      <c r="MDW120" s="89"/>
      <c r="MDX120" s="89"/>
      <c r="MDY120" s="89"/>
      <c r="MDZ120" s="89"/>
      <c r="MEA120" s="89"/>
      <c r="MEB120" s="89"/>
      <c r="MEC120" s="89"/>
      <c r="MED120" s="89"/>
      <c r="MEE120" s="89"/>
      <c r="MEF120" s="89"/>
      <c r="MEG120" s="89"/>
      <c r="MEH120" s="89"/>
      <c r="MEI120" s="89"/>
      <c r="MEJ120" s="89"/>
      <c r="MEK120" s="89"/>
      <c r="MEL120" s="89"/>
      <c r="MEM120" s="89"/>
      <c r="MEN120" s="89"/>
      <c r="MEO120" s="89"/>
      <c r="MEP120" s="89"/>
      <c r="MEQ120" s="89"/>
      <c r="MER120" s="89"/>
      <c r="MES120" s="89"/>
      <c r="MET120" s="89"/>
      <c r="MEU120" s="89"/>
      <c r="MEV120" s="89"/>
      <c r="MEW120" s="89"/>
      <c r="MEX120" s="89"/>
      <c r="MEY120" s="89"/>
      <c r="MEZ120" s="89"/>
      <c r="MFA120" s="89"/>
      <c r="MFB120" s="89"/>
      <c r="MFC120" s="89"/>
      <c r="MFD120" s="89"/>
      <c r="MFE120" s="89"/>
      <c r="MFF120" s="89"/>
      <c r="MFG120" s="89"/>
      <c r="MFH120" s="89"/>
      <c r="MFI120" s="89"/>
      <c r="MFJ120" s="89"/>
      <c r="MFK120" s="89"/>
      <c r="MFL120" s="89"/>
      <c r="MFM120" s="89"/>
      <c r="MFN120" s="89"/>
      <c r="MFO120" s="89"/>
      <c r="MFP120" s="89"/>
      <c r="MFQ120" s="89"/>
      <c r="MFR120" s="89"/>
      <c r="MFS120" s="89"/>
      <c r="MFT120" s="89"/>
      <c r="MFU120" s="89"/>
      <c r="MFV120" s="89"/>
      <c r="MFW120" s="89"/>
      <c r="MFX120" s="89"/>
      <c r="MFY120" s="89"/>
      <c r="MFZ120" s="89"/>
      <c r="MGA120" s="89"/>
      <c r="MGB120" s="89"/>
      <c r="MGC120" s="89"/>
      <c r="MGD120" s="89"/>
      <c r="MGE120" s="89"/>
      <c r="MGF120" s="89"/>
      <c r="MGG120" s="89"/>
      <c r="MGH120" s="89"/>
      <c r="MGI120" s="89"/>
      <c r="MGJ120" s="89"/>
      <c r="MGK120" s="89"/>
      <c r="MGL120" s="89"/>
      <c r="MGM120" s="89"/>
      <c r="MGN120" s="89"/>
      <c r="MGO120" s="89"/>
      <c r="MGP120" s="89"/>
      <c r="MGQ120" s="89"/>
      <c r="MGR120" s="89"/>
      <c r="MGS120" s="89"/>
      <c r="MGT120" s="89"/>
      <c r="MGU120" s="89"/>
      <c r="MGV120" s="89"/>
      <c r="MGW120" s="89"/>
      <c r="MGX120" s="89"/>
      <c r="MGY120" s="89"/>
      <c r="MGZ120" s="89"/>
      <c r="MHA120" s="89"/>
      <c r="MHB120" s="89"/>
      <c r="MHC120" s="89"/>
      <c r="MHD120" s="89"/>
      <c r="MHE120" s="89"/>
      <c r="MHF120" s="89"/>
      <c r="MHG120" s="89"/>
      <c r="MHH120" s="89"/>
      <c r="MHI120" s="89"/>
      <c r="MHJ120" s="89"/>
      <c r="MHK120" s="89"/>
      <c r="MHL120" s="89"/>
      <c r="MHM120" s="89"/>
      <c r="MHN120" s="89"/>
      <c r="MHO120" s="89"/>
      <c r="MHP120" s="89"/>
      <c r="MHQ120" s="89"/>
      <c r="MHR120" s="89"/>
      <c r="MHS120" s="89"/>
      <c r="MHT120" s="89"/>
      <c r="MHU120" s="89"/>
      <c r="MHV120" s="89"/>
      <c r="MHW120" s="89"/>
      <c r="MHX120" s="89"/>
      <c r="MHY120" s="89"/>
      <c r="MHZ120" s="89"/>
      <c r="MIA120" s="89"/>
      <c r="MIB120" s="89"/>
      <c r="MIC120" s="89"/>
      <c r="MID120" s="89"/>
      <c r="MIE120" s="89"/>
      <c r="MIF120" s="89"/>
      <c r="MIG120" s="89"/>
      <c r="MIH120" s="89"/>
      <c r="MII120" s="89"/>
      <c r="MIJ120" s="89"/>
      <c r="MIK120" s="89"/>
      <c r="MIL120" s="89"/>
      <c r="MIM120" s="89"/>
      <c r="MIN120" s="89"/>
      <c r="MIO120" s="89"/>
      <c r="MIP120" s="89"/>
      <c r="MIQ120" s="89"/>
      <c r="MIR120" s="89"/>
      <c r="MIS120" s="89"/>
      <c r="MIT120" s="89"/>
      <c r="MIU120" s="89"/>
      <c r="MIV120" s="89"/>
      <c r="MIW120" s="89"/>
      <c r="MIX120" s="89"/>
      <c r="MIY120" s="89"/>
      <c r="MIZ120" s="89"/>
      <c r="MJA120" s="89"/>
      <c r="MJB120" s="89"/>
      <c r="MJC120" s="89"/>
      <c r="MJD120" s="89"/>
      <c r="MJE120" s="89"/>
      <c r="MJF120" s="89"/>
      <c r="MJG120" s="89"/>
      <c r="MJH120" s="89"/>
      <c r="MJI120" s="89"/>
      <c r="MJJ120" s="89"/>
      <c r="MJK120" s="89"/>
      <c r="MJL120" s="89"/>
      <c r="MJM120" s="89"/>
      <c r="MJN120" s="89"/>
      <c r="MJO120" s="89"/>
      <c r="MJP120" s="89"/>
      <c r="MJQ120" s="89"/>
      <c r="MJR120" s="89"/>
      <c r="MJS120" s="89"/>
      <c r="MJT120" s="89"/>
      <c r="MJU120" s="89"/>
      <c r="MJV120" s="89"/>
      <c r="MJW120" s="89"/>
      <c r="MJX120" s="89"/>
      <c r="MJY120" s="89"/>
      <c r="MJZ120" s="89"/>
      <c r="MKA120" s="89"/>
      <c r="MKB120" s="89"/>
      <c r="MKC120" s="89"/>
      <c r="MKD120" s="89"/>
      <c r="MKE120" s="89"/>
      <c r="MKF120" s="89"/>
      <c r="MKG120" s="89"/>
      <c r="MKH120" s="89"/>
      <c r="MKI120" s="89"/>
      <c r="MKJ120" s="89"/>
      <c r="MKK120" s="89"/>
      <c r="MKL120" s="89"/>
      <c r="MKM120" s="89"/>
      <c r="MKN120" s="89"/>
      <c r="MKO120" s="89"/>
      <c r="MKP120" s="89"/>
      <c r="MKQ120" s="89"/>
      <c r="MKR120" s="89"/>
      <c r="MKS120" s="89"/>
      <c r="MKT120" s="89"/>
      <c r="MKU120" s="89"/>
      <c r="MKV120" s="89"/>
      <c r="MKW120" s="89"/>
      <c r="MKX120" s="89"/>
      <c r="MKY120" s="89"/>
      <c r="MKZ120" s="89"/>
      <c r="MLA120" s="89"/>
      <c r="MLB120" s="89"/>
      <c r="MLC120" s="89"/>
      <c r="MLD120" s="89"/>
      <c r="MLE120" s="89"/>
      <c r="MLF120" s="89"/>
      <c r="MLG120" s="89"/>
      <c r="MLH120" s="89"/>
      <c r="MLI120" s="89"/>
      <c r="MLJ120" s="89"/>
      <c r="MLK120" s="89"/>
      <c r="MLL120" s="89"/>
      <c r="MLM120" s="89"/>
      <c r="MLN120" s="89"/>
      <c r="MLO120" s="89"/>
      <c r="MLP120" s="89"/>
      <c r="MLQ120" s="89"/>
      <c r="MLR120" s="89"/>
      <c r="MLS120" s="89"/>
      <c r="MLT120" s="89"/>
      <c r="MLU120" s="89"/>
      <c r="MLV120" s="89"/>
      <c r="MLW120" s="89"/>
      <c r="MLX120" s="89"/>
      <c r="MLY120" s="89"/>
      <c r="MLZ120" s="89"/>
      <c r="MMA120" s="89"/>
      <c r="MMB120" s="89"/>
      <c r="MMC120" s="89"/>
      <c r="MMD120" s="89"/>
      <c r="MME120" s="89"/>
      <c r="MMF120" s="89"/>
      <c r="MMG120" s="89"/>
      <c r="MMH120" s="89"/>
      <c r="MMI120" s="89"/>
      <c r="MMJ120" s="89"/>
      <c r="MMK120" s="89"/>
      <c r="MML120" s="89"/>
      <c r="MMM120" s="89"/>
      <c r="MMN120" s="89"/>
      <c r="MMO120" s="89"/>
      <c r="MMP120" s="89"/>
      <c r="MMQ120" s="89"/>
      <c r="MMR120" s="89"/>
      <c r="MMS120" s="89"/>
      <c r="MMT120" s="89"/>
      <c r="MMU120" s="89"/>
      <c r="MMV120" s="89"/>
      <c r="MMW120" s="89"/>
      <c r="MMX120" s="89"/>
      <c r="MMY120" s="89"/>
      <c r="MMZ120" s="89"/>
      <c r="MNA120" s="89"/>
      <c r="MNB120" s="89"/>
      <c r="MNC120" s="89"/>
      <c r="MND120" s="89"/>
      <c r="MNE120" s="89"/>
      <c r="MNF120" s="89"/>
      <c r="MNG120" s="89"/>
      <c r="MNH120" s="89"/>
      <c r="MNI120" s="89"/>
      <c r="MNJ120" s="89"/>
      <c r="MNK120" s="89"/>
      <c r="MNL120" s="89"/>
      <c r="MNM120" s="89"/>
      <c r="MNN120" s="89"/>
      <c r="MNO120" s="89"/>
      <c r="MNP120" s="89"/>
      <c r="MNQ120" s="89"/>
      <c r="MNR120" s="89"/>
      <c r="MNS120" s="89"/>
      <c r="MNT120" s="89"/>
      <c r="MNU120" s="89"/>
      <c r="MNV120" s="89"/>
      <c r="MNW120" s="89"/>
      <c r="MNX120" s="89"/>
      <c r="MNY120" s="89"/>
      <c r="MNZ120" s="89"/>
      <c r="MOA120" s="89"/>
      <c r="MOB120" s="89"/>
      <c r="MOC120" s="89"/>
      <c r="MOD120" s="89"/>
      <c r="MOE120" s="89"/>
      <c r="MOF120" s="89"/>
      <c r="MOG120" s="89"/>
      <c r="MOH120" s="89"/>
      <c r="MOI120" s="89"/>
      <c r="MOJ120" s="89"/>
      <c r="MOK120" s="89"/>
      <c r="MOL120" s="89"/>
      <c r="MOM120" s="89"/>
      <c r="MON120" s="89"/>
      <c r="MOO120" s="89"/>
      <c r="MOP120" s="89"/>
      <c r="MOQ120" s="89"/>
      <c r="MOR120" s="89"/>
      <c r="MOS120" s="89"/>
      <c r="MOT120" s="89"/>
      <c r="MOU120" s="89"/>
      <c r="MOV120" s="89"/>
      <c r="MOW120" s="89"/>
      <c r="MOX120" s="89"/>
      <c r="MOY120" s="89"/>
      <c r="MOZ120" s="89"/>
      <c r="MPA120" s="89"/>
      <c r="MPB120" s="89"/>
      <c r="MPC120" s="89"/>
      <c r="MPD120" s="89"/>
      <c r="MPE120" s="89"/>
      <c r="MPF120" s="89"/>
      <c r="MPG120" s="89"/>
      <c r="MPH120" s="89"/>
      <c r="MPI120" s="89"/>
      <c r="MPJ120" s="89"/>
      <c r="MPK120" s="89"/>
      <c r="MPL120" s="89"/>
      <c r="MPM120" s="89"/>
      <c r="MPN120" s="89"/>
      <c r="MPO120" s="89"/>
      <c r="MPP120" s="89"/>
      <c r="MPQ120" s="89"/>
      <c r="MPR120" s="89"/>
      <c r="MPS120" s="89"/>
      <c r="MPT120" s="89"/>
      <c r="MPU120" s="89"/>
      <c r="MPV120" s="89"/>
      <c r="MPW120" s="89"/>
      <c r="MPX120" s="89"/>
      <c r="MPY120" s="89"/>
      <c r="MPZ120" s="89"/>
      <c r="MQA120" s="89"/>
      <c r="MQB120" s="89"/>
      <c r="MQC120" s="89"/>
      <c r="MQD120" s="89"/>
      <c r="MQE120" s="89"/>
      <c r="MQF120" s="89"/>
      <c r="MQG120" s="89"/>
      <c r="MQH120" s="89"/>
      <c r="MQI120" s="89"/>
      <c r="MQJ120" s="89"/>
      <c r="MQK120" s="89"/>
      <c r="MQL120" s="89"/>
      <c r="MQM120" s="89"/>
      <c r="MQN120" s="89"/>
      <c r="MQO120" s="89"/>
      <c r="MQP120" s="89"/>
      <c r="MQQ120" s="89"/>
      <c r="MQR120" s="89"/>
      <c r="MQS120" s="89"/>
      <c r="MQT120" s="89"/>
      <c r="MQU120" s="89"/>
      <c r="MQV120" s="89"/>
      <c r="MQW120" s="89"/>
      <c r="MQX120" s="89"/>
      <c r="MQY120" s="89"/>
      <c r="MQZ120" s="89"/>
      <c r="MRA120" s="89"/>
      <c r="MRB120" s="89"/>
      <c r="MRC120" s="89"/>
      <c r="MRD120" s="89"/>
      <c r="MRE120" s="89"/>
      <c r="MRF120" s="89"/>
      <c r="MRG120" s="89"/>
      <c r="MRH120" s="89"/>
      <c r="MRI120" s="89"/>
      <c r="MRJ120" s="89"/>
      <c r="MRK120" s="89"/>
      <c r="MRL120" s="89"/>
      <c r="MRM120" s="89"/>
      <c r="MRN120" s="89"/>
      <c r="MRO120" s="89"/>
      <c r="MRP120" s="89"/>
      <c r="MRQ120" s="89"/>
      <c r="MRR120" s="89"/>
      <c r="MRS120" s="89"/>
      <c r="MRT120" s="89"/>
      <c r="MRU120" s="89"/>
      <c r="MRV120" s="89"/>
      <c r="MRW120" s="89"/>
      <c r="MRX120" s="89"/>
      <c r="MRY120" s="89"/>
      <c r="MRZ120" s="89"/>
      <c r="MSA120" s="89"/>
      <c r="MSB120" s="89"/>
      <c r="MSC120" s="89"/>
      <c r="MSD120" s="89"/>
      <c r="MSE120" s="89"/>
      <c r="MSF120" s="89"/>
      <c r="MSG120" s="89"/>
      <c r="MSH120" s="89"/>
      <c r="MSI120" s="89"/>
      <c r="MSJ120" s="89"/>
      <c r="MSK120" s="89"/>
      <c r="MSL120" s="89"/>
      <c r="MSM120" s="89"/>
      <c r="MSN120" s="89"/>
      <c r="MSO120" s="89"/>
      <c r="MSP120" s="89"/>
      <c r="MSQ120" s="89"/>
      <c r="MSR120" s="89"/>
      <c r="MSS120" s="89"/>
      <c r="MST120" s="89"/>
      <c r="MSU120" s="89"/>
      <c r="MSV120" s="89"/>
      <c r="MSW120" s="89"/>
      <c r="MSX120" s="89"/>
      <c r="MSY120" s="89"/>
      <c r="MSZ120" s="89"/>
      <c r="MTA120" s="89"/>
      <c r="MTB120" s="89"/>
      <c r="MTC120" s="89"/>
      <c r="MTD120" s="89"/>
      <c r="MTE120" s="89"/>
      <c r="MTF120" s="89"/>
      <c r="MTG120" s="89"/>
      <c r="MTH120" s="89"/>
      <c r="MTI120" s="89"/>
      <c r="MTJ120" s="89"/>
      <c r="MTK120" s="89"/>
      <c r="MTL120" s="89"/>
      <c r="MTM120" s="89"/>
      <c r="MTN120" s="89"/>
      <c r="MTO120" s="89"/>
      <c r="MTP120" s="89"/>
      <c r="MTQ120" s="89"/>
      <c r="MTR120" s="89"/>
      <c r="MTS120" s="89"/>
      <c r="MTT120" s="89"/>
      <c r="MTU120" s="89"/>
      <c r="MTV120" s="89"/>
      <c r="MTW120" s="89"/>
      <c r="MTX120" s="89"/>
      <c r="MTY120" s="89"/>
      <c r="MTZ120" s="89"/>
      <c r="MUA120" s="89"/>
      <c r="MUB120" s="89"/>
      <c r="MUC120" s="89"/>
      <c r="MUD120" s="89"/>
      <c r="MUE120" s="89"/>
      <c r="MUF120" s="89"/>
      <c r="MUG120" s="89"/>
      <c r="MUH120" s="89"/>
      <c r="MUI120" s="89"/>
      <c r="MUJ120" s="89"/>
      <c r="MUK120" s="89"/>
      <c r="MUL120" s="89"/>
      <c r="MUM120" s="89"/>
      <c r="MUN120" s="89"/>
      <c r="MUO120" s="89"/>
      <c r="MUP120" s="89"/>
      <c r="MUQ120" s="89"/>
      <c r="MUR120" s="89"/>
      <c r="MUS120" s="89"/>
      <c r="MUT120" s="89"/>
      <c r="MUU120" s="89"/>
      <c r="MUV120" s="89"/>
      <c r="MUW120" s="89"/>
      <c r="MUX120" s="89"/>
      <c r="MUY120" s="89"/>
      <c r="MUZ120" s="89"/>
      <c r="MVA120" s="89"/>
      <c r="MVB120" s="89"/>
      <c r="MVC120" s="89"/>
      <c r="MVD120" s="89"/>
      <c r="MVE120" s="89"/>
      <c r="MVF120" s="89"/>
      <c r="MVG120" s="89"/>
      <c r="MVH120" s="89"/>
      <c r="MVI120" s="89"/>
      <c r="MVJ120" s="89"/>
      <c r="MVK120" s="89"/>
      <c r="MVL120" s="89"/>
      <c r="MVM120" s="89"/>
      <c r="MVN120" s="89"/>
      <c r="MVO120" s="89"/>
      <c r="MVP120" s="89"/>
      <c r="MVQ120" s="89"/>
      <c r="MVR120" s="89"/>
      <c r="MVS120" s="89"/>
      <c r="MVT120" s="89"/>
      <c r="MVU120" s="89"/>
      <c r="MVV120" s="89"/>
      <c r="MVW120" s="89"/>
      <c r="MVX120" s="89"/>
      <c r="MVY120" s="89"/>
      <c r="MVZ120" s="89"/>
      <c r="MWA120" s="89"/>
      <c r="MWB120" s="89"/>
      <c r="MWC120" s="89"/>
      <c r="MWD120" s="89"/>
      <c r="MWE120" s="89"/>
      <c r="MWF120" s="89"/>
      <c r="MWG120" s="89"/>
      <c r="MWH120" s="89"/>
      <c r="MWI120" s="89"/>
      <c r="MWJ120" s="89"/>
      <c r="MWK120" s="89"/>
      <c r="MWL120" s="89"/>
      <c r="MWM120" s="89"/>
      <c r="MWN120" s="89"/>
      <c r="MWO120" s="89"/>
      <c r="MWP120" s="89"/>
      <c r="MWQ120" s="89"/>
      <c r="MWR120" s="89"/>
      <c r="MWS120" s="89"/>
      <c r="MWT120" s="89"/>
      <c r="MWU120" s="89"/>
      <c r="MWV120" s="89"/>
      <c r="MWW120" s="89"/>
      <c r="MWX120" s="89"/>
      <c r="MWY120" s="89"/>
      <c r="MWZ120" s="89"/>
      <c r="MXA120" s="89"/>
      <c r="MXB120" s="89"/>
      <c r="MXC120" s="89"/>
      <c r="MXD120" s="89"/>
      <c r="MXE120" s="89"/>
      <c r="MXF120" s="89"/>
      <c r="MXG120" s="89"/>
      <c r="MXH120" s="89"/>
      <c r="MXI120" s="89"/>
      <c r="MXJ120" s="89"/>
      <c r="MXK120" s="89"/>
      <c r="MXL120" s="89"/>
      <c r="MXM120" s="89"/>
      <c r="MXN120" s="89"/>
      <c r="MXO120" s="89"/>
      <c r="MXP120" s="89"/>
      <c r="MXQ120" s="89"/>
      <c r="MXR120" s="89"/>
      <c r="MXS120" s="89"/>
      <c r="MXT120" s="89"/>
      <c r="MXU120" s="89"/>
      <c r="MXV120" s="89"/>
      <c r="MXW120" s="89"/>
      <c r="MXX120" s="89"/>
      <c r="MXY120" s="89"/>
      <c r="MXZ120" s="89"/>
      <c r="MYA120" s="89"/>
      <c r="MYB120" s="89"/>
      <c r="MYC120" s="89"/>
      <c r="MYD120" s="89"/>
      <c r="MYE120" s="89"/>
      <c r="MYF120" s="89"/>
      <c r="MYG120" s="89"/>
      <c r="MYH120" s="89"/>
      <c r="MYI120" s="89"/>
      <c r="MYJ120" s="89"/>
      <c r="MYK120" s="89"/>
      <c r="MYL120" s="89"/>
      <c r="MYM120" s="89"/>
      <c r="MYN120" s="89"/>
      <c r="MYO120" s="89"/>
      <c r="MYP120" s="89"/>
      <c r="MYQ120" s="89"/>
      <c r="MYR120" s="89"/>
      <c r="MYS120" s="89"/>
      <c r="MYT120" s="89"/>
      <c r="MYU120" s="89"/>
      <c r="MYV120" s="89"/>
      <c r="MYW120" s="89"/>
      <c r="MYX120" s="89"/>
      <c r="MYY120" s="89"/>
      <c r="MYZ120" s="89"/>
      <c r="MZA120" s="89"/>
      <c r="MZB120" s="89"/>
      <c r="MZC120" s="89"/>
      <c r="MZD120" s="89"/>
      <c r="MZE120" s="89"/>
      <c r="MZF120" s="89"/>
      <c r="MZG120" s="89"/>
      <c r="MZH120" s="89"/>
      <c r="MZI120" s="89"/>
      <c r="MZJ120" s="89"/>
      <c r="MZK120" s="89"/>
      <c r="MZL120" s="89"/>
      <c r="MZM120" s="89"/>
      <c r="MZN120" s="89"/>
      <c r="MZO120" s="89"/>
      <c r="MZP120" s="89"/>
      <c r="MZQ120" s="89"/>
      <c r="MZR120" s="89"/>
      <c r="MZS120" s="89"/>
      <c r="MZT120" s="89"/>
      <c r="MZU120" s="89"/>
      <c r="MZV120" s="89"/>
      <c r="MZW120" s="89"/>
      <c r="MZX120" s="89"/>
      <c r="MZY120" s="89"/>
      <c r="MZZ120" s="89"/>
      <c r="NAA120" s="89"/>
      <c r="NAB120" s="89"/>
      <c r="NAC120" s="89"/>
      <c r="NAD120" s="89"/>
      <c r="NAE120" s="89"/>
      <c r="NAF120" s="89"/>
      <c r="NAG120" s="89"/>
      <c r="NAH120" s="89"/>
      <c r="NAI120" s="89"/>
      <c r="NAJ120" s="89"/>
      <c r="NAK120" s="89"/>
      <c r="NAL120" s="89"/>
      <c r="NAM120" s="89"/>
      <c r="NAN120" s="89"/>
      <c r="NAO120" s="89"/>
      <c r="NAP120" s="89"/>
      <c r="NAQ120" s="89"/>
      <c r="NAR120" s="89"/>
      <c r="NAS120" s="89"/>
      <c r="NAT120" s="89"/>
      <c r="NAU120" s="89"/>
      <c r="NAV120" s="89"/>
      <c r="NAW120" s="89"/>
      <c r="NAX120" s="89"/>
      <c r="NAY120" s="89"/>
      <c r="NAZ120" s="89"/>
      <c r="NBA120" s="89"/>
      <c r="NBB120" s="89"/>
      <c r="NBC120" s="89"/>
      <c r="NBD120" s="89"/>
      <c r="NBE120" s="89"/>
      <c r="NBF120" s="89"/>
      <c r="NBG120" s="89"/>
      <c r="NBH120" s="89"/>
      <c r="NBI120" s="89"/>
      <c r="NBJ120" s="89"/>
      <c r="NBK120" s="89"/>
      <c r="NBL120" s="89"/>
      <c r="NBM120" s="89"/>
      <c r="NBN120" s="89"/>
      <c r="NBO120" s="89"/>
      <c r="NBP120" s="89"/>
      <c r="NBQ120" s="89"/>
      <c r="NBR120" s="89"/>
      <c r="NBS120" s="89"/>
      <c r="NBT120" s="89"/>
      <c r="NBU120" s="89"/>
      <c r="NBV120" s="89"/>
      <c r="NBW120" s="89"/>
      <c r="NBX120" s="89"/>
      <c r="NBY120" s="89"/>
      <c r="NBZ120" s="89"/>
      <c r="NCA120" s="89"/>
      <c r="NCB120" s="89"/>
      <c r="NCC120" s="89"/>
      <c r="NCD120" s="89"/>
      <c r="NCE120" s="89"/>
      <c r="NCF120" s="89"/>
      <c r="NCG120" s="89"/>
      <c r="NCH120" s="89"/>
      <c r="NCI120" s="89"/>
      <c r="NCJ120" s="89"/>
      <c r="NCK120" s="89"/>
      <c r="NCL120" s="89"/>
      <c r="NCM120" s="89"/>
      <c r="NCN120" s="89"/>
      <c r="NCO120" s="89"/>
      <c r="NCP120" s="89"/>
      <c r="NCQ120" s="89"/>
      <c r="NCR120" s="89"/>
      <c r="NCS120" s="89"/>
      <c r="NCT120" s="89"/>
      <c r="NCU120" s="89"/>
      <c r="NCV120" s="89"/>
      <c r="NCW120" s="89"/>
      <c r="NCX120" s="89"/>
      <c r="NCY120" s="89"/>
      <c r="NCZ120" s="89"/>
      <c r="NDA120" s="89"/>
      <c r="NDB120" s="89"/>
      <c r="NDC120" s="89"/>
      <c r="NDD120" s="89"/>
      <c r="NDE120" s="89"/>
      <c r="NDF120" s="89"/>
      <c r="NDG120" s="89"/>
      <c r="NDH120" s="89"/>
      <c r="NDI120" s="89"/>
      <c r="NDJ120" s="89"/>
      <c r="NDK120" s="89"/>
      <c r="NDL120" s="89"/>
      <c r="NDM120" s="89"/>
      <c r="NDN120" s="89"/>
      <c r="NDO120" s="89"/>
      <c r="NDP120" s="89"/>
      <c r="NDQ120" s="89"/>
      <c r="NDR120" s="89"/>
      <c r="NDS120" s="89"/>
      <c r="NDT120" s="89"/>
      <c r="NDU120" s="89"/>
      <c r="NDV120" s="89"/>
      <c r="NDW120" s="89"/>
      <c r="NDX120" s="89"/>
      <c r="NDY120" s="89"/>
      <c r="NDZ120" s="89"/>
      <c r="NEA120" s="89"/>
      <c r="NEB120" s="89"/>
      <c r="NEC120" s="89"/>
      <c r="NED120" s="89"/>
      <c r="NEE120" s="89"/>
      <c r="NEF120" s="89"/>
      <c r="NEG120" s="89"/>
      <c r="NEH120" s="89"/>
      <c r="NEI120" s="89"/>
      <c r="NEJ120" s="89"/>
      <c r="NEK120" s="89"/>
      <c r="NEL120" s="89"/>
      <c r="NEM120" s="89"/>
      <c r="NEN120" s="89"/>
      <c r="NEO120" s="89"/>
      <c r="NEP120" s="89"/>
      <c r="NEQ120" s="89"/>
      <c r="NER120" s="89"/>
      <c r="NES120" s="89"/>
      <c r="NET120" s="89"/>
      <c r="NEU120" s="89"/>
      <c r="NEV120" s="89"/>
      <c r="NEW120" s="89"/>
      <c r="NEX120" s="89"/>
      <c r="NEY120" s="89"/>
      <c r="NEZ120" s="89"/>
      <c r="NFA120" s="89"/>
      <c r="NFB120" s="89"/>
      <c r="NFC120" s="89"/>
      <c r="NFD120" s="89"/>
      <c r="NFE120" s="89"/>
      <c r="NFF120" s="89"/>
      <c r="NFG120" s="89"/>
      <c r="NFH120" s="89"/>
      <c r="NFI120" s="89"/>
      <c r="NFJ120" s="89"/>
      <c r="NFK120" s="89"/>
      <c r="NFL120" s="89"/>
      <c r="NFM120" s="89"/>
      <c r="NFN120" s="89"/>
      <c r="NFO120" s="89"/>
      <c r="NFP120" s="89"/>
      <c r="NFQ120" s="89"/>
      <c r="NFR120" s="89"/>
      <c r="NFS120" s="89"/>
      <c r="NFT120" s="89"/>
      <c r="NFU120" s="89"/>
      <c r="NFV120" s="89"/>
      <c r="NFW120" s="89"/>
      <c r="NFX120" s="89"/>
      <c r="NFY120" s="89"/>
      <c r="NFZ120" s="89"/>
      <c r="NGA120" s="89"/>
      <c r="NGB120" s="89"/>
      <c r="NGC120" s="89"/>
      <c r="NGD120" s="89"/>
      <c r="NGE120" s="89"/>
      <c r="NGF120" s="89"/>
      <c r="NGG120" s="89"/>
      <c r="NGH120" s="89"/>
      <c r="NGI120" s="89"/>
      <c r="NGJ120" s="89"/>
      <c r="NGK120" s="89"/>
      <c r="NGL120" s="89"/>
      <c r="NGM120" s="89"/>
      <c r="NGN120" s="89"/>
      <c r="NGO120" s="89"/>
      <c r="NGP120" s="89"/>
      <c r="NGQ120" s="89"/>
      <c r="NGR120" s="89"/>
      <c r="NGS120" s="89"/>
      <c r="NGT120" s="89"/>
      <c r="NGU120" s="89"/>
      <c r="NGV120" s="89"/>
      <c r="NGW120" s="89"/>
      <c r="NGX120" s="89"/>
      <c r="NGY120" s="89"/>
      <c r="NGZ120" s="89"/>
      <c r="NHA120" s="89"/>
      <c r="NHB120" s="89"/>
      <c r="NHC120" s="89"/>
      <c r="NHD120" s="89"/>
      <c r="NHE120" s="89"/>
      <c r="NHF120" s="89"/>
      <c r="NHG120" s="89"/>
      <c r="NHH120" s="89"/>
      <c r="NHI120" s="89"/>
      <c r="NHJ120" s="89"/>
      <c r="NHK120" s="89"/>
      <c r="NHL120" s="89"/>
      <c r="NHM120" s="89"/>
      <c r="NHN120" s="89"/>
      <c r="NHO120" s="89"/>
      <c r="NHP120" s="89"/>
      <c r="NHQ120" s="89"/>
      <c r="NHR120" s="89"/>
      <c r="NHS120" s="89"/>
      <c r="NHT120" s="89"/>
      <c r="NHU120" s="89"/>
      <c r="NHV120" s="89"/>
      <c r="NHW120" s="89"/>
      <c r="NHX120" s="89"/>
      <c r="NHY120" s="89"/>
      <c r="NHZ120" s="89"/>
      <c r="NIA120" s="89"/>
      <c r="NIB120" s="89"/>
      <c r="NIC120" s="89"/>
      <c r="NID120" s="89"/>
      <c r="NIE120" s="89"/>
      <c r="NIF120" s="89"/>
      <c r="NIG120" s="89"/>
      <c r="NIH120" s="89"/>
      <c r="NII120" s="89"/>
      <c r="NIJ120" s="89"/>
      <c r="NIK120" s="89"/>
      <c r="NIL120" s="89"/>
      <c r="NIM120" s="89"/>
      <c r="NIN120" s="89"/>
      <c r="NIO120" s="89"/>
      <c r="NIP120" s="89"/>
      <c r="NIQ120" s="89"/>
      <c r="NIR120" s="89"/>
      <c r="NIS120" s="89"/>
      <c r="NIT120" s="89"/>
      <c r="NIU120" s="89"/>
      <c r="NIV120" s="89"/>
      <c r="NIW120" s="89"/>
      <c r="NIX120" s="89"/>
      <c r="NIY120" s="89"/>
      <c r="NIZ120" s="89"/>
      <c r="NJA120" s="89"/>
      <c r="NJB120" s="89"/>
      <c r="NJC120" s="89"/>
      <c r="NJD120" s="89"/>
      <c r="NJE120" s="89"/>
      <c r="NJF120" s="89"/>
      <c r="NJG120" s="89"/>
      <c r="NJH120" s="89"/>
      <c r="NJI120" s="89"/>
      <c r="NJJ120" s="89"/>
      <c r="NJK120" s="89"/>
      <c r="NJL120" s="89"/>
      <c r="NJM120" s="89"/>
      <c r="NJN120" s="89"/>
      <c r="NJO120" s="89"/>
      <c r="NJP120" s="89"/>
      <c r="NJQ120" s="89"/>
      <c r="NJR120" s="89"/>
      <c r="NJS120" s="89"/>
      <c r="NJT120" s="89"/>
      <c r="NJU120" s="89"/>
      <c r="NJV120" s="89"/>
      <c r="NJW120" s="89"/>
      <c r="NJX120" s="89"/>
      <c r="NJY120" s="89"/>
      <c r="NJZ120" s="89"/>
      <c r="NKA120" s="89"/>
      <c r="NKB120" s="89"/>
      <c r="NKC120" s="89"/>
      <c r="NKD120" s="89"/>
      <c r="NKE120" s="89"/>
      <c r="NKF120" s="89"/>
      <c r="NKG120" s="89"/>
      <c r="NKH120" s="89"/>
      <c r="NKI120" s="89"/>
      <c r="NKJ120" s="89"/>
      <c r="NKK120" s="89"/>
      <c r="NKL120" s="89"/>
      <c r="NKM120" s="89"/>
      <c r="NKN120" s="89"/>
      <c r="NKO120" s="89"/>
      <c r="NKP120" s="89"/>
      <c r="NKQ120" s="89"/>
      <c r="NKR120" s="89"/>
      <c r="NKS120" s="89"/>
      <c r="NKT120" s="89"/>
      <c r="NKU120" s="89"/>
      <c r="NKV120" s="89"/>
      <c r="NKW120" s="89"/>
      <c r="NKX120" s="89"/>
      <c r="NKY120" s="89"/>
      <c r="NKZ120" s="89"/>
      <c r="NLA120" s="89"/>
      <c r="NLB120" s="89"/>
      <c r="NLC120" s="89"/>
      <c r="NLD120" s="89"/>
      <c r="NLE120" s="89"/>
      <c r="NLF120" s="89"/>
      <c r="NLG120" s="89"/>
      <c r="NLH120" s="89"/>
      <c r="NLI120" s="89"/>
      <c r="NLJ120" s="89"/>
      <c r="NLK120" s="89"/>
      <c r="NLL120" s="89"/>
      <c r="NLM120" s="89"/>
      <c r="NLN120" s="89"/>
      <c r="NLO120" s="89"/>
      <c r="NLP120" s="89"/>
      <c r="NLQ120" s="89"/>
      <c r="NLR120" s="89"/>
      <c r="NLS120" s="89"/>
      <c r="NLT120" s="89"/>
      <c r="NLU120" s="89"/>
      <c r="NLV120" s="89"/>
      <c r="NLW120" s="89"/>
      <c r="NLX120" s="89"/>
      <c r="NLY120" s="89"/>
      <c r="NLZ120" s="89"/>
      <c r="NMA120" s="89"/>
      <c r="NMB120" s="89"/>
      <c r="NMC120" s="89"/>
      <c r="NMD120" s="89"/>
      <c r="NME120" s="89"/>
      <c r="NMF120" s="89"/>
      <c r="NMG120" s="89"/>
      <c r="NMH120" s="89"/>
      <c r="NMI120" s="89"/>
      <c r="NMJ120" s="89"/>
      <c r="NMK120" s="89"/>
      <c r="NML120" s="89"/>
      <c r="NMM120" s="89"/>
      <c r="NMN120" s="89"/>
      <c r="NMO120" s="89"/>
      <c r="NMP120" s="89"/>
      <c r="NMQ120" s="89"/>
      <c r="NMR120" s="89"/>
      <c r="NMS120" s="89"/>
      <c r="NMT120" s="89"/>
      <c r="NMU120" s="89"/>
      <c r="NMV120" s="89"/>
      <c r="NMW120" s="89"/>
      <c r="NMX120" s="89"/>
      <c r="NMY120" s="89"/>
      <c r="NMZ120" s="89"/>
      <c r="NNA120" s="89"/>
      <c r="NNB120" s="89"/>
      <c r="NNC120" s="89"/>
      <c r="NND120" s="89"/>
      <c r="NNE120" s="89"/>
      <c r="NNF120" s="89"/>
      <c r="NNG120" s="89"/>
      <c r="NNH120" s="89"/>
      <c r="NNI120" s="89"/>
      <c r="NNJ120" s="89"/>
      <c r="NNK120" s="89"/>
      <c r="NNL120" s="89"/>
      <c r="NNM120" s="89"/>
      <c r="NNN120" s="89"/>
      <c r="NNO120" s="89"/>
      <c r="NNP120" s="89"/>
      <c r="NNQ120" s="89"/>
      <c r="NNR120" s="89"/>
      <c r="NNS120" s="89"/>
      <c r="NNT120" s="89"/>
      <c r="NNU120" s="89"/>
      <c r="NNV120" s="89"/>
      <c r="NNW120" s="89"/>
      <c r="NNX120" s="89"/>
      <c r="NNY120" s="89"/>
      <c r="NNZ120" s="89"/>
      <c r="NOA120" s="89"/>
      <c r="NOB120" s="89"/>
      <c r="NOC120" s="89"/>
      <c r="NOD120" s="89"/>
      <c r="NOE120" s="89"/>
      <c r="NOF120" s="89"/>
      <c r="NOG120" s="89"/>
      <c r="NOH120" s="89"/>
      <c r="NOI120" s="89"/>
      <c r="NOJ120" s="89"/>
      <c r="NOK120" s="89"/>
      <c r="NOL120" s="89"/>
      <c r="NOM120" s="89"/>
      <c r="NON120" s="89"/>
      <c r="NOO120" s="89"/>
      <c r="NOP120" s="89"/>
      <c r="NOQ120" s="89"/>
      <c r="NOR120" s="89"/>
      <c r="NOS120" s="89"/>
      <c r="NOT120" s="89"/>
      <c r="NOU120" s="89"/>
      <c r="NOV120" s="89"/>
      <c r="NOW120" s="89"/>
      <c r="NOX120" s="89"/>
      <c r="NOY120" s="89"/>
      <c r="NOZ120" s="89"/>
      <c r="NPA120" s="89"/>
      <c r="NPB120" s="89"/>
      <c r="NPC120" s="89"/>
      <c r="NPD120" s="89"/>
      <c r="NPE120" s="89"/>
      <c r="NPF120" s="89"/>
      <c r="NPG120" s="89"/>
      <c r="NPH120" s="89"/>
      <c r="NPI120" s="89"/>
      <c r="NPJ120" s="89"/>
      <c r="NPK120" s="89"/>
      <c r="NPL120" s="89"/>
      <c r="NPM120" s="89"/>
      <c r="NPN120" s="89"/>
      <c r="NPO120" s="89"/>
      <c r="NPP120" s="89"/>
      <c r="NPQ120" s="89"/>
      <c r="NPR120" s="89"/>
      <c r="NPS120" s="89"/>
      <c r="NPT120" s="89"/>
      <c r="NPU120" s="89"/>
      <c r="NPV120" s="89"/>
      <c r="NPW120" s="89"/>
      <c r="NPX120" s="89"/>
      <c r="NPY120" s="89"/>
      <c r="NPZ120" s="89"/>
      <c r="NQA120" s="89"/>
      <c r="NQB120" s="89"/>
      <c r="NQC120" s="89"/>
      <c r="NQD120" s="89"/>
      <c r="NQE120" s="89"/>
      <c r="NQF120" s="89"/>
      <c r="NQG120" s="89"/>
      <c r="NQH120" s="89"/>
      <c r="NQI120" s="89"/>
      <c r="NQJ120" s="89"/>
      <c r="NQK120" s="89"/>
      <c r="NQL120" s="89"/>
      <c r="NQM120" s="89"/>
      <c r="NQN120" s="89"/>
      <c r="NQO120" s="89"/>
      <c r="NQP120" s="89"/>
      <c r="NQQ120" s="89"/>
      <c r="NQR120" s="89"/>
      <c r="NQS120" s="89"/>
      <c r="NQT120" s="89"/>
      <c r="NQU120" s="89"/>
      <c r="NQV120" s="89"/>
      <c r="NQW120" s="89"/>
      <c r="NQX120" s="89"/>
      <c r="NQY120" s="89"/>
      <c r="NQZ120" s="89"/>
      <c r="NRA120" s="89"/>
      <c r="NRB120" s="89"/>
      <c r="NRC120" s="89"/>
      <c r="NRD120" s="89"/>
      <c r="NRE120" s="89"/>
      <c r="NRF120" s="89"/>
      <c r="NRG120" s="89"/>
      <c r="NRH120" s="89"/>
      <c r="NRI120" s="89"/>
      <c r="NRJ120" s="89"/>
      <c r="NRK120" s="89"/>
      <c r="NRL120" s="89"/>
      <c r="NRM120" s="89"/>
      <c r="NRN120" s="89"/>
      <c r="NRO120" s="89"/>
      <c r="NRP120" s="89"/>
      <c r="NRQ120" s="89"/>
      <c r="NRR120" s="89"/>
      <c r="NRS120" s="89"/>
      <c r="NRT120" s="89"/>
      <c r="NRU120" s="89"/>
      <c r="NRV120" s="89"/>
      <c r="NRW120" s="89"/>
      <c r="NRX120" s="89"/>
      <c r="NRY120" s="89"/>
      <c r="NRZ120" s="89"/>
      <c r="NSA120" s="89"/>
      <c r="NSB120" s="89"/>
      <c r="NSC120" s="89"/>
      <c r="NSD120" s="89"/>
      <c r="NSE120" s="89"/>
      <c r="NSF120" s="89"/>
      <c r="NSG120" s="89"/>
      <c r="NSH120" s="89"/>
      <c r="NSI120" s="89"/>
      <c r="NSJ120" s="89"/>
      <c r="NSK120" s="89"/>
      <c r="NSL120" s="89"/>
      <c r="NSM120" s="89"/>
      <c r="NSN120" s="89"/>
      <c r="NSO120" s="89"/>
      <c r="NSP120" s="89"/>
      <c r="NSQ120" s="89"/>
      <c r="NSR120" s="89"/>
      <c r="NSS120" s="89"/>
      <c r="NST120" s="89"/>
      <c r="NSU120" s="89"/>
      <c r="NSV120" s="89"/>
      <c r="NSW120" s="89"/>
      <c r="NSX120" s="89"/>
      <c r="NSY120" s="89"/>
      <c r="NSZ120" s="89"/>
      <c r="NTA120" s="89"/>
      <c r="NTB120" s="89"/>
      <c r="NTC120" s="89"/>
      <c r="NTD120" s="89"/>
      <c r="NTE120" s="89"/>
      <c r="NTF120" s="89"/>
      <c r="NTG120" s="89"/>
      <c r="NTH120" s="89"/>
      <c r="NTI120" s="89"/>
      <c r="NTJ120" s="89"/>
      <c r="NTK120" s="89"/>
      <c r="NTL120" s="89"/>
      <c r="NTM120" s="89"/>
      <c r="NTN120" s="89"/>
      <c r="NTO120" s="89"/>
      <c r="NTP120" s="89"/>
      <c r="NTQ120" s="89"/>
      <c r="NTR120" s="89"/>
      <c r="NTS120" s="89"/>
      <c r="NTT120" s="89"/>
      <c r="NTU120" s="89"/>
      <c r="NTV120" s="89"/>
      <c r="NTW120" s="89"/>
      <c r="NTX120" s="89"/>
      <c r="NTY120" s="89"/>
      <c r="NTZ120" s="89"/>
      <c r="NUA120" s="89"/>
      <c r="NUB120" s="89"/>
      <c r="NUC120" s="89"/>
      <c r="NUD120" s="89"/>
      <c r="NUE120" s="89"/>
      <c r="NUF120" s="89"/>
      <c r="NUG120" s="89"/>
      <c r="NUH120" s="89"/>
      <c r="NUI120" s="89"/>
      <c r="NUJ120" s="89"/>
      <c r="NUK120" s="89"/>
      <c r="NUL120" s="89"/>
      <c r="NUM120" s="89"/>
      <c r="NUN120" s="89"/>
      <c r="NUO120" s="89"/>
      <c r="NUP120" s="89"/>
      <c r="NUQ120" s="89"/>
      <c r="NUR120" s="89"/>
      <c r="NUS120" s="89"/>
      <c r="NUT120" s="89"/>
      <c r="NUU120" s="89"/>
      <c r="NUV120" s="89"/>
      <c r="NUW120" s="89"/>
      <c r="NUX120" s="89"/>
      <c r="NUY120" s="89"/>
      <c r="NUZ120" s="89"/>
      <c r="NVA120" s="89"/>
      <c r="NVB120" s="89"/>
      <c r="NVC120" s="89"/>
      <c r="NVD120" s="89"/>
      <c r="NVE120" s="89"/>
      <c r="NVF120" s="89"/>
      <c r="NVG120" s="89"/>
      <c r="NVH120" s="89"/>
      <c r="NVI120" s="89"/>
      <c r="NVJ120" s="89"/>
      <c r="NVK120" s="89"/>
      <c r="NVL120" s="89"/>
      <c r="NVM120" s="89"/>
      <c r="NVN120" s="89"/>
      <c r="NVO120" s="89"/>
      <c r="NVP120" s="89"/>
      <c r="NVQ120" s="89"/>
      <c r="NVR120" s="89"/>
      <c r="NVS120" s="89"/>
      <c r="NVT120" s="89"/>
      <c r="NVU120" s="89"/>
      <c r="NVV120" s="89"/>
      <c r="NVW120" s="89"/>
      <c r="NVX120" s="89"/>
      <c r="NVY120" s="89"/>
      <c r="NVZ120" s="89"/>
      <c r="NWA120" s="89"/>
      <c r="NWB120" s="89"/>
      <c r="NWC120" s="89"/>
      <c r="NWD120" s="89"/>
      <c r="NWE120" s="89"/>
      <c r="NWF120" s="89"/>
      <c r="NWG120" s="89"/>
      <c r="NWH120" s="89"/>
      <c r="NWI120" s="89"/>
      <c r="NWJ120" s="89"/>
      <c r="NWK120" s="89"/>
      <c r="NWL120" s="89"/>
      <c r="NWM120" s="89"/>
      <c r="NWN120" s="89"/>
      <c r="NWO120" s="89"/>
      <c r="NWP120" s="89"/>
      <c r="NWQ120" s="89"/>
      <c r="NWR120" s="89"/>
      <c r="NWS120" s="89"/>
      <c r="NWT120" s="89"/>
      <c r="NWU120" s="89"/>
      <c r="NWV120" s="89"/>
      <c r="NWW120" s="89"/>
      <c r="NWX120" s="89"/>
      <c r="NWY120" s="89"/>
      <c r="NWZ120" s="89"/>
      <c r="NXA120" s="89"/>
      <c r="NXB120" s="89"/>
      <c r="NXC120" s="89"/>
      <c r="NXD120" s="89"/>
      <c r="NXE120" s="89"/>
      <c r="NXF120" s="89"/>
      <c r="NXG120" s="89"/>
      <c r="NXH120" s="89"/>
      <c r="NXI120" s="89"/>
      <c r="NXJ120" s="89"/>
      <c r="NXK120" s="89"/>
      <c r="NXL120" s="89"/>
      <c r="NXM120" s="89"/>
      <c r="NXN120" s="89"/>
      <c r="NXO120" s="89"/>
      <c r="NXP120" s="89"/>
      <c r="NXQ120" s="89"/>
      <c r="NXR120" s="89"/>
      <c r="NXS120" s="89"/>
      <c r="NXT120" s="89"/>
      <c r="NXU120" s="89"/>
      <c r="NXV120" s="89"/>
      <c r="NXW120" s="89"/>
      <c r="NXX120" s="89"/>
      <c r="NXY120" s="89"/>
      <c r="NXZ120" s="89"/>
      <c r="NYA120" s="89"/>
      <c r="NYB120" s="89"/>
      <c r="NYC120" s="89"/>
      <c r="NYD120" s="89"/>
      <c r="NYE120" s="89"/>
      <c r="NYF120" s="89"/>
      <c r="NYG120" s="89"/>
      <c r="NYH120" s="89"/>
      <c r="NYI120" s="89"/>
      <c r="NYJ120" s="89"/>
      <c r="NYK120" s="89"/>
      <c r="NYL120" s="89"/>
      <c r="NYM120" s="89"/>
      <c r="NYN120" s="89"/>
      <c r="NYO120" s="89"/>
      <c r="NYP120" s="89"/>
      <c r="NYQ120" s="89"/>
      <c r="NYR120" s="89"/>
      <c r="NYS120" s="89"/>
      <c r="NYT120" s="89"/>
      <c r="NYU120" s="89"/>
      <c r="NYV120" s="89"/>
      <c r="NYW120" s="89"/>
      <c r="NYX120" s="89"/>
      <c r="NYY120" s="89"/>
      <c r="NYZ120" s="89"/>
      <c r="NZA120" s="89"/>
      <c r="NZB120" s="89"/>
      <c r="NZC120" s="89"/>
      <c r="NZD120" s="89"/>
      <c r="NZE120" s="89"/>
      <c r="NZF120" s="89"/>
      <c r="NZG120" s="89"/>
      <c r="NZH120" s="89"/>
      <c r="NZI120" s="89"/>
      <c r="NZJ120" s="89"/>
      <c r="NZK120" s="89"/>
      <c r="NZL120" s="89"/>
      <c r="NZM120" s="89"/>
      <c r="NZN120" s="89"/>
      <c r="NZO120" s="89"/>
      <c r="NZP120" s="89"/>
      <c r="NZQ120" s="89"/>
      <c r="NZR120" s="89"/>
      <c r="NZS120" s="89"/>
      <c r="NZT120" s="89"/>
      <c r="NZU120" s="89"/>
      <c r="NZV120" s="89"/>
      <c r="NZW120" s="89"/>
      <c r="NZX120" s="89"/>
      <c r="NZY120" s="89"/>
      <c r="NZZ120" s="89"/>
      <c r="OAA120" s="89"/>
      <c r="OAB120" s="89"/>
      <c r="OAC120" s="89"/>
      <c r="OAD120" s="89"/>
      <c r="OAE120" s="89"/>
      <c r="OAF120" s="89"/>
      <c r="OAG120" s="89"/>
      <c r="OAH120" s="89"/>
      <c r="OAI120" s="89"/>
      <c r="OAJ120" s="89"/>
      <c r="OAK120" s="89"/>
      <c r="OAL120" s="89"/>
      <c r="OAM120" s="89"/>
      <c r="OAN120" s="89"/>
      <c r="OAO120" s="89"/>
      <c r="OAP120" s="89"/>
      <c r="OAQ120" s="89"/>
      <c r="OAR120" s="89"/>
      <c r="OAS120" s="89"/>
      <c r="OAT120" s="89"/>
      <c r="OAU120" s="89"/>
      <c r="OAV120" s="89"/>
      <c r="OAW120" s="89"/>
      <c r="OAX120" s="89"/>
      <c r="OAY120" s="89"/>
      <c r="OAZ120" s="89"/>
      <c r="OBA120" s="89"/>
      <c r="OBB120" s="89"/>
      <c r="OBC120" s="89"/>
      <c r="OBD120" s="89"/>
      <c r="OBE120" s="89"/>
      <c r="OBF120" s="89"/>
      <c r="OBG120" s="89"/>
      <c r="OBH120" s="89"/>
      <c r="OBI120" s="89"/>
      <c r="OBJ120" s="89"/>
      <c r="OBK120" s="89"/>
      <c r="OBL120" s="89"/>
      <c r="OBM120" s="89"/>
      <c r="OBN120" s="89"/>
      <c r="OBO120" s="89"/>
      <c r="OBP120" s="89"/>
      <c r="OBQ120" s="89"/>
      <c r="OBR120" s="89"/>
      <c r="OBS120" s="89"/>
      <c r="OBT120" s="89"/>
      <c r="OBU120" s="89"/>
      <c r="OBV120" s="89"/>
      <c r="OBW120" s="89"/>
      <c r="OBX120" s="89"/>
      <c r="OBY120" s="89"/>
      <c r="OBZ120" s="89"/>
      <c r="OCA120" s="89"/>
      <c r="OCB120" s="89"/>
      <c r="OCC120" s="89"/>
      <c r="OCD120" s="89"/>
      <c r="OCE120" s="89"/>
      <c r="OCF120" s="89"/>
      <c r="OCG120" s="89"/>
      <c r="OCH120" s="89"/>
      <c r="OCI120" s="89"/>
      <c r="OCJ120" s="89"/>
      <c r="OCK120" s="89"/>
      <c r="OCL120" s="89"/>
      <c r="OCM120" s="89"/>
      <c r="OCN120" s="89"/>
      <c r="OCO120" s="89"/>
      <c r="OCP120" s="89"/>
      <c r="OCQ120" s="89"/>
      <c r="OCR120" s="89"/>
      <c r="OCS120" s="89"/>
      <c r="OCT120" s="89"/>
      <c r="OCU120" s="89"/>
      <c r="OCV120" s="89"/>
      <c r="OCW120" s="89"/>
      <c r="OCX120" s="89"/>
      <c r="OCY120" s="89"/>
      <c r="OCZ120" s="89"/>
      <c r="ODA120" s="89"/>
      <c r="ODB120" s="89"/>
      <c r="ODC120" s="89"/>
      <c r="ODD120" s="89"/>
      <c r="ODE120" s="89"/>
      <c r="ODF120" s="89"/>
      <c r="ODG120" s="89"/>
      <c r="ODH120" s="89"/>
      <c r="ODI120" s="89"/>
      <c r="ODJ120" s="89"/>
      <c r="ODK120" s="89"/>
      <c r="ODL120" s="89"/>
      <c r="ODM120" s="89"/>
      <c r="ODN120" s="89"/>
      <c r="ODO120" s="89"/>
      <c r="ODP120" s="89"/>
      <c r="ODQ120" s="89"/>
      <c r="ODR120" s="89"/>
      <c r="ODS120" s="89"/>
      <c r="ODT120" s="89"/>
      <c r="ODU120" s="89"/>
      <c r="ODV120" s="89"/>
      <c r="ODW120" s="89"/>
      <c r="ODX120" s="89"/>
      <c r="ODY120" s="89"/>
      <c r="ODZ120" s="89"/>
      <c r="OEA120" s="89"/>
      <c r="OEB120" s="89"/>
      <c r="OEC120" s="89"/>
      <c r="OED120" s="89"/>
      <c r="OEE120" s="89"/>
      <c r="OEF120" s="89"/>
      <c r="OEG120" s="89"/>
      <c r="OEH120" s="89"/>
      <c r="OEI120" s="89"/>
      <c r="OEJ120" s="89"/>
      <c r="OEK120" s="89"/>
      <c r="OEL120" s="89"/>
      <c r="OEM120" s="89"/>
      <c r="OEN120" s="89"/>
      <c r="OEO120" s="89"/>
      <c r="OEP120" s="89"/>
      <c r="OEQ120" s="89"/>
      <c r="OER120" s="89"/>
      <c r="OES120" s="89"/>
      <c r="OET120" s="89"/>
      <c r="OEU120" s="89"/>
      <c r="OEV120" s="89"/>
      <c r="OEW120" s="89"/>
      <c r="OEX120" s="89"/>
      <c r="OEY120" s="89"/>
      <c r="OEZ120" s="89"/>
      <c r="OFA120" s="89"/>
      <c r="OFB120" s="89"/>
      <c r="OFC120" s="89"/>
      <c r="OFD120" s="89"/>
      <c r="OFE120" s="89"/>
      <c r="OFF120" s="89"/>
      <c r="OFG120" s="89"/>
      <c r="OFH120" s="89"/>
      <c r="OFI120" s="89"/>
      <c r="OFJ120" s="89"/>
      <c r="OFK120" s="89"/>
      <c r="OFL120" s="89"/>
      <c r="OFM120" s="89"/>
      <c r="OFN120" s="89"/>
      <c r="OFO120" s="89"/>
      <c r="OFP120" s="89"/>
      <c r="OFQ120" s="89"/>
      <c r="OFR120" s="89"/>
      <c r="OFS120" s="89"/>
      <c r="OFT120" s="89"/>
      <c r="OFU120" s="89"/>
      <c r="OFV120" s="89"/>
      <c r="OFW120" s="89"/>
      <c r="OFX120" s="89"/>
      <c r="OFY120" s="89"/>
      <c r="OFZ120" s="89"/>
      <c r="OGA120" s="89"/>
      <c r="OGB120" s="89"/>
      <c r="OGC120" s="89"/>
      <c r="OGD120" s="89"/>
      <c r="OGE120" s="89"/>
      <c r="OGF120" s="89"/>
      <c r="OGG120" s="89"/>
      <c r="OGH120" s="89"/>
      <c r="OGI120" s="89"/>
      <c r="OGJ120" s="89"/>
      <c r="OGK120" s="89"/>
      <c r="OGL120" s="89"/>
      <c r="OGM120" s="89"/>
      <c r="OGN120" s="89"/>
      <c r="OGO120" s="89"/>
      <c r="OGP120" s="89"/>
      <c r="OGQ120" s="89"/>
      <c r="OGR120" s="89"/>
      <c r="OGS120" s="89"/>
      <c r="OGT120" s="89"/>
      <c r="OGU120" s="89"/>
      <c r="OGV120" s="89"/>
      <c r="OGW120" s="89"/>
      <c r="OGX120" s="89"/>
      <c r="OGY120" s="89"/>
      <c r="OGZ120" s="89"/>
      <c r="OHA120" s="89"/>
      <c r="OHB120" s="89"/>
      <c r="OHC120" s="89"/>
      <c r="OHD120" s="89"/>
      <c r="OHE120" s="89"/>
      <c r="OHF120" s="89"/>
      <c r="OHG120" s="89"/>
      <c r="OHH120" s="89"/>
      <c r="OHI120" s="89"/>
      <c r="OHJ120" s="89"/>
      <c r="OHK120" s="89"/>
      <c r="OHL120" s="89"/>
      <c r="OHM120" s="89"/>
      <c r="OHN120" s="89"/>
      <c r="OHO120" s="89"/>
      <c r="OHP120" s="89"/>
      <c r="OHQ120" s="89"/>
      <c r="OHR120" s="89"/>
      <c r="OHS120" s="89"/>
      <c r="OHT120" s="89"/>
      <c r="OHU120" s="89"/>
      <c r="OHV120" s="89"/>
      <c r="OHW120" s="89"/>
      <c r="OHX120" s="89"/>
      <c r="OHY120" s="89"/>
      <c r="OHZ120" s="89"/>
      <c r="OIA120" s="89"/>
      <c r="OIB120" s="89"/>
      <c r="OIC120" s="89"/>
      <c r="OID120" s="89"/>
      <c r="OIE120" s="89"/>
      <c r="OIF120" s="89"/>
      <c r="OIG120" s="89"/>
      <c r="OIH120" s="89"/>
      <c r="OII120" s="89"/>
      <c r="OIJ120" s="89"/>
      <c r="OIK120" s="89"/>
      <c r="OIL120" s="89"/>
      <c r="OIM120" s="89"/>
      <c r="OIN120" s="89"/>
      <c r="OIO120" s="89"/>
      <c r="OIP120" s="89"/>
      <c r="OIQ120" s="89"/>
      <c r="OIR120" s="89"/>
      <c r="OIS120" s="89"/>
      <c r="OIT120" s="89"/>
      <c r="OIU120" s="89"/>
      <c r="OIV120" s="89"/>
      <c r="OIW120" s="89"/>
      <c r="OIX120" s="89"/>
      <c r="OIY120" s="89"/>
      <c r="OIZ120" s="89"/>
      <c r="OJA120" s="89"/>
      <c r="OJB120" s="89"/>
      <c r="OJC120" s="89"/>
      <c r="OJD120" s="89"/>
      <c r="OJE120" s="89"/>
      <c r="OJF120" s="89"/>
      <c r="OJG120" s="89"/>
      <c r="OJH120" s="89"/>
      <c r="OJI120" s="89"/>
      <c r="OJJ120" s="89"/>
      <c r="OJK120" s="89"/>
      <c r="OJL120" s="89"/>
      <c r="OJM120" s="89"/>
      <c r="OJN120" s="89"/>
      <c r="OJO120" s="89"/>
      <c r="OJP120" s="89"/>
      <c r="OJQ120" s="89"/>
      <c r="OJR120" s="89"/>
      <c r="OJS120" s="89"/>
      <c r="OJT120" s="89"/>
      <c r="OJU120" s="89"/>
      <c r="OJV120" s="89"/>
      <c r="OJW120" s="89"/>
      <c r="OJX120" s="89"/>
      <c r="OJY120" s="89"/>
      <c r="OJZ120" s="89"/>
      <c r="OKA120" s="89"/>
      <c r="OKB120" s="89"/>
      <c r="OKC120" s="89"/>
      <c r="OKD120" s="89"/>
      <c r="OKE120" s="89"/>
      <c r="OKF120" s="89"/>
      <c r="OKG120" s="89"/>
      <c r="OKH120" s="89"/>
      <c r="OKI120" s="89"/>
      <c r="OKJ120" s="89"/>
      <c r="OKK120" s="89"/>
      <c r="OKL120" s="89"/>
      <c r="OKM120" s="89"/>
      <c r="OKN120" s="89"/>
      <c r="OKO120" s="89"/>
      <c r="OKP120" s="89"/>
      <c r="OKQ120" s="89"/>
      <c r="OKR120" s="89"/>
      <c r="OKS120" s="89"/>
      <c r="OKT120" s="89"/>
      <c r="OKU120" s="89"/>
      <c r="OKV120" s="89"/>
      <c r="OKW120" s="89"/>
      <c r="OKX120" s="89"/>
      <c r="OKY120" s="89"/>
      <c r="OKZ120" s="89"/>
      <c r="OLA120" s="89"/>
      <c r="OLB120" s="89"/>
      <c r="OLC120" s="89"/>
      <c r="OLD120" s="89"/>
      <c r="OLE120" s="89"/>
      <c r="OLF120" s="89"/>
      <c r="OLG120" s="89"/>
      <c r="OLH120" s="89"/>
      <c r="OLI120" s="89"/>
      <c r="OLJ120" s="89"/>
      <c r="OLK120" s="89"/>
      <c r="OLL120" s="89"/>
      <c r="OLM120" s="89"/>
      <c r="OLN120" s="89"/>
      <c r="OLO120" s="89"/>
      <c r="OLP120" s="89"/>
      <c r="OLQ120" s="89"/>
      <c r="OLR120" s="89"/>
      <c r="OLS120" s="89"/>
      <c r="OLT120" s="89"/>
      <c r="OLU120" s="89"/>
      <c r="OLV120" s="89"/>
      <c r="OLW120" s="89"/>
      <c r="OLX120" s="89"/>
      <c r="OLY120" s="89"/>
      <c r="OLZ120" s="89"/>
      <c r="OMA120" s="89"/>
      <c r="OMB120" s="89"/>
      <c r="OMC120" s="89"/>
      <c r="OMD120" s="89"/>
      <c r="OME120" s="89"/>
      <c r="OMF120" s="89"/>
      <c r="OMG120" s="89"/>
      <c r="OMH120" s="89"/>
      <c r="OMI120" s="89"/>
      <c r="OMJ120" s="89"/>
      <c r="OMK120" s="89"/>
      <c r="OML120" s="89"/>
      <c r="OMM120" s="89"/>
      <c r="OMN120" s="89"/>
      <c r="OMO120" s="89"/>
      <c r="OMP120" s="89"/>
      <c r="OMQ120" s="89"/>
      <c r="OMR120" s="89"/>
      <c r="OMS120" s="89"/>
      <c r="OMT120" s="89"/>
      <c r="OMU120" s="89"/>
      <c r="OMV120" s="89"/>
      <c r="OMW120" s="89"/>
      <c r="OMX120" s="89"/>
      <c r="OMY120" s="89"/>
      <c r="OMZ120" s="89"/>
      <c r="ONA120" s="89"/>
      <c r="ONB120" s="89"/>
      <c r="ONC120" s="89"/>
      <c r="OND120" s="89"/>
      <c r="ONE120" s="89"/>
      <c r="ONF120" s="89"/>
      <c r="ONG120" s="89"/>
      <c r="ONH120" s="89"/>
      <c r="ONI120" s="89"/>
      <c r="ONJ120" s="89"/>
      <c r="ONK120" s="89"/>
      <c r="ONL120" s="89"/>
      <c r="ONM120" s="89"/>
      <c r="ONN120" s="89"/>
      <c r="ONO120" s="89"/>
      <c r="ONP120" s="89"/>
      <c r="ONQ120" s="89"/>
      <c r="ONR120" s="89"/>
      <c r="ONS120" s="89"/>
      <c r="ONT120" s="89"/>
      <c r="ONU120" s="89"/>
      <c r="ONV120" s="89"/>
      <c r="ONW120" s="89"/>
      <c r="ONX120" s="89"/>
      <c r="ONY120" s="89"/>
      <c r="ONZ120" s="89"/>
      <c r="OOA120" s="89"/>
      <c r="OOB120" s="89"/>
      <c r="OOC120" s="89"/>
      <c r="OOD120" s="89"/>
      <c r="OOE120" s="89"/>
      <c r="OOF120" s="89"/>
      <c r="OOG120" s="89"/>
      <c r="OOH120" s="89"/>
      <c r="OOI120" s="89"/>
      <c r="OOJ120" s="89"/>
      <c r="OOK120" s="89"/>
      <c r="OOL120" s="89"/>
      <c r="OOM120" s="89"/>
      <c r="OON120" s="89"/>
      <c r="OOO120" s="89"/>
      <c r="OOP120" s="89"/>
      <c r="OOQ120" s="89"/>
      <c r="OOR120" s="89"/>
      <c r="OOS120" s="89"/>
      <c r="OOT120" s="89"/>
      <c r="OOU120" s="89"/>
      <c r="OOV120" s="89"/>
      <c r="OOW120" s="89"/>
      <c r="OOX120" s="89"/>
      <c r="OOY120" s="89"/>
      <c r="OOZ120" s="89"/>
      <c r="OPA120" s="89"/>
      <c r="OPB120" s="89"/>
      <c r="OPC120" s="89"/>
      <c r="OPD120" s="89"/>
      <c r="OPE120" s="89"/>
      <c r="OPF120" s="89"/>
      <c r="OPG120" s="89"/>
      <c r="OPH120" s="89"/>
      <c r="OPI120" s="89"/>
      <c r="OPJ120" s="89"/>
      <c r="OPK120" s="89"/>
      <c r="OPL120" s="89"/>
      <c r="OPM120" s="89"/>
      <c r="OPN120" s="89"/>
      <c r="OPO120" s="89"/>
      <c r="OPP120" s="89"/>
      <c r="OPQ120" s="89"/>
      <c r="OPR120" s="89"/>
      <c r="OPS120" s="89"/>
      <c r="OPT120" s="89"/>
      <c r="OPU120" s="89"/>
      <c r="OPV120" s="89"/>
      <c r="OPW120" s="89"/>
      <c r="OPX120" s="89"/>
      <c r="OPY120" s="89"/>
      <c r="OPZ120" s="89"/>
      <c r="OQA120" s="89"/>
      <c r="OQB120" s="89"/>
      <c r="OQC120" s="89"/>
      <c r="OQD120" s="89"/>
      <c r="OQE120" s="89"/>
      <c r="OQF120" s="89"/>
      <c r="OQG120" s="89"/>
      <c r="OQH120" s="89"/>
      <c r="OQI120" s="89"/>
      <c r="OQJ120" s="89"/>
      <c r="OQK120" s="89"/>
      <c r="OQL120" s="89"/>
      <c r="OQM120" s="89"/>
      <c r="OQN120" s="89"/>
      <c r="OQO120" s="89"/>
      <c r="OQP120" s="89"/>
      <c r="OQQ120" s="89"/>
      <c r="OQR120" s="89"/>
      <c r="OQS120" s="89"/>
      <c r="OQT120" s="89"/>
      <c r="OQU120" s="89"/>
      <c r="OQV120" s="89"/>
      <c r="OQW120" s="89"/>
      <c r="OQX120" s="89"/>
      <c r="OQY120" s="89"/>
      <c r="OQZ120" s="89"/>
      <c r="ORA120" s="89"/>
      <c r="ORB120" s="89"/>
      <c r="ORC120" s="89"/>
      <c r="ORD120" s="89"/>
      <c r="ORE120" s="89"/>
      <c r="ORF120" s="89"/>
      <c r="ORG120" s="89"/>
      <c r="ORH120" s="89"/>
      <c r="ORI120" s="89"/>
      <c r="ORJ120" s="89"/>
      <c r="ORK120" s="89"/>
      <c r="ORL120" s="89"/>
      <c r="ORM120" s="89"/>
      <c r="ORN120" s="89"/>
      <c r="ORO120" s="89"/>
      <c r="ORP120" s="89"/>
      <c r="ORQ120" s="89"/>
      <c r="ORR120" s="89"/>
      <c r="ORS120" s="89"/>
      <c r="ORT120" s="89"/>
      <c r="ORU120" s="89"/>
      <c r="ORV120" s="89"/>
      <c r="ORW120" s="89"/>
      <c r="ORX120" s="89"/>
      <c r="ORY120" s="89"/>
      <c r="ORZ120" s="89"/>
      <c r="OSA120" s="89"/>
      <c r="OSB120" s="89"/>
      <c r="OSC120" s="89"/>
      <c r="OSD120" s="89"/>
      <c r="OSE120" s="89"/>
      <c r="OSF120" s="89"/>
      <c r="OSG120" s="89"/>
      <c r="OSH120" s="89"/>
      <c r="OSI120" s="89"/>
      <c r="OSJ120" s="89"/>
      <c r="OSK120" s="89"/>
      <c r="OSL120" s="89"/>
      <c r="OSM120" s="89"/>
      <c r="OSN120" s="89"/>
      <c r="OSO120" s="89"/>
      <c r="OSP120" s="89"/>
      <c r="OSQ120" s="89"/>
      <c r="OSR120" s="89"/>
      <c r="OSS120" s="89"/>
      <c r="OST120" s="89"/>
      <c r="OSU120" s="89"/>
      <c r="OSV120" s="89"/>
      <c r="OSW120" s="89"/>
      <c r="OSX120" s="89"/>
      <c r="OSY120" s="89"/>
      <c r="OSZ120" s="89"/>
      <c r="OTA120" s="89"/>
      <c r="OTB120" s="89"/>
      <c r="OTC120" s="89"/>
      <c r="OTD120" s="89"/>
      <c r="OTE120" s="89"/>
      <c r="OTF120" s="89"/>
      <c r="OTG120" s="89"/>
      <c r="OTH120" s="89"/>
      <c r="OTI120" s="89"/>
      <c r="OTJ120" s="89"/>
      <c r="OTK120" s="89"/>
      <c r="OTL120" s="89"/>
      <c r="OTM120" s="89"/>
      <c r="OTN120" s="89"/>
      <c r="OTO120" s="89"/>
      <c r="OTP120" s="89"/>
      <c r="OTQ120" s="89"/>
      <c r="OTR120" s="89"/>
      <c r="OTS120" s="89"/>
      <c r="OTT120" s="89"/>
      <c r="OTU120" s="89"/>
      <c r="OTV120" s="89"/>
      <c r="OTW120" s="89"/>
      <c r="OTX120" s="89"/>
      <c r="OTY120" s="89"/>
      <c r="OTZ120" s="89"/>
      <c r="OUA120" s="89"/>
      <c r="OUB120" s="89"/>
      <c r="OUC120" s="89"/>
      <c r="OUD120" s="89"/>
      <c r="OUE120" s="89"/>
      <c r="OUF120" s="89"/>
      <c r="OUG120" s="89"/>
      <c r="OUH120" s="89"/>
      <c r="OUI120" s="89"/>
      <c r="OUJ120" s="89"/>
      <c r="OUK120" s="89"/>
      <c r="OUL120" s="89"/>
      <c r="OUM120" s="89"/>
      <c r="OUN120" s="89"/>
      <c r="OUO120" s="89"/>
      <c r="OUP120" s="89"/>
      <c r="OUQ120" s="89"/>
      <c r="OUR120" s="89"/>
      <c r="OUS120" s="89"/>
      <c r="OUT120" s="89"/>
      <c r="OUU120" s="89"/>
      <c r="OUV120" s="89"/>
      <c r="OUW120" s="89"/>
      <c r="OUX120" s="89"/>
      <c r="OUY120" s="89"/>
      <c r="OUZ120" s="89"/>
      <c r="OVA120" s="89"/>
      <c r="OVB120" s="89"/>
      <c r="OVC120" s="89"/>
      <c r="OVD120" s="89"/>
      <c r="OVE120" s="89"/>
      <c r="OVF120" s="89"/>
      <c r="OVG120" s="89"/>
      <c r="OVH120" s="89"/>
      <c r="OVI120" s="89"/>
      <c r="OVJ120" s="89"/>
      <c r="OVK120" s="89"/>
      <c r="OVL120" s="89"/>
      <c r="OVM120" s="89"/>
      <c r="OVN120" s="89"/>
      <c r="OVO120" s="89"/>
      <c r="OVP120" s="89"/>
      <c r="OVQ120" s="89"/>
      <c r="OVR120" s="89"/>
      <c r="OVS120" s="89"/>
      <c r="OVT120" s="89"/>
      <c r="OVU120" s="89"/>
      <c r="OVV120" s="89"/>
      <c r="OVW120" s="89"/>
      <c r="OVX120" s="89"/>
      <c r="OVY120" s="89"/>
      <c r="OVZ120" s="89"/>
      <c r="OWA120" s="89"/>
      <c r="OWB120" s="89"/>
      <c r="OWC120" s="89"/>
      <c r="OWD120" s="89"/>
      <c r="OWE120" s="89"/>
      <c r="OWF120" s="89"/>
      <c r="OWG120" s="89"/>
      <c r="OWH120" s="89"/>
      <c r="OWI120" s="89"/>
      <c r="OWJ120" s="89"/>
      <c r="OWK120" s="89"/>
      <c r="OWL120" s="89"/>
      <c r="OWM120" s="89"/>
      <c r="OWN120" s="89"/>
      <c r="OWO120" s="89"/>
      <c r="OWP120" s="89"/>
      <c r="OWQ120" s="89"/>
      <c r="OWR120" s="89"/>
      <c r="OWS120" s="89"/>
      <c r="OWT120" s="89"/>
      <c r="OWU120" s="89"/>
      <c r="OWV120" s="89"/>
      <c r="OWW120" s="89"/>
      <c r="OWX120" s="89"/>
      <c r="OWY120" s="89"/>
      <c r="OWZ120" s="89"/>
      <c r="OXA120" s="89"/>
      <c r="OXB120" s="89"/>
      <c r="OXC120" s="89"/>
      <c r="OXD120" s="89"/>
      <c r="OXE120" s="89"/>
      <c r="OXF120" s="89"/>
      <c r="OXG120" s="89"/>
      <c r="OXH120" s="89"/>
      <c r="OXI120" s="89"/>
      <c r="OXJ120" s="89"/>
      <c r="OXK120" s="89"/>
      <c r="OXL120" s="89"/>
      <c r="OXM120" s="89"/>
      <c r="OXN120" s="89"/>
      <c r="OXO120" s="89"/>
      <c r="OXP120" s="89"/>
      <c r="OXQ120" s="89"/>
      <c r="OXR120" s="89"/>
      <c r="OXS120" s="89"/>
      <c r="OXT120" s="89"/>
      <c r="OXU120" s="89"/>
      <c r="OXV120" s="89"/>
      <c r="OXW120" s="89"/>
      <c r="OXX120" s="89"/>
      <c r="OXY120" s="89"/>
      <c r="OXZ120" s="89"/>
      <c r="OYA120" s="89"/>
      <c r="OYB120" s="89"/>
      <c r="OYC120" s="89"/>
      <c r="OYD120" s="89"/>
      <c r="OYE120" s="89"/>
      <c r="OYF120" s="89"/>
      <c r="OYG120" s="89"/>
      <c r="OYH120" s="89"/>
      <c r="OYI120" s="89"/>
      <c r="OYJ120" s="89"/>
      <c r="OYK120" s="89"/>
      <c r="OYL120" s="89"/>
      <c r="OYM120" s="89"/>
      <c r="OYN120" s="89"/>
      <c r="OYO120" s="89"/>
      <c r="OYP120" s="89"/>
      <c r="OYQ120" s="89"/>
      <c r="OYR120" s="89"/>
      <c r="OYS120" s="89"/>
      <c r="OYT120" s="89"/>
      <c r="OYU120" s="89"/>
      <c r="OYV120" s="89"/>
      <c r="OYW120" s="89"/>
      <c r="OYX120" s="89"/>
      <c r="OYY120" s="89"/>
      <c r="OYZ120" s="89"/>
      <c r="OZA120" s="89"/>
      <c r="OZB120" s="89"/>
      <c r="OZC120" s="89"/>
      <c r="OZD120" s="89"/>
      <c r="OZE120" s="89"/>
      <c r="OZF120" s="89"/>
      <c r="OZG120" s="89"/>
      <c r="OZH120" s="89"/>
      <c r="OZI120" s="89"/>
      <c r="OZJ120" s="89"/>
      <c r="OZK120" s="89"/>
      <c r="OZL120" s="89"/>
      <c r="OZM120" s="89"/>
      <c r="OZN120" s="89"/>
      <c r="OZO120" s="89"/>
      <c r="OZP120" s="89"/>
      <c r="OZQ120" s="89"/>
      <c r="OZR120" s="89"/>
      <c r="OZS120" s="89"/>
      <c r="OZT120" s="89"/>
      <c r="OZU120" s="89"/>
      <c r="OZV120" s="89"/>
      <c r="OZW120" s="89"/>
      <c r="OZX120" s="89"/>
      <c r="OZY120" s="89"/>
      <c r="OZZ120" s="89"/>
      <c r="PAA120" s="89"/>
      <c r="PAB120" s="89"/>
      <c r="PAC120" s="89"/>
      <c r="PAD120" s="89"/>
      <c r="PAE120" s="89"/>
      <c r="PAF120" s="89"/>
      <c r="PAG120" s="89"/>
      <c r="PAH120" s="89"/>
      <c r="PAI120" s="89"/>
      <c r="PAJ120" s="89"/>
      <c r="PAK120" s="89"/>
      <c r="PAL120" s="89"/>
      <c r="PAM120" s="89"/>
      <c r="PAN120" s="89"/>
      <c r="PAO120" s="89"/>
      <c r="PAP120" s="89"/>
      <c r="PAQ120" s="89"/>
      <c r="PAR120" s="89"/>
      <c r="PAS120" s="89"/>
      <c r="PAT120" s="89"/>
      <c r="PAU120" s="89"/>
      <c r="PAV120" s="89"/>
      <c r="PAW120" s="89"/>
      <c r="PAX120" s="89"/>
      <c r="PAY120" s="89"/>
      <c r="PAZ120" s="89"/>
      <c r="PBA120" s="89"/>
      <c r="PBB120" s="89"/>
      <c r="PBC120" s="89"/>
      <c r="PBD120" s="89"/>
      <c r="PBE120" s="89"/>
      <c r="PBF120" s="89"/>
      <c r="PBG120" s="89"/>
      <c r="PBH120" s="89"/>
      <c r="PBI120" s="89"/>
      <c r="PBJ120" s="89"/>
      <c r="PBK120" s="89"/>
      <c r="PBL120" s="89"/>
      <c r="PBM120" s="89"/>
      <c r="PBN120" s="89"/>
      <c r="PBO120" s="89"/>
      <c r="PBP120" s="89"/>
      <c r="PBQ120" s="89"/>
      <c r="PBR120" s="89"/>
      <c r="PBS120" s="89"/>
      <c r="PBT120" s="89"/>
      <c r="PBU120" s="89"/>
      <c r="PBV120" s="89"/>
      <c r="PBW120" s="89"/>
      <c r="PBX120" s="89"/>
      <c r="PBY120" s="89"/>
      <c r="PBZ120" s="89"/>
      <c r="PCA120" s="89"/>
      <c r="PCB120" s="89"/>
      <c r="PCC120" s="89"/>
      <c r="PCD120" s="89"/>
      <c r="PCE120" s="89"/>
      <c r="PCF120" s="89"/>
      <c r="PCG120" s="89"/>
      <c r="PCH120" s="89"/>
      <c r="PCI120" s="89"/>
      <c r="PCJ120" s="89"/>
      <c r="PCK120" s="89"/>
      <c r="PCL120" s="89"/>
      <c r="PCM120" s="89"/>
      <c r="PCN120" s="89"/>
      <c r="PCO120" s="89"/>
      <c r="PCP120" s="89"/>
      <c r="PCQ120" s="89"/>
      <c r="PCR120" s="89"/>
      <c r="PCS120" s="89"/>
      <c r="PCT120" s="89"/>
      <c r="PCU120" s="89"/>
      <c r="PCV120" s="89"/>
      <c r="PCW120" s="89"/>
      <c r="PCX120" s="89"/>
      <c r="PCY120" s="89"/>
      <c r="PCZ120" s="89"/>
      <c r="PDA120" s="89"/>
      <c r="PDB120" s="89"/>
      <c r="PDC120" s="89"/>
      <c r="PDD120" s="89"/>
      <c r="PDE120" s="89"/>
      <c r="PDF120" s="89"/>
      <c r="PDG120" s="89"/>
      <c r="PDH120" s="89"/>
      <c r="PDI120" s="89"/>
      <c r="PDJ120" s="89"/>
      <c r="PDK120" s="89"/>
      <c r="PDL120" s="89"/>
      <c r="PDM120" s="89"/>
      <c r="PDN120" s="89"/>
      <c r="PDO120" s="89"/>
      <c r="PDP120" s="89"/>
      <c r="PDQ120" s="89"/>
      <c r="PDR120" s="89"/>
      <c r="PDS120" s="89"/>
      <c r="PDT120" s="89"/>
      <c r="PDU120" s="89"/>
      <c r="PDV120" s="89"/>
      <c r="PDW120" s="89"/>
      <c r="PDX120" s="89"/>
      <c r="PDY120" s="89"/>
      <c r="PDZ120" s="89"/>
      <c r="PEA120" s="89"/>
      <c r="PEB120" s="89"/>
      <c r="PEC120" s="89"/>
      <c r="PED120" s="89"/>
      <c r="PEE120" s="89"/>
      <c r="PEF120" s="89"/>
      <c r="PEG120" s="89"/>
      <c r="PEH120" s="89"/>
      <c r="PEI120" s="89"/>
      <c r="PEJ120" s="89"/>
      <c r="PEK120" s="89"/>
      <c r="PEL120" s="89"/>
      <c r="PEM120" s="89"/>
      <c r="PEN120" s="89"/>
      <c r="PEO120" s="89"/>
      <c r="PEP120" s="89"/>
      <c r="PEQ120" s="89"/>
      <c r="PER120" s="89"/>
      <c r="PES120" s="89"/>
      <c r="PET120" s="89"/>
      <c r="PEU120" s="89"/>
      <c r="PEV120" s="89"/>
      <c r="PEW120" s="89"/>
      <c r="PEX120" s="89"/>
      <c r="PEY120" s="89"/>
      <c r="PEZ120" s="89"/>
      <c r="PFA120" s="89"/>
      <c r="PFB120" s="89"/>
      <c r="PFC120" s="89"/>
      <c r="PFD120" s="89"/>
      <c r="PFE120" s="89"/>
      <c r="PFF120" s="89"/>
      <c r="PFG120" s="89"/>
      <c r="PFH120" s="89"/>
      <c r="PFI120" s="89"/>
      <c r="PFJ120" s="89"/>
      <c r="PFK120" s="89"/>
      <c r="PFL120" s="89"/>
      <c r="PFM120" s="89"/>
      <c r="PFN120" s="89"/>
      <c r="PFO120" s="89"/>
      <c r="PFP120" s="89"/>
      <c r="PFQ120" s="89"/>
      <c r="PFR120" s="89"/>
      <c r="PFS120" s="89"/>
      <c r="PFT120" s="89"/>
      <c r="PFU120" s="89"/>
      <c r="PFV120" s="89"/>
      <c r="PFW120" s="89"/>
      <c r="PFX120" s="89"/>
      <c r="PFY120" s="89"/>
      <c r="PFZ120" s="89"/>
      <c r="PGA120" s="89"/>
      <c r="PGB120" s="89"/>
      <c r="PGC120" s="89"/>
      <c r="PGD120" s="89"/>
      <c r="PGE120" s="89"/>
      <c r="PGF120" s="89"/>
      <c r="PGG120" s="89"/>
      <c r="PGH120" s="89"/>
      <c r="PGI120" s="89"/>
      <c r="PGJ120" s="89"/>
      <c r="PGK120" s="89"/>
      <c r="PGL120" s="89"/>
      <c r="PGM120" s="89"/>
      <c r="PGN120" s="89"/>
      <c r="PGO120" s="89"/>
      <c r="PGP120" s="89"/>
      <c r="PGQ120" s="89"/>
      <c r="PGR120" s="89"/>
      <c r="PGS120" s="89"/>
      <c r="PGT120" s="89"/>
      <c r="PGU120" s="89"/>
      <c r="PGV120" s="89"/>
      <c r="PGW120" s="89"/>
      <c r="PGX120" s="89"/>
      <c r="PGY120" s="89"/>
      <c r="PGZ120" s="89"/>
      <c r="PHA120" s="89"/>
      <c r="PHB120" s="89"/>
      <c r="PHC120" s="89"/>
      <c r="PHD120" s="89"/>
      <c r="PHE120" s="89"/>
      <c r="PHF120" s="89"/>
      <c r="PHG120" s="89"/>
      <c r="PHH120" s="89"/>
      <c r="PHI120" s="89"/>
      <c r="PHJ120" s="89"/>
      <c r="PHK120" s="89"/>
      <c r="PHL120" s="89"/>
      <c r="PHM120" s="89"/>
      <c r="PHN120" s="89"/>
      <c r="PHO120" s="89"/>
      <c r="PHP120" s="89"/>
      <c r="PHQ120" s="89"/>
      <c r="PHR120" s="89"/>
      <c r="PHS120" s="89"/>
      <c r="PHT120" s="89"/>
      <c r="PHU120" s="89"/>
      <c r="PHV120" s="89"/>
      <c r="PHW120" s="89"/>
      <c r="PHX120" s="89"/>
      <c r="PHY120" s="89"/>
      <c r="PHZ120" s="89"/>
      <c r="PIA120" s="89"/>
      <c r="PIB120" s="89"/>
      <c r="PIC120" s="89"/>
      <c r="PID120" s="89"/>
      <c r="PIE120" s="89"/>
      <c r="PIF120" s="89"/>
      <c r="PIG120" s="89"/>
      <c r="PIH120" s="89"/>
      <c r="PII120" s="89"/>
      <c r="PIJ120" s="89"/>
      <c r="PIK120" s="89"/>
      <c r="PIL120" s="89"/>
      <c r="PIM120" s="89"/>
      <c r="PIN120" s="89"/>
      <c r="PIO120" s="89"/>
      <c r="PIP120" s="89"/>
      <c r="PIQ120" s="89"/>
      <c r="PIR120" s="89"/>
      <c r="PIS120" s="89"/>
      <c r="PIT120" s="89"/>
      <c r="PIU120" s="89"/>
      <c r="PIV120" s="89"/>
      <c r="PIW120" s="89"/>
      <c r="PIX120" s="89"/>
      <c r="PIY120" s="89"/>
      <c r="PIZ120" s="89"/>
      <c r="PJA120" s="89"/>
      <c r="PJB120" s="89"/>
      <c r="PJC120" s="89"/>
      <c r="PJD120" s="89"/>
      <c r="PJE120" s="89"/>
      <c r="PJF120" s="89"/>
      <c r="PJG120" s="89"/>
      <c r="PJH120" s="89"/>
      <c r="PJI120" s="89"/>
      <c r="PJJ120" s="89"/>
      <c r="PJK120" s="89"/>
      <c r="PJL120" s="89"/>
      <c r="PJM120" s="89"/>
      <c r="PJN120" s="89"/>
      <c r="PJO120" s="89"/>
      <c r="PJP120" s="89"/>
      <c r="PJQ120" s="89"/>
      <c r="PJR120" s="89"/>
      <c r="PJS120" s="89"/>
      <c r="PJT120" s="89"/>
      <c r="PJU120" s="89"/>
      <c r="PJV120" s="89"/>
      <c r="PJW120" s="89"/>
      <c r="PJX120" s="89"/>
      <c r="PJY120" s="89"/>
      <c r="PJZ120" s="89"/>
      <c r="PKA120" s="89"/>
      <c r="PKB120" s="89"/>
      <c r="PKC120" s="89"/>
      <c r="PKD120" s="89"/>
      <c r="PKE120" s="89"/>
      <c r="PKF120" s="89"/>
      <c r="PKG120" s="89"/>
      <c r="PKH120" s="89"/>
      <c r="PKI120" s="89"/>
      <c r="PKJ120" s="89"/>
      <c r="PKK120" s="89"/>
      <c r="PKL120" s="89"/>
      <c r="PKM120" s="89"/>
      <c r="PKN120" s="89"/>
      <c r="PKO120" s="89"/>
      <c r="PKP120" s="89"/>
      <c r="PKQ120" s="89"/>
      <c r="PKR120" s="89"/>
      <c r="PKS120" s="89"/>
      <c r="PKT120" s="89"/>
      <c r="PKU120" s="89"/>
      <c r="PKV120" s="89"/>
      <c r="PKW120" s="89"/>
      <c r="PKX120" s="89"/>
      <c r="PKY120" s="89"/>
      <c r="PKZ120" s="89"/>
      <c r="PLA120" s="89"/>
      <c r="PLB120" s="89"/>
      <c r="PLC120" s="89"/>
      <c r="PLD120" s="89"/>
      <c r="PLE120" s="89"/>
      <c r="PLF120" s="89"/>
      <c r="PLG120" s="89"/>
      <c r="PLH120" s="89"/>
      <c r="PLI120" s="89"/>
      <c r="PLJ120" s="89"/>
      <c r="PLK120" s="89"/>
      <c r="PLL120" s="89"/>
      <c r="PLM120" s="89"/>
      <c r="PLN120" s="89"/>
      <c r="PLO120" s="89"/>
      <c r="PLP120" s="89"/>
      <c r="PLQ120" s="89"/>
      <c r="PLR120" s="89"/>
      <c r="PLS120" s="89"/>
      <c r="PLT120" s="89"/>
      <c r="PLU120" s="89"/>
      <c r="PLV120" s="89"/>
      <c r="PLW120" s="89"/>
      <c r="PLX120" s="89"/>
      <c r="PLY120" s="89"/>
      <c r="PLZ120" s="89"/>
      <c r="PMA120" s="89"/>
      <c r="PMB120" s="89"/>
      <c r="PMC120" s="89"/>
      <c r="PMD120" s="89"/>
      <c r="PME120" s="89"/>
      <c r="PMF120" s="89"/>
      <c r="PMG120" s="89"/>
      <c r="PMH120" s="89"/>
      <c r="PMI120" s="89"/>
      <c r="PMJ120" s="89"/>
      <c r="PMK120" s="89"/>
      <c r="PML120" s="89"/>
      <c r="PMM120" s="89"/>
      <c r="PMN120" s="89"/>
      <c r="PMO120" s="89"/>
      <c r="PMP120" s="89"/>
      <c r="PMQ120" s="89"/>
      <c r="PMR120" s="89"/>
      <c r="PMS120" s="89"/>
      <c r="PMT120" s="89"/>
      <c r="PMU120" s="89"/>
      <c r="PMV120" s="89"/>
      <c r="PMW120" s="89"/>
      <c r="PMX120" s="89"/>
      <c r="PMY120" s="89"/>
      <c r="PMZ120" s="89"/>
      <c r="PNA120" s="89"/>
      <c r="PNB120" s="89"/>
      <c r="PNC120" s="89"/>
      <c r="PND120" s="89"/>
      <c r="PNE120" s="89"/>
      <c r="PNF120" s="89"/>
      <c r="PNG120" s="89"/>
      <c r="PNH120" s="89"/>
      <c r="PNI120" s="89"/>
      <c r="PNJ120" s="89"/>
      <c r="PNK120" s="89"/>
      <c r="PNL120" s="89"/>
      <c r="PNM120" s="89"/>
      <c r="PNN120" s="89"/>
      <c r="PNO120" s="89"/>
      <c r="PNP120" s="89"/>
      <c r="PNQ120" s="89"/>
      <c r="PNR120" s="89"/>
      <c r="PNS120" s="89"/>
      <c r="PNT120" s="89"/>
      <c r="PNU120" s="89"/>
      <c r="PNV120" s="89"/>
      <c r="PNW120" s="89"/>
      <c r="PNX120" s="89"/>
      <c r="PNY120" s="89"/>
      <c r="PNZ120" s="89"/>
      <c r="POA120" s="89"/>
      <c r="POB120" s="89"/>
      <c r="POC120" s="89"/>
      <c r="POD120" s="89"/>
      <c r="POE120" s="89"/>
      <c r="POF120" s="89"/>
      <c r="POG120" s="89"/>
      <c r="POH120" s="89"/>
      <c r="POI120" s="89"/>
      <c r="POJ120" s="89"/>
      <c r="POK120" s="89"/>
      <c r="POL120" s="89"/>
      <c r="POM120" s="89"/>
      <c r="PON120" s="89"/>
      <c r="POO120" s="89"/>
      <c r="POP120" s="89"/>
      <c r="POQ120" s="89"/>
      <c r="POR120" s="89"/>
      <c r="POS120" s="89"/>
      <c r="POT120" s="89"/>
      <c r="POU120" s="89"/>
      <c r="POV120" s="89"/>
      <c r="POW120" s="89"/>
      <c r="POX120" s="89"/>
      <c r="POY120" s="89"/>
      <c r="POZ120" s="89"/>
      <c r="PPA120" s="89"/>
      <c r="PPB120" s="89"/>
      <c r="PPC120" s="89"/>
      <c r="PPD120" s="89"/>
      <c r="PPE120" s="89"/>
      <c r="PPF120" s="89"/>
      <c r="PPG120" s="89"/>
      <c r="PPH120" s="89"/>
      <c r="PPI120" s="89"/>
      <c r="PPJ120" s="89"/>
      <c r="PPK120" s="89"/>
      <c r="PPL120" s="89"/>
      <c r="PPM120" s="89"/>
      <c r="PPN120" s="89"/>
      <c r="PPO120" s="89"/>
      <c r="PPP120" s="89"/>
      <c r="PPQ120" s="89"/>
      <c r="PPR120" s="89"/>
      <c r="PPS120" s="89"/>
      <c r="PPT120" s="89"/>
      <c r="PPU120" s="89"/>
      <c r="PPV120" s="89"/>
      <c r="PPW120" s="89"/>
      <c r="PPX120" s="89"/>
      <c r="PPY120" s="89"/>
      <c r="PPZ120" s="89"/>
      <c r="PQA120" s="89"/>
      <c r="PQB120" s="89"/>
      <c r="PQC120" s="89"/>
      <c r="PQD120" s="89"/>
      <c r="PQE120" s="89"/>
      <c r="PQF120" s="89"/>
      <c r="PQG120" s="89"/>
      <c r="PQH120" s="89"/>
      <c r="PQI120" s="89"/>
      <c r="PQJ120" s="89"/>
      <c r="PQK120" s="89"/>
      <c r="PQL120" s="89"/>
      <c r="PQM120" s="89"/>
      <c r="PQN120" s="89"/>
      <c r="PQO120" s="89"/>
      <c r="PQP120" s="89"/>
      <c r="PQQ120" s="89"/>
      <c r="PQR120" s="89"/>
      <c r="PQS120" s="89"/>
      <c r="PQT120" s="89"/>
      <c r="PQU120" s="89"/>
      <c r="PQV120" s="89"/>
      <c r="PQW120" s="89"/>
      <c r="PQX120" s="89"/>
      <c r="PQY120" s="89"/>
      <c r="PQZ120" s="89"/>
      <c r="PRA120" s="89"/>
      <c r="PRB120" s="89"/>
      <c r="PRC120" s="89"/>
      <c r="PRD120" s="89"/>
      <c r="PRE120" s="89"/>
      <c r="PRF120" s="89"/>
      <c r="PRG120" s="89"/>
      <c r="PRH120" s="89"/>
      <c r="PRI120" s="89"/>
      <c r="PRJ120" s="89"/>
      <c r="PRK120" s="89"/>
      <c r="PRL120" s="89"/>
      <c r="PRM120" s="89"/>
      <c r="PRN120" s="89"/>
      <c r="PRO120" s="89"/>
      <c r="PRP120" s="89"/>
      <c r="PRQ120" s="89"/>
      <c r="PRR120" s="89"/>
      <c r="PRS120" s="89"/>
      <c r="PRT120" s="89"/>
      <c r="PRU120" s="89"/>
      <c r="PRV120" s="89"/>
      <c r="PRW120" s="89"/>
      <c r="PRX120" s="89"/>
      <c r="PRY120" s="89"/>
      <c r="PRZ120" s="89"/>
      <c r="PSA120" s="89"/>
      <c r="PSB120" s="89"/>
      <c r="PSC120" s="89"/>
      <c r="PSD120" s="89"/>
      <c r="PSE120" s="89"/>
      <c r="PSF120" s="89"/>
      <c r="PSG120" s="89"/>
      <c r="PSH120" s="89"/>
      <c r="PSI120" s="89"/>
      <c r="PSJ120" s="89"/>
      <c r="PSK120" s="89"/>
      <c r="PSL120" s="89"/>
      <c r="PSM120" s="89"/>
      <c r="PSN120" s="89"/>
      <c r="PSO120" s="89"/>
      <c r="PSP120" s="89"/>
      <c r="PSQ120" s="89"/>
      <c r="PSR120" s="89"/>
      <c r="PSS120" s="89"/>
      <c r="PST120" s="89"/>
      <c r="PSU120" s="89"/>
      <c r="PSV120" s="89"/>
      <c r="PSW120" s="89"/>
      <c r="PSX120" s="89"/>
      <c r="PSY120" s="89"/>
      <c r="PSZ120" s="89"/>
      <c r="PTA120" s="89"/>
      <c r="PTB120" s="89"/>
      <c r="PTC120" s="89"/>
      <c r="PTD120" s="89"/>
      <c r="PTE120" s="89"/>
      <c r="PTF120" s="89"/>
      <c r="PTG120" s="89"/>
      <c r="PTH120" s="89"/>
      <c r="PTI120" s="89"/>
      <c r="PTJ120" s="89"/>
      <c r="PTK120" s="89"/>
      <c r="PTL120" s="89"/>
      <c r="PTM120" s="89"/>
      <c r="PTN120" s="89"/>
      <c r="PTO120" s="89"/>
      <c r="PTP120" s="89"/>
      <c r="PTQ120" s="89"/>
      <c r="PTR120" s="89"/>
      <c r="PTS120" s="89"/>
      <c r="PTT120" s="89"/>
      <c r="PTU120" s="89"/>
      <c r="PTV120" s="89"/>
      <c r="PTW120" s="89"/>
      <c r="PTX120" s="89"/>
      <c r="PTY120" s="89"/>
      <c r="PTZ120" s="89"/>
      <c r="PUA120" s="89"/>
      <c r="PUB120" s="89"/>
      <c r="PUC120" s="89"/>
      <c r="PUD120" s="89"/>
      <c r="PUE120" s="89"/>
      <c r="PUF120" s="89"/>
      <c r="PUG120" s="89"/>
      <c r="PUH120" s="89"/>
      <c r="PUI120" s="89"/>
      <c r="PUJ120" s="89"/>
      <c r="PUK120" s="89"/>
      <c r="PUL120" s="89"/>
      <c r="PUM120" s="89"/>
      <c r="PUN120" s="89"/>
      <c r="PUO120" s="89"/>
      <c r="PUP120" s="89"/>
      <c r="PUQ120" s="89"/>
      <c r="PUR120" s="89"/>
      <c r="PUS120" s="89"/>
      <c r="PUT120" s="89"/>
      <c r="PUU120" s="89"/>
      <c r="PUV120" s="89"/>
      <c r="PUW120" s="89"/>
      <c r="PUX120" s="89"/>
      <c r="PUY120" s="89"/>
      <c r="PUZ120" s="89"/>
      <c r="PVA120" s="89"/>
      <c r="PVB120" s="89"/>
      <c r="PVC120" s="89"/>
      <c r="PVD120" s="89"/>
      <c r="PVE120" s="89"/>
      <c r="PVF120" s="89"/>
      <c r="PVG120" s="89"/>
      <c r="PVH120" s="89"/>
      <c r="PVI120" s="89"/>
      <c r="PVJ120" s="89"/>
      <c r="PVK120" s="89"/>
      <c r="PVL120" s="89"/>
      <c r="PVM120" s="89"/>
      <c r="PVN120" s="89"/>
      <c r="PVO120" s="89"/>
      <c r="PVP120" s="89"/>
      <c r="PVQ120" s="89"/>
      <c r="PVR120" s="89"/>
      <c r="PVS120" s="89"/>
      <c r="PVT120" s="89"/>
      <c r="PVU120" s="89"/>
      <c r="PVV120" s="89"/>
      <c r="PVW120" s="89"/>
      <c r="PVX120" s="89"/>
      <c r="PVY120" s="89"/>
      <c r="PVZ120" s="89"/>
      <c r="PWA120" s="89"/>
      <c r="PWB120" s="89"/>
      <c r="PWC120" s="89"/>
      <c r="PWD120" s="89"/>
      <c r="PWE120" s="89"/>
      <c r="PWF120" s="89"/>
      <c r="PWG120" s="89"/>
      <c r="PWH120" s="89"/>
      <c r="PWI120" s="89"/>
      <c r="PWJ120" s="89"/>
      <c r="PWK120" s="89"/>
      <c r="PWL120" s="89"/>
      <c r="PWM120" s="89"/>
      <c r="PWN120" s="89"/>
      <c r="PWO120" s="89"/>
      <c r="PWP120" s="89"/>
      <c r="PWQ120" s="89"/>
      <c r="PWR120" s="89"/>
      <c r="PWS120" s="89"/>
      <c r="PWT120" s="89"/>
      <c r="PWU120" s="89"/>
      <c r="PWV120" s="89"/>
      <c r="PWW120" s="89"/>
      <c r="PWX120" s="89"/>
      <c r="PWY120" s="89"/>
      <c r="PWZ120" s="89"/>
      <c r="PXA120" s="89"/>
      <c r="PXB120" s="89"/>
      <c r="PXC120" s="89"/>
      <c r="PXD120" s="89"/>
      <c r="PXE120" s="89"/>
      <c r="PXF120" s="89"/>
      <c r="PXG120" s="89"/>
      <c r="PXH120" s="89"/>
      <c r="PXI120" s="89"/>
      <c r="PXJ120" s="89"/>
      <c r="PXK120" s="89"/>
      <c r="PXL120" s="89"/>
      <c r="PXM120" s="89"/>
      <c r="PXN120" s="89"/>
      <c r="PXO120" s="89"/>
      <c r="PXP120" s="89"/>
      <c r="PXQ120" s="89"/>
      <c r="PXR120" s="89"/>
      <c r="PXS120" s="89"/>
      <c r="PXT120" s="89"/>
      <c r="PXU120" s="89"/>
      <c r="PXV120" s="89"/>
      <c r="PXW120" s="89"/>
      <c r="PXX120" s="89"/>
      <c r="PXY120" s="89"/>
      <c r="PXZ120" s="89"/>
      <c r="PYA120" s="89"/>
      <c r="PYB120" s="89"/>
      <c r="PYC120" s="89"/>
      <c r="PYD120" s="89"/>
      <c r="PYE120" s="89"/>
      <c r="PYF120" s="89"/>
      <c r="PYG120" s="89"/>
      <c r="PYH120" s="89"/>
      <c r="PYI120" s="89"/>
      <c r="PYJ120" s="89"/>
      <c r="PYK120" s="89"/>
      <c r="PYL120" s="89"/>
      <c r="PYM120" s="89"/>
      <c r="PYN120" s="89"/>
      <c r="PYO120" s="89"/>
      <c r="PYP120" s="89"/>
      <c r="PYQ120" s="89"/>
      <c r="PYR120" s="89"/>
      <c r="PYS120" s="89"/>
      <c r="PYT120" s="89"/>
      <c r="PYU120" s="89"/>
      <c r="PYV120" s="89"/>
      <c r="PYW120" s="89"/>
      <c r="PYX120" s="89"/>
      <c r="PYY120" s="89"/>
      <c r="PYZ120" s="89"/>
      <c r="PZA120" s="89"/>
      <c r="PZB120" s="89"/>
      <c r="PZC120" s="89"/>
      <c r="PZD120" s="89"/>
      <c r="PZE120" s="89"/>
      <c r="PZF120" s="89"/>
      <c r="PZG120" s="89"/>
      <c r="PZH120" s="89"/>
      <c r="PZI120" s="89"/>
      <c r="PZJ120" s="89"/>
      <c r="PZK120" s="89"/>
      <c r="PZL120" s="89"/>
      <c r="PZM120" s="89"/>
      <c r="PZN120" s="89"/>
      <c r="PZO120" s="89"/>
      <c r="PZP120" s="89"/>
      <c r="PZQ120" s="89"/>
      <c r="PZR120" s="89"/>
      <c r="PZS120" s="89"/>
      <c r="PZT120" s="89"/>
      <c r="PZU120" s="89"/>
      <c r="PZV120" s="89"/>
      <c r="PZW120" s="89"/>
      <c r="PZX120" s="89"/>
      <c r="PZY120" s="89"/>
      <c r="PZZ120" s="89"/>
      <c r="QAA120" s="89"/>
      <c r="QAB120" s="89"/>
      <c r="QAC120" s="89"/>
      <c r="QAD120" s="89"/>
      <c r="QAE120" s="89"/>
      <c r="QAF120" s="89"/>
      <c r="QAG120" s="89"/>
      <c r="QAH120" s="89"/>
      <c r="QAI120" s="89"/>
      <c r="QAJ120" s="89"/>
      <c r="QAK120" s="89"/>
      <c r="QAL120" s="89"/>
      <c r="QAM120" s="89"/>
      <c r="QAN120" s="89"/>
      <c r="QAO120" s="89"/>
      <c r="QAP120" s="89"/>
      <c r="QAQ120" s="89"/>
      <c r="QAR120" s="89"/>
      <c r="QAS120" s="89"/>
      <c r="QAT120" s="89"/>
      <c r="QAU120" s="89"/>
      <c r="QAV120" s="89"/>
      <c r="QAW120" s="89"/>
      <c r="QAX120" s="89"/>
      <c r="QAY120" s="89"/>
      <c r="QAZ120" s="89"/>
      <c r="QBA120" s="89"/>
      <c r="QBB120" s="89"/>
      <c r="QBC120" s="89"/>
      <c r="QBD120" s="89"/>
      <c r="QBE120" s="89"/>
      <c r="QBF120" s="89"/>
      <c r="QBG120" s="89"/>
      <c r="QBH120" s="89"/>
      <c r="QBI120" s="89"/>
      <c r="QBJ120" s="89"/>
      <c r="QBK120" s="89"/>
      <c r="QBL120" s="89"/>
      <c r="QBM120" s="89"/>
      <c r="QBN120" s="89"/>
      <c r="QBO120" s="89"/>
      <c r="QBP120" s="89"/>
      <c r="QBQ120" s="89"/>
      <c r="QBR120" s="89"/>
      <c r="QBS120" s="89"/>
      <c r="QBT120" s="89"/>
      <c r="QBU120" s="89"/>
      <c r="QBV120" s="89"/>
      <c r="QBW120" s="89"/>
      <c r="QBX120" s="89"/>
      <c r="QBY120" s="89"/>
      <c r="QBZ120" s="89"/>
      <c r="QCA120" s="89"/>
      <c r="QCB120" s="89"/>
      <c r="QCC120" s="89"/>
      <c r="QCD120" s="89"/>
      <c r="QCE120" s="89"/>
      <c r="QCF120" s="89"/>
      <c r="QCG120" s="89"/>
      <c r="QCH120" s="89"/>
      <c r="QCI120" s="89"/>
      <c r="QCJ120" s="89"/>
      <c r="QCK120" s="89"/>
      <c r="QCL120" s="89"/>
      <c r="QCM120" s="89"/>
      <c r="QCN120" s="89"/>
      <c r="QCO120" s="89"/>
      <c r="QCP120" s="89"/>
      <c r="QCQ120" s="89"/>
      <c r="QCR120" s="89"/>
      <c r="QCS120" s="89"/>
      <c r="QCT120" s="89"/>
      <c r="QCU120" s="89"/>
      <c r="QCV120" s="89"/>
      <c r="QCW120" s="89"/>
      <c r="QCX120" s="89"/>
      <c r="QCY120" s="89"/>
      <c r="QCZ120" s="89"/>
      <c r="QDA120" s="89"/>
      <c r="QDB120" s="89"/>
      <c r="QDC120" s="89"/>
      <c r="QDD120" s="89"/>
      <c r="QDE120" s="89"/>
      <c r="QDF120" s="89"/>
      <c r="QDG120" s="89"/>
      <c r="QDH120" s="89"/>
      <c r="QDI120" s="89"/>
      <c r="QDJ120" s="89"/>
      <c r="QDK120" s="89"/>
      <c r="QDL120" s="89"/>
      <c r="QDM120" s="89"/>
      <c r="QDN120" s="89"/>
      <c r="QDO120" s="89"/>
      <c r="QDP120" s="89"/>
      <c r="QDQ120" s="89"/>
      <c r="QDR120" s="89"/>
      <c r="QDS120" s="89"/>
      <c r="QDT120" s="89"/>
      <c r="QDU120" s="89"/>
      <c r="QDV120" s="89"/>
      <c r="QDW120" s="89"/>
      <c r="QDX120" s="89"/>
      <c r="QDY120" s="89"/>
      <c r="QDZ120" s="89"/>
      <c r="QEA120" s="89"/>
      <c r="QEB120" s="89"/>
      <c r="QEC120" s="89"/>
      <c r="QED120" s="89"/>
      <c r="QEE120" s="89"/>
      <c r="QEF120" s="89"/>
      <c r="QEG120" s="89"/>
      <c r="QEH120" s="89"/>
      <c r="QEI120" s="89"/>
      <c r="QEJ120" s="89"/>
      <c r="QEK120" s="89"/>
      <c r="QEL120" s="89"/>
      <c r="QEM120" s="89"/>
      <c r="QEN120" s="89"/>
      <c r="QEO120" s="89"/>
      <c r="QEP120" s="89"/>
      <c r="QEQ120" s="89"/>
      <c r="QER120" s="89"/>
      <c r="QES120" s="89"/>
      <c r="QET120" s="89"/>
      <c r="QEU120" s="89"/>
      <c r="QEV120" s="89"/>
      <c r="QEW120" s="89"/>
      <c r="QEX120" s="89"/>
      <c r="QEY120" s="89"/>
      <c r="QEZ120" s="89"/>
      <c r="QFA120" s="89"/>
      <c r="QFB120" s="89"/>
      <c r="QFC120" s="89"/>
      <c r="QFD120" s="89"/>
      <c r="QFE120" s="89"/>
      <c r="QFF120" s="89"/>
      <c r="QFG120" s="89"/>
      <c r="QFH120" s="89"/>
      <c r="QFI120" s="89"/>
      <c r="QFJ120" s="89"/>
      <c r="QFK120" s="89"/>
      <c r="QFL120" s="89"/>
      <c r="QFM120" s="89"/>
      <c r="QFN120" s="89"/>
      <c r="QFO120" s="89"/>
      <c r="QFP120" s="89"/>
      <c r="QFQ120" s="89"/>
      <c r="QFR120" s="89"/>
      <c r="QFS120" s="89"/>
      <c r="QFT120" s="89"/>
      <c r="QFU120" s="89"/>
      <c r="QFV120" s="89"/>
      <c r="QFW120" s="89"/>
      <c r="QFX120" s="89"/>
      <c r="QFY120" s="89"/>
      <c r="QFZ120" s="89"/>
      <c r="QGA120" s="89"/>
      <c r="QGB120" s="89"/>
      <c r="QGC120" s="89"/>
      <c r="QGD120" s="89"/>
      <c r="QGE120" s="89"/>
      <c r="QGF120" s="89"/>
      <c r="QGG120" s="89"/>
      <c r="QGH120" s="89"/>
      <c r="QGI120" s="89"/>
      <c r="QGJ120" s="89"/>
      <c r="QGK120" s="89"/>
      <c r="QGL120" s="89"/>
      <c r="QGM120" s="89"/>
      <c r="QGN120" s="89"/>
      <c r="QGO120" s="89"/>
      <c r="QGP120" s="89"/>
      <c r="QGQ120" s="89"/>
      <c r="QGR120" s="89"/>
      <c r="QGS120" s="89"/>
      <c r="QGT120" s="89"/>
      <c r="QGU120" s="89"/>
      <c r="QGV120" s="89"/>
      <c r="QGW120" s="89"/>
      <c r="QGX120" s="89"/>
      <c r="QGY120" s="89"/>
      <c r="QGZ120" s="89"/>
      <c r="QHA120" s="89"/>
      <c r="QHB120" s="89"/>
      <c r="QHC120" s="89"/>
      <c r="QHD120" s="89"/>
      <c r="QHE120" s="89"/>
      <c r="QHF120" s="89"/>
      <c r="QHG120" s="89"/>
      <c r="QHH120" s="89"/>
      <c r="QHI120" s="89"/>
      <c r="QHJ120" s="89"/>
      <c r="QHK120" s="89"/>
      <c r="QHL120" s="89"/>
      <c r="QHM120" s="89"/>
      <c r="QHN120" s="89"/>
      <c r="QHO120" s="89"/>
      <c r="QHP120" s="89"/>
      <c r="QHQ120" s="89"/>
      <c r="QHR120" s="89"/>
      <c r="QHS120" s="89"/>
      <c r="QHT120" s="89"/>
      <c r="QHU120" s="89"/>
      <c r="QHV120" s="89"/>
      <c r="QHW120" s="89"/>
      <c r="QHX120" s="89"/>
      <c r="QHY120" s="89"/>
      <c r="QHZ120" s="89"/>
      <c r="QIA120" s="89"/>
      <c r="QIB120" s="89"/>
      <c r="QIC120" s="89"/>
      <c r="QID120" s="89"/>
      <c r="QIE120" s="89"/>
      <c r="QIF120" s="89"/>
      <c r="QIG120" s="89"/>
      <c r="QIH120" s="89"/>
      <c r="QII120" s="89"/>
      <c r="QIJ120" s="89"/>
      <c r="QIK120" s="89"/>
      <c r="QIL120" s="89"/>
      <c r="QIM120" s="89"/>
      <c r="QIN120" s="89"/>
      <c r="QIO120" s="89"/>
      <c r="QIP120" s="89"/>
      <c r="QIQ120" s="89"/>
      <c r="QIR120" s="89"/>
      <c r="QIS120" s="89"/>
      <c r="QIT120" s="89"/>
      <c r="QIU120" s="89"/>
      <c r="QIV120" s="89"/>
      <c r="QIW120" s="89"/>
      <c r="QIX120" s="89"/>
      <c r="QIY120" s="89"/>
      <c r="QIZ120" s="89"/>
      <c r="QJA120" s="89"/>
      <c r="QJB120" s="89"/>
      <c r="QJC120" s="89"/>
      <c r="QJD120" s="89"/>
      <c r="QJE120" s="89"/>
      <c r="QJF120" s="89"/>
      <c r="QJG120" s="89"/>
      <c r="QJH120" s="89"/>
      <c r="QJI120" s="89"/>
      <c r="QJJ120" s="89"/>
      <c r="QJK120" s="89"/>
      <c r="QJL120" s="89"/>
      <c r="QJM120" s="89"/>
      <c r="QJN120" s="89"/>
      <c r="QJO120" s="89"/>
      <c r="QJP120" s="89"/>
      <c r="QJQ120" s="89"/>
      <c r="QJR120" s="89"/>
      <c r="QJS120" s="89"/>
      <c r="QJT120" s="89"/>
      <c r="QJU120" s="89"/>
      <c r="QJV120" s="89"/>
      <c r="QJW120" s="89"/>
      <c r="QJX120" s="89"/>
      <c r="QJY120" s="89"/>
      <c r="QJZ120" s="89"/>
      <c r="QKA120" s="89"/>
      <c r="QKB120" s="89"/>
      <c r="QKC120" s="89"/>
      <c r="QKD120" s="89"/>
      <c r="QKE120" s="89"/>
      <c r="QKF120" s="89"/>
      <c r="QKG120" s="89"/>
      <c r="QKH120" s="89"/>
      <c r="QKI120" s="89"/>
      <c r="QKJ120" s="89"/>
      <c r="QKK120" s="89"/>
      <c r="QKL120" s="89"/>
      <c r="QKM120" s="89"/>
      <c r="QKN120" s="89"/>
      <c r="QKO120" s="89"/>
      <c r="QKP120" s="89"/>
      <c r="QKQ120" s="89"/>
      <c r="QKR120" s="89"/>
      <c r="QKS120" s="89"/>
      <c r="QKT120" s="89"/>
      <c r="QKU120" s="89"/>
      <c r="QKV120" s="89"/>
      <c r="QKW120" s="89"/>
      <c r="QKX120" s="89"/>
      <c r="QKY120" s="89"/>
      <c r="QKZ120" s="89"/>
      <c r="QLA120" s="89"/>
      <c r="QLB120" s="89"/>
      <c r="QLC120" s="89"/>
      <c r="QLD120" s="89"/>
      <c r="QLE120" s="89"/>
      <c r="QLF120" s="89"/>
      <c r="QLG120" s="89"/>
      <c r="QLH120" s="89"/>
      <c r="QLI120" s="89"/>
      <c r="QLJ120" s="89"/>
      <c r="QLK120" s="89"/>
      <c r="QLL120" s="89"/>
      <c r="QLM120" s="89"/>
      <c r="QLN120" s="89"/>
      <c r="QLO120" s="89"/>
      <c r="QLP120" s="89"/>
      <c r="QLQ120" s="89"/>
      <c r="QLR120" s="89"/>
      <c r="QLS120" s="89"/>
      <c r="QLT120" s="89"/>
      <c r="QLU120" s="89"/>
      <c r="QLV120" s="89"/>
      <c r="QLW120" s="89"/>
      <c r="QLX120" s="89"/>
      <c r="QLY120" s="89"/>
      <c r="QLZ120" s="89"/>
      <c r="QMA120" s="89"/>
      <c r="QMB120" s="89"/>
      <c r="QMC120" s="89"/>
      <c r="QMD120" s="89"/>
      <c r="QME120" s="89"/>
      <c r="QMF120" s="89"/>
      <c r="QMG120" s="89"/>
      <c r="QMH120" s="89"/>
      <c r="QMI120" s="89"/>
      <c r="QMJ120" s="89"/>
      <c r="QMK120" s="89"/>
      <c r="QML120" s="89"/>
      <c r="QMM120" s="89"/>
      <c r="QMN120" s="89"/>
      <c r="QMO120" s="89"/>
      <c r="QMP120" s="89"/>
      <c r="QMQ120" s="89"/>
      <c r="QMR120" s="89"/>
      <c r="QMS120" s="89"/>
      <c r="QMT120" s="89"/>
      <c r="QMU120" s="89"/>
      <c r="QMV120" s="89"/>
      <c r="QMW120" s="89"/>
      <c r="QMX120" s="89"/>
      <c r="QMY120" s="89"/>
      <c r="QMZ120" s="89"/>
      <c r="QNA120" s="89"/>
      <c r="QNB120" s="89"/>
      <c r="QNC120" s="89"/>
      <c r="QND120" s="89"/>
      <c r="QNE120" s="89"/>
      <c r="QNF120" s="89"/>
      <c r="QNG120" s="89"/>
      <c r="QNH120" s="89"/>
      <c r="QNI120" s="89"/>
      <c r="QNJ120" s="89"/>
      <c r="QNK120" s="89"/>
      <c r="QNL120" s="89"/>
      <c r="QNM120" s="89"/>
      <c r="QNN120" s="89"/>
      <c r="QNO120" s="89"/>
      <c r="QNP120" s="89"/>
      <c r="QNQ120" s="89"/>
      <c r="QNR120" s="89"/>
      <c r="QNS120" s="89"/>
      <c r="QNT120" s="89"/>
      <c r="QNU120" s="89"/>
      <c r="QNV120" s="89"/>
      <c r="QNW120" s="89"/>
      <c r="QNX120" s="89"/>
      <c r="QNY120" s="89"/>
      <c r="QNZ120" s="89"/>
      <c r="QOA120" s="89"/>
      <c r="QOB120" s="89"/>
      <c r="QOC120" s="89"/>
      <c r="QOD120" s="89"/>
      <c r="QOE120" s="89"/>
      <c r="QOF120" s="89"/>
      <c r="QOG120" s="89"/>
      <c r="QOH120" s="89"/>
      <c r="QOI120" s="89"/>
      <c r="QOJ120" s="89"/>
      <c r="QOK120" s="89"/>
      <c r="QOL120" s="89"/>
      <c r="QOM120" s="89"/>
      <c r="QON120" s="89"/>
      <c r="QOO120" s="89"/>
      <c r="QOP120" s="89"/>
      <c r="QOQ120" s="89"/>
      <c r="QOR120" s="89"/>
      <c r="QOS120" s="89"/>
      <c r="QOT120" s="89"/>
      <c r="QOU120" s="89"/>
      <c r="QOV120" s="89"/>
      <c r="QOW120" s="89"/>
      <c r="QOX120" s="89"/>
      <c r="QOY120" s="89"/>
      <c r="QOZ120" s="89"/>
      <c r="QPA120" s="89"/>
      <c r="QPB120" s="89"/>
      <c r="QPC120" s="89"/>
      <c r="QPD120" s="89"/>
      <c r="QPE120" s="89"/>
      <c r="QPF120" s="89"/>
      <c r="QPG120" s="89"/>
      <c r="QPH120" s="89"/>
      <c r="QPI120" s="89"/>
      <c r="QPJ120" s="89"/>
      <c r="QPK120" s="89"/>
      <c r="QPL120" s="89"/>
      <c r="QPM120" s="89"/>
      <c r="QPN120" s="89"/>
      <c r="QPO120" s="89"/>
      <c r="QPP120" s="89"/>
      <c r="QPQ120" s="89"/>
      <c r="QPR120" s="89"/>
      <c r="QPS120" s="89"/>
      <c r="QPT120" s="89"/>
      <c r="QPU120" s="89"/>
      <c r="QPV120" s="89"/>
      <c r="QPW120" s="89"/>
      <c r="QPX120" s="89"/>
      <c r="QPY120" s="89"/>
      <c r="QPZ120" s="89"/>
      <c r="QQA120" s="89"/>
      <c r="QQB120" s="89"/>
      <c r="QQC120" s="89"/>
      <c r="QQD120" s="89"/>
      <c r="QQE120" s="89"/>
      <c r="QQF120" s="89"/>
      <c r="QQG120" s="89"/>
      <c r="QQH120" s="89"/>
      <c r="QQI120" s="89"/>
      <c r="QQJ120" s="89"/>
      <c r="QQK120" s="89"/>
      <c r="QQL120" s="89"/>
      <c r="QQM120" s="89"/>
      <c r="QQN120" s="89"/>
      <c r="QQO120" s="89"/>
      <c r="QQP120" s="89"/>
      <c r="QQQ120" s="89"/>
      <c r="QQR120" s="89"/>
      <c r="QQS120" s="89"/>
      <c r="QQT120" s="89"/>
      <c r="QQU120" s="89"/>
      <c r="QQV120" s="89"/>
      <c r="QQW120" s="89"/>
      <c r="QQX120" s="89"/>
      <c r="QQY120" s="89"/>
      <c r="QQZ120" s="89"/>
      <c r="QRA120" s="89"/>
      <c r="QRB120" s="89"/>
      <c r="QRC120" s="89"/>
      <c r="QRD120" s="89"/>
      <c r="QRE120" s="89"/>
      <c r="QRF120" s="89"/>
      <c r="QRG120" s="89"/>
      <c r="QRH120" s="89"/>
      <c r="QRI120" s="89"/>
      <c r="QRJ120" s="89"/>
      <c r="QRK120" s="89"/>
      <c r="QRL120" s="89"/>
      <c r="QRM120" s="89"/>
      <c r="QRN120" s="89"/>
      <c r="QRO120" s="89"/>
      <c r="QRP120" s="89"/>
      <c r="QRQ120" s="89"/>
      <c r="QRR120" s="89"/>
      <c r="QRS120" s="89"/>
      <c r="QRT120" s="89"/>
      <c r="QRU120" s="89"/>
      <c r="QRV120" s="89"/>
      <c r="QRW120" s="89"/>
      <c r="QRX120" s="89"/>
      <c r="QRY120" s="89"/>
      <c r="QRZ120" s="89"/>
      <c r="QSA120" s="89"/>
      <c r="QSB120" s="89"/>
      <c r="QSC120" s="89"/>
      <c r="QSD120" s="89"/>
      <c r="QSE120" s="89"/>
      <c r="QSF120" s="89"/>
      <c r="QSG120" s="89"/>
      <c r="QSH120" s="89"/>
      <c r="QSI120" s="89"/>
      <c r="QSJ120" s="89"/>
      <c r="QSK120" s="89"/>
      <c r="QSL120" s="89"/>
      <c r="QSM120" s="89"/>
      <c r="QSN120" s="89"/>
      <c r="QSO120" s="89"/>
      <c r="QSP120" s="89"/>
      <c r="QSQ120" s="89"/>
      <c r="QSR120" s="89"/>
      <c r="QSS120" s="89"/>
      <c r="QST120" s="89"/>
      <c r="QSU120" s="89"/>
      <c r="QSV120" s="89"/>
      <c r="QSW120" s="89"/>
      <c r="QSX120" s="89"/>
      <c r="QSY120" s="89"/>
      <c r="QSZ120" s="89"/>
      <c r="QTA120" s="89"/>
      <c r="QTB120" s="89"/>
      <c r="QTC120" s="89"/>
      <c r="QTD120" s="89"/>
      <c r="QTE120" s="89"/>
      <c r="QTF120" s="89"/>
      <c r="QTG120" s="89"/>
      <c r="QTH120" s="89"/>
      <c r="QTI120" s="89"/>
      <c r="QTJ120" s="89"/>
      <c r="QTK120" s="89"/>
      <c r="QTL120" s="89"/>
      <c r="QTM120" s="89"/>
      <c r="QTN120" s="89"/>
      <c r="QTO120" s="89"/>
      <c r="QTP120" s="89"/>
      <c r="QTQ120" s="89"/>
      <c r="QTR120" s="89"/>
      <c r="QTS120" s="89"/>
      <c r="QTT120" s="89"/>
      <c r="QTU120" s="89"/>
      <c r="QTV120" s="89"/>
      <c r="QTW120" s="89"/>
      <c r="QTX120" s="89"/>
      <c r="QTY120" s="89"/>
      <c r="QTZ120" s="89"/>
      <c r="QUA120" s="89"/>
      <c r="QUB120" s="89"/>
      <c r="QUC120" s="89"/>
      <c r="QUD120" s="89"/>
      <c r="QUE120" s="89"/>
      <c r="QUF120" s="89"/>
      <c r="QUG120" s="89"/>
      <c r="QUH120" s="89"/>
      <c r="QUI120" s="89"/>
      <c r="QUJ120" s="89"/>
      <c r="QUK120" s="89"/>
      <c r="QUL120" s="89"/>
      <c r="QUM120" s="89"/>
      <c r="QUN120" s="89"/>
      <c r="QUO120" s="89"/>
      <c r="QUP120" s="89"/>
      <c r="QUQ120" s="89"/>
      <c r="QUR120" s="89"/>
      <c r="QUS120" s="89"/>
      <c r="QUT120" s="89"/>
      <c r="QUU120" s="89"/>
      <c r="QUV120" s="89"/>
      <c r="QUW120" s="89"/>
      <c r="QUX120" s="89"/>
      <c r="QUY120" s="89"/>
      <c r="QUZ120" s="89"/>
      <c r="QVA120" s="89"/>
      <c r="QVB120" s="89"/>
      <c r="QVC120" s="89"/>
      <c r="QVD120" s="89"/>
      <c r="QVE120" s="89"/>
      <c r="QVF120" s="89"/>
      <c r="QVG120" s="89"/>
      <c r="QVH120" s="89"/>
      <c r="QVI120" s="89"/>
      <c r="QVJ120" s="89"/>
      <c r="QVK120" s="89"/>
      <c r="QVL120" s="89"/>
      <c r="QVM120" s="89"/>
      <c r="QVN120" s="89"/>
      <c r="QVO120" s="89"/>
      <c r="QVP120" s="89"/>
      <c r="QVQ120" s="89"/>
      <c r="QVR120" s="89"/>
      <c r="QVS120" s="89"/>
      <c r="QVT120" s="89"/>
      <c r="QVU120" s="89"/>
      <c r="QVV120" s="89"/>
      <c r="QVW120" s="89"/>
      <c r="QVX120" s="89"/>
      <c r="QVY120" s="89"/>
      <c r="QVZ120" s="89"/>
      <c r="QWA120" s="89"/>
      <c r="QWB120" s="89"/>
      <c r="QWC120" s="89"/>
      <c r="QWD120" s="89"/>
      <c r="QWE120" s="89"/>
      <c r="QWF120" s="89"/>
      <c r="QWG120" s="89"/>
      <c r="QWH120" s="89"/>
      <c r="QWI120" s="89"/>
      <c r="QWJ120" s="89"/>
      <c r="QWK120" s="89"/>
      <c r="QWL120" s="89"/>
      <c r="QWM120" s="89"/>
      <c r="QWN120" s="89"/>
      <c r="QWO120" s="89"/>
      <c r="QWP120" s="89"/>
      <c r="QWQ120" s="89"/>
      <c r="QWR120" s="89"/>
      <c r="QWS120" s="89"/>
      <c r="QWT120" s="89"/>
      <c r="QWU120" s="89"/>
      <c r="QWV120" s="89"/>
      <c r="QWW120" s="89"/>
      <c r="QWX120" s="89"/>
      <c r="QWY120" s="89"/>
      <c r="QWZ120" s="89"/>
      <c r="QXA120" s="89"/>
      <c r="QXB120" s="89"/>
      <c r="QXC120" s="89"/>
      <c r="QXD120" s="89"/>
      <c r="QXE120" s="89"/>
      <c r="QXF120" s="89"/>
      <c r="QXG120" s="89"/>
      <c r="QXH120" s="89"/>
      <c r="QXI120" s="89"/>
      <c r="QXJ120" s="89"/>
      <c r="QXK120" s="89"/>
      <c r="QXL120" s="89"/>
      <c r="QXM120" s="89"/>
      <c r="QXN120" s="89"/>
      <c r="QXO120" s="89"/>
      <c r="QXP120" s="89"/>
      <c r="QXQ120" s="89"/>
      <c r="QXR120" s="89"/>
      <c r="QXS120" s="89"/>
      <c r="QXT120" s="89"/>
      <c r="QXU120" s="89"/>
      <c r="QXV120" s="89"/>
      <c r="QXW120" s="89"/>
      <c r="QXX120" s="89"/>
      <c r="QXY120" s="89"/>
      <c r="QXZ120" s="89"/>
      <c r="QYA120" s="89"/>
      <c r="QYB120" s="89"/>
      <c r="QYC120" s="89"/>
      <c r="QYD120" s="89"/>
      <c r="QYE120" s="89"/>
      <c r="QYF120" s="89"/>
      <c r="QYG120" s="89"/>
      <c r="QYH120" s="89"/>
      <c r="QYI120" s="89"/>
      <c r="QYJ120" s="89"/>
      <c r="QYK120" s="89"/>
      <c r="QYL120" s="89"/>
      <c r="QYM120" s="89"/>
      <c r="QYN120" s="89"/>
      <c r="QYO120" s="89"/>
      <c r="QYP120" s="89"/>
      <c r="QYQ120" s="89"/>
      <c r="QYR120" s="89"/>
      <c r="QYS120" s="89"/>
      <c r="QYT120" s="89"/>
      <c r="QYU120" s="89"/>
      <c r="QYV120" s="89"/>
      <c r="QYW120" s="89"/>
      <c r="QYX120" s="89"/>
      <c r="QYY120" s="89"/>
      <c r="QYZ120" s="89"/>
      <c r="QZA120" s="89"/>
      <c r="QZB120" s="89"/>
      <c r="QZC120" s="89"/>
      <c r="QZD120" s="89"/>
      <c r="QZE120" s="89"/>
      <c r="QZF120" s="89"/>
      <c r="QZG120" s="89"/>
      <c r="QZH120" s="89"/>
      <c r="QZI120" s="89"/>
      <c r="QZJ120" s="89"/>
      <c r="QZK120" s="89"/>
      <c r="QZL120" s="89"/>
      <c r="QZM120" s="89"/>
      <c r="QZN120" s="89"/>
      <c r="QZO120" s="89"/>
      <c r="QZP120" s="89"/>
      <c r="QZQ120" s="89"/>
      <c r="QZR120" s="89"/>
      <c r="QZS120" s="89"/>
      <c r="QZT120" s="89"/>
      <c r="QZU120" s="89"/>
      <c r="QZV120" s="89"/>
      <c r="QZW120" s="89"/>
      <c r="QZX120" s="89"/>
      <c r="QZY120" s="89"/>
      <c r="QZZ120" s="89"/>
      <c r="RAA120" s="89"/>
      <c r="RAB120" s="89"/>
      <c r="RAC120" s="89"/>
      <c r="RAD120" s="89"/>
      <c r="RAE120" s="89"/>
      <c r="RAF120" s="89"/>
      <c r="RAG120" s="89"/>
      <c r="RAH120" s="89"/>
      <c r="RAI120" s="89"/>
      <c r="RAJ120" s="89"/>
      <c r="RAK120" s="89"/>
      <c r="RAL120" s="89"/>
      <c r="RAM120" s="89"/>
      <c r="RAN120" s="89"/>
      <c r="RAO120" s="89"/>
      <c r="RAP120" s="89"/>
      <c r="RAQ120" s="89"/>
      <c r="RAR120" s="89"/>
      <c r="RAS120" s="89"/>
      <c r="RAT120" s="89"/>
      <c r="RAU120" s="89"/>
      <c r="RAV120" s="89"/>
      <c r="RAW120" s="89"/>
      <c r="RAX120" s="89"/>
      <c r="RAY120" s="89"/>
      <c r="RAZ120" s="89"/>
      <c r="RBA120" s="89"/>
      <c r="RBB120" s="89"/>
      <c r="RBC120" s="89"/>
      <c r="RBD120" s="89"/>
      <c r="RBE120" s="89"/>
      <c r="RBF120" s="89"/>
      <c r="RBG120" s="89"/>
      <c r="RBH120" s="89"/>
      <c r="RBI120" s="89"/>
      <c r="RBJ120" s="89"/>
      <c r="RBK120" s="89"/>
      <c r="RBL120" s="89"/>
      <c r="RBM120" s="89"/>
      <c r="RBN120" s="89"/>
      <c r="RBO120" s="89"/>
      <c r="RBP120" s="89"/>
      <c r="RBQ120" s="89"/>
      <c r="RBR120" s="89"/>
      <c r="RBS120" s="89"/>
      <c r="RBT120" s="89"/>
      <c r="RBU120" s="89"/>
      <c r="RBV120" s="89"/>
      <c r="RBW120" s="89"/>
      <c r="RBX120" s="89"/>
      <c r="RBY120" s="89"/>
      <c r="RBZ120" s="89"/>
      <c r="RCA120" s="89"/>
      <c r="RCB120" s="89"/>
      <c r="RCC120" s="89"/>
      <c r="RCD120" s="89"/>
      <c r="RCE120" s="89"/>
      <c r="RCF120" s="89"/>
      <c r="RCG120" s="89"/>
      <c r="RCH120" s="89"/>
      <c r="RCI120" s="89"/>
      <c r="RCJ120" s="89"/>
      <c r="RCK120" s="89"/>
      <c r="RCL120" s="89"/>
      <c r="RCM120" s="89"/>
      <c r="RCN120" s="89"/>
      <c r="RCO120" s="89"/>
      <c r="RCP120" s="89"/>
      <c r="RCQ120" s="89"/>
      <c r="RCR120" s="89"/>
      <c r="RCS120" s="89"/>
      <c r="RCT120" s="89"/>
      <c r="RCU120" s="89"/>
      <c r="RCV120" s="89"/>
      <c r="RCW120" s="89"/>
      <c r="RCX120" s="89"/>
      <c r="RCY120" s="89"/>
      <c r="RCZ120" s="89"/>
      <c r="RDA120" s="89"/>
      <c r="RDB120" s="89"/>
      <c r="RDC120" s="89"/>
      <c r="RDD120" s="89"/>
      <c r="RDE120" s="89"/>
      <c r="RDF120" s="89"/>
      <c r="RDG120" s="89"/>
      <c r="RDH120" s="89"/>
      <c r="RDI120" s="89"/>
      <c r="RDJ120" s="89"/>
      <c r="RDK120" s="89"/>
      <c r="RDL120" s="89"/>
      <c r="RDM120" s="89"/>
      <c r="RDN120" s="89"/>
      <c r="RDO120" s="89"/>
      <c r="RDP120" s="89"/>
      <c r="RDQ120" s="89"/>
      <c r="RDR120" s="89"/>
      <c r="RDS120" s="89"/>
      <c r="RDT120" s="89"/>
      <c r="RDU120" s="89"/>
      <c r="RDV120" s="89"/>
      <c r="RDW120" s="89"/>
      <c r="RDX120" s="89"/>
      <c r="RDY120" s="89"/>
      <c r="RDZ120" s="89"/>
      <c r="REA120" s="89"/>
      <c r="REB120" s="89"/>
      <c r="REC120" s="89"/>
      <c r="RED120" s="89"/>
      <c r="REE120" s="89"/>
      <c r="REF120" s="89"/>
      <c r="REG120" s="89"/>
      <c r="REH120" s="89"/>
      <c r="REI120" s="89"/>
      <c r="REJ120" s="89"/>
      <c r="REK120" s="89"/>
      <c r="REL120" s="89"/>
      <c r="REM120" s="89"/>
      <c r="REN120" s="89"/>
      <c r="REO120" s="89"/>
      <c r="REP120" s="89"/>
      <c r="REQ120" s="89"/>
      <c r="RER120" s="89"/>
      <c r="RES120" s="89"/>
      <c r="RET120" s="89"/>
      <c r="REU120" s="89"/>
      <c r="REV120" s="89"/>
      <c r="REW120" s="89"/>
      <c r="REX120" s="89"/>
      <c r="REY120" s="89"/>
      <c r="REZ120" s="89"/>
      <c r="RFA120" s="89"/>
      <c r="RFB120" s="89"/>
      <c r="RFC120" s="89"/>
      <c r="RFD120" s="89"/>
      <c r="RFE120" s="89"/>
      <c r="RFF120" s="89"/>
      <c r="RFG120" s="89"/>
      <c r="RFH120" s="89"/>
      <c r="RFI120" s="89"/>
      <c r="RFJ120" s="89"/>
      <c r="RFK120" s="89"/>
      <c r="RFL120" s="89"/>
      <c r="RFM120" s="89"/>
      <c r="RFN120" s="89"/>
      <c r="RFO120" s="89"/>
      <c r="RFP120" s="89"/>
      <c r="RFQ120" s="89"/>
      <c r="RFR120" s="89"/>
      <c r="RFS120" s="89"/>
      <c r="RFT120" s="89"/>
      <c r="RFU120" s="89"/>
      <c r="RFV120" s="89"/>
      <c r="RFW120" s="89"/>
      <c r="RFX120" s="89"/>
      <c r="RFY120" s="89"/>
      <c r="RFZ120" s="89"/>
      <c r="RGA120" s="89"/>
      <c r="RGB120" s="89"/>
      <c r="RGC120" s="89"/>
      <c r="RGD120" s="89"/>
      <c r="RGE120" s="89"/>
      <c r="RGF120" s="89"/>
      <c r="RGG120" s="89"/>
      <c r="RGH120" s="89"/>
      <c r="RGI120" s="89"/>
      <c r="RGJ120" s="89"/>
      <c r="RGK120" s="89"/>
      <c r="RGL120" s="89"/>
      <c r="RGM120" s="89"/>
      <c r="RGN120" s="89"/>
      <c r="RGO120" s="89"/>
      <c r="RGP120" s="89"/>
      <c r="RGQ120" s="89"/>
      <c r="RGR120" s="89"/>
      <c r="RGS120" s="89"/>
      <c r="RGT120" s="89"/>
      <c r="RGU120" s="89"/>
      <c r="RGV120" s="89"/>
      <c r="RGW120" s="89"/>
      <c r="RGX120" s="89"/>
      <c r="RGY120" s="89"/>
      <c r="RGZ120" s="89"/>
      <c r="RHA120" s="89"/>
      <c r="RHB120" s="89"/>
      <c r="RHC120" s="89"/>
      <c r="RHD120" s="89"/>
      <c r="RHE120" s="89"/>
      <c r="RHF120" s="89"/>
      <c r="RHG120" s="89"/>
      <c r="RHH120" s="89"/>
      <c r="RHI120" s="89"/>
      <c r="RHJ120" s="89"/>
      <c r="RHK120" s="89"/>
      <c r="RHL120" s="89"/>
      <c r="RHM120" s="89"/>
      <c r="RHN120" s="89"/>
      <c r="RHO120" s="89"/>
      <c r="RHP120" s="89"/>
      <c r="RHQ120" s="89"/>
      <c r="RHR120" s="89"/>
      <c r="RHS120" s="89"/>
      <c r="RHT120" s="89"/>
      <c r="RHU120" s="89"/>
      <c r="RHV120" s="89"/>
      <c r="RHW120" s="89"/>
      <c r="RHX120" s="89"/>
      <c r="RHY120" s="89"/>
      <c r="RHZ120" s="89"/>
      <c r="RIA120" s="89"/>
      <c r="RIB120" s="89"/>
      <c r="RIC120" s="89"/>
      <c r="RID120" s="89"/>
      <c r="RIE120" s="89"/>
      <c r="RIF120" s="89"/>
      <c r="RIG120" s="89"/>
      <c r="RIH120" s="89"/>
      <c r="RII120" s="89"/>
      <c r="RIJ120" s="89"/>
      <c r="RIK120" s="89"/>
      <c r="RIL120" s="89"/>
      <c r="RIM120" s="89"/>
      <c r="RIN120" s="89"/>
      <c r="RIO120" s="89"/>
      <c r="RIP120" s="89"/>
      <c r="RIQ120" s="89"/>
      <c r="RIR120" s="89"/>
      <c r="RIS120" s="89"/>
      <c r="RIT120" s="89"/>
      <c r="RIU120" s="89"/>
      <c r="RIV120" s="89"/>
      <c r="RIW120" s="89"/>
      <c r="RIX120" s="89"/>
      <c r="RIY120" s="89"/>
      <c r="RIZ120" s="89"/>
      <c r="RJA120" s="89"/>
      <c r="RJB120" s="89"/>
      <c r="RJC120" s="89"/>
      <c r="RJD120" s="89"/>
      <c r="RJE120" s="89"/>
      <c r="RJF120" s="89"/>
      <c r="RJG120" s="89"/>
      <c r="RJH120" s="89"/>
      <c r="RJI120" s="89"/>
      <c r="RJJ120" s="89"/>
      <c r="RJK120" s="89"/>
      <c r="RJL120" s="89"/>
      <c r="RJM120" s="89"/>
      <c r="RJN120" s="89"/>
      <c r="RJO120" s="89"/>
      <c r="RJP120" s="89"/>
      <c r="RJQ120" s="89"/>
      <c r="RJR120" s="89"/>
      <c r="RJS120" s="89"/>
      <c r="RJT120" s="89"/>
      <c r="RJU120" s="89"/>
      <c r="RJV120" s="89"/>
      <c r="RJW120" s="89"/>
      <c r="RJX120" s="89"/>
      <c r="RJY120" s="89"/>
      <c r="RJZ120" s="89"/>
      <c r="RKA120" s="89"/>
      <c r="RKB120" s="89"/>
      <c r="RKC120" s="89"/>
      <c r="RKD120" s="89"/>
      <c r="RKE120" s="89"/>
      <c r="RKF120" s="89"/>
      <c r="RKG120" s="89"/>
      <c r="RKH120" s="89"/>
      <c r="RKI120" s="89"/>
      <c r="RKJ120" s="89"/>
      <c r="RKK120" s="89"/>
      <c r="RKL120" s="89"/>
      <c r="RKM120" s="89"/>
      <c r="RKN120" s="89"/>
      <c r="RKO120" s="89"/>
      <c r="RKP120" s="89"/>
      <c r="RKQ120" s="89"/>
      <c r="RKR120" s="89"/>
      <c r="RKS120" s="89"/>
      <c r="RKT120" s="89"/>
      <c r="RKU120" s="89"/>
      <c r="RKV120" s="89"/>
      <c r="RKW120" s="89"/>
      <c r="RKX120" s="89"/>
      <c r="RKY120" s="89"/>
      <c r="RKZ120" s="89"/>
      <c r="RLA120" s="89"/>
      <c r="RLB120" s="89"/>
      <c r="RLC120" s="89"/>
      <c r="RLD120" s="89"/>
      <c r="RLE120" s="89"/>
      <c r="RLF120" s="89"/>
      <c r="RLG120" s="89"/>
      <c r="RLH120" s="89"/>
      <c r="RLI120" s="89"/>
      <c r="RLJ120" s="89"/>
      <c r="RLK120" s="89"/>
      <c r="RLL120" s="89"/>
      <c r="RLM120" s="89"/>
      <c r="RLN120" s="89"/>
      <c r="RLO120" s="89"/>
      <c r="RLP120" s="89"/>
      <c r="RLQ120" s="89"/>
      <c r="RLR120" s="89"/>
      <c r="RLS120" s="89"/>
      <c r="RLT120" s="89"/>
      <c r="RLU120" s="89"/>
      <c r="RLV120" s="89"/>
      <c r="RLW120" s="89"/>
      <c r="RLX120" s="89"/>
      <c r="RLY120" s="89"/>
      <c r="RLZ120" s="89"/>
      <c r="RMA120" s="89"/>
      <c r="RMB120" s="89"/>
      <c r="RMC120" s="89"/>
      <c r="RMD120" s="89"/>
      <c r="RME120" s="89"/>
      <c r="RMF120" s="89"/>
      <c r="RMG120" s="89"/>
      <c r="RMH120" s="89"/>
      <c r="RMI120" s="89"/>
      <c r="RMJ120" s="89"/>
      <c r="RMK120" s="89"/>
      <c r="RML120" s="89"/>
      <c r="RMM120" s="89"/>
      <c r="RMN120" s="89"/>
      <c r="RMO120" s="89"/>
      <c r="RMP120" s="89"/>
      <c r="RMQ120" s="89"/>
      <c r="RMR120" s="89"/>
      <c r="RMS120" s="89"/>
      <c r="RMT120" s="89"/>
      <c r="RMU120" s="89"/>
      <c r="RMV120" s="89"/>
      <c r="RMW120" s="89"/>
      <c r="RMX120" s="89"/>
      <c r="RMY120" s="89"/>
      <c r="RMZ120" s="89"/>
      <c r="RNA120" s="89"/>
      <c r="RNB120" s="89"/>
      <c r="RNC120" s="89"/>
      <c r="RND120" s="89"/>
      <c r="RNE120" s="89"/>
      <c r="RNF120" s="89"/>
      <c r="RNG120" s="89"/>
      <c r="RNH120" s="89"/>
      <c r="RNI120" s="89"/>
      <c r="RNJ120" s="89"/>
      <c r="RNK120" s="89"/>
      <c r="RNL120" s="89"/>
      <c r="RNM120" s="89"/>
      <c r="RNN120" s="89"/>
      <c r="RNO120" s="89"/>
      <c r="RNP120" s="89"/>
      <c r="RNQ120" s="89"/>
      <c r="RNR120" s="89"/>
      <c r="RNS120" s="89"/>
      <c r="RNT120" s="89"/>
      <c r="RNU120" s="89"/>
      <c r="RNV120" s="89"/>
      <c r="RNW120" s="89"/>
      <c r="RNX120" s="89"/>
      <c r="RNY120" s="89"/>
      <c r="RNZ120" s="89"/>
      <c r="ROA120" s="89"/>
      <c r="ROB120" s="89"/>
      <c r="ROC120" s="89"/>
      <c r="ROD120" s="89"/>
      <c r="ROE120" s="89"/>
      <c r="ROF120" s="89"/>
      <c r="ROG120" s="89"/>
      <c r="ROH120" s="89"/>
      <c r="ROI120" s="89"/>
      <c r="ROJ120" s="89"/>
      <c r="ROK120" s="89"/>
      <c r="ROL120" s="89"/>
      <c r="ROM120" s="89"/>
      <c r="RON120" s="89"/>
      <c r="ROO120" s="89"/>
      <c r="ROP120" s="89"/>
      <c r="ROQ120" s="89"/>
      <c r="ROR120" s="89"/>
      <c r="ROS120" s="89"/>
      <c r="ROT120" s="89"/>
      <c r="ROU120" s="89"/>
      <c r="ROV120" s="89"/>
      <c r="ROW120" s="89"/>
      <c r="ROX120" s="89"/>
      <c r="ROY120" s="89"/>
      <c r="ROZ120" s="89"/>
      <c r="RPA120" s="89"/>
      <c r="RPB120" s="89"/>
      <c r="RPC120" s="89"/>
      <c r="RPD120" s="89"/>
      <c r="RPE120" s="89"/>
      <c r="RPF120" s="89"/>
      <c r="RPG120" s="89"/>
      <c r="RPH120" s="89"/>
      <c r="RPI120" s="89"/>
      <c r="RPJ120" s="89"/>
      <c r="RPK120" s="89"/>
      <c r="RPL120" s="89"/>
      <c r="RPM120" s="89"/>
      <c r="RPN120" s="89"/>
      <c r="RPO120" s="89"/>
      <c r="RPP120" s="89"/>
      <c r="RPQ120" s="89"/>
      <c r="RPR120" s="89"/>
      <c r="RPS120" s="89"/>
      <c r="RPT120" s="89"/>
      <c r="RPU120" s="89"/>
      <c r="RPV120" s="89"/>
      <c r="RPW120" s="89"/>
      <c r="RPX120" s="89"/>
      <c r="RPY120" s="89"/>
      <c r="RPZ120" s="89"/>
      <c r="RQA120" s="89"/>
      <c r="RQB120" s="89"/>
      <c r="RQC120" s="89"/>
      <c r="RQD120" s="89"/>
      <c r="RQE120" s="89"/>
      <c r="RQF120" s="89"/>
      <c r="RQG120" s="89"/>
      <c r="RQH120" s="89"/>
      <c r="RQI120" s="89"/>
      <c r="RQJ120" s="89"/>
      <c r="RQK120" s="89"/>
      <c r="RQL120" s="89"/>
      <c r="RQM120" s="89"/>
      <c r="RQN120" s="89"/>
      <c r="RQO120" s="89"/>
      <c r="RQP120" s="89"/>
      <c r="RQQ120" s="89"/>
      <c r="RQR120" s="89"/>
      <c r="RQS120" s="89"/>
      <c r="RQT120" s="89"/>
      <c r="RQU120" s="89"/>
      <c r="RQV120" s="89"/>
      <c r="RQW120" s="89"/>
      <c r="RQX120" s="89"/>
      <c r="RQY120" s="89"/>
      <c r="RQZ120" s="89"/>
      <c r="RRA120" s="89"/>
      <c r="RRB120" s="89"/>
      <c r="RRC120" s="89"/>
      <c r="RRD120" s="89"/>
      <c r="RRE120" s="89"/>
      <c r="RRF120" s="89"/>
      <c r="RRG120" s="89"/>
      <c r="RRH120" s="89"/>
      <c r="RRI120" s="89"/>
      <c r="RRJ120" s="89"/>
      <c r="RRK120" s="89"/>
      <c r="RRL120" s="89"/>
      <c r="RRM120" s="89"/>
      <c r="RRN120" s="89"/>
      <c r="RRO120" s="89"/>
      <c r="RRP120" s="89"/>
      <c r="RRQ120" s="89"/>
      <c r="RRR120" s="89"/>
      <c r="RRS120" s="89"/>
      <c r="RRT120" s="89"/>
      <c r="RRU120" s="89"/>
      <c r="RRV120" s="89"/>
      <c r="RRW120" s="89"/>
      <c r="RRX120" s="89"/>
      <c r="RRY120" s="89"/>
      <c r="RRZ120" s="89"/>
      <c r="RSA120" s="89"/>
      <c r="RSB120" s="89"/>
      <c r="RSC120" s="89"/>
      <c r="RSD120" s="89"/>
      <c r="RSE120" s="89"/>
      <c r="RSF120" s="89"/>
      <c r="RSG120" s="89"/>
      <c r="RSH120" s="89"/>
      <c r="RSI120" s="89"/>
      <c r="RSJ120" s="89"/>
      <c r="RSK120" s="89"/>
      <c r="RSL120" s="89"/>
      <c r="RSM120" s="89"/>
      <c r="RSN120" s="89"/>
      <c r="RSO120" s="89"/>
      <c r="RSP120" s="89"/>
      <c r="RSQ120" s="89"/>
      <c r="RSR120" s="89"/>
      <c r="RSS120" s="89"/>
      <c r="RST120" s="89"/>
      <c r="RSU120" s="89"/>
      <c r="RSV120" s="89"/>
      <c r="RSW120" s="89"/>
      <c r="RSX120" s="89"/>
      <c r="RSY120" s="89"/>
      <c r="RSZ120" s="89"/>
      <c r="RTA120" s="89"/>
      <c r="RTB120" s="89"/>
      <c r="RTC120" s="89"/>
      <c r="RTD120" s="89"/>
      <c r="RTE120" s="89"/>
      <c r="RTF120" s="89"/>
      <c r="RTG120" s="89"/>
      <c r="RTH120" s="89"/>
      <c r="RTI120" s="89"/>
      <c r="RTJ120" s="89"/>
      <c r="RTK120" s="89"/>
      <c r="RTL120" s="89"/>
      <c r="RTM120" s="89"/>
      <c r="RTN120" s="89"/>
      <c r="RTO120" s="89"/>
      <c r="RTP120" s="89"/>
      <c r="RTQ120" s="89"/>
      <c r="RTR120" s="89"/>
      <c r="RTS120" s="89"/>
      <c r="RTT120" s="89"/>
      <c r="RTU120" s="89"/>
      <c r="RTV120" s="89"/>
      <c r="RTW120" s="89"/>
      <c r="RTX120" s="89"/>
      <c r="RTY120" s="89"/>
      <c r="RTZ120" s="89"/>
      <c r="RUA120" s="89"/>
      <c r="RUB120" s="89"/>
      <c r="RUC120" s="89"/>
      <c r="RUD120" s="89"/>
      <c r="RUE120" s="89"/>
      <c r="RUF120" s="89"/>
      <c r="RUG120" s="89"/>
      <c r="RUH120" s="89"/>
      <c r="RUI120" s="89"/>
      <c r="RUJ120" s="89"/>
      <c r="RUK120" s="89"/>
      <c r="RUL120" s="89"/>
      <c r="RUM120" s="89"/>
      <c r="RUN120" s="89"/>
      <c r="RUO120" s="89"/>
      <c r="RUP120" s="89"/>
      <c r="RUQ120" s="89"/>
      <c r="RUR120" s="89"/>
      <c r="RUS120" s="89"/>
      <c r="RUT120" s="89"/>
      <c r="RUU120" s="89"/>
      <c r="RUV120" s="89"/>
      <c r="RUW120" s="89"/>
      <c r="RUX120" s="89"/>
      <c r="RUY120" s="89"/>
      <c r="RUZ120" s="89"/>
      <c r="RVA120" s="89"/>
      <c r="RVB120" s="89"/>
      <c r="RVC120" s="89"/>
      <c r="RVD120" s="89"/>
      <c r="RVE120" s="89"/>
      <c r="RVF120" s="89"/>
      <c r="RVG120" s="89"/>
      <c r="RVH120" s="89"/>
      <c r="RVI120" s="89"/>
      <c r="RVJ120" s="89"/>
      <c r="RVK120" s="89"/>
      <c r="RVL120" s="89"/>
      <c r="RVM120" s="89"/>
      <c r="RVN120" s="89"/>
      <c r="RVO120" s="89"/>
      <c r="RVP120" s="89"/>
      <c r="RVQ120" s="89"/>
      <c r="RVR120" s="89"/>
      <c r="RVS120" s="89"/>
      <c r="RVT120" s="89"/>
      <c r="RVU120" s="89"/>
      <c r="RVV120" s="89"/>
      <c r="RVW120" s="89"/>
      <c r="RVX120" s="89"/>
      <c r="RVY120" s="89"/>
      <c r="RVZ120" s="89"/>
      <c r="RWA120" s="89"/>
      <c r="RWB120" s="89"/>
      <c r="RWC120" s="89"/>
      <c r="RWD120" s="89"/>
      <c r="RWE120" s="89"/>
      <c r="RWF120" s="89"/>
      <c r="RWG120" s="89"/>
      <c r="RWH120" s="89"/>
      <c r="RWI120" s="89"/>
      <c r="RWJ120" s="89"/>
      <c r="RWK120" s="89"/>
      <c r="RWL120" s="89"/>
      <c r="RWM120" s="89"/>
      <c r="RWN120" s="89"/>
      <c r="RWO120" s="89"/>
      <c r="RWP120" s="89"/>
      <c r="RWQ120" s="89"/>
      <c r="RWR120" s="89"/>
      <c r="RWS120" s="89"/>
      <c r="RWT120" s="89"/>
      <c r="RWU120" s="89"/>
      <c r="RWV120" s="89"/>
      <c r="RWW120" s="89"/>
      <c r="RWX120" s="89"/>
      <c r="RWY120" s="89"/>
      <c r="RWZ120" s="89"/>
      <c r="RXA120" s="89"/>
      <c r="RXB120" s="89"/>
      <c r="RXC120" s="89"/>
      <c r="RXD120" s="89"/>
      <c r="RXE120" s="89"/>
      <c r="RXF120" s="89"/>
      <c r="RXG120" s="89"/>
      <c r="RXH120" s="89"/>
      <c r="RXI120" s="89"/>
      <c r="RXJ120" s="89"/>
      <c r="RXK120" s="89"/>
      <c r="RXL120" s="89"/>
      <c r="RXM120" s="89"/>
      <c r="RXN120" s="89"/>
      <c r="RXO120" s="89"/>
      <c r="RXP120" s="89"/>
      <c r="RXQ120" s="89"/>
      <c r="RXR120" s="89"/>
      <c r="RXS120" s="89"/>
      <c r="RXT120" s="89"/>
      <c r="RXU120" s="89"/>
      <c r="RXV120" s="89"/>
      <c r="RXW120" s="89"/>
      <c r="RXX120" s="89"/>
      <c r="RXY120" s="89"/>
      <c r="RXZ120" s="89"/>
      <c r="RYA120" s="89"/>
      <c r="RYB120" s="89"/>
      <c r="RYC120" s="89"/>
      <c r="RYD120" s="89"/>
      <c r="RYE120" s="89"/>
      <c r="RYF120" s="89"/>
      <c r="RYG120" s="89"/>
      <c r="RYH120" s="89"/>
      <c r="RYI120" s="89"/>
      <c r="RYJ120" s="89"/>
      <c r="RYK120" s="89"/>
      <c r="RYL120" s="89"/>
      <c r="RYM120" s="89"/>
      <c r="RYN120" s="89"/>
      <c r="RYO120" s="89"/>
      <c r="RYP120" s="89"/>
      <c r="RYQ120" s="89"/>
      <c r="RYR120" s="89"/>
      <c r="RYS120" s="89"/>
      <c r="RYT120" s="89"/>
      <c r="RYU120" s="89"/>
      <c r="RYV120" s="89"/>
      <c r="RYW120" s="89"/>
      <c r="RYX120" s="89"/>
      <c r="RYY120" s="89"/>
      <c r="RYZ120" s="89"/>
      <c r="RZA120" s="89"/>
      <c r="RZB120" s="89"/>
      <c r="RZC120" s="89"/>
      <c r="RZD120" s="89"/>
      <c r="RZE120" s="89"/>
      <c r="RZF120" s="89"/>
      <c r="RZG120" s="89"/>
      <c r="RZH120" s="89"/>
      <c r="RZI120" s="89"/>
      <c r="RZJ120" s="89"/>
      <c r="RZK120" s="89"/>
      <c r="RZL120" s="89"/>
      <c r="RZM120" s="89"/>
      <c r="RZN120" s="89"/>
      <c r="RZO120" s="89"/>
      <c r="RZP120" s="89"/>
      <c r="RZQ120" s="89"/>
      <c r="RZR120" s="89"/>
      <c r="RZS120" s="89"/>
      <c r="RZT120" s="89"/>
      <c r="RZU120" s="89"/>
      <c r="RZV120" s="89"/>
      <c r="RZW120" s="89"/>
      <c r="RZX120" s="89"/>
      <c r="RZY120" s="89"/>
      <c r="RZZ120" s="89"/>
      <c r="SAA120" s="89"/>
      <c r="SAB120" s="89"/>
      <c r="SAC120" s="89"/>
      <c r="SAD120" s="89"/>
      <c r="SAE120" s="89"/>
      <c r="SAF120" s="89"/>
      <c r="SAG120" s="89"/>
      <c r="SAH120" s="89"/>
      <c r="SAI120" s="89"/>
      <c r="SAJ120" s="89"/>
      <c r="SAK120" s="89"/>
      <c r="SAL120" s="89"/>
      <c r="SAM120" s="89"/>
      <c r="SAN120" s="89"/>
      <c r="SAO120" s="89"/>
      <c r="SAP120" s="89"/>
      <c r="SAQ120" s="89"/>
      <c r="SAR120" s="89"/>
      <c r="SAS120" s="89"/>
      <c r="SAT120" s="89"/>
      <c r="SAU120" s="89"/>
      <c r="SAV120" s="89"/>
      <c r="SAW120" s="89"/>
      <c r="SAX120" s="89"/>
      <c r="SAY120" s="89"/>
      <c r="SAZ120" s="89"/>
      <c r="SBA120" s="89"/>
      <c r="SBB120" s="89"/>
      <c r="SBC120" s="89"/>
      <c r="SBD120" s="89"/>
      <c r="SBE120" s="89"/>
      <c r="SBF120" s="89"/>
      <c r="SBG120" s="89"/>
      <c r="SBH120" s="89"/>
      <c r="SBI120" s="89"/>
      <c r="SBJ120" s="89"/>
      <c r="SBK120" s="89"/>
      <c r="SBL120" s="89"/>
      <c r="SBM120" s="89"/>
      <c r="SBN120" s="89"/>
      <c r="SBO120" s="89"/>
      <c r="SBP120" s="89"/>
      <c r="SBQ120" s="89"/>
      <c r="SBR120" s="89"/>
      <c r="SBS120" s="89"/>
      <c r="SBT120" s="89"/>
      <c r="SBU120" s="89"/>
      <c r="SBV120" s="89"/>
      <c r="SBW120" s="89"/>
      <c r="SBX120" s="89"/>
      <c r="SBY120" s="89"/>
      <c r="SBZ120" s="89"/>
      <c r="SCA120" s="89"/>
      <c r="SCB120" s="89"/>
      <c r="SCC120" s="89"/>
      <c r="SCD120" s="89"/>
      <c r="SCE120" s="89"/>
      <c r="SCF120" s="89"/>
      <c r="SCG120" s="89"/>
      <c r="SCH120" s="89"/>
      <c r="SCI120" s="89"/>
      <c r="SCJ120" s="89"/>
      <c r="SCK120" s="89"/>
      <c r="SCL120" s="89"/>
      <c r="SCM120" s="89"/>
      <c r="SCN120" s="89"/>
      <c r="SCO120" s="89"/>
      <c r="SCP120" s="89"/>
      <c r="SCQ120" s="89"/>
      <c r="SCR120" s="89"/>
      <c r="SCS120" s="89"/>
      <c r="SCT120" s="89"/>
      <c r="SCU120" s="89"/>
      <c r="SCV120" s="89"/>
      <c r="SCW120" s="89"/>
      <c r="SCX120" s="89"/>
      <c r="SCY120" s="89"/>
      <c r="SCZ120" s="89"/>
      <c r="SDA120" s="89"/>
      <c r="SDB120" s="89"/>
      <c r="SDC120" s="89"/>
      <c r="SDD120" s="89"/>
      <c r="SDE120" s="89"/>
      <c r="SDF120" s="89"/>
      <c r="SDG120" s="89"/>
      <c r="SDH120" s="89"/>
      <c r="SDI120" s="89"/>
      <c r="SDJ120" s="89"/>
      <c r="SDK120" s="89"/>
      <c r="SDL120" s="89"/>
      <c r="SDM120" s="89"/>
      <c r="SDN120" s="89"/>
      <c r="SDO120" s="89"/>
      <c r="SDP120" s="89"/>
      <c r="SDQ120" s="89"/>
      <c r="SDR120" s="89"/>
      <c r="SDS120" s="89"/>
      <c r="SDT120" s="89"/>
      <c r="SDU120" s="89"/>
      <c r="SDV120" s="89"/>
      <c r="SDW120" s="89"/>
      <c r="SDX120" s="89"/>
      <c r="SDY120" s="89"/>
      <c r="SDZ120" s="89"/>
      <c r="SEA120" s="89"/>
      <c r="SEB120" s="89"/>
      <c r="SEC120" s="89"/>
      <c r="SED120" s="89"/>
      <c r="SEE120" s="89"/>
      <c r="SEF120" s="89"/>
      <c r="SEG120" s="89"/>
      <c r="SEH120" s="89"/>
      <c r="SEI120" s="89"/>
      <c r="SEJ120" s="89"/>
      <c r="SEK120" s="89"/>
      <c r="SEL120" s="89"/>
      <c r="SEM120" s="89"/>
      <c r="SEN120" s="89"/>
      <c r="SEO120" s="89"/>
      <c r="SEP120" s="89"/>
      <c r="SEQ120" s="89"/>
      <c r="SER120" s="89"/>
      <c r="SES120" s="89"/>
      <c r="SET120" s="89"/>
      <c r="SEU120" s="89"/>
      <c r="SEV120" s="89"/>
      <c r="SEW120" s="89"/>
      <c r="SEX120" s="89"/>
      <c r="SEY120" s="89"/>
      <c r="SEZ120" s="89"/>
      <c r="SFA120" s="89"/>
      <c r="SFB120" s="89"/>
      <c r="SFC120" s="89"/>
      <c r="SFD120" s="89"/>
      <c r="SFE120" s="89"/>
      <c r="SFF120" s="89"/>
      <c r="SFG120" s="89"/>
      <c r="SFH120" s="89"/>
      <c r="SFI120" s="89"/>
      <c r="SFJ120" s="89"/>
      <c r="SFK120" s="89"/>
      <c r="SFL120" s="89"/>
      <c r="SFM120" s="89"/>
      <c r="SFN120" s="89"/>
      <c r="SFO120" s="89"/>
      <c r="SFP120" s="89"/>
      <c r="SFQ120" s="89"/>
      <c r="SFR120" s="89"/>
      <c r="SFS120" s="89"/>
      <c r="SFT120" s="89"/>
      <c r="SFU120" s="89"/>
      <c r="SFV120" s="89"/>
      <c r="SFW120" s="89"/>
      <c r="SFX120" s="89"/>
      <c r="SFY120" s="89"/>
      <c r="SFZ120" s="89"/>
      <c r="SGA120" s="89"/>
      <c r="SGB120" s="89"/>
      <c r="SGC120" s="89"/>
      <c r="SGD120" s="89"/>
      <c r="SGE120" s="89"/>
      <c r="SGF120" s="89"/>
      <c r="SGG120" s="89"/>
      <c r="SGH120" s="89"/>
      <c r="SGI120" s="89"/>
      <c r="SGJ120" s="89"/>
      <c r="SGK120" s="89"/>
      <c r="SGL120" s="89"/>
      <c r="SGM120" s="89"/>
      <c r="SGN120" s="89"/>
      <c r="SGO120" s="89"/>
      <c r="SGP120" s="89"/>
      <c r="SGQ120" s="89"/>
      <c r="SGR120" s="89"/>
      <c r="SGS120" s="89"/>
      <c r="SGT120" s="89"/>
      <c r="SGU120" s="89"/>
      <c r="SGV120" s="89"/>
      <c r="SGW120" s="89"/>
      <c r="SGX120" s="89"/>
      <c r="SGY120" s="89"/>
      <c r="SGZ120" s="89"/>
      <c r="SHA120" s="89"/>
      <c r="SHB120" s="89"/>
      <c r="SHC120" s="89"/>
      <c r="SHD120" s="89"/>
      <c r="SHE120" s="89"/>
      <c r="SHF120" s="89"/>
      <c r="SHG120" s="89"/>
      <c r="SHH120" s="89"/>
      <c r="SHI120" s="89"/>
      <c r="SHJ120" s="89"/>
      <c r="SHK120" s="89"/>
      <c r="SHL120" s="89"/>
      <c r="SHM120" s="89"/>
      <c r="SHN120" s="89"/>
      <c r="SHO120" s="89"/>
      <c r="SHP120" s="89"/>
      <c r="SHQ120" s="89"/>
      <c r="SHR120" s="89"/>
      <c r="SHS120" s="89"/>
      <c r="SHT120" s="89"/>
      <c r="SHU120" s="89"/>
      <c r="SHV120" s="89"/>
      <c r="SHW120" s="89"/>
      <c r="SHX120" s="89"/>
      <c r="SHY120" s="89"/>
      <c r="SHZ120" s="89"/>
      <c r="SIA120" s="89"/>
      <c r="SIB120" s="89"/>
      <c r="SIC120" s="89"/>
      <c r="SID120" s="89"/>
      <c r="SIE120" s="89"/>
      <c r="SIF120" s="89"/>
      <c r="SIG120" s="89"/>
      <c r="SIH120" s="89"/>
      <c r="SII120" s="89"/>
      <c r="SIJ120" s="89"/>
      <c r="SIK120" s="89"/>
      <c r="SIL120" s="89"/>
      <c r="SIM120" s="89"/>
      <c r="SIN120" s="89"/>
      <c r="SIO120" s="89"/>
      <c r="SIP120" s="89"/>
      <c r="SIQ120" s="89"/>
      <c r="SIR120" s="89"/>
      <c r="SIS120" s="89"/>
      <c r="SIT120" s="89"/>
      <c r="SIU120" s="89"/>
      <c r="SIV120" s="89"/>
      <c r="SIW120" s="89"/>
      <c r="SIX120" s="89"/>
      <c r="SIY120" s="89"/>
      <c r="SIZ120" s="89"/>
      <c r="SJA120" s="89"/>
      <c r="SJB120" s="89"/>
      <c r="SJC120" s="89"/>
      <c r="SJD120" s="89"/>
      <c r="SJE120" s="89"/>
      <c r="SJF120" s="89"/>
      <c r="SJG120" s="89"/>
      <c r="SJH120" s="89"/>
      <c r="SJI120" s="89"/>
      <c r="SJJ120" s="89"/>
      <c r="SJK120" s="89"/>
      <c r="SJL120" s="89"/>
      <c r="SJM120" s="89"/>
      <c r="SJN120" s="89"/>
      <c r="SJO120" s="89"/>
      <c r="SJP120" s="89"/>
      <c r="SJQ120" s="89"/>
      <c r="SJR120" s="89"/>
      <c r="SJS120" s="89"/>
      <c r="SJT120" s="89"/>
      <c r="SJU120" s="89"/>
      <c r="SJV120" s="89"/>
      <c r="SJW120" s="89"/>
      <c r="SJX120" s="89"/>
      <c r="SJY120" s="89"/>
      <c r="SJZ120" s="89"/>
      <c r="SKA120" s="89"/>
      <c r="SKB120" s="89"/>
      <c r="SKC120" s="89"/>
      <c r="SKD120" s="89"/>
      <c r="SKE120" s="89"/>
      <c r="SKF120" s="89"/>
      <c r="SKG120" s="89"/>
      <c r="SKH120" s="89"/>
      <c r="SKI120" s="89"/>
      <c r="SKJ120" s="89"/>
      <c r="SKK120" s="89"/>
      <c r="SKL120" s="89"/>
      <c r="SKM120" s="89"/>
      <c r="SKN120" s="89"/>
      <c r="SKO120" s="89"/>
      <c r="SKP120" s="89"/>
      <c r="SKQ120" s="89"/>
      <c r="SKR120" s="89"/>
      <c r="SKS120" s="89"/>
      <c r="SKT120" s="89"/>
      <c r="SKU120" s="89"/>
      <c r="SKV120" s="89"/>
      <c r="SKW120" s="89"/>
      <c r="SKX120" s="89"/>
      <c r="SKY120" s="89"/>
      <c r="SKZ120" s="89"/>
      <c r="SLA120" s="89"/>
      <c r="SLB120" s="89"/>
      <c r="SLC120" s="89"/>
      <c r="SLD120" s="89"/>
      <c r="SLE120" s="89"/>
      <c r="SLF120" s="89"/>
      <c r="SLG120" s="89"/>
      <c r="SLH120" s="89"/>
      <c r="SLI120" s="89"/>
      <c r="SLJ120" s="89"/>
      <c r="SLK120" s="89"/>
      <c r="SLL120" s="89"/>
      <c r="SLM120" s="89"/>
      <c r="SLN120" s="89"/>
      <c r="SLO120" s="89"/>
      <c r="SLP120" s="89"/>
      <c r="SLQ120" s="89"/>
      <c r="SLR120" s="89"/>
      <c r="SLS120" s="89"/>
      <c r="SLT120" s="89"/>
      <c r="SLU120" s="89"/>
      <c r="SLV120" s="89"/>
      <c r="SLW120" s="89"/>
      <c r="SLX120" s="89"/>
      <c r="SLY120" s="89"/>
      <c r="SLZ120" s="89"/>
      <c r="SMA120" s="89"/>
      <c r="SMB120" s="89"/>
      <c r="SMC120" s="89"/>
      <c r="SMD120" s="89"/>
      <c r="SME120" s="89"/>
      <c r="SMF120" s="89"/>
      <c r="SMG120" s="89"/>
      <c r="SMH120" s="89"/>
      <c r="SMI120" s="89"/>
      <c r="SMJ120" s="89"/>
      <c r="SMK120" s="89"/>
      <c r="SML120" s="89"/>
      <c r="SMM120" s="89"/>
      <c r="SMN120" s="89"/>
      <c r="SMO120" s="89"/>
      <c r="SMP120" s="89"/>
      <c r="SMQ120" s="89"/>
      <c r="SMR120" s="89"/>
      <c r="SMS120" s="89"/>
      <c r="SMT120" s="89"/>
      <c r="SMU120" s="89"/>
      <c r="SMV120" s="89"/>
      <c r="SMW120" s="89"/>
      <c r="SMX120" s="89"/>
      <c r="SMY120" s="89"/>
      <c r="SMZ120" s="89"/>
      <c r="SNA120" s="89"/>
      <c r="SNB120" s="89"/>
      <c r="SNC120" s="89"/>
      <c r="SND120" s="89"/>
      <c r="SNE120" s="89"/>
      <c r="SNF120" s="89"/>
      <c r="SNG120" s="89"/>
      <c r="SNH120" s="89"/>
      <c r="SNI120" s="89"/>
      <c r="SNJ120" s="89"/>
      <c r="SNK120" s="89"/>
      <c r="SNL120" s="89"/>
      <c r="SNM120" s="89"/>
      <c r="SNN120" s="89"/>
      <c r="SNO120" s="89"/>
      <c r="SNP120" s="89"/>
      <c r="SNQ120" s="89"/>
      <c r="SNR120" s="89"/>
      <c r="SNS120" s="89"/>
      <c r="SNT120" s="89"/>
      <c r="SNU120" s="89"/>
      <c r="SNV120" s="89"/>
      <c r="SNW120" s="89"/>
      <c r="SNX120" s="89"/>
      <c r="SNY120" s="89"/>
      <c r="SNZ120" s="89"/>
      <c r="SOA120" s="89"/>
      <c r="SOB120" s="89"/>
      <c r="SOC120" s="89"/>
      <c r="SOD120" s="89"/>
      <c r="SOE120" s="89"/>
      <c r="SOF120" s="89"/>
      <c r="SOG120" s="89"/>
      <c r="SOH120" s="89"/>
      <c r="SOI120" s="89"/>
      <c r="SOJ120" s="89"/>
      <c r="SOK120" s="89"/>
      <c r="SOL120" s="89"/>
      <c r="SOM120" s="89"/>
      <c r="SON120" s="89"/>
      <c r="SOO120" s="89"/>
      <c r="SOP120" s="89"/>
      <c r="SOQ120" s="89"/>
      <c r="SOR120" s="89"/>
      <c r="SOS120" s="89"/>
      <c r="SOT120" s="89"/>
      <c r="SOU120" s="89"/>
      <c r="SOV120" s="89"/>
      <c r="SOW120" s="89"/>
      <c r="SOX120" s="89"/>
      <c r="SOY120" s="89"/>
      <c r="SOZ120" s="89"/>
      <c r="SPA120" s="89"/>
      <c r="SPB120" s="89"/>
      <c r="SPC120" s="89"/>
      <c r="SPD120" s="89"/>
      <c r="SPE120" s="89"/>
      <c r="SPF120" s="89"/>
      <c r="SPG120" s="89"/>
      <c r="SPH120" s="89"/>
      <c r="SPI120" s="89"/>
      <c r="SPJ120" s="89"/>
      <c r="SPK120" s="89"/>
      <c r="SPL120" s="89"/>
      <c r="SPM120" s="89"/>
      <c r="SPN120" s="89"/>
      <c r="SPO120" s="89"/>
      <c r="SPP120" s="89"/>
      <c r="SPQ120" s="89"/>
      <c r="SPR120" s="89"/>
      <c r="SPS120" s="89"/>
      <c r="SPT120" s="89"/>
      <c r="SPU120" s="89"/>
      <c r="SPV120" s="89"/>
      <c r="SPW120" s="89"/>
      <c r="SPX120" s="89"/>
      <c r="SPY120" s="89"/>
      <c r="SPZ120" s="89"/>
      <c r="SQA120" s="89"/>
      <c r="SQB120" s="89"/>
      <c r="SQC120" s="89"/>
      <c r="SQD120" s="89"/>
      <c r="SQE120" s="89"/>
      <c r="SQF120" s="89"/>
      <c r="SQG120" s="89"/>
      <c r="SQH120" s="89"/>
      <c r="SQI120" s="89"/>
      <c r="SQJ120" s="89"/>
      <c r="SQK120" s="89"/>
      <c r="SQL120" s="89"/>
      <c r="SQM120" s="89"/>
      <c r="SQN120" s="89"/>
      <c r="SQO120" s="89"/>
      <c r="SQP120" s="89"/>
      <c r="SQQ120" s="89"/>
      <c r="SQR120" s="89"/>
      <c r="SQS120" s="89"/>
      <c r="SQT120" s="89"/>
      <c r="SQU120" s="89"/>
      <c r="SQV120" s="89"/>
      <c r="SQW120" s="89"/>
      <c r="SQX120" s="89"/>
      <c r="SQY120" s="89"/>
      <c r="SQZ120" s="89"/>
      <c r="SRA120" s="89"/>
      <c r="SRB120" s="89"/>
      <c r="SRC120" s="89"/>
      <c r="SRD120" s="89"/>
      <c r="SRE120" s="89"/>
      <c r="SRF120" s="89"/>
      <c r="SRG120" s="89"/>
      <c r="SRH120" s="89"/>
      <c r="SRI120" s="89"/>
      <c r="SRJ120" s="89"/>
      <c r="SRK120" s="89"/>
      <c r="SRL120" s="89"/>
      <c r="SRM120" s="89"/>
      <c r="SRN120" s="89"/>
      <c r="SRO120" s="89"/>
      <c r="SRP120" s="89"/>
      <c r="SRQ120" s="89"/>
      <c r="SRR120" s="89"/>
      <c r="SRS120" s="89"/>
      <c r="SRT120" s="89"/>
      <c r="SRU120" s="89"/>
      <c r="SRV120" s="89"/>
      <c r="SRW120" s="89"/>
      <c r="SRX120" s="89"/>
      <c r="SRY120" s="89"/>
      <c r="SRZ120" s="89"/>
      <c r="SSA120" s="89"/>
      <c r="SSB120" s="89"/>
      <c r="SSC120" s="89"/>
      <c r="SSD120" s="89"/>
      <c r="SSE120" s="89"/>
      <c r="SSF120" s="89"/>
      <c r="SSG120" s="89"/>
      <c r="SSH120" s="89"/>
      <c r="SSI120" s="89"/>
      <c r="SSJ120" s="89"/>
      <c r="SSK120" s="89"/>
      <c r="SSL120" s="89"/>
      <c r="SSM120" s="89"/>
      <c r="SSN120" s="89"/>
      <c r="SSO120" s="89"/>
      <c r="SSP120" s="89"/>
      <c r="SSQ120" s="89"/>
      <c r="SSR120" s="89"/>
      <c r="SSS120" s="89"/>
      <c r="SST120" s="89"/>
      <c r="SSU120" s="89"/>
      <c r="SSV120" s="89"/>
      <c r="SSW120" s="89"/>
      <c r="SSX120" s="89"/>
      <c r="SSY120" s="89"/>
      <c r="SSZ120" s="89"/>
      <c r="STA120" s="89"/>
      <c r="STB120" s="89"/>
      <c r="STC120" s="89"/>
      <c r="STD120" s="89"/>
      <c r="STE120" s="89"/>
      <c r="STF120" s="89"/>
      <c r="STG120" s="89"/>
      <c r="STH120" s="89"/>
      <c r="STI120" s="89"/>
      <c r="STJ120" s="89"/>
      <c r="STK120" s="89"/>
      <c r="STL120" s="89"/>
      <c r="STM120" s="89"/>
      <c r="STN120" s="89"/>
      <c r="STO120" s="89"/>
      <c r="STP120" s="89"/>
      <c r="STQ120" s="89"/>
      <c r="STR120" s="89"/>
      <c r="STS120" s="89"/>
      <c r="STT120" s="89"/>
      <c r="STU120" s="89"/>
      <c r="STV120" s="89"/>
      <c r="STW120" s="89"/>
      <c r="STX120" s="89"/>
      <c r="STY120" s="89"/>
      <c r="STZ120" s="89"/>
      <c r="SUA120" s="89"/>
      <c r="SUB120" s="89"/>
      <c r="SUC120" s="89"/>
      <c r="SUD120" s="89"/>
      <c r="SUE120" s="89"/>
      <c r="SUF120" s="89"/>
      <c r="SUG120" s="89"/>
      <c r="SUH120" s="89"/>
      <c r="SUI120" s="89"/>
      <c r="SUJ120" s="89"/>
      <c r="SUK120" s="89"/>
      <c r="SUL120" s="89"/>
      <c r="SUM120" s="89"/>
      <c r="SUN120" s="89"/>
      <c r="SUO120" s="89"/>
      <c r="SUP120" s="89"/>
      <c r="SUQ120" s="89"/>
      <c r="SUR120" s="89"/>
      <c r="SUS120" s="89"/>
      <c r="SUT120" s="89"/>
      <c r="SUU120" s="89"/>
      <c r="SUV120" s="89"/>
      <c r="SUW120" s="89"/>
      <c r="SUX120" s="89"/>
      <c r="SUY120" s="89"/>
      <c r="SUZ120" s="89"/>
      <c r="SVA120" s="89"/>
      <c r="SVB120" s="89"/>
      <c r="SVC120" s="89"/>
      <c r="SVD120" s="89"/>
      <c r="SVE120" s="89"/>
      <c r="SVF120" s="89"/>
      <c r="SVG120" s="89"/>
      <c r="SVH120" s="89"/>
      <c r="SVI120" s="89"/>
      <c r="SVJ120" s="89"/>
      <c r="SVK120" s="89"/>
      <c r="SVL120" s="89"/>
      <c r="SVM120" s="89"/>
      <c r="SVN120" s="89"/>
      <c r="SVO120" s="89"/>
      <c r="SVP120" s="89"/>
      <c r="SVQ120" s="89"/>
      <c r="SVR120" s="89"/>
      <c r="SVS120" s="89"/>
      <c r="SVT120" s="89"/>
      <c r="SVU120" s="89"/>
      <c r="SVV120" s="89"/>
      <c r="SVW120" s="89"/>
      <c r="SVX120" s="89"/>
      <c r="SVY120" s="89"/>
      <c r="SVZ120" s="89"/>
      <c r="SWA120" s="89"/>
      <c r="SWB120" s="89"/>
      <c r="SWC120" s="89"/>
      <c r="SWD120" s="89"/>
      <c r="SWE120" s="89"/>
      <c r="SWF120" s="89"/>
      <c r="SWG120" s="89"/>
      <c r="SWH120" s="89"/>
      <c r="SWI120" s="89"/>
      <c r="SWJ120" s="89"/>
      <c r="SWK120" s="89"/>
      <c r="SWL120" s="89"/>
      <c r="SWM120" s="89"/>
      <c r="SWN120" s="89"/>
      <c r="SWO120" s="89"/>
      <c r="SWP120" s="89"/>
      <c r="SWQ120" s="89"/>
      <c r="SWR120" s="89"/>
      <c r="SWS120" s="89"/>
      <c r="SWT120" s="89"/>
      <c r="SWU120" s="89"/>
      <c r="SWV120" s="89"/>
      <c r="SWW120" s="89"/>
      <c r="SWX120" s="89"/>
      <c r="SWY120" s="89"/>
      <c r="SWZ120" s="89"/>
      <c r="SXA120" s="89"/>
      <c r="SXB120" s="89"/>
      <c r="SXC120" s="89"/>
      <c r="SXD120" s="89"/>
      <c r="SXE120" s="89"/>
      <c r="SXF120" s="89"/>
      <c r="SXG120" s="89"/>
      <c r="SXH120" s="89"/>
      <c r="SXI120" s="89"/>
      <c r="SXJ120" s="89"/>
      <c r="SXK120" s="89"/>
      <c r="SXL120" s="89"/>
      <c r="SXM120" s="89"/>
      <c r="SXN120" s="89"/>
      <c r="SXO120" s="89"/>
      <c r="SXP120" s="89"/>
      <c r="SXQ120" s="89"/>
      <c r="SXR120" s="89"/>
      <c r="SXS120" s="89"/>
      <c r="SXT120" s="89"/>
      <c r="SXU120" s="89"/>
      <c r="SXV120" s="89"/>
      <c r="SXW120" s="89"/>
      <c r="SXX120" s="89"/>
      <c r="SXY120" s="89"/>
      <c r="SXZ120" s="89"/>
      <c r="SYA120" s="89"/>
      <c r="SYB120" s="89"/>
      <c r="SYC120" s="89"/>
      <c r="SYD120" s="89"/>
      <c r="SYE120" s="89"/>
      <c r="SYF120" s="89"/>
      <c r="SYG120" s="89"/>
      <c r="SYH120" s="89"/>
      <c r="SYI120" s="89"/>
      <c r="SYJ120" s="89"/>
      <c r="SYK120" s="89"/>
      <c r="SYL120" s="89"/>
      <c r="SYM120" s="89"/>
      <c r="SYN120" s="89"/>
      <c r="SYO120" s="89"/>
      <c r="SYP120" s="89"/>
      <c r="SYQ120" s="89"/>
      <c r="SYR120" s="89"/>
      <c r="SYS120" s="89"/>
      <c r="SYT120" s="89"/>
      <c r="SYU120" s="89"/>
      <c r="SYV120" s="89"/>
      <c r="SYW120" s="89"/>
      <c r="SYX120" s="89"/>
      <c r="SYY120" s="89"/>
      <c r="SYZ120" s="89"/>
      <c r="SZA120" s="89"/>
      <c r="SZB120" s="89"/>
      <c r="SZC120" s="89"/>
      <c r="SZD120" s="89"/>
      <c r="SZE120" s="89"/>
      <c r="SZF120" s="89"/>
      <c r="SZG120" s="89"/>
      <c r="SZH120" s="89"/>
      <c r="SZI120" s="89"/>
      <c r="SZJ120" s="89"/>
      <c r="SZK120" s="89"/>
      <c r="SZL120" s="89"/>
      <c r="SZM120" s="89"/>
      <c r="SZN120" s="89"/>
      <c r="SZO120" s="89"/>
      <c r="SZP120" s="89"/>
      <c r="SZQ120" s="89"/>
      <c r="SZR120" s="89"/>
      <c r="SZS120" s="89"/>
      <c r="SZT120" s="89"/>
      <c r="SZU120" s="89"/>
      <c r="SZV120" s="89"/>
      <c r="SZW120" s="89"/>
      <c r="SZX120" s="89"/>
      <c r="SZY120" s="89"/>
      <c r="SZZ120" s="89"/>
      <c r="TAA120" s="89"/>
      <c r="TAB120" s="89"/>
      <c r="TAC120" s="89"/>
      <c r="TAD120" s="89"/>
      <c r="TAE120" s="89"/>
      <c r="TAF120" s="89"/>
      <c r="TAG120" s="89"/>
      <c r="TAH120" s="89"/>
      <c r="TAI120" s="89"/>
      <c r="TAJ120" s="89"/>
      <c r="TAK120" s="89"/>
      <c r="TAL120" s="89"/>
      <c r="TAM120" s="89"/>
      <c r="TAN120" s="89"/>
      <c r="TAO120" s="89"/>
      <c r="TAP120" s="89"/>
      <c r="TAQ120" s="89"/>
      <c r="TAR120" s="89"/>
      <c r="TAS120" s="89"/>
      <c r="TAT120" s="89"/>
      <c r="TAU120" s="89"/>
      <c r="TAV120" s="89"/>
      <c r="TAW120" s="89"/>
      <c r="TAX120" s="89"/>
      <c r="TAY120" s="89"/>
      <c r="TAZ120" s="89"/>
      <c r="TBA120" s="89"/>
      <c r="TBB120" s="89"/>
      <c r="TBC120" s="89"/>
      <c r="TBD120" s="89"/>
      <c r="TBE120" s="89"/>
      <c r="TBF120" s="89"/>
      <c r="TBG120" s="89"/>
      <c r="TBH120" s="89"/>
      <c r="TBI120" s="89"/>
      <c r="TBJ120" s="89"/>
      <c r="TBK120" s="89"/>
      <c r="TBL120" s="89"/>
      <c r="TBM120" s="89"/>
      <c r="TBN120" s="89"/>
      <c r="TBO120" s="89"/>
      <c r="TBP120" s="89"/>
      <c r="TBQ120" s="89"/>
      <c r="TBR120" s="89"/>
      <c r="TBS120" s="89"/>
      <c r="TBT120" s="89"/>
      <c r="TBU120" s="89"/>
      <c r="TBV120" s="89"/>
      <c r="TBW120" s="89"/>
      <c r="TBX120" s="89"/>
      <c r="TBY120" s="89"/>
      <c r="TBZ120" s="89"/>
      <c r="TCA120" s="89"/>
      <c r="TCB120" s="89"/>
      <c r="TCC120" s="89"/>
      <c r="TCD120" s="89"/>
      <c r="TCE120" s="89"/>
      <c r="TCF120" s="89"/>
      <c r="TCG120" s="89"/>
      <c r="TCH120" s="89"/>
      <c r="TCI120" s="89"/>
      <c r="TCJ120" s="89"/>
      <c r="TCK120" s="89"/>
      <c r="TCL120" s="89"/>
      <c r="TCM120" s="89"/>
      <c r="TCN120" s="89"/>
      <c r="TCO120" s="89"/>
      <c r="TCP120" s="89"/>
      <c r="TCQ120" s="89"/>
      <c r="TCR120" s="89"/>
      <c r="TCS120" s="89"/>
      <c r="TCT120" s="89"/>
      <c r="TCU120" s="89"/>
      <c r="TCV120" s="89"/>
      <c r="TCW120" s="89"/>
      <c r="TCX120" s="89"/>
      <c r="TCY120" s="89"/>
      <c r="TCZ120" s="89"/>
      <c r="TDA120" s="89"/>
      <c r="TDB120" s="89"/>
      <c r="TDC120" s="89"/>
      <c r="TDD120" s="89"/>
      <c r="TDE120" s="89"/>
      <c r="TDF120" s="89"/>
      <c r="TDG120" s="89"/>
      <c r="TDH120" s="89"/>
      <c r="TDI120" s="89"/>
      <c r="TDJ120" s="89"/>
      <c r="TDK120" s="89"/>
      <c r="TDL120" s="89"/>
      <c r="TDM120" s="89"/>
      <c r="TDN120" s="89"/>
      <c r="TDO120" s="89"/>
      <c r="TDP120" s="89"/>
      <c r="TDQ120" s="89"/>
      <c r="TDR120" s="89"/>
      <c r="TDS120" s="89"/>
      <c r="TDT120" s="89"/>
      <c r="TDU120" s="89"/>
      <c r="TDV120" s="89"/>
      <c r="TDW120" s="89"/>
      <c r="TDX120" s="89"/>
      <c r="TDY120" s="89"/>
      <c r="TDZ120" s="89"/>
      <c r="TEA120" s="89"/>
      <c r="TEB120" s="89"/>
      <c r="TEC120" s="89"/>
      <c r="TED120" s="89"/>
      <c r="TEE120" s="89"/>
      <c r="TEF120" s="89"/>
      <c r="TEG120" s="89"/>
      <c r="TEH120" s="89"/>
      <c r="TEI120" s="89"/>
      <c r="TEJ120" s="89"/>
      <c r="TEK120" s="89"/>
      <c r="TEL120" s="89"/>
      <c r="TEM120" s="89"/>
      <c r="TEN120" s="89"/>
      <c r="TEO120" s="89"/>
      <c r="TEP120" s="89"/>
      <c r="TEQ120" s="89"/>
      <c r="TER120" s="89"/>
      <c r="TES120" s="89"/>
      <c r="TET120" s="89"/>
      <c r="TEU120" s="89"/>
      <c r="TEV120" s="89"/>
      <c r="TEW120" s="89"/>
      <c r="TEX120" s="89"/>
      <c r="TEY120" s="89"/>
      <c r="TEZ120" s="89"/>
      <c r="TFA120" s="89"/>
      <c r="TFB120" s="89"/>
      <c r="TFC120" s="89"/>
      <c r="TFD120" s="89"/>
      <c r="TFE120" s="89"/>
      <c r="TFF120" s="89"/>
      <c r="TFG120" s="89"/>
      <c r="TFH120" s="89"/>
      <c r="TFI120" s="89"/>
      <c r="TFJ120" s="89"/>
      <c r="TFK120" s="89"/>
      <c r="TFL120" s="89"/>
      <c r="TFM120" s="89"/>
      <c r="TFN120" s="89"/>
      <c r="TFO120" s="89"/>
      <c r="TFP120" s="89"/>
      <c r="TFQ120" s="89"/>
      <c r="TFR120" s="89"/>
      <c r="TFS120" s="89"/>
      <c r="TFT120" s="89"/>
      <c r="TFU120" s="89"/>
      <c r="TFV120" s="89"/>
      <c r="TFW120" s="89"/>
      <c r="TFX120" s="89"/>
      <c r="TFY120" s="89"/>
      <c r="TFZ120" s="89"/>
      <c r="TGA120" s="89"/>
      <c r="TGB120" s="89"/>
      <c r="TGC120" s="89"/>
      <c r="TGD120" s="89"/>
      <c r="TGE120" s="89"/>
      <c r="TGF120" s="89"/>
      <c r="TGG120" s="89"/>
      <c r="TGH120" s="89"/>
      <c r="TGI120" s="89"/>
      <c r="TGJ120" s="89"/>
      <c r="TGK120" s="89"/>
      <c r="TGL120" s="89"/>
      <c r="TGM120" s="89"/>
      <c r="TGN120" s="89"/>
      <c r="TGO120" s="89"/>
      <c r="TGP120" s="89"/>
      <c r="TGQ120" s="89"/>
      <c r="TGR120" s="89"/>
      <c r="TGS120" s="89"/>
      <c r="TGT120" s="89"/>
      <c r="TGU120" s="89"/>
      <c r="TGV120" s="89"/>
      <c r="TGW120" s="89"/>
      <c r="TGX120" s="89"/>
      <c r="TGY120" s="89"/>
      <c r="TGZ120" s="89"/>
      <c r="THA120" s="89"/>
      <c r="THB120" s="89"/>
      <c r="THC120" s="89"/>
      <c r="THD120" s="89"/>
      <c r="THE120" s="89"/>
      <c r="THF120" s="89"/>
      <c r="THG120" s="89"/>
      <c r="THH120" s="89"/>
      <c r="THI120" s="89"/>
      <c r="THJ120" s="89"/>
      <c r="THK120" s="89"/>
      <c r="THL120" s="89"/>
      <c r="THM120" s="89"/>
      <c r="THN120" s="89"/>
      <c r="THO120" s="89"/>
      <c r="THP120" s="89"/>
      <c r="THQ120" s="89"/>
      <c r="THR120" s="89"/>
      <c r="THS120" s="89"/>
      <c r="THT120" s="89"/>
      <c r="THU120" s="89"/>
      <c r="THV120" s="89"/>
      <c r="THW120" s="89"/>
      <c r="THX120" s="89"/>
      <c r="THY120" s="89"/>
      <c r="THZ120" s="89"/>
      <c r="TIA120" s="89"/>
      <c r="TIB120" s="89"/>
      <c r="TIC120" s="89"/>
      <c r="TID120" s="89"/>
      <c r="TIE120" s="89"/>
      <c r="TIF120" s="89"/>
      <c r="TIG120" s="89"/>
      <c r="TIH120" s="89"/>
      <c r="TII120" s="89"/>
      <c r="TIJ120" s="89"/>
      <c r="TIK120" s="89"/>
      <c r="TIL120" s="89"/>
      <c r="TIM120" s="89"/>
      <c r="TIN120" s="89"/>
      <c r="TIO120" s="89"/>
      <c r="TIP120" s="89"/>
      <c r="TIQ120" s="89"/>
      <c r="TIR120" s="89"/>
      <c r="TIS120" s="89"/>
      <c r="TIT120" s="89"/>
      <c r="TIU120" s="89"/>
      <c r="TIV120" s="89"/>
      <c r="TIW120" s="89"/>
      <c r="TIX120" s="89"/>
      <c r="TIY120" s="89"/>
      <c r="TIZ120" s="89"/>
      <c r="TJA120" s="89"/>
      <c r="TJB120" s="89"/>
      <c r="TJC120" s="89"/>
      <c r="TJD120" s="89"/>
      <c r="TJE120" s="89"/>
      <c r="TJF120" s="89"/>
      <c r="TJG120" s="89"/>
      <c r="TJH120" s="89"/>
      <c r="TJI120" s="89"/>
      <c r="TJJ120" s="89"/>
      <c r="TJK120" s="89"/>
      <c r="TJL120" s="89"/>
      <c r="TJM120" s="89"/>
      <c r="TJN120" s="89"/>
      <c r="TJO120" s="89"/>
      <c r="TJP120" s="89"/>
      <c r="TJQ120" s="89"/>
      <c r="TJR120" s="89"/>
      <c r="TJS120" s="89"/>
      <c r="TJT120" s="89"/>
      <c r="TJU120" s="89"/>
      <c r="TJV120" s="89"/>
      <c r="TJW120" s="89"/>
      <c r="TJX120" s="89"/>
      <c r="TJY120" s="89"/>
      <c r="TJZ120" s="89"/>
      <c r="TKA120" s="89"/>
      <c r="TKB120" s="89"/>
      <c r="TKC120" s="89"/>
      <c r="TKD120" s="89"/>
      <c r="TKE120" s="89"/>
      <c r="TKF120" s="89"/>
      <c r="TKG120" s="89"/>
      <c r="TKH120" s="89"/>
      <c r="TKI120" s="89"/>
      <c r="TKJ120" s="89"/>
      <c r="TKK120" s="89"/>
      <c r="TKL120" s="89"/>
      <c r="TKM120" s="89"/>
      <c r="TKN120" s="89"/>
      <c r="TKO120" s="89"/>
      <c r="TKP120" s="89"/>
      <c r="TKQ120" s="89"/>
      <c r="TKR120" s="89"/>
      <c r="TKS120" s="89"/>
      <c r="TKT120" s="89"/>
      <c r="TKU120" s="89"/>
      <c r="TKV120" s="89"/>
      <c r="TKW120" s="89"/>
      <c r="TKX120" s="89"/>
      <c r="TKY120" s="89"/>
      <c r="TKZ120" s="89"/>
      <c r="TLA120" s="89"/>
      <c r="TLB120" s="89"/>
      <c r="TLC120" s="89"/>
      <c r="TLD120" s="89"/>
      <c r="TLE120" s="89"/>
      <c r="TLF120" s="89"/>
      <c r="TLG120" s="89"/>
      <c r="TLH120" s="89"/>
      <c r="TLI120" s="89"/>
      <c r="TLJ120" s="89"/>
      <c r="TLK120" s="89"/>
      <c r="TLL120" s="89"/>
      <c r="TLM120" s="89"/>
      <c r="TLN120" s="89"/>
      <c r="TLO120" s="89"/>
      <c r="TLP120" s="89"/>
      <c r="TLQ120" s="89"/>
      <c r="TLR120" s="89"/>
      <c r="TLS120" s="89"/>
      <c r="TLT120" s="89"/>
      <c r="TLU120" s="89"/>
      <c r="TLV120" s="89"/>
      <c r="TLW120" s="89"/>
      <c r="TLX120" s="89"/>
      <c r="TLY120" s="89"/>
      <c r="TLZ120" s="89"/>
      <c r="TMA120" s="89"/>
      <c r="TMB120" s="89"/>
      <c r="TMC120" s="89"/>
      <c r="TMD120" s="89"/>
      <c r="TME120" s="89"/>
      <c r="TMF120" s="89"/>
      <c r="TMG120" s="89"/>
      <c r="TMH120" s="89"/>
      <c r="TMI120" s="89"/>
      <c r="TMJ120" s="89"/>
      <c r="TMK120" s="89"/>
      <c r="TML120" s="89"/>
      <c r="TMM120" s="89"/>
      <c r="TMN120" s="89"/>
      <c r="TMO120" s="89"/>
      <c r="TMP120" s="89"/>
      <c r="TMQ120" s="89"/>
      <c r="TMR120" s="89"/>
      <c r="TMS120" s="89"/>
      <c r="TMT120" s="89"/>
      <c r="TMU120" s="89"/>
      <c r="TMV120" s="89"/>
      <c r="TMW120" s="89"/>
      <c r="TMX120" s="89"/>
      <c r="TMY120" s="89"/>
      <c r="TMZ120" s="89"/>
      <c r="TNA120" s="89"/>
      <c r="TNB120" s="89"/>
      <c r="TNC120" s="89"/>
      <c r="TND120" s="89"/>
      <c r="TNE120" s="89"/>
      <c r="TNF120" s="89"/>
      <c r="TNG120" s="89"/>
      <c r="TNH120" s="89"/>
      <c r="TNI120" s="89"/>
      <c r="TNJ120" s="89"/>
      <c r="TNK120" s="89"/>
      <c r="TNL120" s="89"/>
      <c r="TNM120" s="89"/>
      <c r="TNN120" s="89"/>
      <c r="TNO120" s="89"/>
      <c r="TNP120" s="89"/>
      <c r="TNQ120" s="89"/>
      <c r="TNR120" s="89"/>
      <c r="TNS120" s="89"/>
      <c r="TNT120" s="89"/>
      <c r="TNU120" s="89"/>
      <c r="TNV120" s="89"/>
      <c r="TNW120" s="89"/>
      <c r="TNX120" s="89"/>
      <c r="TNY120" s="89"/>
      <c r="TNZ120" s="89"/>
      <c r="TOA120" s="89"/>
      <c r="TOB120" s="89"/>
      <c r="TOC120" s="89"/>
      <c r="TOD120" s="89"/>
      <c r="TOE120" s="89"/>
      <c r="TOF120" s="89"/>
      <c r="TOG120" s="89"/>
      <c r="TOH120" s="89"/>
      <c r="TOI120" s="89"/>
      <c r="TOJ120" s="89"/>
      <c r="TOK120" s="89"/>
      <c r="TOL120" s="89"/>
      <c r="TOM120" s="89"/>
      <c r="TON120" s="89"/>
      <c r="TOO120" s="89"/>
      <c r="TOP120" s="89"/>
      <c r="TOQ120" s="89"/>
      <c r="TOR120" s="89"/>
      <c r="TOS120" s="89"/>
      <c r="TOT120" s="89"/>
      <c r="TOU120" s="89"/>
      <c r="TOV120" s="89"/>
      <c r="TOW120" s="89"/>
      <c r="TOX120" s="89"/>
      <c r="TOY120" s="89"/>
      <c r="TOZ120" s="89"/>
      <c r="TPA120" s="89"/>
      <c r="TPB120" s="89"/>
      <c r="TPC120" s="89"/>
      <c r="TPD120" s="89"/>
      <c r="TPE120" s="89"/>
      <c r="TPF120" s="89"/>
      <c r="TPG120" s="89"/>
      <c r="TPH120" s="89"/>
      <c r="TPI120" s="89"/>
      <c r="TPJ120" s="89"/>
      <c r="TPK120" s="89"/>
      <c r="TPL120" s="89"/>
      <c r="TPM120" s="89"/>
      <c r="TPN120" s="89"/>
      <c r="TPO120" s="89"/>
      <c r="TPP120" s="89"/>
      <c r="TPQ120" s="89"/>
      <c r="TPR120" s="89"/>
      <c r="TPS120" s="89"/>
      <c r="TPT120" s="89"/>
      <c r="TPU120" s="89"/>
      <c r="TPV120" s="89"/>
      <c r="TPW120" s="89"/>
      <c r="TPX120" s="89"/>
      <c r="TPY120" s="89"/>
      <c r="TPZ120" s="89"/>
      <c r="TQA120" s="89"/>
      <c r="TQB120" s="89"/>
      <c r="TQC120" s="89"/>
      <c r="TQD120" s="89"/>
      <c r="TQE120" s="89"/>
      <c r="TQF120" s="89"/>
      <c r="TQG120" s="89"/>
      <c r="TQH120" s="89"/>
      <c r="TQI120" s="89"/>
      <c r="TQJ120" s="89"/>
      <c r="TQK120" s="89"/>
      <c r="TQL120" s="89"/>
      <c r="TQM120" s="89"/>
      <c r="TQN120" s="89"/>
      <c r="TQO120" s="89"/>
      <c r="TQP120" s="89"/>
      <c r="TQQ120" s="89"/>
      <c r="TQR120" s="89"/>
      <c r="TQS120" s="89"/>
      <c r="TQT120" s="89"/>
      <c r="TQU120" s="89"/>
      <c r="TQV120" s="89"/>
      <c r="TQW120" s="89"/>
      <c r="TQX120" s="89"/>
      <c r="TQY120" s="89"/>
      <c r="TQZ120" s="89"/>
      <c r="TRA120" s="89"/>
      <c r="TRB120" s="89"/>
      <c r="TRC120" s="89"/>
      <c r="TRD120" s="89"/>
      <c r="TRE120" s="89"/>
      <c r="TRF120" s="89"/>
      <c r="TRG120" s="89"/>
      <c r="TRH120" s="89"/>
      <c r="TRI120" s="89"/>
      <c r="TRJ120" s="89"/>
      <c r="TRK120" s="89"/>
      <c r="TRL120" s="89"/>
      <c r="TRM120" s="89"/>
      <c r="TRN120" s="89"/>
      <c r="TRO120" s="89"/>
      <c r="TRP120" s="89"/>
      <c r="TRQ120" s="89"/>
      <c r="TRR120" s="89"/>
      <c r="TRS120" s="89"/>
      <c r="TRT120" s="89"/>
      <c r="TRU120" s="89"/>
      <c r="TRV120" s="89"/>
      <c r="TRW120" s="89"/>
      <c r="TRX120" s="89"/>
      <c r="TRY120" s="89"/>
      <c r="TRZ120" s="89"/>
      <c r="TSA120" s="89"/>
      <c r="TSB120" s="89"/>
      <c r="TSC120" s="89"/>
      <c r="TSD120" s="89"/>
      <c r="TSE120" s="89"/>
      <c r="TSF120" s="89"/>
      <c r="TSG120" s="89"/>
      <c r="TSH120" s="89"/>
      <c r="TSI120" s="89"/>
      <c r="TSJ120" s="89"/>
      <c r="TSK120" s="89"/>
      <c r="TSL120" s="89"/>
      <c r="TSM120" s="89"/>
      <c r="TSN120" s="89"/>
      <c r="TSO120" s="89"/>
      <c r="TSP120" s="89"/>
      <c r="TSQ120" s="89"/>
      <c r="TSR120" s="89"/>
      <c r="TSS120" s="89"/>
      <c r="TST120" s="89"/>
      <c r="TSU120" s="89"/>
      <c r="TSV120" s="89"/>
      <c r="TSW120" s="89"/>
      <c r="TSX120" s="89"/>
      <c r="TSY120" s="89"/>
      <c r="TSZ120" s="89"/>
      <c r="TTA120" s="89"/>
      <c r="TTB120" s="89"/>
      <c r="TTC120" s="89"/>
      <c r="TTD120" s="89"/>
      <c r="TTE120" s="89"/>
      <c r="TTF120" s="89"/>
      <c r="TTG120" s="89"/>
      <c r="TTH120" s="89"/>
      <c r="TTI120" s="89"/>
      <c r="TTJ120" s="89"/>
      <c r="TTK120" s="89"/>
      <c r="TTL120" s="89"/>
      <c r="TTM120" s="89"/>
      <c r="TTN120" s="89"/>
      <c r="TTO120" s="89"/>
      <c r="TTP120" s="89"/>
      <c r="TTQ120" s="89"/>
      <c r="TTR120" s="89"/>
      <c r="TTS120" s="89"/>
      <c r="TTT120" s="89"/>
      <c r="TTU120" s="89"/>
      <c r="TTV120" s="89"/>
      <c r="TTW120" s="89"/>
      <c r="TTX120" s="89"/>
      <c r="TTY120" s="89"/>
      <c r="TTZ120" s="89"/>
      <c r="TUA120" s="89"/>
      <c r="TUB120" s="89"/>
      <c r="TUC120" s="89"/>
      <c r="TUD120" s="89"/>
      <c r="TUE120" s="89"/>
      <c r="TUF120" s="89"/>
      <c r="TUG120" s="89"/>
      <c r="TUH120" s="89"/>
      <c r="TUI120" s="89"/>
      <c r="TUJ120" s="89"/>
      <c r="TUK120" s="89"/>
      <c r="TUL120" s="89"/>
      <c r="TUM120" s="89"/>
      <c r="TUN120" s="89"/>
      <c r="TUO120" s="89"/>
      <c r="TUP120" s="89"/>
      <c r="TUQ120" s="89"/>
      <c r="TUR120" s="89"/>
      <c r="TUS120" s="89"/>
      <c r="TUT120" s="89"/>
      <c r="TUU120" s="89"/>
      <c r="TUV120" s="89"/>
      <c r="TUW120" s="89"/>
      <c r="TUX120" s="89"/>
      <c r="TUY120" s="89"/>
      <c r="TUZ120" s="89"/>
      <c r="TVA120" s="89"/>
      <c r="TVB120" s="89"/>
      <c r="TVC120" s="89"/>
      <c r="TVD120" s="89"/>
      <c r="TVE120" s="89"/>
      <c r="TVF120" s="89"/>
      <c r="TVG120" s="89"/>
      <c r="TVH120" s="89"/>
      <c r="TVI120" s="89"/>
      <c r="TVJ120" s="89"/>
      <c r="TVK120" s="89"/>
      <c r="TVL120" s="89"/>
      <c r="TVM120" s="89"/>
      <c r="TVN120" s="89"/>
      <c r="TVO120" s="89"/>
      <c r="TVP120" s="89"/>
      <c r="TVQ120" s="89"/>
      <c r="TVR120" s="89"/>
      <c r="TVS120" s="89"/>
      <c r="TVT120" s="89"/>
      <c r="TVU120" s="89"/>
      <c r="TVV120" s="89"/>
      <c r="TVW120" s="89"/>
      <c r="TVX120" s="89"/>
      <c r="TVY120" s="89"/>
      <c r="TVZ120" s="89"/>
      <c r="TWA120" s="89"/>
      <c r="TWB120" s="89"/>
      <c r="TWC120" s="89"/>
      <c r="TWD120" s="89"/>
      <c r="TWE120" s="89"/>
      <c r="TWF120" s="89"/>
      <c r="TWG120" s="89"/>
      <c r="TWH120" s="89"/>
      <c r="TWI120" s="89"/>
      <c r="TWJ120" s="89"/>
      <c r="TWK120" s="89"/>
      <c r="TWL120" s="89"/>
      <c r="TWM120" s="89"/>
      <c r="TWN120" s="89"/>
      <c r="TWO120" s="89"/>
      <c r="TWP120" s="89"/>
      <c r="TWQ120" s="89"/>
      <c r="TWR120" s="89"/>
      <c r="TWS120" s="89"/>
      <c r="TWT120" s="89"/>
      <c r="TWU120" s="89"/>
      <c r="TWV120" s="89"/>
      <c r="TWW120" s="89"/>
      <c r="TWX120" s="89"/>
      <c r="TWY120" s="89"/>
      <c r="TWZ120" s="89"/>
      <c r="TXA120" s="89"/>
      <c r="TXB120" s="89"/>
      <c r="TXC120" s="89"/>
      <c r="TXD120" s="89"/>
      <c r="TXE120" s="89"/>
      <c r="TXF120" s="89"/>
      <c r="TXG120" s="89"/>
      <c r="TXH120" s="89"/>
      <c r="TXI120" s="89"/>
      <c r="TXJ120" s="89"/>
      <c r="TXK120" s="89"/>
      <c r="TXL120" s="89"/>
      <c r="TXM120" s="89"/>
      <c r="TXN120" s="89"/>
      <c r="TXO120" s="89"/>
      <c r="TXP120" s="89"/>
      <c r="TXQ120" s="89"/>
      <c r="TXR120" s="89"/>
      <c r="TXS120" s="89"/>
      <c r="TXT120" s="89"/>
      <c r="TXU120" s="89"/>
      <c r="TXV120" s="89"/>
      <c r="TXW120" s="89"/>
      <c r="TXX120" s="89"/>
      <c r="TXY120" s="89"/>
      <c r="TXZ120" s="89"/>
      <c r="TYA120" s="89"/>
      <c r="TYB120" s="89"/>
      <c r="TYC120" s="89"/>
      <c r="TYD120" s="89"/>
      <c r="TYE120" s="89"/>
      <c r="TYF120" s="89"/>
      <c r="TYG120" s="89"/>
      <c r="TYH120" s="89"/>
      <c r="TYI120" s="89"/>
      <c r="TYJ120" s="89"/>
      <c r="TYK120" s="89"/>
      <c r="TYL120" s="89"/>
      <c r="TYM120" s="89"/>
      <c r="TYN120" s="89"/>
      <c r="TYO120" s="89"/>
      <c r="TYP120" s="89"/>
      <c r="TYQ120" s="89"/>
      <c r="TYR120" s="89"/>
      <c r="TYS120" s="89"/>
      <c r="TYT120" s="89"/>
      <c r="TYU120" s="89"/>
      <c r="TYV120" s="89"/>
      <c r="TYW120" s="89"/>
      <c r="TYX120" s="89"/>
      <c r="TYY120" s="89"/>
      <c r="TYZ120" s="89"/>
      <c r="TZA120" s="89"/>
      <c r="TZB120" s="89"/>
      <c r="TZC120" s="89"/>
      <c r="TZD120" s="89"/>
      <c r="TZE120" s="89"/>
      <c r="TZF120" s="89"/>
      <c r="TZG120" s="89"/>
      <c r="TZH120" s="89"/>
      <c r="TZI120" s="89"/>
      <c r="TZJ120" s="89"/>
      <c r="TZK120" s="89"/>
      <c r="TZL120" s="89"/>
      <c r="TZM120" s="89"/>
      <c r="TZN120" s="89"/>
      <c r="TZO120" s="89"/>
      <c r="TZP120" s="89"/>
      <c r="TZQ120" s="89"/>
      <c r="TZR120" s="89"/>
      <c r="TZS120" s="89"/>
      <c r="TZT120" s="89"/>
      <c r="TZU120" s="89"/>
      <c r="TZV120" s="89"/>
      <c r="TZW120" s="89"/>
      <c r="TZX120" s="89"/>
      <c r="TZY120" s="89"/>
      <c r="TZZ120" s="89"/>
      <c r="UAA120" s="89"/>
      <c r="UAB120" s="89"/>
      <c r="UAC120" s="89"/>
      <c r="UAD120" s="89"/>
      <c r="UAE120" s="89"/>
      <c r="UAF120" s="89"/>
      <c r="UAG120" s="89"/>
      <c r="UAH120" s="89"/>
      <c r="UAI120" s="89"/>
      <c r="UAJ120" s="89"/>
      <c r="UAK120" s="89"/>
      <c r="UAL120" s="89"/>
      <c r="UAM120" s="89"/>
      <c r="UAN120" s="89"/>
      <c r="UAO120" s="89"/>
      <c r="UAP120" s="89"/>
      <c r="UAQ120" s="89"/>
      <c r="UAR120" s="89"/>
      <c r="UAS120" s="89"/>
      <c r="UAT120" s="89"/>
      <c r="UAU120" s="89"/>
      <c r="UAV120" s="89"/>
      <c r="UAW120" s="89"/>
      <c r="UAX120" s="89"/>
      <c r="UAY120" s="89"/>
      <c r="UAZ120" s="89"/>
      <c r="UBA120" s="89"/>
      <c r="UBB120" s="89"/>
      <c r="UBC120" s="89"/>
      <c r="UBD120" s="89"/>
      <c r="UBE120" s="89"/>
      <c r="UBF120" s="89"/>
      <c r="UBG120" s="89"/>
      <c r="UBH120" s="89"/>
      <c r="UBI120" s="89"/>
      <c r="UBJ120" s="89"/>
      <c r="UBK120" s="89"/>
      <c r="UBL120" s="89"/>
      <c r="UBM120" s="89"/>
      <c r="UBN120" s="89"/>
      <c r="UBO120" s="89"/>
      <c r="UBP120" s="89"/>
      <c r="UBQ120" s="89"/>
      <c r="UBR120" s="89"/>
      <c r="UBS120" s="89"/>
      <c r="UBT120" s="89"/>
      <c r="UBU120" s="89"/>
      <c r="UBV120" s="89"/>
      <c r="UBW120" s="89"/>
      <c r="UBX120" s="89"/>
      <c r="UBY120" s="89"/>
      <c r="UBZ120" s="89"/>
      <c r="UCA120" s="89"/>
      <c r="UCB120" s="89"/>
      <c r="UCC120" s="89"/>
      <c r="UCD120" s="89"/>
      <c r="UCE120" s="89"/>
      <c r="UCF120" s="89"/>
      <c r="UCG120" s="89"/>
      <c r="UCH120" s="89"/>
      <c r="UCI120" s="89"/>
      <c r="UCJ120" s="89"/>
      <c r="UCK120" s="89"/>
      <c r="UCL120" s="89"/>
      <c r="UCM120" s="89"/>
      <c r="UCN120" s="89"/>
      <c r="UCO120" s="89"/>
      <c r="UCP120" s="89"/>
      <c r="UCQ120" s="89"/>
      <c r="UCR120" s="89"/>
      <c r="UCS120" s="89"/>
      <c r="UCT120" s="89"/>
      <c r="UCU120" s="89"/>
      <c r="UCV120" s="89"/>
      <c r="UCW120" s="89"/>
      <c r="UCX120" s="89"/>
      <c r="UCY120" s="89"/>
      <c r="UCZ120" s="89"/>
      <c r="UDA120" s="89"/>
      <c r="UDB120" s="89"/>
      <c r="UDC120" s="89"/>
      <c r="UDD120" s="89"/>
      <c r="UDE120" s="89"/>
      <c r="UDF120" s="89"/>
      <c r="UDG120" s="89"/>
      <c r="UDH120" s="89"/>
      <c r="UDI120" s="89"/>
      <c r="UDJ120" s="89"/>
      <c r="UDK120" s="89"/>
      <c r="UDL120" s="89"/>
      <c r="UDM120" s="89"/>
      <c r="UDN120" s="89"/>
      <c r="UDO120" s="89"/>
      <c r="UDP120" s="89"/>
      <c r="UDQ120" s="89"/>
      <c r="UDR120" s="89"/>
      <c r="UDS120" s="89"/>
      <c r="UDT120" s="89"/>
      <c r="UDU120" s="89"/>
      <c r="UDV120" s="89"/>
      <c r="UDW120" s="89"/>
      <c r="UDX120" s="89"/>
      <c r="UDY120" s="89"/>
      <c r="UDZ120" s="89"/>
      <c r="UEA120" s="89"/>
      <c r="UEB120" s="89"/>
      <c r="UEC120" s="89"/>
      <c r="UED120" s="89"/>
      <c r="UEE120" s="89"/>
      <c r="UEF120" s="89"/>
      <c r="UEG120" s="89"/>
      <c r="UEH120" s="89"/>
      <c r="UEI120" s="89"/>
      <c r="UEJ120" s="89"/>
      <c r="UEK120" s="89"/>
      <c r="UEL120" s="89"/>
      <c r="UEM120" s="89"/>
      <c r="UEN120" s="89"/>
      <c r="UEO120" s="89"/>
      <c r="UEP120" s="89"/>
      <c r="UEQ120" s="89"/>
      <c r="UER120" s="89"/>
      <c r="UES120" s="89"/>
      <c r="UET120" s="89"/>
      <c r="UEU120" s="89"/>
      <c r="UEV120" s="89"/>
      <c r="UEW120" s="89"/>
      <c r="UEX120" s="89"/>
      <c r="UEY120" s="89"/>
      <c r="UEZ120" s="89"/>
      <c r="UFA120" s="89"/>
      <c r="UFB120" s="89"/>
      <c r="UFC120" s="89"/>
      <c r="UFD120" s="89"/>
      <c r="UFE120" s="89"/>
      <c r="UFF120" s="89"/>
      <c r="UFG120" s="89"/>
      <c r="UFH120" s="89"/>
      <c r="UFI120" s="89"/>
      <c r="UFJ120" s="89"/>
      <c r="UFK120" s="89"/>
      <c r="UFL120" s="89"/>
      <c r="UFM120" s="89"/>
      <c r="UFN120" s="89"/>
      <c r="UFO120" s="89"/>
      <c r="UFP120" s="89"/>
      <c r="UFQ120" s="89"/>
      <c r="UFR120" s="89"/>
      <c r="UFS120" s="89"/>
      <c r="UFT120" s="89"/>
      <c r="UFU120" s="89"/>
      <c r="UFV120" s="89"/>
      <c r="UFW120" s="89"/>
      <c r="UFX120" s="89"/>
      <c r="UFY120" s="89"/>
      <c r="UFZ120" s="89"/>
      <c r="UGA120" s="89"/>
      <c r="UGB120" s="89"/>
      <c r="UGC120" s="89"/>
      <c r="UGD120" s="89"/>
      <c r="UGE120" s="89"/>
      <c r="UGF120" s="89"/>
      <c r="UGG120" s="89"/>
      <c r="UGH120" s="89"/>
      <c r="UGI120" s="89"/>
      <c r="UGJ120" s="89"/>
      <c r="UGK120" s="89"/>
      <c r="UGL120" s="89"/>
      <c r="UGM120" s="89"/>
      <c r="UGN120" s="89"/>
      <c r="UGO120" s="89"/>
      <c r="UGP120" s="89"/>
      <c r="UGQ120" s="89"/>
      <c r="UGR120" s="89"/>
      <c r="UGS120" s="89"/>
      <c r="UGT120" s="89"/>
      <c r="UGU120" s="89"/>
      <c r="UGV120" s="89"/>
      <c r="UGW120" s="89"/>
      <c r="UGX120" s="89"/>
      <c r="UGY120" s="89"/>
      <c r="UGZ120" s="89"/>
      <c r="UHA120" s="89"/>
      <c r="UHB120" s="89"/>
      <c r="UHC120" s="89"/>
      <c r="UHD120" s="89"/>
      <c r="UHE120" s="89"/>
      <c r="UHF120" s="89"/>
      <c r="UHG120" s="89"/>
      <c r="UHH120" s="89"/>
      <c r="UHI120" s="89"/>
      <c r="UHJ120" s="89"/>
      <c r="UHK120" s="89"/>
      <c r="UHL120" s="89"/>
      <c r="UHM120" s="89"/>
      <c r="UHN120" s="89"/>
      <c r="UHO120" s="89"/>
      <c r="UHP120" s="89"/>
      <c r="UHQ120" s="89"/>
      <c r="UHR120" s="89"/>
      <c r="UHS120" s="89"/>
      <c r="UHT120" s="89"/>
      <c r="UHU120" s="89"/>
      <c r="UHV120" s="89"/>
      <c r="UHW120" s="89"/>
      <c r="UHX120" s="89"/>
      <c r="UHY120" s="89"/>
      <c r="UHZ120" s="89"/>
      <c r="UIA120" s="89"/>
      <c r="UIB120" s="89"/>
      <c r="UIC120" s="89"/>
      <c r="UID120" s="89"/>
      <c r="UIE120" s="89"/>
      <c r="UIF120" s="89"/>
      <c r="UIG120" s="89"/>
      <c r="UIH120" s="89"/>
      <c r="UII120" s="89"/>
      <c r="UIJ120" s="89"/>
      <c r="UIK120" s="89"/>
      <c r="UIL120" s="89"/>
      <c r="UIM120" s="89"/>
      <c r="UIN120" s="89"/>
      <c r="UIO120" s="89"/>
      <c r="UIP120" s="89"/>
      <c r="UIQ120" s="89"/>
      <c r="UIR120" s="89"/>
      <c r="UIS120" s="89"/>
      <c r="UIT120" s="89"/>
      <c r="UIU120" s="89"/>
      <c r="UIV120" s="89"/>
      <c r="UIW120" s="89"/>
      <c r="UIX120" s="89"/>
      <c r="UIY120" s="89"/>
      <c r="UIZ120" s="89"/>
      <c r="UJA120" s="89"/>
      <c r="UJB120" s="89"/>
      <c r="UJC120" s="89"/>
      <c r="UJD120" s="89"/>
      <c r="UJE120" s="89"/>
      <c r="UJF120" s="89"/>
      <c r="UJG120" s="89"/>
      <c r="UJH120" s="89"/>
      <c r="UJI120" s="89"/>
      <c r="UJJ120" s="89"/>
      <c r="UJK120" s="89"/>
      <c r="UJL120" s="89"/>
      <c r="UJM120" s="89"/>
      <c r="UJN120" s="89"/>
      <c r="UJO120" s="89"/>
      <c r="UJP120" s="89"/>
      <c r="UJQ120" s="89"/>
      <c r="UJR120" s="89"/>
      <c r="UJS120" s="89"/>
      <c r="UJT120" s="89"/>
      <c r="UJU120" s="89"/>
      <c r="UJV120" s="89"/>
      <c r="UJW120" s="89"/>
      <c r="UJX120" s="89"/>
      <c r="UJY120" s="89"/>
      <c r="UJZ120" s="89"/>
      <c r="UKA120" s="89"/>
      <c r="UKB120" s="89"/>
      <c r="UKC120" s="89"/>
      <c r="UKD120" s="89"/>
      <c r="UKE120" s="89"/>
      <c r="UKF120" s="89"/>
      <c r="UKG120" s="89"/>
      <c r="UKH120" s="89"/>
      <c r="UKI120" s="89"/>
      <c r="UKJ120" s="89"/>
      <c r="UKK120" s="89"/>
      <c r="UKL120" s="89"/>
      <c r="UKM120" s="89"/>
      <c r="UKN120" s="89"/>
      <c r="UKO120" s="89"/>
      <c r="UKP120" s="89"/>
      <c r="UKQ120" s="89"/>
      <c r="UKR120" s="89"/>
      <c r="UKS120" s="89"/>
      <c r="UKT120" s="89"/>
      <c r="UKU120" s="89"/>
      <c r="UKV120" s="89"/>
      <c r="UKW120" s="89"/>
      <c r="UKX120" s="89"/>
      <c r="UKY120" s="89"/>
      <c r="UKZ120" s="89"/>
      <c r="ULA120" s="89"/>
      <c r="ULB120" s="89"/>
      <c r="ULC120" s="89"/>
      <c r="ULD120" s="89"/>
      <c r="ULE120" s="89"/>
      <c r="ULF120" s="89"/>
      <c r="ULG120" s="89"/>
      <c r="ULH120" s="89"/>
      <c r="ULI120" s="89"/>
      <c r="ULJ120" s="89"/>
      <c r="ULK120" s="89"/>
      <c r="ULL120" s="89"/>
      <c r="ULM120" s="89"/>
      <c r="ULN120" s="89"/>
      <c r="ULO120" s="89"/>
      <c r="ULP120" s="89"/>
      <c r="ULQ120" s="89"/>
      <c r="ULR120" s="89"/>
      <c r="ULS120" s="89"/>
      <c r="ULT120" s="89"/>
      <c r="ULU120" s="89"/>
      <c r="ULV120" s="89"/>
      <c r="ULW120" s="89"/>
      <c r="ULX120" s="89"/>
      <c r="ULY120" s="89"/>
      <c r="ULZ120" s="89"/>
      <c r="UMA120" s="89"/>
      <c r="UMB120" s="89"/>
      <c r="UMC120" s="89"/>
      <c r="UMD120" s="89"/>
      <c r="UME120" s="89"/>
      <c r="UMF120" s="89"/>
      <c r="UMG120" s="89"/>
      <c r="UMH120" s="89"/>
      <c r="UMI120" s="89"/>
      <c r="UMJ120" s="89"/>
      <c r="UMK120" s="89"/>
      <c r="UML120" s="89"/>
      <c r="UMM120" s="89"/>
      <c r="UMN120" s="89"/>
      <c r="UMO120" s="89"/>
      <c r="UMP120" s="89"/>
      <c r="UMQ120" s="89"/>
      <c r="UMR120" s="89"/>
      <c r="UMS120" s="89"/>
      <c r="UMT120" s="89"/>
      <c r="UMU120" s="89"/>
      <c r="UMV120" s="89"/>
      <c r="UMW120" s="89"/>
      <c r="UMX120" s="89"/>
      <c r="UMY120" s="89"/>
      <c r="UMZ120" s="89"/>
      <c r="UNA120" s="89"/>
      <c r="UNB120" s="89"/>
      <c r="UNC120" s="89"/>
      <c r="UND120" s="89"/>
      <c r="UNE120" s="89"/>
      <c r="UNF120" s="89"/>
      <c r="UNG120" s="89"/>
      <c r="UNH120" s="89"/>
      <c r="UNI120" s="89"/>
      <c r="UNJ120" s="89"/>
      <c r="UNK120" s="89"/>
      <c r="UNL120" s="89"/>
      <c r="UNM120" s="89"/>
      <c r="UNN120" s="89"/>
      <c r="UNO120" s="89"/>
      <c r="UNP120" s="89"/>
      <c r="UNQ120" s="89"/>
      <c r="UNR120" s="89"/>
      <c r="UNS120" s="89"/>
      <c r="UNT120" s="89"/>
      <c r="UNU120" s="89"/>
      <c r="UNV120" s="89"/>
      <c r="UNW120" s="89"/>
      <c r="UNX120" s="89"/>
      <c r="UNY120" s="89"/>
      <c r="UNZ120" s="89"/>
      <c r="UOA120" s="89"/>
      <c r="UOB120" s="89"/>
      <c r="UOC120" s="89"/>
      <c r="UOD120" s="89"/>
      <c r="UOE120" s="89"/>
      <c r="UOF120" s="89"/>
      <c r="UOG120" s="89"/>
      <c r="UOH120" s="89"/>
      <c r="UOI120" s="89"/>
      <c r="UOJ120" s="89"/>
      <c r="UOK120" s="89"/>
      <c r="UOL120" s="89"/>
      <c r="UOM120" s="89"/>
      <c r="UON120" s="89"/>
      <c r="UOO120" s="89"/>
      <c r="UOP120" s="89"/>
      <c r="UOQ120" s="89"/>
      <c r="UOR120" s="89"/>
      <c r="UOS120" s="89"/>
      <c r="UOT120" s="89"/>
      <c r="UOU120" s="89"/>
      <c r="UOV120" s="89"/>
      <c r="UOW120" s="89"/>
      <c r="UOX120" s="89"/>
      <c r="UOY120" s="89"/>
      <c r="UOZ120" s="89"/>
      <c r="UPA120" s="89"/>
      <c r="UPB120" s="89"/>
      <c r="UPC120" s="89"/>
      <c r="UPD120" s="89"/>
      <c r="UPE120" s="89"/>
      <c r="UPF120" s="89"/>
      <c r="UPG120" s="89"/>
      <c r="UPH120" s="89"/>
      <c r="UPI120" s="89"/>
      <c r="UPJ120" s="89"/>
      <c r="UPK120" s="89"/>
      <c r="UPL120" s="89"/>
      <c r="UPM120" s="89"/>
      <c r="UPN120" s="89"/>
      <c r="UPO120" s="89"/>
      <c r="UPP120" s="89"/>
      <c r="UPQ120" s="89"/>
      <c r="UPR120" s="89"/>
      <c r="UPS120" s="89"/>
      <c r="UPT120" s="89"/>
      <c r="UPU120" s="89"/>
      <c r="UPV120" s="89"/>
      <c r="UPW120" s="89"/>
      <c r="UPX120" s="89"/>
      <c r="UPY120" s="89"/>
      <c r="UPZ120" s="89"/>
      <c r="UQA120" s="89"/>
      <c r="UQB120" s="89"/>
      <c r="UQC120" s="89"/>
      <c r="UQD120" s="89"/>
      <c r="UQE120" s="89"/>
      <c r="UQF120" s="89"/>
      <c r="UQG120" s="89"/>
      <c r="UQH120" s="89"/>
      <c r="UQI120" s="89"/>
      <c r="UQJ120" s="89"/>
      <c r="UQK120" s="89"/>
      <c r="UQL120" s="89"/>
      <c r="UQM120" s="89"/>
      <c r="UQN120" s="89"/>
      <c r="UQO120" s="89"/>
      <c r="UQP120" s="89"/>
      <c r="UQQ120" s="89"/>
      <c r="UQR120" s="89"/>
      <c r="UQS120" s="89"/>
      <c r="UQT120" s="89"/>
      <c r="UQU120" s="89"/>
      <c r="UQV120" s="89"/>
      <c r="UQW120" s="89"/>
      <c r="UQX120" s="89"/>
      <c r="UQY120" s="89"/>
      <c r="UQZ120" s="89"/>
      <c r="URA120" s="89"/>
      <c r="URB120" s="89"/>
      <c r="URC120" s="89"/>
      <c r="URD120" s="89"/>
      <c r="URE120" s="89"/>
      <c r="URF120" s="89"/>
      <c r="URG120" s="89"/>
      <c r="URH120" s="89"/>
      <c r="URI120" s="89"/>
      <c r="URJ120" s="89"/>
      <c r="URK120" s="89"/>
      <c r="URL120" s="89"/>
      <c r="URM120" s="89"/>
      <c r="URN120" s="89"/>
      <c r="URO120" s="89"/>
      <c r="URP120" s="89"/>
      <c r="URQ120" s="89"/>
      <c r="URR120" s="89"/>
      <c r="URS120" s="89"/>
      <c r="URT120" s="89"/>
      <c r="URU120" s="89"/>
      <c r="URV120" s="89"/>
      <c r="URW120" s="89"/>
      <c r="URX120" s="89"/>
      <c r="URY120" s="89"/>
      <c r="URZ120" s="89"/>
      <c r="USA120" s="89"/>
      <c r="USB120" s="89"/>
      <c r="USC120" s="89"/>
      <c r="USD120" s="89"/>
      <c r="USE120" s="89"/>
      <c r="USF120" s="89"/>
      <c r="USG120" s="89"/>
      <c r="USH120" s="89"/>
      <c r="USI120" s="89"/>
      <c r="USJ120" s="89"/>
      <c r="USK120" s="89"/>
      <c r="USL120" s="89"/>
      <c r="USM120" s="89"/>
      <c r="USN120" s="89"/>
      <c r="USO120" s="89"/>
      <c r="USP120" s="89"/>
      <c r="USQ120" s="89"/>
      <c r="USR120" s="89"/>
      <c r="USS120" s="89"/>
      <c r="UST120" s="89"/>
      <c r="USU120" s="89"/>
      <c r="USV120" s="89"/>
      <c r="USW120" s="89"/>
      <c r="USX120" s="89"/>
      <c r="USY120" s="89"/>
      <c r="USZ120" s="89"/>
      <c r="UTA120" s="89"/>
      <c r="UTB120" s="89"/>
      <c r="UTC120" s="89"/>
      <c r="UTD120" s="89"/>
      <c r="UTE120" s="89"/>
      <c r="UTF120" s="89"/>
      <c r="UTG120" s="89"/>
      <c r="UTH120" s="89"/>
      <c r="UTI120" s="89"/>
      <c r="UTJ120" s="89"/>
      <c r="UTK120" s="89"/>
      <c r="UTL120" s="89"/>
      <c r="UTM120" s="89"/>
      <c r="UTN120" s="89"/>
      <c r="UTO120" s="89"/>
      <c r="UTP120" s="89"/>
      <c r="UTQ120" s="89"/>
      <c r="UTR120" s="89"/>
      <c r="UTS120" s="89"/>
      <c r="UTT120" s="89"/>
      <c r="UTU120" s="89"/>
      <c r="UTV120" s="89"/>
      <c r="UTW120" s="89"/>
      <c r="UTX120" s="89"/>
      <c r="UTY120" s="89"/>
      <c r="UTZ120" s="89"/>
      <c r="UUA120" s="89"/>
      <c r="UUB120" s="89"/>
      <c r="UUC120" s="89"/>
      <c r="UUD120" s="89"/>
      <c r="UUE120" s="89"/>
      <c r="UUF120" s="89"/>
      <c r="UUG120" s="89"/>
      <c r="UUH120" s="89"/>
      <c r="UUI120" s="89"/>
      <c r="UUJ120" s="89"/>
      <c r="UUK120" s="89"/>
      <c r="UUL120" s="89"/>
      <c r="UUM120" s="89"/>
      <c r="UUN120" s="89"/>
      <c r="UUO120" s="89"/>
      <c r="UUP120" s="89"/>
      <c r="UUQ120" s="89"/>
      <c r="UUR120" s="89"/>
      <c r="UUS120" s="89"/>
      <c r="UUT120" s="89"/>
      <c r="UUU120" s="89"/>
      <c r="UUV120" s="89"/>
      <c r="UUW120" s="89"/>
      <c r="UUX120" s="89"/>
      <c r="UUY120" s="89"/>
      <c r="UUZ120" s="89"/>
      <c r="UVA120" s="89"/>
      <c r="UVB120" s="89"/>
      <c r="UVC120" s="89"/>
      <c r="UVD120" s="89"/>
      <c r="UVE120" s="89"/>
      <c r="UVF120" s="89"/>
      <c r="UVG120" s="89"/>
      <c r="UVH120" s="89"/>
      <c r="UVI120" s="89"/>
      <c r="UVJ120" s="89"/>
      <c r="UVK120" s="89"/>
      <c r="UVL120" s="89"/>
      <c r="UVM120" s="89"/>
      <c r="UVN120" s="89"/>
      <c r="UVO120" s="89"/>
      <c r="UVP120" s="89"/>
      <c r="UVQ120" s="89"/>
      <c r="UVR120" s="89"/>
      <c r="UVS120" s="89"/>
      <c r="UVT120" s="89"/>
      <c r="UVU120" s="89"/>
      <c r="UVV120" s="89"/>
      <c r="UVW120" s="89"/>
      <c r="UVX120" s="89"/>
      <c r="UVY120" s="89"/>
      <c r="UVZ120" s="89"/>
      <c r="UWA120" s="89"/>
      <c r="UWB120" s="89"/>
      <c r="UWC120" s="89"/>
      <c r="UWD120" s="89"/>
      <c r="UWE120" s="89"/>
      <c r="UWF120" s="89"/>
      <c r="UWG120" s="89"/>
      <c r="UWH120" s="89"/>
      <c r="UWI120" s="89"/>
      <c r="UWJ120" s="89"/>
      <c r="UWK120" s="89"/>
      <c r="UWL120" s="89"/>
      <c r="UWM120" s="89"/>
      <c r="UWN120" s="89"/>
      <c r="UWO120" s="89"/>
      <c r="UWP120" s="89"/>
      <c r="UWQ120" s="89"/>
      <c r="UWR120" s="89"/>
      <c r="UWS120" s="89"/>
      <c r="UWT120" s="89"/>
      <c r="UWU120" s="89"/>
      <c r="UWV120" s="89"/>
      <c r="UWW120" s="89"/>
      <c r="UWX120" s="89"/>
      <c r="UWY120" s="89"/>
      <c r="UWZ120" s="89"/>
      <c r="UXA120" s="89"/>
      <c r="UXB120" s="89"/>
      <c r="UXC120" s="89"/>
      <c r="UXD120" s="89"/>
      <c r="UXE120" s="89"/>
      <c r="UXF120" s="89"/>
      <c r="UXG120" s="89"/>
      <c r="UXH120" s="89"/>
      <c r="UXI120" s="89"/>
      <c r="UXJ120" s="89"/>
      <c r="UXK120" s="89"/>
      <c r="UXL120" s="89"/>
      <c r="UXM120" s="89"/>
      <c r="UXN120" s="89"/>
      <c r="UXO120" s="89"/>
      <c r="UXP120" s="89"/>
      <c r="UXQ120" s="89"/>
      <c r="UXR120" s="89"/>
      <c r="UXS120" s="89"/>
      <c r="UXT120" s="89"/>
      <c r="UXU120" s="89"/>
      <c r="UXV120" s="89"/>
      <c r="UXW120" s="89"/>
      <c r="UXX120" s="89"/>
      <c r="UXY120" s="89"/>
      <c r="UXZ120" s="89"/>
      <c r="UYA120" s="89"/>
      <c r="UYB120" s="89"/>
      <c r="UYC120" s="89"/>
      <c r="UYD120" s="89"/>
      <c r="UYE120" s="89"/>
      <c r="UYF120" s="89"/>
      <c r="UYG120" s="89"/>
      <c r="UYH120" s="89"/>
      <c r="UYI120" s="89"/>
      <c r="UYJ120" s="89"/>
      <c r="UYK120" s="89"/>
      <c r="UYL120" s="89"/>
      <c r="UYM120" s="89"/>
      <c r="UYN120" s="89"/>
      <c r="UYO120" s="89"/>
      <c r="UYP120" s="89"/>
      <c r="UYQ120" s="89"/>
      <c r="UYR120" s="89"/>
      <c r="UYS120" s="89"/>
      <c r="UYT120" s="89"/>
      <c r="UYU120" s="89"/>
      <c r="UYV120" s="89"/>
      <c r="UYW120" s="89"/>
      <c r="UYX120" s="89"/>
      <c r="UYY120" s="89"/>
      <c r="UYZ120" s="89"/>
      <c r="UZA120" s="89"/>
      <c r="UZB120" s="89"/>
      <c r="UZC120" s="89"/>
      <c r="UZD120" s="89"/>
      <c r="UZE120" s="89"/>
      <c r="UZF120" s="89"/>
      <c r="UZG120" s="89"/>
      <c r="UZH120" s="89"/>
      <c r="UZI120" s="89"/>
      <c r="UZJ120" s="89"/>
      <c r="UZK120" s="89"/>
      <c r="UZL120" s="89"/>
      <c r="UZM120" s="89"/>
      <c r="UZN120" s="89"/>
      <c r="UZO120" s="89"/>
      <c r="UZP120" s="89"/>
      <c r="UZQ120" s="89"/>
      <c r="UZR120" s="89"/>
      <c r="UZS120" s="89"/>
      <c r="UZT120" s="89"/>
      <c r="UZU120" s="89"/>
      <c r="UZV120" s="89"/>
      <c r="UZW120" s="89"/>
      <c r="UZX120" s="89"/>
      <c r="UZY120" s="89"/>
      <c r="UZZ120" s="89"/>
      <c r="VAA120" s="89"/>
      <c r="VAB120" s="89"/>
      <c r="VAC120" s="89"/>
      <c r="VAD120" s="89"/>
      <c r="VAE120" s="89"/>
      <c r="VAF120" s="89"/>
      <c r="VAG120" s="89"/>
      <c r="VAH120" s="89"/>
      <c r="VAI120" s="89"/>
      <c r="VAJ120" s="89"/>
      <c r="VAK120" s="89"/>
      <c r="VAL120" s="89"/>
      <c r="VAM120" s="89"/>
      <c r="VAN120" s="89"/>
      <c r="VAO120" s="89"/>
      <c r="VAP120" s="89"/>
      <c r="VAQ120" s="89"/>
      <c r="VAR120" s="89"/>
      <c r="VAS120" s="89"/>
      <c r="VAT120" s="89"/>
      <c r="VAU120" s="89"/>
      <c r="VAV120" s="89"/>
      <c r="VAW120" s="89"/>
      <c r="VAX120" s="89"/>
      <c r="VAY120" s="89"/>
      <c r="VAZ120" s="89"/>
      <c r="VBA120" s="89"/>
      <c r="VBB120" s="89"/>
      <c r="VBC120" s="89"/>
      <c r="VBD120" s="89"/>
      <c r="VBE120" s="89"/>
      <c r="VBF120" s="89"/>
      <c r="VBG120" s="89"/>
      <c r="VBH120" s="89"/>
      <c r="VBI120" s="89"/>
      <c r="VBJ120" s="89"/>
      <c r="VBK120" s="89"/>
      <c r="VBL120" s="89"/>
      <c r="VBM120" s="89"/>
      <c r="VBN120" s="89"/>
      <c r="VBO120" s="89"/>
      <c r="VBP120" s="89"/>
      <c r="VBQ120" s="89"/>
      <c r="VBR120" s="89"/>
      <c r="VBS120" s="89"/>
      <c r="VBT120" s="89"/>
      <c r="VBU120" s="89"/>
      <c r="VBV120" s="89"/>
      <c r="VBW120" s="89"/>
      <c r="VBX120" s="89"/>
      <c r="VBY120" s="89"/>
      <c r="VBZ120" s="89"/>
      <c r="VCA120" s="89"/>
      <c r="VCB120" s="89"/>
      <c r="VCC120" s="89"/>
      <c r="VCD120" s="89"/>
      <c r="VCE120" s="89"/>
      <c r="VCF120" s="89"/>
      <c r="VCG120" s="89"/>
      <c r="VCH120" s="89"/>
      <c r="VCI120" s="89"/>
      <c r="VCJ120" s="89"/>
      <c r="VCK120" s="89"/>
      <c r="VCL120" s="89"/>
      <c r="VCM120" s="89"/>
      <c r="VCN120" s="89"/>
      <c r="VCO120" s="89"/>
      <c r="VCP120" s="89"/>
      <c r="VCQ120" s="89"/>
      <c r="VCR120" s="89"/>
      <c r="VCS120" s="89"/>
      <c r="VCT120" s="89"/>
      <c r="VCU120" s="89"/>
      <c r="VCV120" s="89"/>
      <c r="VCW120" s="89"/>
      <c r="VCX120" s="89"/>
      <c r="VCY120" s="89"/>
      <c r="VCZ120" s="89"/>
      <c r="VDA120" s="89"/>
      <c r="VDB120" s="89"/>
      <c r="VDC120" s="89"/>
      <c r="VDD120" s="89"/>
      <c r="VDE120" s="89"/>
      <c r="VDF120" s="89"/>
      <c r="VDG120" s="89"/>
      <c r="VDH120" s="89"/>
      <c r="VDI120" s="89"/>
      <c r="VDJ120" s="89"/>
      <c r="VDK120" s="89"/>
      <c r="VDL120" s="89"/>
      <c r="VDM120" s="89"/>
      <c r="VDN120" s="89"/>
      <c r="VDO120" s="89"/>
      <c r="VDP120" s="89"/>
      <c r="VDQ120" s="89"/>
      <c r="VDR120" s="89"/>
      <c r="VDS120" s="89"/>
      <c r="VDT120" s="89"/>
      <c r="VDU120" s="89"/>
      <c r="VDV120" s="89"/>
      <c r="VDW120" s="89"/>
      <c r="VDX120" s="89"/>
      <c r="VDY120" s="89"/>
      <c r="VDZ120" s="89"/>
      <c r="VEA120" s="89"/>
      <c r="VEB120" s="89"/>
      <c r="VEC120" s="89"/>
      <c r="VED120" s="89"/>
      <c r="VEE120" s="89"/>
      <c r="VEF120" s="89"/>
      <c r="VEG120" s="89"/>
      <c r="VEH120" s="89"/>
      <c r="VEI120" s="89"/>
      <c r="VEJ120" s="89"/>
      <c r="VEK120" s="89"/>
      <c r="VEL120" s="89"/>
      <c r="VEM120" s="89"/>
      <c r="VEN120" s="89"/>
      <c r="VEO120" s="89"/>
      <c r="VEP120" s="89"/>
      <c r="VEQ120" s="89"/>
      <c r="VER120" s="89"/>
      <c r="VES120" s="89"/>
      <c r="VET120" s="89"/>
      <c r="VEU120" s="89"/>
      <c r="VEV120" s="89"/>
      <c r="VEW120" s="89"/>
      <c r="VEX120" s="89"/>
      <c r="VEY120" s="89"/>
      <c r="VEZ120" s="89"/>
      <c r="VFA120" s="89"/>
      <c r="VFB120" s="89"/>
      <c r="VFC120" s="89"/>
      <c r="VFD120" s="89"/>
      <c r="VFE120" s="89"/>
      <c r="VFF120" s="89"/>
      <c r="VFG120" s="89"/>
      <c r="VFH120" s="89"/>
      <c r="VFI120" s="89"/>
      <c r="VFJ120" s="89"/>
      <c r="VFK120" s="89"/>
      <c r="VFL120" s="89"/>
      <c r="VFM120" s="89"/>
      <c r="VFN120" s="89"/>
      <c r="VFO120" s="89"/>
      <c r="VFP120" s="89"/>
      <c r="VFQ120" s="89"/>
      <c r="VFR120" s="89"/>
      <c r="VFS120" s="89"/>
      <c r="VFT120" s="89"/>
      <c r="VFU120" s="89"/>
      <c r="VFV120" s="89"/>
      <c r="VFW120" s="89"/>
      <c r="VFX120" s="89"/>
      <c r="VFY120" s="89"/>
      <c r="VFZ120" s="89"/>
      <c r="VGA120" s="89"/>
      <c r="VGB120" s="89"/>
      <c r="VGC120" s="89"/>
      <c r="VGD120" s="89"/>
      <c r="VGE120" s="89"/>
      <c r="VGF120" s="89"/>
      <c r="VGG120" s="89"/>
      <c r="VGH120" s="89"/>
      <c r="VGI120" s="89"/>
      <c r="VGJ120" s="89"/>
      <c r="VGK120" s="89"/>
      <c r="VGL120" s="89"/>
      <c r="VGM120" s="89"/>
      <c r="VGN120" s="89"/>
      <c r="VGO120" s="89"/>
      <c r="VGP120" s="89"/>
      <c r="VGQ120" s="89"/>
      <c r="VGR120" s="89"/>
      <c r="VGS120" s="89"/>
      <c r="VGT120" s="89"/>
      <c r="VGU120" s="89"/>
      <c r="VGV120" s="89"/>
      <c r="VGW120" s="89"/>
      <c r="VGX120" s="89"/>
      <c r="VGY120" s="89"/>
      <c r="VGZ120" s="89"/>
      <c r="VHA120" s="89"/>
      <c r="VHB120" s="89"/>
      <c r="VHC120" s="89"/>
      <c r="VHD120" s="89"/>
      <c r="VHE120" s="89"/>
      <c r="VHF120" s="89"/>
      <c r="VHG120" s="89"/>
      <c r="VHH120" s="89"/>
      <c r="VHI120" s="89"/>
      <c r="VHJ120" s="89"/>
      <c r="VHK120" s="89"/>
      <c r="VHL120" s="89"/>
      <c r="VHM120" s="89"/>
      <c r="VHN120" s="89"/>
      <c r="VHO120" s="89"/>
      <c r="VHP120" s="89"/>
      <c r="VHQ120" s="89"/>
      <c r="VHR120" s="89"/>
      <c r="VHS120" s="89"/>
      <c r="VHT120" s="89"/>
      <c r="VHU120" s="89"/>
      <c r="VHV120" s="89"/>
      <c r="VHW120" s="89"/>
      <c r="VHX120" s="89"/>
      <c r="VHY120" s="89"/>
      <c r="VHZ120" s="89"/>
      <c r="VIA120" s="89"/>
      <c r="VIB120" s="89"/>
      <c r="VIC120" s="89"/>
      <c r="VID120" s="89"/>
      <c r="VIE120" s="89"/>
      <c r="VIF120" s="89"/>
      <c r="VIG120" s="89"/>
      <c r="VIH120" s="89"/>
      <c r="VII120" s="89"/>
      <c r="VIJ120" s="89"/>
      <c r="VIK120" s="89"/>
      <c r="VIL120" s="89"/>
      <c r="VIM120" s="89"/>
      <c r="VIN120" s="89"/>
      <c r="VIO120" s="89"/>
      <c r="VIP120" s="89"/>
      <c r="VIQ120" s="89"/>
      <c r="VIR120" s="89"/>
      <c r="VIS120" s="89"/>
      <c r="VIT120" s="89"/>
      <c r="VIU120" s="89"/>
      <c r="VIV120" s="89"/>
      <c r="VIW120" s="89"/>
      <c r="VIX120" s="89"/>
      <c r="VIY120" s="89"/>
      <c r="VIZ120" s="89"/>
      <c r="VJA120" s="89"/>
      <c r="VJB120" s="89"/>
      <c r="VJC120" s="89"/>
      <c r="VJD120" s="89"/>
      <c r="VJE120" s="89"/>
      <c r="VJF120" s="89"/>
      <c r="VJG120" s="89"/>
      <c r="VJH120" s="89"/>
      <c r="VJI120" s="89"/>
      <c r="VJJ120" s="89"/>
      <c r="VJK120" s="89"/>
      <c r="VJL120" s="89"/>
      <c r="VJM120" s="89"/>
      <c r="VJN120" s="89"/>
      <c r="VJO120" s="89"/>
      <c r="VJP120" s="89"/>
      <c r="VJQ120" s="89"/>
      <c r="VJR120" s="89"/>
      <c r="VJS120" s="89"/>
      <c r="VJT120" s="89"/>
      <c r="VJU120" s="89"/>
      <c r="VJV120" s="89"/>
      <c r="VJW120" s="89"/>
      <c r="VJX120" s="89"/>
      <c r="VJY120" s="89"/>
      <c r="VJZ120" s="89"/>
      <c r="VKA120" s="89"/>
      <c r="VKB120" s="89"/>
      <c r="VKC120" s="89"/>
      <c r="VKD120" s="89"/>
      <c r="VKE120" s="89"/>
      <c r="VKF120" s="89"/>
      <c r="VKG120" s="89"/>
      <c r="VKH120" s="89"/>
      <c r="VKI120" s="89"/>
      <c r="VKJ120" s="89"/>
      <c r="VKK120" s="89"/>
      <c r="VKL120" s="89"/>
      <c r="VKM120" s="89"/>
      <c r="VKN120" s="89"/>
      <c r="VKO120" s="89"/>
      <c r="VKP120" s="89"/>
      <c r="VKQ120" s="89"/>
      <c r="VKR120" s="89"/>
      <c r="VKS120" s="89"/>
      <c r="VKT120" s="89"/>
      <c r="VKU120" s="89"/>
      <c r="VKV120" s="89"/>
      <c r="VKW120" s="89"/>
      <c r="VKX120" s="89"/>
      <c r="VKY120" s="89"/>
      <c r="VKZ120" s="89"/>
      <c r="VLA120" s="89"/>
      <c r="VLB120" s="89"/>
      <c r="VLC120" s="89"/>
      <c r="VLD120" s="89"/>
      <c r="VLE120" s="89"/>
      <c r="VLF120" s="89"/>
      <c r="VLG120" s="89"/>
      <c r="VLH120" s="89"/>
      <c r="VLI120" s="89"/>
      <c r="VLJ120" s="89"/>
      <c r="VLK120" s="89"/>
      <c r="VLL120" s="89"/>
      <c r="VLM120" s="89"/>
      <c r="VLN120" s="89"/>
      <c r="VLO120" s="89"/>
      <c r="VLP120" s="89"/>
      <c r="VLQ120" s="89"/>
      <c r="VLR120" s="89"/>
      <c r="VLS120" s="89"/>
      <c r="VLT120" s="89"/>
      <c r="VLU120" s="89"/>
      <c r="VLV120" s="89"/>
      <c r="VLW120" s="89"/>
      <c r="VLX120" s="89"/>
      <c r="VLY120" s="89"/>
      <c r="VLZ120" s="89"/>
      <c r="VMA120" s="89"/>
      <c r="VMB120" s="89"/>
      <c r="VMC120" s="89"/>
      <c r="VMD120" s="89"/>
      <c r="VME120" s="89"/>
      <c r="VMF120" s="89"/>
      <c r="VMG120" s="89"/>
      <c r="VMH120" s="89"/>
      <c r="VMI120" s="89"/>
      <c r="VMJ120" s="89"/>
      <c r="VMK120" s="89"/>
      <c r="VML120" s="89"/>
      <c r="VMM120" s="89"/>
      <c r="VMN120" s="89"/>
      <c r="VMO120" s="89"/>
      <c r="VMP120" s="89"/>
      <c r="VMQ120" s="89"/>
      <c r="VMR120" s="89"/>
      <c r="VMS120" s="89"/>
      <c r="VMT120" s="89"/>
      <c r="VMU120" s="89"/>
      <c r="VMV120" s="89"/>
      <c r="VMW120" s="89"/>
      <c r="VMX120" s="89"/>
      <c r="VMY120" s="89"/>
      <c r="VMZ120" s="89"/>
      <c r="VNA120" s="89"/>
      <c r="VNB120" s="89"/>
      <c r="VNC120" s="89"/>
      <c r="VND120" s="89"/>
      <c r="VNE120" s="89"/>
      <c r="VNF120" s="89"/>
      <c r="VNG120" s="89"/>
      <c r="VNH120" s="89"/>
      <c r="VNI120" s="89"/>
      <c r="VNJ120" s="89"/>
      <c r="VNK120" s="89"/>
      <c r="VNL120" s="89"/>
      <c r="VNM120" s="89"/>
      <c r="VNN120" s="89"/>
      <c r="VNO120" s="89"/>
      <c r="VNP120" s="89"/>
      <c r="VNQ120" s="89"/>
      <c r="VNR120" s="89"/>
      <c r="VNS120" s="89"/>
      <c r="VNT120" s="89"/>
      <c r="VNU120" s="89"/>
      <c r="VNV120" s="89"/>
      <c r="VNW120" s="89"/>
      <c r="VNX120" s="89"/>
      <c r="VNY120" s="89"/>
      <c r="VNZ120" s="89"/>
      <c r="VOA120" s="89"/>
      <c r="VOB120" s="89"/>
      <c r="VOC120" s="89"/>
      <c r="VOD120" s="89"/>
      <c r="VOE120" s="89"/>
      <c r="VOF120" s="89"/>
      <c r="VOG120" s="89"/>
      <c r="VOH120" s="89"/>
      <c r="VOI120" s="89"/>
      <c r="VOJ120" s="89"/>
      <c r="VOK120" s="89"/>
      <c r="VOL120" s="89"/>
      <c r="VOM120" s="89"/>
      <c r="VON120" s="89"/>
      <c r="VOO120" s="89"/>
      <c r="VOP120" s="89"/>
      <c r="VOQ120" s="89"/>
      <c r="VOR120" s="89"/>
      <c r="VOS120" s="89"/>
      <c r="VOT120" s="89"/>
      <c r="VOU120" s="89"/>
      <c r="VOV120" s="89"/>
      <c r="VOW120" s="89"/>
      <c r="VOX120" s="89"/>
      <c r="VOY120" s="89"/>
      <c r="VOZ120" s="89"/>
      <c r="VPA120" s="89"/>
      <c r="VPB120" s="89"/>
      <c r="VPC120" s="89"/>
      <c r="VPD120" s="89"/>
      <c r="VPE120" s="89"/>
      <c r="VPF120" s="89"/>
      <c r="VPG120" s="89"/>
      <c r="VPH120" s="89"/>
      <c r="VPI120" s="89"/>
      <c r="VPJ120" s="89"/>
      <c r="VPK120" s="89"/>
      <c r="VPL120" s="89"/>
      <c r="VPM120" s="89"/>
      <c r="VPN120" s="89"/>
      <c r="VPO120" s="89"/>
      <c r="VPP120" s="89"/>
      <c r="VPQ120" s="89"/>
      <c r="VPR120" s="89"/>
      <c r="VPS120" s="89"/>
      <c r="VPT120" s="89"/>
      <c r="VPU120" s="89"/>
      <c r="VPV120" s="89"/>
      <c r="VPW120" s="89"/>
      <c r="VPX120" s="89"/>
      <c r="VPY120" s="89"/>
      <c r="VPZ120" s="89"/>
      <c r="VQA120" s="89"/>
      <c r="VQB120" s="89"/>
      <c r="VQC120" s="89"/>
      <c r="VQD120" s="89"/>
      <c r="VQE120" s="89"/>
      <c r="VQF120" s="89"/>
      <c r="VQG120" s="89"/>
      <c r="VQH120" s="89"/>
      <c r="VQI120" s="89"/>
      <c r="VQJ120" s="89"/>
      <c r="VQK120" s="89"/>
      <c r="VQL120" s="89"/>
      <c r="VQM120" s="89"/>
      <c r="VQN120" s="89"/>
      <c r="VQO120" s="89"/>
      <c r="VQP120" s="89"/>
      <c r="VQQ120" s="89"/>
      <c r="VQR120" s="89"/>
      <c r="VQS120" s="89"/>
      <c r="VQT120" s="89"/>
      <c r="VQU120" s="89"/>
      <c r="VQV120" s="89"/>
      <c r="VQW120" s="89"/>
      <c r="VQX120" s="89"/>
      <c r="VQY120" s="89"/>
      <c r="VQZ120" s="89"/>
      <c r="VRA120" s="89"/>
      <c r="VRB120" s="89"/>
      <c r="VRC120" s="89"/>
      <c r="VRD120" s="89"/>
      <c r="VRE120" s="89"/>
      <c r="VRF120" s="89"/>
      <c r="VRG120" s="89"/>
      <c r="VRH120" s="89"/>
      <c r="VRI120" s="89"/>
      <c r="VRJ120" s="89"/>
      <c r="VRK120" s="89"/>
      <c r="VRL120" s="89"/>
      <c r="VRM120" s="89"/>
      <c r="VRN120" s="89"/>
      <c r="VRO120" s="89"/>
      <c r="VRP120" s="89"/>
      <c r="VRQ120" s="89"/>
      <c r="VRR120" s="89"/>
      <c r="VRS120" s="89"/>
      <c r="VRT120" s="89"/>
      <c r="VRU120" s="89"/>
      <c r="VRV120" s="89"/>
      <c r="VRW120" s="89"/>
      <c r="VRX120" s="89"/>
      <c r="VRY120" s="89"/>
      <c r="VRZ120" s="89"/>
      <c r="VSA120" s="89"/>
      <c r="VSB120" s="89"/>
      <c r="VSC120" s="89"/>
      <c r="VSD120" s="89"/>
      <c r="VSE120" s="89"/>
      <c r="VSF120" s="89"/>
      <c r="VSG120" s="89"/>
      <c r="VSH120" s="89"/>
      <c r="VSI120" s="89"/>
      <c r="VSJ120" s="89"/>
      <c r="VSK120" s="89"/>
      <c r="VSL120" s="89"/>
      <c r="VSM120" s="89"/>
      <c r="VSN120" s="89"/>
      <c r="VSO120" s="89"/>
      <c r="VSP120" s="89"/>
      <c r="VSQ120" s="89"/>
      <c r="VSR120" s="89"/>
      <c r="VSS120" s="89"/>
      <c r="VST120" s="89"/>
      <c r="VSU120" s="89"/>
      <c r="VSV120" s="89"/>
      <c r="VSW120" s="89"/>
      <c r="VSX120" s="89"/>
      <c r="VSY120" s="89"/>
      <c r="VSZ120" s="89"/>
      <c r="VTA120" s="89"/>
      <c r="VTB120" s="89"/>
      <c r="VTC120" s="89"/>
      <c r="VTD120" s="89"/>
      <c r="VTE120" s="89"/>
      <c r="VTF120" s="89"/>
      <c r="VTG120" s="89"/>
      <c r="VTH120" s="89"/>
      <c r="VTI120" s="89"/>
      <c r="VTJ120" s="89"/>
      <c r="VTK120" s="89"/>
      <c r="VTL120" s="89"/>
      <c r="VTM120" s="89"/>
      <c r="VTN120" s="89"/>
      <c r="VTO120" s="89"/>
      <c r="VTP120" s="89"/>
      <c r="VTQ120" s="89"/>
      <c r="VTR120" s="89"/>
      <c r="VTS120" s="89"/>
      <c r="VTT120" s="89"/>
      <c r="VTU120" s="89"/>
      <c r="VTV120" s="89"/>
      <c r="VTW120" s="89"/>
      <c r="VTX120" s="89"/>
      <c r="VTY120" s="89"/>
      <c r="VTZ120" s="89"/>
      <c r="VUA120" s="89"/>
      <c r="VUB120" s="89"/>
      <c r="VUC120" s="89"/>
      <c r="VUD120" s="89"/>
      <c r="VUE120" s="89"/>
      <c r="VUF120" s="89"/>
      <c r="VUG120" s="89"/>
      <c r="VUH120" s="89"/>
      <c r="VUI120" s="89"/>
      <c r="VUJ120" s="89"/>
      <c r="VUK120" s="89"/>
      <c r="VUL120" s="89"/>
      <c r="VUM120" s="89"/>
      <c r="VUN120" s="89"/>
      <c r="VUO120" s="89"/>
      <c r="VUP120" s="89"/>
      <c r="VUQ120" s="89"/>
      <c r="VUR120" s="89"/>
      <c r="VUS120" s="89"/>
      <c r="VUT120" s="89"/>
      <c r="VUU120" s="89"/>
      <c r="VUV120" s="89"/>
      <c r="VUW120" s="89"/>
      <c r="VUX120" s="89"/>
      <c r="VUY120" s="89"/>
      <c r="VUZ120" s="89"/>
      <c r="VVA120" s="89"/>
      <c r="VVB120" s="89"/>
      <c r="VVC120" s="89"/>
      <c r="VVD120" s="89"/>
      <c r="VVE120" s="89"/>
      <c r="VVF120" s="89"/>
      <c r="VVG120" s="89"/>
      <c r="VVH120" s="89"/>
      <c r="VVI120" s="89"/>
      <c r="VVJ120" s="89"/>
      <c r="VVK120" s="89"/>
      <c r="VVL120" s="89"/>
      <c r="VVM120" s="89"/>
      <c r="VVN120" s="89"/>
      <c r="VVO120" s="89"/>
      <c r="VVP120" s="89"/>
      <c r="VVQ120" s="89"/>
      <c r="VVR120" s="89"/>
      <c r="VVS120" s="89"/>
      <c r="VVT120" s="89"/>
      <c r="VVU120" s="89"/>
      <c r="VVV120" s="89"/>
      <c r="VVW120" s="89"/>
      <c r="VVX120" s="89"/>
      <c r="VVY120" s="89"/>
      <c r="VVZ120" s="89"/>
      <c r="VWA120" s="89"/>
      <c r="VWB120" s="89"/>
      <c r="VWC120" s="89"/>
      <c r="VWD120" s="89"/>
      <c r="VWE120" s="89"/>
      <c r="VWF120" s="89"/>
      <c r="VWG120" s="89"/>
      <c r="VWH120" s="89"/>
      <c r="VWI120" s="89"/>
      <c r="VWJ120" s="89"/>
      <c r="VWK120" s="89"/>
      <c r="VWL120" s="89"/>
      <c r="VWM120" s="89"/>
      <c r="VWN120" s="89"/>
      <c r="VWO120" s="89"/>
      <c r="VWP120" s="89"/>
      <c r="VWQ120" s="89"/>
      <c r="VWR120" s="89"/>
      <c r="VWS120" s="89"/>
      <c r="VWT120" s="89"/>
      <c r="VWU120" s="89"/>
      <c r="VWV120" s="89"/>
      <c r="VWW120" s="89"/>
      <c r="VWX120" s="89"/>
      <c r="VWY120" s="89"/>
      <c r="VWZ120" s="89"/>
      <c r="VXA120" s="89"/>
      <c r="VXB120" s="89"/>
      <c r="VXC120" s="89"/>
      <c r="VXD120" s="89"/>
      <c r="VXE120" s="89"/>
      <c r="VXF120" s="89"/>
      <c r="VXG120" s="89"/>
      <c r="VXH120" s="89"/>
      <c r="VXI120" s="89"/>
      <c r="VXJ120" s="89"/>
      <c r="VXK120" s="89"/>
      <c r="VXL120" s="89"/>
      <c r="VXM120" s="89"/>
      <c r="VXN120" s="89"/>
      <c r="VXO120" s="89"/>
      <c r="VXP120" s="89"/>
      <c r="VXQ120" s="89"/>
      <c r="VXR120" s="89"/>
      <c r="VXS120" s="89"/>
      <c r="VXT120" s="89"/>
      <c r="VXU120" s="89"/>
      <c r="VXV120" s="89"/>
      <c r="VXW120" s="89"/>
      <c r="VXX120" s="89"/>
      <c r="VXY120" s="89"/>
      <c r="VXZ120" s="89"/>
      <c r="VYA120" s="89"/>
      <c r="VYB120" s="89"/>
      <c r="VYC120" s="89"/>
      <c r="VYD120" s="89"/>
      <c r="VYE120" s="89"/>
      <c r="VYF120" s="89"/>
      <c r="VYG120" s="89"/>
      <c r="VYH120" s="89"/>
      <c r="VYI120" s="89"/>
      <c r="VYJ120" s="89"/>
      <c r="VYK120" s="89"/>
      <c r="VYL120" s="89"/>
      <c r="VYM120" s="89"/>
      <c r="VYN120" s="89"/>
      <c r="VYO120" s="89"/>
      <c r="VYP120" s="89"/>
      <c r="VYQ120" s="89"/>
      <c r="VYR120" s="89"/>
      <c r="VYS120" s="89"/>
      <c r="VYT120" s="89"/>
      <c r="VYU120" s="89"/>
      <c r="VYV120" s="89"/>
      <c r="VYW120" s="89"/>
      <c r="VYX120" s="89"/>
      <c r="VYY120" s="89"/>
      <c r="VYZ120" s="89"/>
      <c r="VZA120" s="89"/>
      <c r="VZB120" s="89"/>
      <c r="VZC120" s="89"/>
      <c r="VZD120" s="89"/>
      <c r="VZE120" s="89"/>
      <c r="VZF120" s="89"/>
      <c r="VZG120" s="89"/>
      <c r="VZH120" s="89"/>
      <c r="VZI120" s="89"/>
      <c r="VZJ120" s="89"/>
      <c r="VZK120" s="89"/>
      <c r="VZL120" s="89"/>
      <c r="VZM120" s="89"/>
      <c r="VZN120" s="89"/>
      <c r="VZO120" s="89"/>
      <c r="VZP120" s="89"/>
      <c r="VZQ120" s="89"/>
      <c r="VZR120" s="89"/>
      <c r="VZS120" s="89"/>
      <c r="VZT120" s="89"/>
      <c r="VZU120" s="89"/>
      <c r="VZV120" s="89"/>
      <c r="VZW120" s="89"/>
      <c r="VZX120" s="89"/>
      <c r="VZY120" s="89"/>
      <c r="VZZ120" s="89"/>
      <c r="WAA120" s="89"/>
      <c r="WAB120" s="89"/>
      <c r="WAC120" s="89"/>
      <c r="WAD120" s="89"/>
      <c r="WAE120" s="89"/>
      <c r="WAF120" s="89"/>
      <c r="WAG120" s="89"/>
      <c r="WAH120" s="89"/>
      <c r="WAI120" s="89"/>
      <c r="WAJ120" s="89"/>
      <c r="WAK120" s="89"/>
      <c r="WAL120" s="89"/>
      <c r="WAM120" s="89"/>
      <c r="WAN120" s="89"/>
      <c r="WAO120" s="89"/>
      <c r="WAP120" s="89"/>
      <c r="WAQ120" s="89"/>
      <c r="WAR120" s="89"/>
      <c r="WAS120" s="89"/>
      <c r="WAT120" s="89"/>
      <c r="WAU120" s="89"/>
      <c r="WAV120" s="89"/>
      <c r="WAW120" s="89"/>
      <c r="WAX120" s="89"/>
      <c r="WAY120" s="89"/>
      <c r="WAZ120" s="89"/>
      <c r="WBA120" s="89"/>
      <c r="WBB120" s="89"/>
      <c r="WBC120" s="89"/>
      <c r="WBD120" s="89"/>
      <c r="WBE120" s="89"/>
      <c r="WBF120" s="89"/>
      <c r="WBG120" s="89"/>
      <c r="WBH120" s="89"/>
      <c r="WBI120" s="89"/>
      <c r="WBJ120" s="89"/>
      <c r="WBK120" s="89"/>
      <c r="WBL120" s="89"/>
      <c r="WBM120" s="89"/>
      <c r="WBN120" s="89"/>
      <c r="WBO120" s="89"/>
      <c r="WBP120" s="89"/>
      <c r="WBQ120" s="89"/>
      <c r="WBR120" s="89"/>
      <c r="WBS120" s="89"/>
      <c r="WBT120" s="89"/>
      <c r="WBU120" s="89"/>
      <c r="WBV120" s="89"/>
      <c r="WBW120" s="89"/>
      <c r="WBX120" s="89"/>
      <c r="WBY120" s="89"/>
      <c r="WBZ120" s="89"/>
      <c r="WCA120" s="89"/>
      <c r="WCB120" s="89"/>
      <c r="WCC120" s="89"/>
      <c r="WCD120" s="89"/>
      <c r="WCE120" s="89"/>
      <c r="WCF120" s="89"/>
      <c r="WCG120" s="89"/>
      <c r="WCH120" s="89"/>
      <c r="WCI120" s="89"/>
      <c r="WCJ120" s="89"/>
      <c r="WCK120" s="89"/>
      <c r="WCL120" s="89"/>
      <c r="WCM120" s="89"/>
      <c r="WCN120" s="89"/>
      <c r="WCO120" s="89"/>
      <c r="WCP120" s="89"/>
      <c r="WCQ120" s="89"/>
      <c r="WCR120" s="89"/>
      <c r="WCS120" s="89"/>
      <c r="WCT120" s="89"/>
      <c r="WCU120" s="89"/>
      <c r="WCV120" s="89"/>
      <c r="WCW120" s="89"/>
      <c r="WCX120" s="89"/>
      <c r="WCY120" s="89"/>
      <c r="WCZ120" s="89"/>
      <c r="WDA120" s="89"/>
      <c r="WDB120" s="89"/>
      <c r="WDC120" s="89"/>
      <c r="WDD120" s="89"/>
      <c r="WDE120" s="89"/>
      <c r="WDF120" s="89"/>
      <c r="WDG120" s="89"/>
      <c r="WDH120" s="89"/>
      <c r="WDI120" s="89"/>
      <c r="WDJ120" s="89"/>
      <c r="WDK120" s="89"/>
      <c r="WDL120" s="89"/>
      <c r="WDM120" s="89"/>
      <c r="WDN120" s="89"/>
      <c r="WDO120" s="89"/>
      <c r="WDP120" s="89"/>
      <c r="WDQ120" s="89"/>
      <c r="WDR120" s="89"/>
      <c r="WDS120" s="89"/>
      <c r="WDT120" s="89"/>
      <c r="WDU120" s="89"/>
      <c r="WDV120" s="89"/>
      <c r="WDW120" s="89"/>
      <c r="WDX120" s="89"/>
      <c r="WDY120" s="89"/>
      <c r="WDZ120" s="89"/>
      <c r="WEA120" s="89"/>
      <c r="WEB120" s="89"/>
      <c r="WEC120" s="89"/>
      <c r="WED120" s="89"/>
      <c r="WEE120" s="89"/>
      <c r="WEF120" s="89"/>
      <c r="WEG120" s="89"/>
      <c r="WEH120" s="89"/>
      <c r="WEI120" s="89"/>
      <c r="WEJ120" s="89"/>
      <c r="WEK120" s="89"/>
      <c r="WEL120" s="89"/>
      <c r="WEM120" s="89"/>
      <c r="WEN120" s="89"/>
      <c r="WEO120" s="89"/>
      <c r="WEP120" s="89"/>
      <c r="WEQ120" s="89"/>
      <c r="WER120" s="89"/>
      <c r="WES120" s="89"/>
      <c r="WET120" s="89"/>
      <c r="WEU120" s="89"/>
      <c r="WEV120" s="89"/>
      <c r="WEW120" s="89"/>
      <c r="WEX120" s="89"/>
      <c r="WEY120" s="89"/>
      <c r="WEZ120" s="89"/>
      <c r="WFA120" s="89"/>
      <c r="WFB120" s="89"/>
      <c r="WFC120" s="89"/>
      <c r="WFD120" s="89"/>
      <c r="WFE120" s="89"/>
      <c r="WFF120" s="89"/>
      <c r="WFG120" s="89"/>
      <c r="WFH120" s="89"/>
      <c r="WFI120" s="89"/>
      <c r="WFJ120" s="89"/>
      <c r="WFK120" s="89"/>
      <c r="WFL120" s="89"/>
      <c r="WFM120" s="89"/>
      <c r="WFN120" s="89"/>
      <c r="WFO120" s="89"/>
      <c r="WFP120" s="89"/>
      <c r="WFQ120" s="89"/>
      <c r="WFR120" s="89"/>
      <c r="WFS120" s="89"/>
      <c r="WFT120" s="89"/>
      <c r="WFU120" s="89"/>
      <c r="WFV120" s="89"/>
      <c r="WFW120" s="89"/>
      <c r="WFX120" s="89"/>
      <c r="WFY120" s="89"/>
      <c r="WFZ120" s="89"/>
      <c r="WGA120" s="89"/>
      <c r="WGB120" s="89"/>
      <c r="WGC120" s="89"/>
      <c r="WGD120" s="89"/>
      <c r="WGE120" s="89"/>
      <c r="WGF120" s="89"/>
      <c r="WGG120" s="89"/>
      <c r="WGH120" s="89"/>
      <c r="WGI120" s="89"/>
      <c r="WGJ120" s="89"/>
      <c r="WGK120" s="89"/>
      <c r="WGL120" s="89"/>
      <c r="WGM120" s="89"/>
      <c r="WGN120" s="89"/>
      <c r="WGO120" s="89"/>
      <c r="WGP120" s="89"/>
      <c r="WGQ120" s="89"/>
      <c r="WGR120" s="89"/>
      <c r="WGS120" s="89"/>
      <c r="WGT120" s="89"/>
      <c r="WGU120" s="89"/>
      <c r="WGV120" s="89"/>
      <c r="WGW120" s="89"/>
      <c r="WGX120" s="89"/>
      <c r="WGY120" s="89"/>
      <c r="WGZ120" s="89"/>
      <c r="WHA120" s="89"/>
      <c r="WHB120" s="89"/>
      <c r="WHC120" s="89"/>
      <c r="WHD120" s="89"/>
      <c r="WHE120" s="89"/>
      <c r="WHF120" s="89"/>
      <c r="WHG120" s="89"/>
      <c r="WHH120" s="89"/>
      <c r="WHI120" s="89"/>
      <c r="WHJ120" s="89"/>
      <c r="WHK120" s="89"/>
      <c r="WHL120" s="89"/>
      <c r="WHM120" s="89"/>
      <c r="WHN120" s="89"/>
      <c r="WHO120" s="89"/>
      <c r="WHP120" s="89"/>
      <c r="WHQ120" s="89"/>
      <c r="WHR120" s="89"/>
      <c r="WHS120" s="89"/>
      <c r="WHT120" s="89"/>
      <c r="WHU120" s="89"/>
      <c r="WHV120" s="89"/>
      <c r="WHW120" s="89"/>
      <c r="WHX120" s="89"/>
      <c r="WHY120" s="89"/>
      <c r="WHZ120" s="89"/>
      <c r="WIA120" s="89"/>
      <c r="WIB120" s="89"/>
      <c r="WIC120" s="89"/>
      <c r="WID120" s="89"/>
      <c r="WIE120" s="89"/>
      <c r="WIF120" s="89"/>
      <c r="WIG120" s="89"/>
      <c r="WIH120" s="89"/>
      <c r="WII120" s="89"/>
      <c r="WIJ120" s="89"/>
      <c r="WIK120" s="89"/>
      <c r="WIL120" s="89"/>
      <c r="WIM120" s="89"/>
      <c r="WIN120" s="89"/>
      <c r="WIO120" s="89"/>
      <c r="WIP120" s="89"/>
      <c r="WIQ120" s="89"/>
      <c r="WIR120" s="89"/>
      <c r="WIS120" s="89"/>
      <c r="WIT120" s="89"/>
      <c r="WIU120" s="89"/>
      <c r="WIV120" s="89"/>
      <c r="WIW120" s="89"/>
      <c r="WIX120" s="89"/>
      <c r="WIY120" s="89"/>
      <c r="WIZ120" s="89"/>
      <c r="WJA120" s="89"/>
      <c r="WJB120" s="89"/>
      <c r="WJC120" s="89"/>
      <c r="WJD120" s="89"/>
      <c r="WJE120" s="89"/>
      <c r="WJF120" s="89"/>
      <c r="WJG120" s="89"/>
      <c r="WJH120" s="89"/>
      <c r="WJI120" s="89"/>
      <c r="WJJ120" s="89"/>
      <c r="WJK120" s="89"/>
      <c r="WJL120" s="89"/>
      <c r="WJM120" s="89"/>
      <c r="WJN120" s="89"/>
      <c r="WJO120" s="89"/>
      <c r="WJP120" s="89"/>
      <c r="WJQ120" s="89"/>
      <c r="WJR120" s="89"/>
      <c r="WJS120" s="89"/>
      <c r="WJT120" s="89"/>
      <c r="WJU120" s="89"/>
      <c r="WJV120" s="89"/>
      <c r="WJW120" s="89"/>
      <c r="WJX120" s="89"/>
      <c r="WJY120" s="89"/>
      <c r="WJZ120" s="89"/>
      <c r="WKA120" s="89"/>
      <c r="WKB120" s="89"/>
      <c r="WKC120" s="89"/>
      <c r="WKD120" s="89"/>
      <c r="WKE120" s="89"/>
      <c r="WKF120" s="89"/>
      <c r="WKG120" s="89"/>
      <c r="WKH120" s="89"/>
      <c r="WKI120" s="89"/>
      <c r="WKJ120" s="89"/>
      <c r="WKK120" s="89"/>
      <c r="WKL120" s="89"/>
      <c r="WKM120" s="89"/>
      <c r="WKN120" s="89"/>
      <c r="WKO120" s="89"/>
      <c r="WKP120" s="89"/>
      <c r="WKQ120" s="89"/>
      <c r="WKR120" s="89"/>
      <c r="WKS120" s="89"/>
      <c r="WKT120" s="89"/>
      <c r="WKU120" s="89"/>
      <c r="WKV120" s="89"/>
      <c r="WKW120" s="89"/>
      <c r="WKX120" s="89"/>
      <c r="WKY120" s="89"/>
      <c r="WKZ120" s="89"/>
      <c r="WLA120" s="89"/>
      <c r="WLB120" s="89"/>
      <c r="WLC120" s="89"/>
      <c r="WLD120" s="89"/>
      <c r="WLE120" s="89"/>
      <c r="WLF120" s="89"/>
      <c r="WLG120" s="89"/>
      <c r="WLH120" s="89"/>
      <c r="WLI120" s="89"/>
      <c r="WLJ120" s="89"/>
      <c r="WLK120" s="89"/>
      <c r="WLL120" s="89"/>
      <c r="WLM120" s="89"/>
      <c r="WLN120" s="89"/>
      <c r="WLO120" s="89"/>
      <c r="WLP120" s="89"/>
      <c r="WLQ120" s="89"/>
      <c r="WLR120" s="89"/>
      <c r="WLS120" s="89"/>
      <c r="WLT120" s="89"/>
      <c r="WLU120" s="89"/>
      <c r="WLV120" s="89"/>
      <c r="WLW120" s="89"/>
      <c r="WLX120" s="89"/>
      <c r="WLY120" s="89"/>
      <c r="WLZ120" s="89"/>
      <c r="WMA120" s="89"/>
      <c r="WMB120" s="89"/>
      <c r="WMC120" s="89"/>
      <c r="WMD120" s="89"/>
      <c r="WME120" s="89"/>
      <c r="WMF120" s="89"/>
      <c r="WMG120" s="89"/>
      <c r="WMH120" s="89"/>
      <c r="WMI120" s="89"/>
      <c r="WMJ120" s="89"/>
      <c r="WMK120" s="89"/>
      <c r="WML120" s="89"/>
      <c r="WMM120" s="89"/>
      <c r="WMN120" s="89"/>
      <c r="WMO120" s="89"/>
      <c r="WMP120" s="89"/>
      <c r="WMQ120" s="89"/>
      <c r="WMR120" s="89"/>
      <c r="WMS120" s="89"/>
      <c r="WMT120" s="89"/>
      <c r="WMU120" s="89"/>
      <c r="WMV120" s="89"/>
      <c r="WMW120" s="89"/>
      <c r="WMX120" s="89"/>
      <c r="WMY120" s="89"/>
      <c r="WMZ120" s="89"/>
      <c r="WNA120" s="89"/>
      <c r="WNB120" s="89"/>
      <c r="WNC120" s="89"/>
      <c r="WND120" s="89"/>
      <c r="WNE120" s="89"/>
      <c r="WNF120" s="89"/>
      <c r="WNG120" s="89"/>
      <c r="WNH120" s="89"/>
      <c r="WNI120" s="89"/>
      <c r="WNJ120" s="89"/>
      <c r="WNK120" s="89"/>
      <c r="WNL120" s="89"/>
      <c r="WNM120" s="89"/>
      <c r="WNN120" s="89"/>
      <c r="WNO120" s="89"/>
      <c r="WNP120" s="89"/>
      <c r="WNQ120" s="89"/>
      <c r="WNR120" s="89"/>
      <c r="WNS120" s="89"/>
      <c r="WNT120" s="89"/>
      <c r="WNU120" s="89"/>
      <c r="WNV120" s="89"/>
      <c r="WNW120" s="89"/>
      <c r="WNX120" s="89"/>
      <c r="WNY120" s="89"/>
      <c r="WNZ120" s="89"/>
      <c r="WOA120" s="89"/>
      <c r="WOB120" s="89"/>
      <c r="WOC120" s="89"/>
      <c r="WOD120" s="89"/>
      <c r="WOE120" s="89"/>
      <c r="WOF120" s="89"/>
      <c r="WOG120" s="89"/>
      <c r="WOH120" s="89"/>
      <c r="WOI120" s="89"/>
      <c r="WOJ120" s="89"/>
      <c r="WOK120" s="89"/>
      <c r="WOL120" s="89"/>
      <c r="WOM120" s="89"/>
      <c r="WON120" s="89"/>
      <c r="WOO120" s="89"/>
      <c r="WOP120" s="89"/>
      <c r="WOQ120" s="89"/>
      <c r="WOR120" s="89"/>
      <c r="WOS120" s="89"/>
      <c r="WOT120" s="89"/>
      <c r="WOU120" s="89"/>
      <c r="WOV120" s="89"/>
      <c r="WOW120" s="89"/>
      <c r="WOX120" s="89"/>
      <c r="WOY120" s="89"/>
      <c r="WOZ120" s="89"/>
      <c r="WPA120" s="89"/>
      <c r="WPB120" s="89"/>
      <c r="WPC120" s="89"/>
      <c r="WPD120" s="89"/>
      <c r="WPE120" s="89"/>
      <c r="WPF120" s="89"/>
      <c r="WPG120" s="89"/>
      <c r="WPH120" s="89"/>
      <c r="WPI120" s="89"/>
      <c r="WPJ120" s="89"/>
      <c r="WPK120" s="89"/>
      <c r="WPL120" s="89"/>
      <c r="WPM120" s="89"/>
      <c r="WPN120" s="89"/>
      <c r="WPO120" s="89"/>
      <c r="WPP120" s="89"/>
      <c r="WPQ120" s="89"/>
      <c r="WPR120" s="89"/>
      <c r="WPS120" s="89"/>
      <c r="WPT120" s="89"/>
      <c r="WPU120" s="89"/>
      <c r="WPV120" s="89"/>
      <c r="WPW120" s="89"/>
      <c r="WPX120" s="89"/>
      <c r="WPY120" s="89"/>
      <c r="WPZ120" s="89"/>
      <c r="WQA120" s="89"/>
      <c r="WQB120" s="89"/>
      <c r="WQC120" s="89"/>
      <c r="WQD120" s="89"/>
      <c r="WQE120" s="89"/>
      <c r="WQF120" s="89"/>
      <c r="WQG120" s="89"/>
      <c r="WQH120" s="89"/>
      <c r="WQI120" s="89"/>
      <c r="WQJ120" s="89"/>
      <c r="WQK120" s="89"/>
      <c r="WQL120" s="89"/>
      <c r="WQM120" s="89"/>
      <c r="WQN120" s="89"/>
      <c r="WQO120" s="89"/>
      <c r="WQP120" s="89"/>
      <c r="WQQ120" s="89"/>
      <c r="WQR120" s="89"/>
      <c r="WQS120" s="89"/>
      <c r="WQT120" s="89"/>
      <c r="WQU120" s="89"/>
      <c r="WQV120" s="89"/>
      <c r="WQW120" s="89"/>
      <c r="WQX120" s="89"/>
      <c r="WQY120" s="89"/>
      <c r="WQZ120" s="89"/>
      <c r="WRA120" s="89"/>
      <c r="WRB120" s="89"/>
      <c r="WRC120" s="89"/>
      <c r="WRD120" s="89"/>
      <c r="WRE120" s="89"/>
      <c r="WRF120" s="89"/>
      <c r="WRG120" s="89"/>
      <c r="WRH120" s="89"/>
      <c r="WRI120" s="89"/>
      <c r="WRJ120" s="89"/>
      <c r="WRK120" s="89"/>
      <c r="WRL120" s="89"/>
      <c r="WRM120" s="89"/>
      <c r="WRN120" s="89"/>
      <c r="WRO120" s="89"/>
      <c r="WRP120" s="89"/>
      <c r="WRQ120" s="89"/>
      <c r="WRR120" s="89"/>
      <c r="WRS120" s="89"/>
      <c r="WRT120" s="89"/>
      <c r="WRU120" s="89"/>
      <c r="WRV120" s="89"/>
      <c r="WRW120" s="89"/>
      <c r="WRX120" s="89"/>
      <c r="WRY120" s="89"/>
      <c r="WRZ120" s="89"/>
      <c r="WSA120" s="89"/>
      <c r="WSB120" s="89"/>
      <c r="WSC120" s="89"/>
      <c r="WSD120" s="89"/>
      <c r="WSE120" s="89"/>
      <c r="WSF120" s="89"/>
      <c r="WSG120" s="89"/>
      <c r="WSH120" s="89"/>
      <c r="WSI120" s="89"/>
      <c r="WSJ120" s="89"/>
      <c r="WSK120" s="89"/>
      <c r="WSL120" s="89"/>
      <c r="WSM120" s="89"/>
      <c r="WSN120" s="89"/>
      <c r="WSO120" s="89"/>
      <c r="WSP120" s="89"/>
      <c r="WSQ120" s="89"/>
      <c r="WSR120" s="89"/>
      <c r="WSS120" s="89"/>
      <c r="WST120" s="89"/>
      <c r="WSU120" s="89"/>
      <c r="WSV120" s="89"/>
      <c r="WSW120" s="89"/>
      <c r="WSX120" s="89"/>
      <c r="WSY120" s="89"/>
      <c r="WSZ120" s="89"/>
      <c r="WTA120" s="89"/>
      <c r="WTB120" s="89"/>
      <c r="WTC120" s="89"/>
      <c r="WTD120" s="89"/>
      <c r="WTE120" s="89"/>
      <c r="WTF120" s="89"/>
      <c r="WTG120" s="89"/>
      <c r="WTH120" s="89"/>
      <c r="WTI120" s="89"/>
      <c r="WTJ120" s="89"/>
      <c r="WTK120" s="89"/>
      <c r="WTL120" s="89"/>
      <c r="WTM120" s="89"/>
      <c r="WTN120" s="89"/>
      <c r="WTO120" s="89"/>
      <c r="WTP120" s="89"/>
      <c r="WTQ120" s="89"/>
      <c r="WTR120" s="89"/>
      <c r="WTS120" s="89"/>
      <c r="WTT120" s="89"/>
      <c r="WTU120" s="89"/>
      <c r="WTV120" s="89"/>
      <c r="WTW120" s="89"/>
      <c r="WTX120" s="89"/>
      <c r="WTY120" s="89"/>
      <c r="WTZ120" s="89"/>
      <c r="WUA120" s="89"/>
      <c r="WUB120" s="89"/>
      <c r="WUC120" s="89"/>
      <c r="WUD120" s="89"/>
      <c r="WUE120" s="89"/>
      <c r="WUF120" s="89"/>
      <c r="WUG120" s="89"/>
      <c r="WUH120" s="89"/>
      <c r="WUI120" s="89"/>
      <c r="WUJ120" s="89"/>
      <c r="WUK120" s="89"/>
      <c r="WUL120" s="89"/>
      <c r="WUM120" s="89"/>
      <c r="WUN120" s="89"/>
      <c r="WUO120" s="89"/>
      <c r="WUP120" s="89"/>
      <c r="WUQ120" s="89"/>
      <c r="WUR120" s="89"/>
      <c r="WUS120" s="89"/>
      <c r="WUT120" s="89"/>
      <c r="WUU120" s="89"/>
      <c r="WUV120" s="89"/>
      <c r="WUW120" s="89"/>
      <c r="WUX120" s="89"/>
      <c r="WUY120" s="89"/>
      <c r="WUZ120" s="89"/>
      <c r="WVA120" s="89"/>
      <c r="WVB120" s="89"/>
      <c r="WVC120" s="89"/>
      <c r="WVD120" s="89"/>
      <c r="WVE120" s="89"/>
      <c r="WVF120" s="89"/>
      <c r="WVG120" s="89"/>
      <c r="WVH120" s="89"/>
      <c r="WVI120" s="89"/>
      <c r="WVJ120" s="89"/>
      <c r="WVK120" s="89"/>
      <c r="WVL120" s="89"/>
      <c r="WVM120" s="89"/>
      <c r="WVN120" s="89"/>
      <c r="WVO120" s="89"/>
      <c r="WVP120" s="89"/>
      <c r="WVQ120" s="89"/>
      <c r="WVR120" s="89"/>
      <c r="WVS120" s="89"/>
      <c r="WVT120" s="89"/>
      <c r="WVU120" s="89"/>
      <c r="WVV120" s="89"/>
      <c r="WVW120" s="89"/>
      <c r="WVX120" s="89"/>
      <c r="WVY120" s="89"/>
      <c r="WVZ120" s="89"/>
      <c r="WWA120" s="89"/>
      <c r="WWB120" s="89"/>
      <c r="WWC120" s="89"/>
      <c r="WWD120" s="89"/>
      <c r="WWE120" s="89"/>
      <c r="WWF120" s="89"/>
      <c r="WWG120" s="89"/>
      <c r="WWH120" s="89"/>
      <c r="WWI120" s="89"/>
      <c r="WWJ120" s="89"/>
      <c r="WWK120" s="89"/>
      <c r="WWL120" s="89"/>
      <c r="WWM120" s="89"/>
      <c r="WWN120" s="89"/>
      <c r="WWO120" s="89"/>
      <c r="WWP120" s="89"/>
      <c r="WWQ120" s="89"/>
      <c r="WWR120" s="89"/>
      <c r="WWS120" s="89"/>
      <c r="WWT120" s="89"/>
      <c r="WWU120" s="89"/>
      <c r="WWV120" s="89"/>
      <c r="WWW120" s="89"/>
      <c r="WWX120" s="89"/>
      <c r="WWY120" s="89"/>
      <c r="WWZ120" s="89"/>
      <c r="WXA120" s="89"/>
      <c r="WXB120" s="89"/>
      <c r="WXC120" s="89"/>
      <c r="WXD120" s="89"/>
      <c r="WXE120" s="89"/>
      <c r="WXF120" s="89"/>
      <c r="WXG120" s="89"/>
      <c r="WXH120" s="89"/>
      <c r="WXI120" s="89"/>
      <c r="WXJ120" s="89"/>
      <c r="WXK120" s="89"/>
      <c r="WXL120" s="89"/>
      <c r="WXM120" s="89"/>
      <c r="WXN120" s="89"/>
      <c r="WXO120" s="89"/>
      <c r="WXP120" s="89"/>
      <c r="WXQ120" s="89"/>
      <c r="WXR120" s="89"/>
      <c r="WXS120" s="89"/>
      <c r="WXT120" s="89"/>
      <c r="WXU120" s="89"/>
      <c r="WXV120" s="89"/>
      <c r="WXW120" s="89"/>
      <c r="WXX120" s="89"/>
      <c r="WXY120" s="89"/>
      <c r="WXZ120" s="89"/>
      <c r="WYA120" s="89"/>
      <c r="WYB120" s="89"/>
      <c r="WYC120" s="89"/>
      <c r="WYD120" s="89"/>
      <c r="WYE120" s="89"/>
      <c r="WYF120" s="89"/>
      <c r="WYG120" s="89"/>
      <c r="WYH120" s="89"/>
      <c r="WYI120" s="89"/>
      <c r="WYJ120" s="89"/>
      <c r="WYK120" s="89"/>
      <c r="WYL120" s="89"/>
      <c r="WYM120" s="89"/>
      <c r="WYN120" s="89"/>
      <c r="WYO120" s="89"/>
      <c r="WYP120" s="89"/>
      <c r="WYQ120" s="89"/>
      <c r="WYR120" s="89"/>
      <c r="WYS120" s="89"/>
      <c r="WYT120" s="89"/>
      <c r="WYU120" s="89"/>
      <c r="WYV120" s="89"/>
      <c r="WYW120" s="89"/>
      <c r="WYX120" s="89"/>
      <c r="WYY120" s="89"/>
      <c r="WYZ120" s="89"/>
      <c r="WZA120" s="89"/>
      <c r="WZB120" s="89"/>
      <c r="WZC120" s="89"/>
      <c r="WZD120" s="89"/>
      <c r="WZE120" s="89"/>
      <c r="WZF120" s="89"/>
      <c r="WZG120" s="89"/>
      <c r="WZH120" s="89"/>
      <c r="WZI120" s="89"/>
      <c r="WZJ120" s="89"/>
      <c r="WZK120" s="89"/>
      <c r="WZL120" s="89"/>
      <c r="WZM120" s="89"/>
      <c r="WZN120" s="89"/>
      <c r="WZO120" s="89"/>
      <c r="WZP120" s="89"/>
      <c r="WZQ120" s="89"/>
      <c r="WZR120" s="89"/>
      <c r="WZS120" s="89"/>
      <c r="WZT120" s="89"/>
      <c r="WZU120" s="89"/>
      <c r="WZV120" s="89"/>
      <c r="WZW120" s="89"/>
      <c r="WZX120" s="89"/>
      <c r="WZY120" s="89"/>
      <c r="WZZ120" s="89"/>
      <c r="XAA120" s="89"/>
      <c r="XAB120" s="89"/>
      <c r="XAC120" s="89"/>
      <c r="XAD120" s="89"/>
      <c r="XAE120" s="89"/>
      <c r="XAF120" s="89"/>
      <c r="XAG120" s="89"/>
      <c r="XAH120" s="89"/>
      <c r="XAI120" s="89"/>
      <c r="XAJ120" s="89"/>
      <c r="XAK120" s="89"/>
      <c r="XAL120" s="89"/>
      <c r="XAM120" s="89"/>
      <c r="XAN120" s="89"/>
      <c r="XAO120" s="89"/>
      <c r="XAP120" s="89"/>
      <c r="XAQ120" s="89"/>
      <c r="XAR120" s="89"/>
      <c r="XAS120" s="89"/>
      <c r="XAT120" s="89"/>
      <c r="XAU120" s="89"/>
      <c r="XAV120" s="89"/>
      <c r="XAW120" s="89"/>
      <c r="XAX120" s="89"/>
      <c r="XAY120" s="89"/>
      <c r="XAZ120" s="89"/>
      <c r="XBA120" s="89"/>
      <c r="XBB120" s="89"/>
      <c r="XBC120" s="89"/>
      <c r="XBD120" s="89"/>
      <c r="XBE120" s="89"/>
      <c r="XBF120" s="89"/>
      <c r="XBG120" s="89"/>
      <c r="XBH120" s="89"/>
      <c r="XBI120" s="89"/>
      <c r="XBJ120" s="89"/>
      <c r="XBK120" s="89"/>
      <c r="XBL120" s="89"/>
      <c r="XBM120" s="89"/>
      <c r="XBN120" s="89"/>
      <c r="XBO120" s="89"/>
      <c r="XBP120" s="89"/>
      <c r="XBQ120" s="89"/>
      <c r="XBR120" s="89"/>
      <c r="XBS120" s="89"/>
      <c r="XBT120" s="89"/>
      <c r="XBU120" s="89"/>
      <c r="XBV120" s="89"/>
      <c r="XBW120" s="89"/>
      <c r="XBX120" s="89"/>
      <c r="XBY120" s="89"/>
      <c r="XBZ120" s="89"/>
      <c r="XCA120" s="89"/>
      <c r="XCB120" s="89"/>
      <c r="XCC120" s="89"/>
      <c r="XCD120" s="89"/>
      <c r="XCE120" s="89"/>
      <c r="XCF120" s="89"/>
      <c r="XCG120" s="89"/>
      <c r="XCH120" s="89"/>
      <c r="XCI120" s="89"/>
      <c r="XCJ120" s="89"/>
      <c r="XCK120" s="89"/>
      <c r="XCL120" s="89"/>
      <c r="XCM120" s="89"/>
      <c r="XCN120" s="89"/>
      <c r="XCO120" s="89"/>
      <c r="XCP120" s="89"/>
      <c r="XCQ120" s="89"/>
      <c r="XCR120" s="89"/>
      <c r="XCS120" s="89"/>
      <c r="XCT120" s="89"/>
      <c r="XCU120" s="89"/>
      <c r="XCV120" s="89"/>
      <c r="XCW120" s="89"/>
      <c r="XCX120" s="89"/>
      <c r="XCY120" s="89"/>
      <c r="XCZ120" s="89"/>
      <c r="XDA120" s="89"/>
      <c r="XDB120" s="89"/>
      <c r="XDC120" s="89"/>
      <c r="XDD120" s="89"/>
      <c r="XDE120" s="89"/>
      <c r="XDF120" s="89"/>
      <c r="XDG120" s="89"/>
      <c r="XDH120" s="89"/>
      <c r="XDI120" s="89"/>
      <c r="XDJ120" s="89"/>
      <c r="XDK120" s="89"/>
      <c r="XDL120" s="89"/>
      <c r="XDM120" s="89"/>
      <c r="XDN120" s="89"/>
      <c r="XDO120" s="89"/>
      <c r="XDP120" s="89"/>
      <c r="XDQ120" s="89"/>
      <c r="XDR120" s="89"/>
      <c r="XDS120" s="89"/>
      <c r="XDT120" s="89"/>
      <c r="XDU120" s="89"/>
      <c r="XDV120" s="89"/>
      <c r="XDW120" s="89"/>
      <c r="XDX120" s="89"/>
      <c r="XDY120" s="89"/>
      <c r="XDZ120" s="89"/>
      <c r="XEA120" s="89"/>
      <c r="XEB120" s="89"/>
      <c r="XEC120" s="89"/>
      <c r="XED120" s="89"/>
      <c r="XEE120" s="89"/>
      <c r="XEF120" s="89"/>
      <c r="XEG120" s="89"/>
      <c r="XEH120" s="89"/>
      <c r="XEI120" s="89"/>
      <c r="XEJ120" s="89"/>
      <c r="XEK120" s="89"/>
      <c r="XEL120" s="89"/>
      <c r="XEM120" s="89"/>
      <c r="XEN120" s="89"/>
      <c r="XEO120" s="89"/>
      <c r="XEP120" s="89"/>
      <c r="XEQ120" s="89"/>
      <c r="XER120" s="89"/>
      <c r="XES120" s="89"/>
      <c r="XET120" s="89"/>
      <c r="XEU120" s="89"/>
      <c r="XEV120" s="89"/>
      <c r="XEW120" s="89"/>
      <c r="XEX120" s="89"/>
      <c r="XEY120" s="89"/>
      <c r="XEZ120" s="89"/>
      <c r="XFA120" s="89"/>
      <c r="XFB120" s="89"/>
      <c r="XFC120" s="89"/>
      <c r="XFD120" s="89"/>
    </row>
    <row r="121" spans="1:16384" ht="13.8" x14ac:dyDescent="0.3">
      <c r="AA121" s="98"/>
      <c r="AB121" s="116"/>
      <c r="AC121" s="116"/>
      <c r="AD121" s="116"/>
      <c r="AE121" s="116"/>
      <c r="AF121" s="116"/>
      <c r="AG121" s="123"/>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c r="BX121" s="98"/>
      <c r="BY121" s="98"/>
      <c r="BZ121" s="98"/>
      <c r="CA121" s="98"/>
      <c r="CB121" s="98"/>
      <c r="CC121" s="98"/>
      <c r="CD121" s="98"/>
      <c r="CE121" s="98"/>
      <c r="CF121" s="98"/>
      <c r="CG121" s="98"/>
      <c r="CH121" s="98"/>
      <c r="CI121" s="98"/>
    </row>
    <row r="122" spans="1:16384" ht="5.7" customHeight="1" x14ac:dyDescent="0.3">
      <c r="AA122" s="98"/>
      <c r="AB122" s="116"/>
      <c r="AC122" s="116"/>
      <c r="AD122" s="116"/>
      <c r="AE122" s="116"/>
      <c r="AF122" s="116"/>
      <c r="AG122" s="123"/>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c r="BX122" s="98"/>
      <c r="BY122" s="98"/>
      <c r="BZ122" s="98"/>
      <c r="CA122" s="98"/>
      <c r="CB122" s="98"/>
      <c r="CC122" s="98"/>
      <c r="CD122" s="98"/>
      <c r="CE122" s="98"/>
      <c r="CF122" s="98"/>
      <c r="CG122" s="98"/>
      <c r="CH122" s="98"/>
      <c r="CI122" s="98"/>
    </row>
    <row r="123" spans="1:16384" ht="13.8" x14ac:dyDescent="0.3">
      <c r="AA123" s="98"/>
      <c r="AB123" s="116"/>
      <c r="AC123" s="116"/>
      <c r="AD123" s="116"/>
      <c r="AE123" s="116"/>
      <c r="AF123" s="116"/>
      <c r="AG123" s="123"/>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8"/>
      <c r="CA123" s="98"/>
      <c r="CB123" s="98"/>
      <c r="CC123" s="98"/>
      <c r="CD123" s="98"/>
      <c r="CE123" s="98"/>
      <c r="CF123" s="98"/>
      <c r="CG123" s="98"/>
      <c r="CH123" s="98"/>
      <c r="CI123" s="98"/>
    </row>
    <row r="124" spans="1:16384" ht="13.8" x14ac:dyDescent="0.3">
      <c r="AA124" s="98"/>
      <c r="AB124" s="116"/>
      <c r="AC124" s="116"/>
      <c r="AD124" s="116"/>
      <c r="AE124" s="116"/>
      <c r="AF124" s="116"/>
      <c r="AG124" s="123"/>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c r="BQ124" s="98"/>
      <c r="BR124" s="98"/>
      <c r="BS124" s="98"/>
      <c r="BT124" s="98"/>
      <c r="BU124" s="98"/>
      <c r="BV124" s="98"/>
      <c r="BW124" s="98"/>
      <c r="BX124" s="98"/>
      <c r="BY124" s="98"/>
      <c r="BZ124" s="98"/>
      <c r="CA124" s="98"/>
      <c r="CB124" s="98"/>
      <c r="CC124" s="98"/>
      <c r="CD124" s="98"/>
      <c r="CE124" s="98"/>
      <c r="CF124" s="98"/>
      <c r="CG124" s="98"/>
      <c r="CH124" s="98"/>
      <c r="CI124" s="98"/>
    </row>
    <row r="125" spans="1:16384" ht="13.8" x14ac:dyDescent="0.3">
      <c r="AA125" s="98"/>
      <c r="AB125" s="116"/>
      <c r="AC125" s="116"/>
      <c r="AD125" s="116"/>
      <c r="AE125" s="116"/>
      <c r="AF125" s="116"/>
      <c r="AG125" s="123"/>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c r="BQ125" s="98"/>
      <c r="BR125" s="98"/>
      <c r="BS125" s="98"/>
      <c r="BT125" s="98"/>
      <c r="BU125" s="98"/>
      <c r="BV125" s="98"/>
      <c r="BW125" s="98"/>
      <c r="BX125" s="98"/>
      <c r="BY125" s="98"/>
      <c r="BZ125" s="98"/>
      <c r="CA125" s="98"/>
      <c r="CB125" s="98"/>
      <c r="CC125" s="98"/>
      <c r="CD125" s="98"/>
      <c r="CE125" s="98"/>
      <c r="CF125" s="98"/>
      <c r="CG125" s="98"/>
      <c r="CH125" s="98"/>
      <c r="CI125" s="98"/>
    </row>
    <row r="126" spans="1:16384" ht="13.8" x14ac:dyDescent="0.3">
      <c r="AA126" s="98"/>
      <c r="AB126" s="116"/>
      <c r="AC126" s="116"/>
      <c r="AD126" s="116"/>
      <c r="AE126" s="116"/>
      <c r="AF126" s="116"/>
      <c r="AG126" s="123"/>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row>
    <row r="127" spans="1:16384" ht="13.8" x14ac:dyDescent="0.3">
      <c r="AA127" s="98"/>
      <c r="AB127" s="116"/>
      <c r="AC127" s="116"/>
      <c r="AD127" s="116"/>
      <c r="AE127" s="116"/>
      <c r="AF127" s="116"/>
      <c r="AG127" s="123"/>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8"/>
      <c r="BU127" s="98"/>
      <c r="BV127" s="98"/>
      <c r="BW127" s="98"/>
      <c r="BX127" s="98"/>
      <c r="BY127" s="98"/>
      <c r="BZ127" s="98"/>
      <c r="CA127" s="98"/>
      <c r="CB127" s="98"/>
      <c r="CC127" s="98"/>
      <c r="CD127" s="98"/>
      <c r="CE127" s="98"/>
      <c r="CF127" s="98"/>
      <c r="CG127" s="98"/>
      <c r="CH127" s="98"/>
      <c r="CI127" s="98"/>
    </row>
    <row r="128" spans="1:16384" ht="13.8" x14ac:dyDescent="0.3">
      <c r="AA128" s="98"/>
      <c r="AB128" s="116"/>
      <c r="AC128" s="116"/>
      <c r="AD128" s="116"/>
      <c r="AE128" s="116"/>
      <c r="AF128" s="116"/>
      <c r="AG128" s="123"/>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c r="CG128" s="98"/>
      <c r="CH128" s="98"/>
      <c r="CI128" s="98"/>
    </row>
    <row r="129" spans="33:87" x14ac:dyDescent="0.3">
      <c r="AG129" s="124"/>
      <c r="AH129" s="72"/>
      <c r="AI129" s="72"/>
      <c r="AJ129" s="72"/>
      <c r="AK129" s="72"/>
      <c r="AL129" s="72"/>
      <c r="AM129" s="72"/>
      <c r="AN129" s="72"/>
      <c r="AO129" s="72"/>
      <c r="AP129" s="72"/>
      <c r="AQ129" s="72"/>
      <c r="AR129" s="72"/>
      <c r="AS129" s="72"/>
      <c r="AT129" s="72"/>
      <c r="AU129" s="72"/>
      <c r="AV129" s="72"/>
      <c r="AW129" s="72"/>
      <c r="AX129" s="72"/>
      <c r="AY129" s="72"/>
      <c r="BW129" s="72"/>
      <c r="BX129" s="72"/>
      <c r="BY129" s="72"/>
      <c r="BZ129" s="72"/>
      <c r="CA129" s="72"/>
      <c r="CB129" s="72"/>
      <c r="CC129" s="72"/>
      <c r="CD129" s="72"/>
      <c r="CE129" s="72"/>
      <c r="CF129" s="72"/>
      <c r="CG129" s="72"/>
      <c r="CH129" s="72"/>
      <c r="CI129" s="72"/>
    </row>
    <row r="130" spans="33:87" x14ac:dyDescent="0.3">
      <c r="AG130" s="124"/>
      <c r="AH130" s="72"/>
      <c r="AI130" s="72"/>
      <c r="AJ130" s="72"/>
      <c r="AK130" s="72"/>
      <c r="AL130" s="72"/>
      <c r="AM130" s="72"/>
      <c r="AN130" s="72"/>
      <c r="AO130" s="72"/>
      <c r="AP130" s="72"/>
      <c r="AQ130" s="72"/>
      <c r="AR130" s="72"/>
      <c r="AS130" s="72"/>
      <c r="AT130" s="72"/>
      <c r="AU130" s="72"/>
      <c r="AV130" s="72"/>
      <c r="AW130" s="72"/>
      <c r="AX130" s="72"/>
      <c r="AY130" s="72"/>
      <c r="BW130" s="72"/>
      <c r="BX130" s="72"/>
      <c r="BY130" s="72"/>
      <c r="BZ130" s="72"/>
      <c r="CA130" s="72"/>
      <c r="CB130" s="72"/>
      <c r="CC130" s="72"/>
      <c r="CD130" s="72"/>
      <c r="CE130" s="72"/>
      <c r="CF130" s="72"/>
      <c r="CG130" s="72"/>
      <c r="CH130" s="72"/>
      <c r="CI130" s="72"/>
    </row>
  </sheetData>
  <sheetProtection algorithmName="SHA-512" hashValue="nGBRk6sYXk/pDIxQGIzBMsZOP0tuVU1ieqWmluElpMVdDtYMzIAz5gZjmbTrea1zW28tKOrNZSaLUJyadzkdvw==" saltValue="YtUxO2rJG/SZFYcBIw5+Qg==" spinCount="100000" sheet="1" objects="1" scenarios="1"/>
  <mergeCells count="12">
    <mergeCell ref="A1:C1"/>
    <mergeCell ref="D1:E1"/>
    <mergeCell ref="AW1:AX1"/>
    <mergeCell ref="AY1:AZ1"/>
    <mergeCell ref="BA1:BB1"/>
    <mergeCell ref="BC1:BD1"/>
    <mergeCell ref="AK1:AL1"/>
    <mergeCell ref="AM1:AN1"/>
    <mergeCell ref="AO1:AP1"/>
    <mergeCell ref="AQ1:AR1"/>
    <mergeCell ref="AU1:AV1"/>
    <mergeCell ref="AS1:AT1"/>
  </mergeCells>
  <phoneticPr fontId="3" type="noConversion"/>
  <dataValidations count="5">
    <dataValidation type="list" allowBlank="1" showInputMessage="1" showErrorMessage="1" sqref="E29:E31 E58 E63 E67:E72 E78 E6:E24 E34:E53 E26:E27" xr:uid="{00000000-0002-0000-0700-000000000000}">
      <formula1>lst_janee</formula1>
    </dataValidation>
    <dataValidation type="list" allowBlank="1" showInputMessage="1" showErrorMessage="1" sqref="E28 E32:E33 E54:E55 E60 E65 E75:E77 E79 E82:E84 E101 E110:E111 E116" xr:uid="{00000000-0002-0000-0700-000001000000}">
      <formula1>lst_janeeToel</formula1>
    </dataValidation>
    <dataValidation type="list" allowBlank="1" showInputMessage="1" showErrorMessage="1" sqref="E56:E57 E59 E61:E62 E64 E66 E81 E85:E86 E88:E89 E104:E106 E113 E115 E108:E109" xr:uid="{00000000-0002-0000-0700-000002000000}">
      <formula1>lst_janeenvt</formula1>
    </dataValidation>
    <dataValidation type="list" allowBlank="1" showInputMessage="1" showErrorMessage="1" sqref="E80" xr:uid="{00000000-0002-0000-0700-000003000000}">
      <formula1>lst_ToelNvt</formula1>
    </dataValidation>
    <dataValidation type="list" allowBlank="1" showInputMessage="1" showErrorMessage="1" sqref="AA6:AA128" xr:uid="{00000000-0002-0000-0700-000004000000}">
      <formula1>lst_Category</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B1:R14"/>
  <sheetViews>
    <sheetView showGridLines="0" zoomScaleNormal="100" workbookViewId="0">
      <selection activeCell="F48" sqref="F48"/>
    </sheetView>
  </sheetViews>
  <sheetFormatPr defaultRowHeight="14.4" x14ac:dyDescent="0.3"/>
  <cols>
    <col min="1" max="1" width="6" customWidth="1"/>
    <col min="2" max="2" width="3.6640625" style="114" bestFit="1" customWidth="1"/>
    <col min="3" max="3" width="3.6640625" customWidth="1"/>
    <col min="4" max="4" width="25.44140625" customWidth="1"/>
    <col min="5" max="5" width="16.109375" bestFit="1" customWidth="1"/>
    <col min="6" max="6" width="49.44140625" customWidth="1"/>
    <col min="7" max="7" width="22.5546875" bestFit="1" customWidth="1"/>
    <col min="8" max="8" width="8.88671875" style="126"/>
    <col min="9" max="9" width="9.33203125" style="126"/>
    <col min="10" max="12" width="8.88671875" style="126"/>
    <col min="13" max="13" width="9.33203125" style="126"/>
    <col min="14" max="14" width="8.88671875" style="126"/>
  </cols>
  <sheetData>
    <row r="1" spans="4:18" x14ac:dyDescent="0.3">
      <c r="F1" s="139" t="s">
        <v>54</v>
      </c>
      <c r="G1" s="139"/>
      <c r="H1" s="140" t="str">
        <f>IF($Q$4="n.v.t.","nvt",'1. DPIA Privacy'!$AC$2 &amp; " / "&amp;'1. DPIA Privacy'!$AB$2)</f>
        <v>0 / 65</v>
      </c>
      <c r="I1" s="140" t="str">
        <f>IF($Q$5="n.v.t.","nvt",'1b. Privacy Pseudonimisatie'!$AC$2 &amp; " / "&amp;'1b. Privacy Pseudonimisatie'!$AB$2)</f>
        <v>nvt</v>
      </c>
      <c r="J1" s="140" t="str">
        <f>IF($Q$6="n.v.t.","nvt",'2. STITCH'!$AC$2 &amp; " / "&amp;'2. STITCH'!$AB$2)</f>
        <v>0 / 26</v>
      </c>
      <c r="K1" s="140" t="str">
        <f>IF($Q$7="n.v.t.","nvt",'3. Aanvullende Security Control'!$AC$2 &amp; " / "&amp;'3. Aanvullende Security Control'!$AB$2)</f>
        <v>0 / 42</v>
      </c>
      <c r="L1" s="140" t="str">
        <f>IF($Q$8="n.v.t.","nvt",'4. Security Management'!$AC$2 &amp; " / "&amp;'4. Security Management'!$AB$2)</f>
        <v>0 / 43</v>
      </c>
      <c r="M1" s="140" t="str">
        <f>IF($Q$9="n.v.t.","NVT",'5. MDS2'!$AC$2 &amp; " / "&amp;'5. MDS2'!$AB$2)</f>
        <v>NVT</v>
      </c>
      <c r="N1" s="140" t="str">
        <f>IF($Q$10="n.v.t.","NVT",'6. PvEisen - ICT'!$AC$2 &amp; " / "&amp;'6. PvEisen - ICT'!$AB$2)</f>
        <v>0 / 119</v>
      </c>
    </row>
    <row r="2" spans="4:18" x14ac:dyDescent="0.3">
      <c r="D2" s="1" t="s">
        <v>1377</v>
      </c>
      <c r="H2" s="125" t="s">
        <v>1378</v>
      </c>
      <c r="I2" s="125" t="s">
        <v>1379</v>
      </c>
      <c r="J2" s="125" t="s">
        <v>1380</v>
      </c>
      <c r="K2" s="125" t="s">
        <v>1381</v>
      </c>
      <c r="L2" s="125" t="s">
        <v>1382</v>
      </c>
      <c r="M2" s="125" t="s">
        <v>1383</v>
      </c>
      <c r="N2" s="125" t="s">
        <v>1384</v>
      </c>
      <c r="O2" s="1"/>
      <c r="P2" s="1" t="s">
        <v>1385</v>
      </c>
      <c r="Q2" s="266"/>
      <c r="R2" s="1"/>
    </row>
    <row r="3" spans="4:18" x14ac:dyDescent="0.3">
      <c r="D3" t="s">
        <v>56</v>
      </c>
      <c r="E3" s="127">
        <f t="shared" ref="E3:E4" si="0">IF(SUM(H3:N3)=0,0,AVERAGE(H3:N3))</f>
        <v>0</v>
      </c>
      <c r="F3" s="20" t="s">
        <v>1386</v>
      </c>
      <c r="G3" t="s">
        <v>56</v>
      </c>
      <c r="H3" s="128">
        <f>IF($Q$4="n.v.t.","nvt",'1. DPIA Privacy'!$AJ$2/100)</f>
        <v>0</v>
      </c>
      <c r="I3" s="128">
        <f>IF($Q$4="n.v.t.","nvt",'1b. Privacy Pseudonimisatie'!$AJ$2/100)</f>
        <v>0</v>
      </c>
      <c r="J3" s="128">
        <f>IF($Q$6="n.v.t.","nvt",'2. STITCH'!$AJ$2/100)</f>
        <v>0</v>
      </c>
      <c r="K3" s="128">
        <f>IF($Q$7="n.v.t.","nvt",'3. Aanvullende Security Control'!$AJ$2/100)</f>
        <v>0</v>
      </c>
      <c r="L3" s="128">
        <f>IF($Q$8="n.v.t.","nvt",'4. Security Management'!$AJ$2/100)</f>
        <v>0</v>
      </c>
      <c r="M3" s="128" t="str">
        <f>IF($Q$9="n.v.t.","nvt",'5. MDS2'!$AJ$2/100)</f>
        <v>nvt</v>
      </c>
      <c r="N3" s="128">
        <f>IF($Q$10="n.v.t.","nvt",'6. PvEisen - ICT'!$AJ$2/100)</f>
        <v>0</v>
      </c>
      <c r="P3" s="129" t="s">
        <v>1387</v>
      </c>
      <c r="Q3" s="130">
        <f>7-COUNTIF(Voorblad!C24:C31,"n.v.t.")</f>
        <v>5</v>
      </c>
    </row>
    <row r="4" spans="4:18" ht="15" thickBot="1" x14ac:dyDescent="0.35">
      <c r="D4" s="141" t="s">
        <v>54</v>
      </c>
      <c r="E4" s="142">
        <f t="shared" si="0"/>
        <v>0</v>
      </c>
      <c r="F4" s="143" t="s">
        <v>1388</v>
      </c>
      <c r="G4" s="141" t="s">
        <v>54</v>
      </c>
      <c r="H4" s="144">
        <f>IF($Q$4="n.v.t.","nvt",'1. DPIA Privacy'!$AC$2 /'1. DPIA Privacy'!$AB$2)</f>
        <v>0</v>
      </c>
      <c r="I4" s="144" t="str">
        <f>IF($Q$5="n.v.t.","nvt",'1b. Privacy Pseudonimisatie'!$AC$2 /'1b. Privacy Pseudonimisatie'!$AB$2)</f>
        <v>nvt</v>
      </c>
      <c r="J4" s="144">
        <f>IF($Q$6="n.v.t.","nvt",'2. STITCH'!$AC$2 /'2. STITCH'!$AB$2)</f>
        <v>0</v>
      </c>
      <c r="K4" s="144">
        <f>IF($Q$7="n.v.t.","nvt",'3. Aanvullende Security Control'!$AC$2 /'3. Aanvullende Security Control'!$AB$2)</f>
        <v>0</v>
      </c>
      <c r="L4" s="144">
        <f>IF($Q$8="n.v.t.","nvt",'4. Security Management'!$AC$2 /'4. Security Management'!$AB$2)</f>
        <v>0</v>
      </c>
      <c r="M4" s="144" t="str">
        <f>IF($Q$9="n.v.t.","nvt",'5. MDS2'!$AC$2 /'5. MDS2'!$AB$2)</f>
        <v>nvt</v>
      </c>
      <c r="N4" s="144">
        <f>IF($Q$10="n.v.t.","nvt",'6. PvEisen - ICT'!$AC$2 /'6. PvEisen - ICT'!$AB$2)</f>
        <v>0</v>
      </c>
      <c r="P4" s="129" t="s">
        <v>1378</v>
      </c>
      <c r="Q4" s="130" t="str">
        <f>Voorblad!C24</f>
        <v>Ja</v>
      </c>
    </row>
    <row r="5" spans="4:18" ht="15" thickTop="1" x14ac:dyDescent="0.3">
      <c r="D5" t="s">
        <v>57</v>
      </c>
      <c r="E5" s="127">
        <f>IF(SUM(H5:N5)=0,0,AVERAGE(H5:N5))</f>
        <v>0</v>
      </c>
      <c r="F5" s="20"/>
      <c r="G5" t="s">
        <v>57</v>
      </c>
      <c r="H5" s="128">
        <f>IF(OR($Q$4="n.v.t.",'1. DPIA Privacy'!$AK$4=0),"nvt",'1. DPIA Privacy'!$AL$2)</f>
        <v>0</v>
      </c>
      <c r="I5" s="128" t="str">
        <f>IF(OR($Q$5="n.v.t.",'1b. Privacy Pseudonimisatie'!$AK$4=0),"nvt",'1b. Privacy Pseudonimisatie'!$AL$2)</f>
        <v>nvt</v>
      </c>
      <c r="J5" s="128">
        <f>IF(OR($Q$6="n.v.t.",'2. STITCH'!$AK$5=0),"nvt",'2. STITCH'!$AL$2)</f>
        <v>0</v>
      </c>
      <c r="K5" s="128" t="str">
        <f>IF(OR($Q$7="n.v.t.",'3. Aanvullende Security Control'!$AK$5=0),"nvt",'3. Aanvullende Security Control'!$AL$2)</f>
        <v>nvt</v>
      </c>
      <c r="L5" s="128" t="str">
        <f>IF(OR($Q$8="n.v.t.",'4. Security Management'!$AK$5=0),"nvt",'4. Security Management'!$AL$2)</f>
        <v>nvt</v>
      </c>
      <c r="M5" s="128" t="str">
        <f>IF(OR($Q$9="n.v.t.",'5. MDS2'!$AK$5=0),"nvt",'5. MDS2'!$AL$2)</f>
        <v>nvt</v>
      </c>
      <c r="N5" s="128" t="str">
        <f>IF(OR($Q$10="n.v.t.",'6. PvEisen - ICT'!$AK$5=0),"nvt",'6. PvEisen - ICT'!$AL$2)</f>
        <v>nvt</v>
      </c>
      <c r="P5" s="129" t="s">
        <v>1389</v>
      </c>
      <c r="Q5" s="130" t="str">
        <f>Voorblad!C25</f>
        <v>n.v.t.</v>
      </c>
    </row>
    <row r="6" spans="4:18" x14ac:dyDescent="0.3">
      <c r="D6" t="s">
        <v>58</v>
      </c>
      <c r="E6" s="127">
        <f>IF(SUM(H6:N6)=0,0,AVERAGE(H6:N6))</f>
        <v>0</v>
      </c>
      <c r="F6" s="20"/>
      <c r="G6" t="s">
        <v>58</v>
      </c>
      <c r="H6" s="128">
        <f>IF(OR($Q$4="n.v.t.",'1. DPIA Privacy'!$AM$4=0),"nvt",'1. DPIA Privacy'!$AN$2)</f>
        <v>0</v>
      </c>
      <c r="I6" s="128" t="str">
        <f>IF(OR($Q$5="n.v.t.",'1b. Privacy Pseudonimisatie'!$AM$4=0),"nvt",'1b. Privacy Pseudonimisatie'!$AN$2)</f>
        <v>nvt</v>
      </c>
      <c r="J6" s="128" t="str">
        <f>IF(OR($Q$6="n.v.t.",'2. STITCH'!$AM$5=0),"nvt",'2. STITCH'!$AN$2)</f>
        <v>nvt</v>
      </c>
      <c r="K6" s="128">
        <f>IF(OR($Q$7="n.v.t.",'3. Aanvullende Security Control'!$AM$5=0),"nvt",'3. Aanvullende Security Control'!$AN$2)</f>
        <v>0</v>
      </c>
      <c r="L6" s="128" t="str">
        <f>IF(OR($Q$8="n.v.t.",'4. Security Management'!$AM$5=0),"nvt",'4. Security Management'!$AN$2)</f>
        <v>nvt</v>
      </c>
      <c r="M6" s="128" t="str">
        <f>IF(OR($Q$9="n.v.t.",'5. MDS2'!$AM$5=0),"nvt",'5. MDS2'!$AN$2)</f>
        <v>nvt</v>
      </c>
      <c r="N6" s="128" t="str">
        <f>IF(OR($Q$10="n.v.t.",'6. PvEisen - ICT'!$AM$5=0),"nvt",'6. PvEisen - ICT'!$AN$2)</f>
        <v>nvt</v>
      </c>
      <c r="P6" s="129" t="s">
        <v>1380</v>
      </c>
      <c r="Q6" s="130" t="str">
        <f>Voorblad!C26</f>
        <v>Ja</v>
      </c>
    </row>
    <row r="7" spans="4:18" x14ac:dyDescent="0.3">
      <c r="D7" t="s">
        <v>59</v>
      </c>
      <c r="E7" s="127">
        <f t="shared" ref="E7:E14" si="1">IF(SUM(H7:N7)=0,0,AVERAGE(H7:N7))</f>
        <v>0</v>
      </c>
      <c r="F7" s="20"/>
      <c r="G7" t="s">
        <v>59</v>
      </c>
      <c r="H7" s="128">
        <f>IF(OR($Q$4="n.v.t.",'1. DPIA Privacy'!$AO$4=0),"nvt",'1. DPIA Privacy'!$AP$2)</f>
        <v>0</v>
      </c>
      <c r="I7" s="128" t="str">
        <f>IF(OR($Q$5="n.v.t.",'1b. Privacy Pseudonimisatie'!$AO$4=0),"nvt",'1b. Privacy Pseudonimisatie'!$AP$2)</f>
        <v>nvt</v>
      </c>
      <c r="J7" s="128">
        <f>IF(OR($Q$6="n.v.t.",'2. STITCH'!$AO$5=0),"nvt",'2. STITCH'!$AP$2)</f>
        <v>0</v>
      </c>
      <c r="K7" s="128" t="str">
        <f>IF(OR($Q$7="n.v.t.",'3. Aanvullende Security Control'!$AO$5=0),"nvt",'3. Aanvullende Security Control'!$AP$2)</f>
        <v>nvt</v>
      </c>
      <c r="L7" s="128" t="str">
        <f>IF(OR($Q$8="n.v.t.",'4. Security Management'!$AO$5=0),"nvt",'4. Security Management'!$AP$2)</f>
        <v>nvt</v>
      </c>
      <c r="M7" s="128" t="str">
        <f>IF(OR($Q$9="n.v.t.",'5. MDS2'!$AO$5=0),"nvt",'5. MDS2'!$AP$2)</f>
        <v>nvt</v>
      </c>
      <c r="N7" s="128" t="str">
        <f>IF(OR($Q$10="n.v.t.",'6. PvEisen - ICT'!$AO$5=0),"nvt",'6. PvEisen - ICT'!$AP$2)</f>
        <v>nvt</v>
      </c>
      <c r="P7" s="129" t="s">
        <v>1381</v>
      </c>
      <c r="Q7" s="130" t="str">
        <f>Voorblad!C27</f>
        <v>Ja</v>
      </c>
    </row>
    <row r="8" spans="4:18" x14ac:dyDescent="0.3">
      <c r="D8" t="s">
        <v>60</v>
      </c>
      <c r="E8" s="127">
        <f t="shared" si="1"/>
        <v>0</v>
      </c>
      <c r="F8" s="20" t="s">
        <v>1390</v>
      </c>
      <c r="G8" t="s">
        <v>60</v>
      </c>
      <c r="H8" s="128">
        <f>IF(OR(Q4="n.v.t.",'1. DPIA Privacy'!$AQ$4=0),"nvt",'1. DPIA Privacy'!$AR$2)</f>
        <v>0</v>
      </c>
      <c r="I8" s="128" t="str">
        <f>IF(OR($Q$5="n.v.t.",'1b. Privacy Pseudonimisatie'!$AQ$4=0),"nvt",'1b. Privacy Pseudonimisatie'!$AR$2)</f>
        <v>nvt</v>
      </c>
      <c r="J8" s="128">
        <f>IF(OR($Q$6="n.v.t.",'2. STITCH'!$AQ$5=0),"nvt",'2. STITCH'!$AR$2)</f>
        <v>0</v>
      </c>
      <c r="K8" s="128">
        <f>IF(OR($Q$7="n.v.t.",'3. Aanvullende Security Control'!$AQ$5=0),"nvt",'3. Aanvullende Security Control'!$AR$2)</f>
        <v>0</v>
      </c>
      <c r="L8" s="128" t="str">
        <f>IF(OR($Q$8="n.v.t.",'4. Security Management'!$ARQ$5=0),"nvt",'4. Security Management'!$AR$2)</f>
        <v>nvt</v>
      </c>
      <c r="M8" s="128" t="str">
        <f>IF(OR($Q$9="n.v.t.",'5. MDS2'!$AQ$5=0),"nvt",'5. MDS2'!$AR$2)</f>
        <v>nvt</v>
      </c>
      <c r="N8" s="128" t="str">
        <f>IF(OR($Q$10="n.v.t.",'6. PvEisen - ICT'!$AQ$5=0),"nvt",'6. PvEisen - ICT'!$AR$2)</f>
        <v>nvt</v>
      </c>
      <c r="P8" s="129" t="s">
        <v>1382</v>
      </c>
      <c r="Q8" s="130" t="str">
        <f>Voorblad!C28</f>
        <v>Ja</v>
      </c>
    </row>
    <row r="9" spans="4:18" x14ac:dyDescent="0.3">
      <c r="D9" t="s">
        <v>1391</v>
      </c>
      <c r="E9" s="127">
        <f t="shared" si="1"/>
        <v>0</v>
      </c>
      <c r="F9" s="20"/>
      <c r="G9" t="s">
        <v>1391</v>
      </c>
      <c r="H9" s="128" t="str">
        <f>IF(OR(Q5="n.v.t.",'1. DPIA Privacy'!$AS$4=0),"nvt",'1. DPIA Privacy'!$AT$2)</f>
        <v>nvt</v>
      </c>
      <c r="I9" s="128" t="str">
        <f>IF(OR($Q$5="n.v.t.",'1b. Privacy Pseudonimisatie'!$AS$4=0),"nvt",'1b. Privacy Pseudonimisatie'!$AT$2)</f>
        <v>nvt</v>
      </c>
      <c r="J9" s="128" t="str">
        <f>IF(OR($Q$6="n.v.t.",'2. STITCH'!$AS$5=0),"nvt",'2. STITCH'!$AT$2)</f>
        <v>nvt</v>
      </c>
      <c r="K9" s="128" t="str">
        <f>IF(OR(Q8="n.v.t.",'3. Aanvullende Security Control'!$AS$5=0),"nvt",'3. Aanvullende Security Control'!$AT$2)</f>
        <v>nvt</v>
      </c>
      <c r="L9" s="128" t="str">
        <f>IF(OR(Q9="n.v.t.",'4. Security Management'!$AS$5=0),"nvt",'4. Security Management'!$AT$2)</f>
        <v>nvt</v>
      </c>
      <c r="M9" s="128" t="str">
        <f>IF(OR($Q$9="n.v.t.",'5. MDS2'!$AS$5=0),"nvt",'5. MDS2'!$AT$2)</f>
        <v>nvt</v>
      </c>
      <c r="N9" s="128">
        <f>IF(OR($Q$10="n.v.t.",'6. PvEisen - ICT'!$AS$5=0),"nvt",'6. PvEisen - ICT'!$AT$2)</f>
        <v>0</v>
      </c>
      <c r="P9" s="129" t="s">
        <v>1383</v>
      </c>
      <c r="Q9" s="130" t="str">
        <f>Voorblad!C29</f>
        <v>n.v.t.</v>
      </c>
    </row>
    <row r="10" spans="4:18" x14ac:dyDescent="0.3">
      <c r="D10" t="s">
        <v>62</v>
      </c>
      <c r="E10" s="127">
        <f t="shared" si="1"/>
        <v>0</v>
      </c>
      <c r="F10" s="20" t="s">
        <v>1392</v>
      </c>
      <c r="G10" t="s">
        <v>62</v>
      </c>
      <c r="H10" s="128" t="str">
        <f>IF(OR(Q4="n.v.t.",'1. DPIA Privacy'!$AU$4=0),"nvt",'1. DPIA Privacy'!$AV$2)</f>
        <v>nvt</v>
      </c>
      <c r="I10" s="128" t="str">
        <f>IF(OR($Q$5="n.v.t.",'1b. Privacy Pseudonimisatie'!$AU$4=0),"nvt",'1b. Privacy Pseudonimisatie'!$AV$2)</f>
        <v>nvt</v>
      </c>
      <c r="J10" s="128" t="str">
        <f>IF(OR($Q$6="n.v.t.",'2. STITCH'!$AU$5=0),"nvt",'2. STITCH'!$AV$2)</f>
        <v>nvt</v>
      </c>
      <c r="K10" s="128" t="str">
        <f>IF(OR($Q$7="n.v.t.",'3. Aanvullende Security Control'!$AU$5=0),"nvt",'3. Aanvullende Security Control'!$AV$2)</f>
        <v>nvt</v>
      </c>
      <c r="L10" s="128" t="str">
        <f>IF(OR($Q$8="n.v.t.",'4. Security Management'!$AU$5=0),"nvt",'4. Security Management'!$AV$2)</f>
        <v>nvt</v>
      </c>
      <c r="M10" s="128" t="str">
        <f>IF(OR($Q$9="n.v.t.",'5. MDS2'!$AU$5=0),"nvt",'5. MDS2'!$AV$2)</f>
        <v>nvt</v>
      </c>
      <c r="N10" s="128" t="str">
        <f>IF(OR($Q$10="n.v.t.",'6. PvEisen - ICT'!$AU$5=0),"nvt",'6. PvEisen - ICT'!$AV$2)</f>
        <v>nvt</v>
      </c>
      <c r="P10" s="129" t="s">
        <v>1384</v>
      </c>
      <c r="Q10" s="130" t="str">
        <f>Voorblad!C30</f>
        <v>Ja</v>
      </c>
    </row>
    <row r="11" spans="4:18" x14ac:dyDescent="0.3">
      <c r="D11" t="s">
        <v>63</v>
      </c>
      <c r="E11" s="127">
        <f t="shared" si="1"/>
        <v>0</v>
      </c>
      <c r="F11" s="20"/>
      <c r="G11" t="s">
        <v>63</v>
      </c>
      <c r="H11" s="128">
        <f>IF(OR(Q4="n.v.t.",'1. DPIA Privacy'!$AW$4=0),"nvt",'1. DPIA Privacy'!$AX$2)</f>
        <v>0</v>
      </c>
      <c r="I11" s="128" t="str">
        <f>IF(OR($Q$5="n.v.t.",'1b. Privacy Pseudonimisatie'!$AW$4=0),"nvt",'1b. Privacy Pseudonimisatie'!$AX$2)</f>
        <v>nvt</v>
      </c>
      <c r="J11" s="128" t="str">
        <f>IF(OR($Q$6="n.v.t.",'2. STITCH'!$AW$5=0),"nvt",'2. STITCH'!$AX$2)</f>
        <v>nvt</v>
      </c>
      <c r="K11" s="128">
        <f>IF(OR($Q$7="n.v.t.",'3. Aanvullende Security Control'!$AW$5=0),"nvt",'3. Aanvullende Security Control'!$AX$2)</f>
        <v>0</v>
      </c>
      <c r="L11" s="128" t="str">
        <f>IF(OR($Q$8="n.v.t.",'4. Security Management'!$AW$5=0),"nvt",'4. Security Management'!$AX$2)</f>
        <v>nvt</v>
      </c>
      <c r="M11" s="128" t="str">
        <f>IF(OR($Q$9="n.v.t.",'5. MDS2'!$AW$5=0),"nvt",'5. MDS2'!$AX$2)</f>
        <v>nvt</v>
      </c>
      <c r="N11" s="128" t="str">
        <f>IF(OR($Q$10="n.v.t.",'6. PvEisen - ICT'!$AW$5=0),"nvt",'6. PvEisen - ICT'!$AX$2)</f>
        <v>nvt</v>
      </c>
      <c r="P11" s="153" t="s">
        <v>1393</v>
      </c>
      <c r="Q11" s="154" t="str">
        <f>SecurityNiveau</f>
        <v>HOOG</v>
      </c>
    </row>
    <row r="12" spans="4:18" x14ac:dyDescent="0.3">
      <c r="D12" t="s">
        <v>545</v>
      </c>
      <c r="E12" s="127">
        <f>IF(SUM(H12:N12)=0,0,AVERAGE(H12:N12))</f>
        <v>0</v>
      </c>
      <c r="F12" s="20" t="s">
        <v>1394</v>
      </c>
      <c r="G12" t="s">
        <v>545</v>
      </c>
      <c r="H12" s="128">
        <f>IF(OR(Q4="n.v.t.",'1. DPIA Privacy'!$AY$4=0),"nvt",'1. DPIA Privacy'!$AZ$2)</f>
        <v>0</v>
      </c>
      <c r="I12" s="128" t="str">
        <f>IF(OR($Q$5="n.v.t.",'1b. Privacy Pseudonimisatie'!$AY$4=0),"nvt",'1b. Privacy Pseudonimisatie'!$AZ$2)</f>
        <v>nvt</v>
      </c>
      <c r="J12" s="128">
        <f>IF(OR($Q$6="n.v.t.",'2. STITCH'!$AY$5=0),"nvt",'2. STITCH'!$AZ$2)</f>
        <v>0</v>
      </c>
      <c r="K12" s="128">
        <f>IF(OR($Q$7="n.v.t.",'3. Aanvullende Security Control'!$AY$5=0),"nvt",'3. Aanvullende Security Control'!$AZ$2)</f>
        <v>0</v>
      </c>
      <c r="L12" s="128">
        <f>IF(OR($Q$8="n.v.t.",'4. Security Management'!$AY$5=0),"nvt",'4. Security Management'!$AZ$2)</f>
        <v>0</v>
      </c>
      <c r="M12" s="128" t="str">
        <f>IF(OR($Q$9="n.v.t.",'5. MDS2'!$AY$5=0),"nvt",'5. MDS2'!$AZ$2)</f>
        <v>nvt</v>
      </c>
      <c r="N12" s="128" t="str">
        <f>IF(OR($Q$10="n.v.t.",'6. PvEisen - ICT'!$AY$5=0),"nvt",'6. PvEisen - ICT'!$AZ$2)</f>
        <v>nvt</v>
      </c>
    </row>
    <row r="13" spans="4:18" x14ac:dyDescent="0.3">
      <c r="D13" t="s">
        <v>65</v>
      </c>
      <c r="E13" s="127">
        <f t="shared" si="1"/>
        <v>0</v>
      </c>
      <c r="F13" s="20" t="s">
        <v>1395</v>
      </c>
      <c r="G13" t="s">
        <v>65</v>
      </c>
      <c r="H13" s="128">
        <f>IF(OR(Q4="n.v.t.",'1. DPIA Privacy'!$BA$4=0),"nvt",'1. DPIA Privacy'!$BB$2)</f>
        <v>0</v>
      </c>
      <c r="I13" s="128" t="str">
        <f>IF(OR($Q$5="n.v.t.",'1b. Privacy Pseudonimisatie'!$BA$4=0),"nvt",'1b. Privacy Pseudonimisatie'!$BB$2)</f>
        <v>nvt</v>
      </c>
      <c r="J13" s="128">
        <f>IF(OR($Q$6="n.v.t.",'2. STITCH'!$BA$5=0),"nvt",'2. STITCH'!$BB$2)</f>
        <v>0</v>
      </c>
      <c r="K13" s="128">
        <f>IF(OR($Q$7="n.v.t.",'3. Aanvullende Security Control'!$BA$5=0),"nvt",'3. Aanvullende Security Control'!$BB$2)</f>
        <v>0</v>
      </c>
      <c r="L13" s="128" t="str">
        <f>IF(OR($Q$8="n.v.t.",'4. Security Management'!$BA$5=0),"nvt",'4. Security Management'!$BB$2)</f>
        <v>nvt</v>
      </c>
      <c r="M13" s="128" t="str">
        <f>IF(OR($Q$9="n.v.t.",'5. MDS2'!$BA$5=0),"nvt",'5. MDS2'!$BB$2)</f>
        <v>nvt</v>
      </c>
      <c r="N13" s="128" t="str">
        <f>IF(OR($Q$10="n.v.t.",'6. PvEisen - ICT'!$BA$5=0),"nvt",'6. PvEisen - ICT'!$BB$2)</f>
        <v>nvt</v>
      </c>
    </row>
    <row r="14" spans="4:18" x14ac:dyDescent="0.3">
      <c r="D14" t="s">
        <v>66</v>
      </c>
      <c r="E14" s="127">
        <f t="shared" si="1"/>
        <v>0</v>
      </c>
      <c r="F14" s="20" t="s">
        <v>1396</v>
      </c>
      <c r="G14" t="s">
        <v>66</v>
      </c>
      <c r="H14" s="128" t="str">
        <f>IF(OR(Q4="n.v.t.",'1. DPIA Privacy'!$BC$4=0),"nvt",'1. DPIA Privacy'!$BD$2)</f>
        <v>nvt</v>
      </c>
      <c r="I14" s="128" t="str">
        <f>IF(OR($Q$5="n.v.t.",'1b. Privacy Pseudonimisatie'!$BC$4=0),"nvt",'1b. Privacy Pseudonimisatie'!$BD$2)</f>
        <v>nvt</v>
      </c>
      <c r="J14" s="128">
        <f>IF(OR($Q$6="n.v.t.",'2. STITCH'!$BC$5=0),"nvt",'2. STITCH'!$BD$2)</f>
        <v>0</v>
      </c>
      <c r="K14" s="128">
        <f>IF(OR($Q$7="n.v.t.",'3. Aanvullende Security Control'!$BC$5=0),"nvt",'3. Aanvullende Security Control'!$BD$2)</f>
        <v>0</v>
      </c>
      <c r="L14" s="128" t="str">
        <f>IF(OR($Q$8="n.v.t.",'4. Security Management'!$BC$5=0),"nvt",'4. Security Management'!$BD$2)</f>
        <v>nvt</v>
      </c>
      <c r="M14" s="128" t="str">
        <f>IF(OR($Q$9="n.v.t.",'5. MDS2'!$BC$5=0),"nvt",'5. MDS2'!$BD$2)</f>
        <v>nvt</v>
      </c>
      <c r="N14" s="128" t="str">
        <f>IF(OR($Q$10="n.v.t.",'6. PvEisen - ICT'!$BC$5=0),"nvt",'6. PvEisen - ICT'!$BD$2)</f>
        <v>nvt</v>
      </c>
    </row>
  </sheetData>
  <sheetProtection algorithmName="SHA-512" hashValue="bSe0Qilwe50R+mhVmSATcuEyglq95wI9KLSZ46QSfspD+dNuV60WS7RONPePfwIOslqgi5ba2azXDzCKaKdKNw==" saltValue="po5wxeF/nLmVc2iLB38htg==" spinCount="100000" sheet="1" objects="1" scenarios="1"/>
  <sortState xmlns:xlrd2="http://schemas.microsoft.com/office/spreadsheetml/2017/richdata2" ref="D6:N15">
    <sortCondition ref="D6"/>
  </sortState>
  <conditionalFormatting sqref="H1:N14">
    <cfRule type="cellIs" dxfId="1" priority="2" operator="equal">
      <formula>"nvt"</formula>
    </cfRule>
  </conditionalFormatting>
  <conditionalFormatting sqref="H3:N14">
    <cfRule type="cellIs" dxfId="0" priority="1" operator="equal">
      <formula>1</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0FA5C55C-780E-46B1-A7E9-D3518D3F9A11}">
  <ds:schemaRefs>
    <ds:schemaRef ds:uri="http://schemas.microsoft.com/sharepoint/v3/contenttype/forms"/>
  </ds:schemaRefs>
</ds:datastoreItem>
</file>

<file path=customXml/itemProps2.xml><?xml version="1.0" encoding="utf-8"?>
<ds:datastoreItem xmlns:ds="http://schemas.openxmlformats.org/officeDocument/2006/customXml" ds:itemID="{8EDB7E9C-9467-43CC-9F32-D89112835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1238E2-8554-48B5-997F-D2552D87259A}">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30</vt:i4>
      </vt:variant>
    </vt:vector>
  </HeadingPairs>
  <TitlesOfParts>
    <vt:vector size="39" baseType="lpstr">
      <vt:lpstr>Voorblad</vt:lpstr>
      <vt:lpstr>1. DPIA Privacy</vt:lpstr>
      <vt:lpstr>1b. Privacy Pseudonimisatie</vt:lpstr>
      <vt:lpstr>2. STITCH</vt:lpstr>
      <vt:lpstr>3. Aanvullende Security Control</vt:lpstr>
      <vt:lpstr>4. Security Management</vt:lpstr>
      <vt:lpstr>5. MDS2</vt:lpstr>
      <vt:lpstr>6. PvEisen - ICT</vt:lpstr>
      <vt:lpstr>Lists</vt:lpstr>
      <vt:lpstr>'1. DPIA Privacy'!Afdrukbereik</vt:lpstr>
      <vt:lpstr>'1b. Privacy Pseudonimisatie'!Afdrukbereik</vt:lpstr>
      <vt:lpstr>'2. STITCH'!Afdrukbereik</vt:lpstr>
      <vt:lpstr>'5. MDS2'!Afdrukbereik</vt:lpstr>
      <vt:lpstr>Voorblad!Afdrukbereik</vt:lpstr>
      <vt:lpstr>'1. DPIA Privacy'!Afdruktitels</vt:lpstr>
      <vt:lpstr>'1b. Privacy Pseudonimisatie'!Afdruktitels</vt:lpstr>
      <vt:lpstr>'2. STITCH'!Afdruktitels</vt:lpstr>
      <vt:lpstr>'3. Aanvullende Security Control'!Afdruktitels</vt:lpstr>
      <vt:lpstr>'4. Security Management'!Afdruktitels</vt:lpstr>
      <vt:lpstr>'5. MDS2'!Afdruktitels</vt:lpstr>
      <vt:lpstr>'6. PvEisen - ICT'!Afdruktitels</vt:lpstr>
      <vt:lpstr>lst_AIC</vt:lpstr>
      <vt:lpstr>lst_BIV</vt:lpstr>
      <vt:lpstr>lst_Category</vt:lpstr>
      <vt:lpstr>lst_DPIA</vt:lpstr>
      <vt:lpstr>lst_EN</vt:lpstr>
      <vt:lpstr>lst_janee</vt:lpstr>
      <vt:lpstr>lst_janeenvt</vt:lpstr>
      <vt:lpstr>lst_janeeToel</vt:lpstr>
      <vt:lpstr>lst_level</vt:lpstr>
      <vt:lpstr>lst_MSD2</vt:lpstr>
      <vt:lpstr>lst_NL</vt:lpstr>
      <vt:lpstr>lst_ToelNvt</vt:lpstr>
      <vt:lpstr>lst_tst</vt:lpstr>
      <vt:lpstr>lst_UK</vt:lpstr>
      <vt:lpstr>lst_YesNa</vt:lpstr>
      <vt:lpstr>lst_YesNo</vt:lpstr>
      <vt:lpstr>lst_YesNoNa</vt:lpstr>
      <vt:lpstr>SecurityNiveau</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Eigenaar</cp:lastModifiedBy>
  <cp:revision/>
  <dcterms:created xsi:type="dcterms:W3CDTF">2020-04-15T09:08:02Z</dcterms:created>
  <dcterms:modified xsi:type="dcterms:W3CDTF">2020-09-18T09:11:36Z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