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FDA07048-DFD6-4CCC-9A9F-64A913B7D8CA}" xr6:coauthVersionLast="45" xr6:coauthVersionMax="45" xr10:uidLastSave="{00000000-0000-0000-0000-000000000000}"/>
  <bookViews>
    <workbookView xWindow="-120" yWindow="-120" windowWidth="24240" windowHeight="13140" activeTab="1" xr2:uid="{00000000-000D-0000-FFFF-FFFF00000000}"/>
  </bookViews>
  <sheets>
    <sheet name="Waarden" sheetId="3" r:id="rId1"/>
    <sheet name="PVE onderdeel" sheetId="1" r:id="rId2"/>
    <sheet name="Begrippenlijst" sheetId="4" r:id="rId3"/>
    <sheet name="Rapportages TOP5" sheetId="5" r:id="rId4"/>
  </sheets>
  <definedNames>
    <definedName name="_xlnm._FilterDatabase" localSheetId="1" hidden="1">'PVE onderdeel'!$A$13:$I$84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2" i="1" l="1"/>
  <c r="K79" i="1"/>
  <c r="K58" i="1"/>
  <c r="K47" i="1"/>
  <c r="K44" i="1"/>
  <c r="K42" i="1"/>
  <c r="K39" i="1"/>
  <c r="K37" i="1"/>
  <c r="K26" i="1"/>
  <c r="J78" i="1"/>
  <c r="J77" i="1"/>
  <c r="J75" i="1"/>
  <c r="J73" i="1"/>
  <c r="J72" i="1"/>
  <c r="J71" i="1"/>
  <c r="J67" i="1"/>
  <c r="J62" i="1"/>
  <c r="J57" i="1"/>
  <c r="J54" i="1"/>
  <c r="J51" i="1"/>
  <c r="J50" i="1"/>
  <c r="J40" i="1"/>
  <c r="J34" i="1"/>
  <c r="J33" i="1"/>
  <c r="J29" i="1"/>
  <c r="J22" i="1"/>
  <c r="J21" i="1"/>
  <c r="J70" i="1"/>
  <c r="J68" i="1"/>
  <c r="J66" i="1"/>
  <c r="J65" i="1"/>
  <c r="J63" i="1"/>
  <c r="J61" i="1"/>
  <c r="J60" i="1"/>
  <c r="J59" i="1"/>
  <c r="J56" i="1"/>
  <c r="J53" i="1"/>
  <c r="J52" i="1"/>
  <c r="J49" i="1"/>
  <c r="J48" i="1"/>
  <c r="J46" i="1"/>
  <c r="J45" i="1"/>
  <c r="J43" i="1"/>
  <c r="J41" i="1"/>
  <c r="J38" i="1"/>
  <c r="J35" i="1"/>
  <c r="J32" i="1"/>
  <c r="J31" i="1"/>
  <c r="J30" i="1"/>
  <c r="J28" i="1"/>
  <c r="J27" i="1"/>
  <c r="J25" i="1"/>
  <c r="J24" i="1"/>
  <c r="J23" i="1"/>
  <c r="J20" i="1"/>
  <c r="J19" i="1"/>
  <c r="J18" i="1"/>
  <c r="J16" i="1"/>
  <c r="J15" i="1"/>
  <c r="E90" i="1" l="1"/>
  <c r="J14" i="1"/>
  <c r="E88" i="1" s="1"/>
  <c r="E89" i="1" l="1"/>
  <c r="E91" i="1"/>
  <c r="E87" i="1"/>
</calcChain>
</file>

<file path=xl/sharedStrings.xml><?xml version="1.0" encoding="utf-8"?>
<sst xmlns="http://schemas.openxmlformats.org/spreadsheetml/2006/main" count="592" uniqueCount="302">
  <si>
    <t>Eis</t>
  </si>
  <si>
    <t>Wens</t>
  </si>
  <si>
    <t>Ja</t>
  </si>
  <si>
    <t>Nee</t>
  </si>
  <si>
    <t>Max</t>
  </si>
  <si>
    <t>Goed</t>
  </si>
  <si>
    <t>Vold</t>
  </si>
  <si>
    <t>Min</t>
  </si>
  <si>
    <t>Niet</t>
  </si>
  <si>
    <t>Hoog (10)</t>
  </si>
  <si>
    <t>Middel (6)</t>
  </si>
  <si>
    <t>Laag (3)</t>
  </si>
  <si>
    <t>kort</t>
  </si>
  <si>
    <t>uitgebreid</t>
  </si>
  <si>
    <t>zeer uitgebreid</t>
  </si>
  <si>
    <t>Vragen aanbestedende partij</t>
  </si>
  <si>
    <t>Antwoorden leverancier</t>
  </si>
  <si>
    <t>ID</t>
  </si>
  <si>
    <t>Paragraaf</t>
  </si>
  <si>
    <t>Subparagraaf</t>
  </si>
  <si>
    <t>Omschrijving</t>
  </si>
  <si>
    <t>Type</t>
  </si>
  <si>
    <t>weging</t>
  </si>
  <si>
    <t>Omvang antwoord</t>
  </si>
  <si>
    <t>Antwoord</t>
  </si>
  <si>
    <t>Toelichting op antwoord</t>
  </si>
  <si>
    <t>Workflow</t>
  </si>
  <si>
    <t>Inschrijver dient bij alle wensen/eisen kolom H en I in te vullen indien van toepassing</t>
  </si>
  <si>
    <t>Voor de beantwoording van de niet-binaire wensen dient Inschrijver de beantwoording conform de instructies in paragraaf 7.3 van de aanbestedingsleidraad in te dienen.</t>
  </si>
  <si>
    <t>legenda:</t>
  </si>
  <si>
    <t>Aanvullend geldt dat per Programma van Eisen één word-document dient te worden ingediend, waarbij elke beantwoording van een wens/eis op een nieuwe pagina dient te worden gestart (dus niet: meerdere wensen / eisen op 1 pagina).</t>
  </si>
  <si>
    <t>eisen/wensen</t>
  </si>
  <si>
    <t>kolommen in te vullen door inschrijver indien van toepassing</t>
  </si>
  <si>
    <t>kolommen beoordeling (worden automatisch gevuld)</t>
  </si>
  <si>
    <t>Beoordeling</t>
  </si>
  <si>
    <t>Eisen</t>
  </si>
  <si>
    <t>Binaire wensen</t>
  </si>
  <si>
    <t>Voldoen aan eis</t>
  </si>
  <si>
    <t>score wens</t>
  </si>
  <si>
    <t>ja, standaard</t>
  </si>
  <si>
    <t>ja, maatwerk</t>
  </si>
  <si>
    <t>nee</t>
  </si>
  <si>
    <t>binair</t>
  </si>
  <si>
    <t>niet van toepassing (indien in kolom H of kolom I dan geen antwoord nodig)</t>
  </si>
  <si>
    <t>vul hier de bestandsnaam van de beantwoording in</t>
  </si>
  <si>
    <t>wordt door aanbestedende dienst ingevuld na consensus beoordeling</t>
  </si>
  <si>
    <t>aantal eisen waarbij inschrijver aangeeft te voldoen</t>
  </si>
  <si>
    <t>aantal eisen waarbij inschrijver aangeeft niet te voldoen</t>
  </si>
  <si>
    <t>voldoet</t>
  </si>
  <si>
    <t>door niet te voldoen aan deze eis volgt uitsluiting</t>
  </si>
  <si>
    <t>vul uw antwoord in kolom H in</t>
  </si>
  <si>
    <t>aantal nog te beantwoorden eisen</t>
  </si>
  <si>
    <t>Bedrijfsnaam</t>
  </si>
  <si>
    <t>naam inschrijver invullen</t>
  </si>
  <si>
    <t>aantal nog in te vullen binaire wensen</t>
  </si>
  <si>
    <t>instructie</t>
  </si>
  <si>
    <t>Artikelen die besteld worden buiten het ERP om. Deze artikelen zijn alleen voorzien van het afleveradres van 1 van de UMC's en bevatten alleen de naam van de besteller.</t>
  </si>
  <si>
    <t>Zending op naam</t>
  </si>
  <si>
    <t xml:space="preserve">Grijpvoorraden op de (verpleeg)afdeling die met vaste indeling/aantallen worden aangeboden. Deze grijpvoorraden worden d.m.v. (digitale) assortimentslijsten aangevuld vanuit decentrale magazijnen. Denk hierbij aan prikkarren, verbandkarren, assortiment in aanrechtkasten/behandelkamers en ingreeppakketen. </t>
  </si>
  <si>
    <t>Werkvoorraden</t>
  </si>
  <si>
    <t>Voorraadhoogte wordt aangepast nav orders (ontvangsten en uitgiftes)</t>
  </si>
  <si>
    <t>Waarde dragende magazijnen</t>
  </si>
  <si>
    <t>Voorraad locatiebepaling o.b.v. beschikbare ruimte</t>
  </si>
  <si>
    <t>Vrije locaties</t>
  </si>
  <si>
    <t>Vendor managed Inventory 
Voorraad wordt beheerd op locatie van de afnemer door de leverancier</t>
  </si>
  <si>
    <t>VMI</t>
  </si>
  <si>
    <t>Mogelijkhheid om conform een bibliotheek de uitleen van materialen (zoals matrasasen en rolstoelen) te beheren en financieel door te belasten</t>
  </si>
  <si>
    <t>Verhuurmagazijn</t>
  </si>
  <si>
    <t>Voorraadlocatie op voorhand gedefinëerd.</t>
  </si>
  <si>
    <t xml:space="preserve">Vaste locaties </t>
  </si>
  <si>
    <t>Twee "bakken" systeem per artikel_x000D_
Als de vooraad van bak 1 leeg is, dan wordt deze aangevuld van de voorraad uit bak 2. Voor bak 2 wordt vervolgens nieuwe voorraad besteld.</t>
  </si>
  <si>
    <t>Two Bin</t>
  </si>
  <si>
    <t>Het "realtime" volgen van een zending (tracking) en het achteraf achterhalen waar het geweest is (tracing)</t>
  </si>
  <si>
    <t>Track &amp; Trace</t>
  </si>
  <si>
    <t>Aanvullen tot aan een voorgedefineerde maximum voorraad</t>
  </si>
  <si>
    <t>Topping up</t>
  </si>
  <si>
    <t>Serial Shipping Container Code
Verzendcode voor palletes en containers</t>
  </si>
  <si>
    <t>SSCC label</t>
  </si>
  <si>
    <t>Radio Frequency Identfication chip met data die kan worden uitgelezen tbv beheren van voorraden</t>
  </si>
  <si>
    <t>RFID tags</t>
  </si>
  <si>
    <t>Aanvulling van de geregistreerde Bulkvoorraad naar de geregistreerde Pickvoorraad binnen hetzelfde magazijn</t>
  </si>
  <si>
    <t>Replenishment</t>
  </si>
  <si>
    <t xml:space="preserve">Plan Do Check Act cyclus (Deming's kwaliteitcirkel)
Maak verbeterplan obv huidige werkzaamheden
Voer deze uit
Meett het resultaat en vergelijk met oorspronkelijke situatie
Stel bij adhv de gevonden resultaten
</t>
  </si>
  <si>
    <t>PDCA cyclus</t>
  </si>
  <si>
    <t>Orderpicken zonder papier bijv. met scanner, via voice of light</t>
  </si>
  <si>
    <t>Paperless picken</t>
  </si>
  <si>
    <t>Hulp applicatie draadloos en met uitwisseling van gegevens van en naar ERP systeem</t>
  </si>
  <si>
    <t>Mobiele Applicatie</t>
  </si>
  <si>
    <t>Zie Batchregistratie</t>
  </si>
  <si>
    <t>Lotnummer registratie</t>
  </si>
  <si>
    <t>Lijst waarop staat hoeveel van wat benodigd is voor een operatie (incl de plek waar de spullen vandaan gepakt moeten worden)</t>
  </si>
  <si>
    <t>Klaarzetlijsten</t>
  </si>
  <si>
    <t>Voorraadhoudende kasten waarbij transacties worden bijgeouden (zowel ingaande als uit-gaande voorraad)</t>
  </si>
  <si>
    <t>Intelligente voorraadkasten</t>
  </si>
  <si>
    <t xml:space="preserve">Barcode volgens de wereldwijde GS1 standaard opgemaakt. </t>
  </si>
  <si>
    <t>GSI barcode</t>
  </si>
  <si>
    <t>De standaard voor identificatie, vastleggen en delen van data</t>
  </si>
  <si>
    <t>GS1 standaard</t>
  </si>
  <si>
    <t>G1 Database</t>
  </si>
  <si>
    <t>GDSN</t>
  </si>
  <si>
    <t>Voorspelling van toekomstige  hoeveelheden obv parameters zoals verbruik, historiscche levertijden etc</t>
  </si>
  <si>
    <t>Forecast</t>
  </si>
  <si>
    <t>Electronisch Patiënten dossier
AUMC gebruikt EPIC als EPD
Voor patiëntgebruik van specifieke materialen verbruik zou koppeling wenselijk zjn (bijv. implantaten)</t>
  </si>
  <si>
    <t>EPD</t>
  </si>
  <si>
    <t>Electronic Data Interchange
Gestandaardiseerde wijze van electronische informatieuitwisseling tussen 2 organisaties (bestellingen, pakbonnen, facturen etc)</t>
  </si>
  <si>
    <t>EDI</t>
  </si>
  <si>
    <t>Systeem waarbij de goederen naar de orderverzamelaar toekomen (paternosters en carrousels)</t>
  </si>
  <si>
    <t>Dynamische orderpicklocatie</t>
  </si>
  <si>
    <t>Scankaartjes die digitaal info laten zien en in verbinding staan met het ERP systeem</t>
  </si>
  <si>
    <t>Digitale scankaartjes</t>
  </si>
  <si>
    <t>Magazijn op (verpleeg)afdeling, t.b.v. deze afdeling. kan zowel voorraadhoudend als niet voorraadhoudend zijn (voorbeeld is een scankast of een speciaal OK magazijn)</t>
  </si>
  <si>
    <t>Decentrale magazijnen</t>
  </si>
  <si>
    <t>Digitale presenteerwijze van de belangrijkste waarden in 1 overzichtelijk scherm van huidige status van bestellingen, orderpickopdrachten etc</t>
  </si>
  <si>
    <t>Dashboard</t>
  </si>
  <si>
    <t>Magazijnen waarvan de voorraadhoogtes automatische worden bijgewerkt na ontvangsten en afgiftes. Aanvragers van materialen kunnen zowel individuele aanvragers zijn (webshop) als andere centrale magazijnen (in VUmc en AMC) of decentrale magazijnen (scankasten)</t>
  </si>
  <si>
    <t>Centrale magazijnen</t>
  </si>
  <si>
    <t>In 1 orderpickopdracht voor meerdere afnemers tegelijk picken</t>
  </si>
  <si>
    <t>Bulkpick</t>
  </si>
  <si>
    <t>Vastleggen van een partij goederen in 1 unieke code</t>
  </si>
  <si>
    <t>Batch registratie</t>
  </si>
  <si>
    <t>Accord européen relatif au transport international par Route
Verdrag over het internationaal vervoeren van gevaarlijke goederen over de weg</t>
  </si>
  <si>
    <t>ADR</t>
  </si>
  <si>
    <t>Indeling obv de het aantal uitgegeven artikelen. (snel =A, midden = B en langzaam = C)</t>
  </si>
  <si>
    <t>ABC indeling</t>
  </si>
  <si>
    <t>Behoefte aan materialen die kan worden omgezet in een bestelling</t>
  </si>
  <si>
    <t>Aanvraag tot bestellen (ATB)</t>
  </si>
  <si>
    <t>Begrip</t>
  </si>
  <si>
    <t>LOG069</t>
  </si>
  <si>
    <t>Logistiek</t>
  </si>
  <si>
    <t>Verhuur magazijn (rapportage)</t>
  </si>
  <si>
    <t>Het systeem beschikt over een Aanvraag/Transport dashboard met een overzicht van de aanvragen en afhandeling hiervan.</t>
  </si>
  <si>
    <t>LOG070</t>
  </si>
  <si>
    <t>Het systeem biedt de mogelijkheid om de status/voortgangsmeldingen via ERP/e-mail te versturen. Ga bij uw beantwoording in op: 
a. wijzigingen van artikelgegevens. 
b. wijzigingen van leveranciersgegevens. 
c. wijzigingen van financiele gegevens (bijvoorbeeld kostensoort).
d. te late leveringen.
e. niet op voorraad.</t>
  </si>
  <si>
    <t>Zeer uitgebreid</t>
  </si>
  <si>
    <t>LOG071</t>
  </si>
  <si>
    <t>Het systeem biedt de mogelijkheid om het interne berichtenverkeer in de supply chain te reduceren. Ga bij de beantwoording in op: 
a. Het signaleren, registreren van afwijkingen tussen paklijst - order en bijv.  factuur - ontvangst.
b. De wijze waarop deze informatie leidt tot vervolg acties (correctie/beantwoording) in de supply chain.
c. De wijze waarop deze vervolgactie worden gemeld, afgehandeld en (voortgang) gevolgd.
d. Het toevoegen van informatie (bijv. foto’s, email berichten, documenten).
e. Het integreren van orders spoedorders van en naar bijv. facility management systemen.</t>
  </si>
  <si>
    <t>LOG001</t>
  </si>
  <si>
    <t>Goederenontvangst</t>
  </si>
  <si>
    <t>Leverancier beschikt over best practice funtionaliteit op dit deelproces. Het systeem heeft functie in zich om binnengekomen goederen adminstratief te verwerken. De volgende mogelijkheden dienen aanwezig te zijn: - Het administratief verwerken van de goederenontvangst, - het inboeken van de goederen, - adminstratief verwerken van de controle op de ontvangen goederen. Dit moet mogelijk zijn voor de locatie logistiek centrum en op andere door AUMC op te geven, variabele locaties.</t>
  </si>
  <si>
    <t>LOG002</t>
  </si>
  <si>
    <t xml:space="preserve">Het systeem biedt de mogelijkheid tot het signaleren (pop-up) van goederen met een speciale status of transportcondities zodat de medewerker getriggerd wordt om de zending apart te behandelen. Denk hierbij aan een artikel of zending, zoals spoed, gekoeld, diepvries, ADR en diefstalgevoelige artikelen. </t>
  </si>
  <si>
    <t>LOG003</t>
  </si>
  <si>
    <t>Het systeem heeft de mogelijkheid tot het voeren van de registratie, verrekening en fysieke afhandeling van emballage (bakken, pallets en containers)?</t>
  </si>
  <si>
    <t>LOG004</t>
  </si>
  <si>
    <t xml:space="preserve">Het systeem voorziet in een dashboard waarmee het hele proces van goederenontvangst wordt ondersteund. Ga bij de beantwoording in op:
a. Raadplegen, afhandelen en corrigeren van leveringen.
b. Verwachte goederen/leveringen per regel/datum.
c. Aantal manco's en status.
</t>
  </si>
  <si>
    <t>Uitgebreid</t>
  </si>
  <si>
    <t>LOG005</t>
  </si>
  <si>
    <t>Ontvangsten van gevaarlijke stoffen (ADR en radioactief) kunnen op nummer, gevarenklasse, hoeveelheid en bestemming geregistreerd worden.</t>
  </si>
  <si>
    <t>LOG006</t>
  </si>
  <si>
    <t>Het systeem biedt de mogelijkheid tot het registreren en vastleggen van afwijkingen in de ontvangst, zoals manco’s en beschadigingen, gecategoriseerd en voorzien van bijbehorende foto’s en scans (t.b.v. leveranciersbeoordeling).</t>
  </si>
  <si>
    <t>LOG007</t>
  </si>
  <si>
    <t>Het systeem biedt de mogelijkheid tot het registeren van deelleveringen en meerleveringen als goederenontvangst.</t>
  </si>
  <si>
    <t>LOG008</t>
  </si>
  <si>
    <t>Het systeem biedt de mogelijkheid tot het toevoegen van externe informatie aan orders.
a. Het inlezen van papieren- en digitale paklijsten en facturen en het scannen en inlezen van bijv. barcodes, lotnummers, apotheek data, SSCC labels; 
b. Het automatisch vergelijken van de ingelezen informatie (paklijst / factuur) met de inkoop order; 
c. De wijze waarop deze digitale informatie handelingen tijdens factuurcontrole en ontvangst boeking reduceert en elimineert; 
Correcties op deze verwerking blijven mogelijk en worden gelogd in het systeem. Beschrijf de manier waarop deze functie geboden wordt.</t>
  </si>
  <si>
    <t>LOG009</t>
  </si>
  <si>
    <t>Het systeem kan stromen die in eerste instantie niet binnen het systeem vallen integreren.
Door het aanmaken van een intern leveringsnummer (met colli) kan de zending opgenomen worden in het distributie-proces. Aan deze stromen moet informatie toegevoegd kunnen worden (zie per stroom hieronder). Ga bij de beantwoording tenminste in op de volgende stromen:
a. Post (clusteradres)
b. Zendingen zonder order (clusteradres, leverancier, spoed ja/nee))
c. Interne ophaalopdrachten (afhaallocatie, transportnr)
d. Zendingen vanuit Willow/apotheek (EPIC) (ordernr Willow, afdelingsnaam, clusteradres, losplaats)
Zie definitielijst voor een toelichting van de stromen.
Beschrijf de manier waarop deze functie geboden wordt.</t>
  </si>
  <si>
    <t>LOG010</t>
  </si>
  <si>
    <t>Het systeem kan vooraf bekende artikel/levering informatie voor de te leveren goederen digitaal ontvangen en verwerken (EDI). Denk aan informatie als artnr. Leverdatum, tht, lot/batch-nummers, GTIN, GLN, aantal etc.</t>
  </si>
  <si>
    <t>LOG011</t>
  </si>
  <si>
    <t>Het systeem biedt het proces van ontvangsten van magazijnartikelen. De ontvangst van de artikelen bestaat uit een ontvangst op colli niveau bij Goederenontvangst, transport met overdracht naar magazijnen, inslag bij magazijn en aankomst bij magazijnlocatie.
Het moet mogelijk zijn een deel van een bestelling of meerdere zendingen te bundelen in één magazijn-inruim-opdracht.</t>
  </si>
  <si>
    <t>LOG012</t>
  </si>
  <si>
    <t>Het systeem biedt de mogelijkheid om binnenkomende bestellingen via extra tussen-stappen te ontvangen en distribueren. Denk aan registratie/controle/vrijgave door bijvoorbeeld Medische technologie/ICT voordat materialen naar eindgebruiker gedistributeerd mogen worden.</t>
  </si>
  <si>
    <t>LOG013</t>
  </si>
  <si>
    <t>Het systeem heeft de mogelijkheid de orderdetails bij de goederenontvangst (handmatig) te sorteren op velden zoals artikelnummer, artikelomschrijving, artikelnummer van de leverancier, etc.</t>
  </si>
  <si>
    <t>LOG014</t>
  </si>
  <si>
    <t>Distributie</t>
  </si>
  <si>
    <t>Leverancier beschikt over best practice funtionaliteit op dit deelproces. Het systeem biedt de mogelijkheid tot het transporteren van goederen vanaf goederenontvangst/centrale magazijnen naar de eindgebruiker. Dit betreft zowel interne als extern transporten m.b.v. koeriers.</t>
  </si>
  <si>
    <t>LOG015</t>
  </si>
  <si>
    <t>Het systeem maakt het gebruik mogelijk van handhelds tijdens transport (ter vervanging van de papieren paklijsten, looplijsten, digitaal afmelden van levering etc.).</t>
  </si>
  <si>
    <t>LOG016</t>
  </si>
  <si>
    <t xml:space="preserve">Het systeem biedt de mogelijkheidt tot het consolideren van verschillende goederenstromen in containers, in ritten, op tijden en op routes. Ga bij de beantwoording van uw vraag in op:
a. postzendingen
b. zendingen op naam
c. magazijn-uitgifte
d. kooporders
e. apotheek goederen </t>
  </si>
  <si>
    <t>LOG017</t>
  </si>
  <si>
    <t xml:space="preserve">Het systeem biedt de mogelijkheid tot het plannen van interne en externe transporten o.b.v. vastgestelde en ad-hoc routes. </t>
  </si>
  <si>
    <t>LOG018</t>
  </si>
  <si>
    <t>Het systeem biedt de mogelijkheid om logistieke medewerkers en ontvangers van goederen proactief op de hoogte brengen van de status (gereedstaande transporten, geleverde transporten e.d.).</t>
  </si>
  <si>
    <t>LOG019</t>
  </si>
  <si>
    <t>Het systeem biedt de mogelijkheid tot het inplannen en signaleren van transporten met een speciale status of transportcondities. Denk hierbij aan een artikel of zending, zoals spoed, gekoeld, diepvries, ADR en diefstalgevoelige artikelen.</t>
  </si>
  <si>
    <t>LOG020</t>
  </si>
  <si>
    <t>Track &amp; trace</t>
  </si>
  <si>
    <t>Leverancier beschikt over best practice functionaliteit op dit deelproces. Onder track &amp; trace verstaan we het volgen van alle interne zendingen/materialen. Geef een omschrijving hoe deze functionaliteit geleverd wordt en ga bij de beantwoording in op:
a. Vastlegging van elke stap in het proces, overdrachtmomenten, bevestigingen, rapportagemogelijkheden etc.
b. De wijze waarop het interne procesverloop voor de aanvrager inzichtelijk wordt via het ERP-syteem en/of portal. Denk hierbij aan verschillende statussen (besteld, ontvangen, op transport, onderweg, afgeleverd etc.)
c. Eén dashbord waarin alle stappen die een zending heeft doorlopen te zien is, inclusief de inhoud van de zending.</t>
  </si>
  <si>
    <t>LOG021</t>
  </si>
  <si>
    <t xml:space="preserve">Het ERP-syteem biedt de mogelijkheid tot het vastleggen, verwerken en controleren van informatie op coli niveau. Ga bij de beantwoording in op:
a. Registratie van aflevering. Ontvanger, tijdstip, afleveradres etc.
b. Controle mogelijkheden bij scanning o.b.v. afleveradres, aantal coli etc.en toegen van redenen voor afwijkingen. Bijvoorbeeld een melding bij het scannen van een verkeerde afleveradres en een reden van verkeerd afleveradres (ontvanger niet aanwezig etc.) . </t>
  </si>
  <si>
    <t>LOG022</t>
  </si>
  <si>
    <t>Het systeem biedt de mogelijkheid om de aanvrager vooraf (automatisch) te informeren over een geplande levering met een speciale status. Bijvoorbeeld gekoelde goederen, spoedzendingen of privacygevoelig materialen.</t>
  </si>
  <si>
    <t>LOG023</t>
  </si>
  <si>
    <t>Het systeem biedt de mogelijkheid om stromen die in eerste instantie niet binnen het ERP systeem zullen vallen te integreren. Ga bij de beantwoording in op:
a. Creëren en afhandelen van ophaalopdrachten (bijvoorbeeld voor het ophalen van afval) 
b. Mogelijkheid tot doorbelasten van de kosten aan een afdeling
c. Mogelijk opdrachten en / of routes te koppelen aan een medewerker. 
Geef een omschrijving hoe deze functionaliteit gerealiseerd wordt.</t>
  </si>
  <si>
    <t>LOG024</t>
  </si>
  <si>
    <t>Het systeem heeft de mogelijkheid om geregistreerde (transport)middelen en hulpmiddelen (tbv verhuurmagazijn) te traceren (wifi)</t>
  </si>
  <si>
    <t>LOG025</t>
  </si>
  <si>
    <t>Mobiele applicatie</t>
  </si>
  <si>
    <t>De mobiele applicatie heeft een functionaliteit voor de voorraadinventarisatie van de centrale magazijnen.</t>
  </si>
  <si>
    <t>LOG026</t>
  </si>
  <si>
    <t xml:space="preserve">De mobiele applicatie biedt de mogelijkheid tot het opvragen van actuele magazijnvoorraden. </t>
  </si>
  <si>
    <t>LOG027</t>
  </si>
  <si>
    <t>Het systeem levert een functionaliteit voor voorraadinventarisatie van de decentrale magazijnen o.b.v. Ga hierbij in op:
- aantal
-THT gestuurd
-'two bin' systeem 
-'topping up
De verschillende functionaliteit moeten naast elkaar kunnen draaien, 
Geef in de beschrijving aan hoe deze functionaliteit werkt.</t>
  </si>
  <si>
    <t>LOG028</t>
  </si>
  <si>
    <t>De mobiele applicatie levert een functionaliteit die inzicht geeft over openstaande bestellingen/orders bij de leverancier.</t>
  </si>
  <si>
    <t>LOG029</t>
  </si>
  <si>
    <t xml:space="preserve">De mobiele applicatie biedt een functionaliteit voor het ontvangen van paperless picklijsten t.b.v. het inslag en uitslag proces. </t>
  </si>
  <si>
    <t>LOG030</t>
  </si>
  <si>
    <t>De mobiele applicatie biedt de mogelijkheid om opdrachten te ontvangen die (automatisch en/of handmatig) aan de medewerkers toegewezen zijn.</t>
  </si>
  <si>
    <t>LOG031</t>
  </si>
  <si>
    <r>
      <t>De mobiele applicatie biedt de mogelijkheid om orders in ontvangst te boeken d.m.v. scanning.</t>
    </r>
    <r>
      <rPr>
        <sz val="10"/>
        <rFont val="Arial"/>
        <family val="2"/>
      </rPr>
      <t xml:space="preserve"> (Zie LOG033)</t>
    </r>
  </si>
  <si>
    <t>LOG032</t>
  </si>
  <si>
    <t xml:space="preserve">De mobiele applicatie biedt de mogelijheid tot het vastleggen, verwerken en controleren van informatie op coli niveau. Ga bij de beantwoording in op:
a. Vastlegging van elke stap in het proces (ook geschiedenis), overdrachtmomenten, bevestigingen, transport/route starten.
b. Registratie van aflevering. Ontvanger, tijdstip, afleveradres etc.
c. Controle mogelijkheden bij scanning o.b.v. afleveradres, aantal coli etc. en toevoegen van redenen voor afwijkingen. Bijvoorbeeld een melding bij het scannen van een verkeerde afleveradres en een reden van verkeerd afleveradres (ontvanger niet aanwezig etc.).
</t>
  </si>
  <si>
    <t>LOG033</t>
  </si>
  <si>
    <t>De mobiele applicatie biedt de mogelijkheid tot het signaleren (pop-up) van transporten met een speciale status of transportcondities zodat de medewerker getriggerd wordt om de zending apart te behandelen. Denk hierbij aan een artikel of zending, zoals spoed (AD-HOC), gekoeld, diepvries, ADR en diefstalgevoelige artikelen.</t>
  </si>
  <si>
    <t>LOG034</t>
  </si>
  <si>
    <t xml:space="preserve">De mobiele applicatie biedt de mogelijkheid om tijdens een gestarte route (onderweg) zendingen/colli toe te voegen aan het te lopen transport, zoals retouren/verkeerde geleverde zendingen. </t>
  </si>
  <si>
    <t>LOG035</t>
  </si>
  <si>
    <t>De mobiele applicatie biedt de mogelijkheid om op elk moment artikel/zending  informatie op te vragen d.m.v. scanning geintegreerde barcode.</t>
  </si>
  <si>
    <t>LOG036</t>
  </si>
  <si>
    <t>Centraal magazijnbeheer</t>
  </si>
  <si>
    <t>Leverancier beschikt over best practice funtionaliteit op dit deelproces. Onder 'Centraal magazijnbeheer' verstaan we het beheren van de assortimenten en voorraden in het centrale magazijn van het ziekenhuis.</t>
  </si>
  <si>
    <t>LOG037</t>
  </si>
  <si>
    <t>Het systeem biedt ruime mogelijkheden voor het optimaal beheren van de beschikbare magazijnruimte. Geef aan hoe de volgende functionaliteiten werken:
a. werken met ABC ruimte indelingen
b. locatie codesysteem
c. vaste en vrije locaties
d. looproutes
e. dimensies LxHxB, gewicht
f. vaste en vrije locaties
g. toewijzing van nieuwe ontvangsten aan beschikbare en geschikte lege locaties
h. plaatsing van nieuwe ontvangsten op THT en expiratie datum. 
i. bulkpick
j. dynamische orderpicklocatie
k. replenishment. 
l. meerdere magazijnen en deelmagazijn(types)</t>
  </si>
  <si>
    <t>LOG038</t>
  </si>
  <si>
    <t xml:space="preserve">Het systeem biedt de mogelijkheid tot het doen van paperless inventarisatie van voorraden en de registratie van correcties en afwijkingen inclusief redencode. Licht toe welke mogelijkheden er zijn. </t>
  </si>
  <si>
    <t>Kort</t>
  </si>
  <si>
    <t>LOG039</t>
  </si>
  <si>
    <t>Het systeem biedt de mogelijkheid tot het vervangen van artikelen in het assortiment. Dit wordt geautomatiseerd ondersteund, d.w.z. dat het systeem automatisch moet overschakelen naar het nieuwe artikel als het oude op is (o.b.v. instelbare regels en signalering).</t>
  </si>
  <si>
    <t>LOG040</t>
  </si>
  <si>
    <t>Het systeem biedt de mogelijkheid om meerdere waarde dragende centrale en decentrale magazijnen te definieren, d.w.z. magazijnen waarbij op elk moment bekend is wat de actuele voorraad en voorraadwaarde is. Denk aan een OK magazijn (dure en beperkt houdbare goederen). Daarnaast is het mogelijk om voorraad tussen de waarde dragende magazijnen aan elkaar te leveren. Ook als deze twee vestigingen betreft (VUmc aan AMC en v.v.)</t>
  </si>
  <si>
    <t>LOG041</t>
  </si>
  <si>
    <t>Het systeem biedt de mogelijkheid het beheer van voorraadhoudende magazijnen. Geef een beschrijving van de oplossing en ga hierbij in op: 
a. ontvangst; 
b. opslag; 
c. orderpicking; 
d. verzending; 
e. registratie tot en met de patient; 
f. voorraadbeheer
g. aansturing per magazijn/deelmagazijn (opdrachten worden door systeem gescheiden).</t>
  </si>
  <si>
    <t>LOG042</t>
  </si>
  <si>
    <t>Het systeem biedt de mogelijkheid tot uitgifte van één artikelnummer uit verschillende magazijnen, magazijnsecties en in verschillende eenheden. Leg uit hoe het systeem dit realiseert.</t>
  </si>
  <si>
    <t>LOG043</t>
  </si>
  <si>
    <t xml:space="preserve">Het systeem biedt de functionalteit voor het aanmaken van een samengesteld product/artikel, bestaande uit meerdere losse/individuele artikelen/producten, welke volledig geintegreerd kan worden in het magazijnproces. Bijvoorbeeld een (samengesteld) pakket bestaande uit losse artikelen wat ingezet wordt op een (specifieke) afdeling of bij een (specifieke) medische ingreep.  </t>
  </si>
  <si>
    <t>LOG044</t>
  </si>
  <si>
    <t>Het systeem maakt het mogelijk dat vooraadniveaus worden geoptimaliseerd. Ga hierbij in op de volgende onderdelen: 
a. Bepalen bestelmomenten; 
b. Wijze(n) van berekening bestelhoeveelheden; 
c. verzamelen van orders ivm minimum bestelbedrag en/of orderkosten; 
d. Signalering slow/non-movers en dreigende overschrijding THT en expiratiedata.</t>
  </si>
  <si>
    <t>LOG045</t>
  </si>
  <si>
    <t xml:space="preserve">Het systeem biedt de mogelijkheid om bij uitgifte van goederen met beperkte houdbaarheid een signalering te geven indien een oudere partij beschikbaar is. Dit is FEFO ("First Expired First Out") afhandeling. De stromen zonder beperkte houdbaarheid van artikelen worden afgehandeld op FIFO-basis. </t>
  </si>
  <si>
    <t>LOG046</t>
  </si>
  <si>
    <t>Magazijnprocessen</t>
  </si>
  <si>
    <t>Leverancier levert als onderdeel van het systeem een best practice funtionaliteit op dit deelproces. Onder 'Magazijnprocessen' verstaan we alle bewegingen naar, in en uit de (centrale)magazijnen.</t>
  </si>
  <si>
    <t>LOG047</t>
  </si>
  <si>
    <t>Het systeem biedt de mogelijkheid tot reserveren van voorraad op basis van scannen, webshop of handmatige aanvraag.</t>
  </si>
  <si>
    <t>LOG048</t>
  </si>
  <si>
    <t>Het systeem biedt de mogelijkheid tot het reserveren van voorraad (magazijnartikelen). Na binnenkomst van het betreffende magazijnartikel welke in reservering staat kan het orderpick proces worden opgestart voor de afdelingen die dit artikel hebben gereserveerd.</t>
  </si>
  <si>
    <t>LOG049</t>
  </si>
  <si>
    <t>Het systeem biedt de mogelijkheid tot het genereren van paperless picklijsten o.b.v. aanvragen (scan, balie-uitgifte, portal/webshop, aanvragen mbt decentrale voorraden). Goederenuitgifte uit magazijnen is mogelijk met behulp van o.a. scanning. Orderpick opdrachten voor afdelingen of clusters van afdelingen kunnen, indien gewenst, worden gegroepeerd en toegewezen aan een orderpicker. Licht bij de beantwoording toe welke standaarden ondersteund worden.</t>
  </si>
  <si>
    <t>LOG050</t>
  </si>
  <si>
    <t>Het systeem genereert automatisch een aanvraag tot bestellen (ATB) die handmatig of automatisch omgezet wordt naar een bestelling indien een artikel onder de vastgestelde minimum voorraad komt.</t>
  </si>
  <si>
    <t>LOG051</t>
  </si>
  <si>
    <t>Het systeem voorziet in een uitgebreid dashboard waarmee het hele magazijnproces wordt ondersteund. Ga bij de beantwoording in op:
a. Raadplegen, afhandelen en corrigeren van inslag, opslag en uitslag.
b. Verwachte goederen/leveringen per regel/datum.
c. Voorraadverschillen, backorders/naleveringen etc.</t>
  </si>
  <si>
    <t>LOG052</t>
  </si>
  <si>
    <t>Decentraal voorraadbeheer</t>
  </si>
  <si>
    <t xml:space="preserve">Leverancier beschikt over best practice functionaliteit op dit deelproces. Onder decentraal voorraadbeheer verstaan we de bevoorrading van decentrale magazijnen en vandaar uit de bevoorrading van werkvoorraden gevestigd op verschillende (decentrale) locaties. 
Zie begrippenlijst voor een toelichting van dit proces en bijbehorende begrippen. </t>
  </si>
  <si>
    <t>LOG053</t>
  </si>
  <si>
    <t>Leverancier beschikt over fuctionaliteit om (in)koop artikelen decentraal te bevoorraaden door middel van scanning zonder dat hier een intern ERP nummer aan hangt. Artikelen van decentraal bevoorrading worden dan op basis van de nummers van leveranciers gescand.</t>
  </si>
  <si>
    <t>LOG054</t>
  </si>
  <si>
    <t>Het systeem biedt de mogelijkheid om het assortiment in de decentrale magazijnen en werkvoorraden eenvoudig te wijzigen en te beheren d.m.v. bijvoorbeeld export (waarna te wijzigen in excel) / importfunctie. Beschrijf de mogelijkheden.</t>
  </si>
  <si>
    <t>LOG055</t>
  </si>
  <si>
    <t xml:space="preserve">Het systeem maakt het mogelijk dat er meerdere soorten (scan)aanvraag systematieken naast elkaar aangesloten zijn. Minimale vereisten zijn: 
-'two bin' systeem 
-'topping up' systeem d.m.v. aangeven van aanwezig vooraad.
</t>
  </si>
  <si>
    <t>LOG056</t>
  </si>
  <si>
    <t xml:space="preserve">Het systeem heeft de mogelijkheid in zich om koppeling(en) met andere systemen te realiseren welke de bestelfunctie/aanvulfunctie overnemen. Licht toe:
a. bestellen/scannen via RF-ID tags
- door het scannen van de tag dient de voorraad automatisch bijgewerkt te worden.  
b.bestellen/scannen via GSI/HIBC barcode
- door scannen van de barcode van de verpakking (origineel van fabrikant) dient de voorraad automatisch bijwerkt te worden.
c. digitale scankaartjes
- de data op de scankaarten op afstand kunnen wijzigen.
d. intelligente voorraadkasten
- bij uitgifte of bijvoorbeeld aan de hand van gewicht/telling dient de voorraad automatisch bijgwerkt te worden
e. VMI
- leverancier bepaalt de benodigde aanvulling. Orders en financiele afwikkeling dienen in het systeem verwerkt te worden
</t>
  </si>
  <si>
    <t>LOG057</t>
  </si>
  <si>
    <t>Het systeem biedt de mogelijkheid tot de vastlegging van het assortiment van de werkvoorraden. Onder werkvoorraden verstaan wij grijpvoorraden (geen registratie van uitgifte) op de (verpleeg)afdeling die met vaste indeling/aantallen worden aangeboden. Denk hierbij aan prikkarren, verbandkarren, assortiment in aanrechtkasten/behandelkamers en ingreeppakketen. Deze werkvoorraden worden door logistieke medewerkers handmatig aangevuld vanuit de betreffende afdelingsmagazijnen a.d.h.v. een  (in ERP) vastgelegde (digitale) assortimentslijst. Elke soort werkvoorraad heeft een eigen assortimentslijst. Deze kan dus ook per afdeling verschillen. De assortimentslijst geeft aan hoeveel er van welk artikel op welke positie (bijvoorbeeld in lade 1, vakje D) moet liggen én waar de medewerker dit artikel kan vinden in het afdelingsmagazijn van de betreffende afdeling om het aan te kunnen vullen. Er vindt geen registratie plaats tijdens het aanvullen van de werkvoorraden. De frequentie van aanvullen én het aantal aan te vullen locaties varieert. De aanvullocaties van de werkvoorraden zijn ook in het ERP vastgelegd i.v.m. tht-registratie en recall.</t>
  </si>
  <si>
    <t>LOG058</t>
  </si>
  <si>
    <t xml:space="preserve">Het systeem biedt de mogelijkheid tot het beheer van decentrale magazijnen. Ga bij de beantwoording in op: 
a. Het assortimentsonderhoud: ga hierbij in op het genereren van adviezen over assortimentsanalyses met optimale voorraadniveaus en het doorvoeren van deze adviezen. 
b. De mogelijkheden tot inzicht en wijzigingen in decentrale assortimenten. Ga hierbij in op verschillende gebruikers en de informatievoorziening bij wijzigingen door andere gebruikers.
c. Real-time informatie over aanwezigheid en levertijden vanuit de centrale voorraad; 
d. Locatiecode beheer (losplaats/kamer/ruimtenr., kast, lade, bin) en de mogelijkheid deze binnen de magazijnen toe te passen. </t>
  </si>
  <si>
    <t>LOG059</t>
  </si>
  <si>
    <t xml:space="preserve">Het systeem biedt de mogelijkheid tot de handmatige vastlegging en bewaking van THT op de centrale/decentrale opslaglocaties, scanasssortimenten en werkvoorraden. Deze registratie is onafhankelijk van tht-, batch- en lotnummerregistratie bij ontvangst. 
Deze minimale houdbaarheidsdatum zal op alle opslaglocaties dmv fysieke controle worden vastgesteld. Deze datum moet per artikel per opslaglocatie (bijv. scankast/lade/positie in lade of picklocatie) vastgelegd kunnen worden in het systeem. Deze tht registriatie zal gebruikt worden om periodiek (maandelijks/wekelijks/dagelijks)  de locaties te controleren waarvan de houdbaarheidsdatum de aankomende periode (maand/week/dag) vervalt. Hiervoor is het noodzakelijk dat duidelijk is welke werkvoorraden vanuit de scanlocaties aangevuld worden zodat deze ook gecontroleerd kunnen worden. Ga bij de beantwoording in op: 
a. Vastlegging THT gevoelige artikelen (artikelstam).
b. Vastlegging THT op verschillende niveaus (werkvoorraden, scanassortimenten, magazijnartikelen). 
c. Registratie THT datum
d. Signalering (overschrijding) THT datum.
e. Rapportage mogelijkheden
f. Selectiecriteria o.a. inkoopcategorie, kostenplaats, ruimte/losplaats, risicoklasse.
</t>
  </si>
  <si>
    <t>LOG060</t>
  </si>
  <si>
    <t xml:space="preserve">Het systeem biedt de mogelijkheid tot het beheer van consignatievoorraden.Ga hierbij in op de volgende functies
a. voorraadverwerking decentraal/centraal
b. registratie bestellingen
c. leveringen
d. houdbaarheid / # maanden voor retourneren
</t>
  </si>
  <si>
    <t>LOG061</t>
  </si>
  <si>
    <t>Het systeem voorziet in een uitgebreid dashboard waarmee het decentrale bevoorradingsproces wordt ondersteund. Ga bij de beantwoording in op:
a. workload
b. voortgang</t>
  </si>
  <si>
    <t>LOG062</t>
  </si>
  <si>
    <t>Decentraal magazijnen</t>
  </si>
  <si>
    <t>Het systeem biedt de mogelijkheid om reserveringen voor waardedragende magazijnen automatisch te genereren o.b.v. de soorten ingrepen gepland in EPD (bijvoorbeeld EPIC). Ga bij de beantwoording in op: 
a. De koppeling tussen het systeem en bijv. verrichtingen planning of planning operatiecentrum; 
c. De wijze waarop materiaal- en stukslijsten kunnen worden opgesteld; Klaarzetlijsten
d. De wijze waarop afgifteplaats en tijd kunnen worden vermeld; 
e. De wijze waarop het systeem de aanvrager signaleert / rapporteert wanneer artikelen niet beschikbaar zijn; 
f. De wijze waarop (decentraal) voorraadbeheer wordt geattendeerd op ontbrekende artikelen; 
g. De koppeling tussen aanvraag, levering, ingreep en patiënt.</t>
  </si>
  <si>
    <t>LOG063</t>
  </si>
  <si>
    <t>Planning &amp; Control</t>
  </si>
  <si>
    <t>Leverancier levert als onderdeel van het systeem een best practice funtionaliteit op dit deelproces. Het systeem biedt de mogelijkheid om de productieplanning voor verschillende functies/processen in de keten te ondersteunen. Ga bij de beantwoording in op: 
a. Het genereren van een forecast op leveranciers ontvangsten.
b. Het genereren van een forecast van de inkomende magazijn order stroom.
c. Het genereren van een forecast op verwachte ontvangsten vanuit magazijnen.
d. De koppeling met een transport management- en personeel planning systeem.</t>
  </si>
  <si>
    <t>LOG064</t>
  </si>
  <si>
    <t>Het systeem biedt de mogelijkheid tot het real time produceren van overzichten van het actuele werkaanbod per gebruiker/functie/proces? Denk hierbij o.a. aan het monitoren van openstaande transporten/workload orderpick. Geef hierbij grafische voorbeelden.</t>
  </si>
  <si>
    <t>LOG065</t>
  </si>
  <si>
    <t>Retour</t>
  </si>
  <si>
    <t>Leverancier beschikt over best practice funtionaliteit op dit deelproces. Onder het retourproces verstaan wij (goederen)stroom vanuit de interne afnemer naar het magazijn/leverancier. 
a. Aanvraag van de (interne) afdeling voor retour
b. Track &amp; Trace tijdens transport.
c. Ontvangst magazijn (mogelijkheid tot quarantaine) en / of transport naar leverancier.
d. Relatie retour(order) naar de oorspronkelijke uitgifte/order
e. Emballage</t>
  </si>
  <si>
    <t>LOG066</t>
  </si>
  <si>
    <t>Verhuur magazijn (aanvraag)</t>
  </si>
  <si>
    <t xml:space="preserve">Het systeem beschikt over een functionaliteit waarin de verhuur van (medische) hulpmiddelen/artikelen mogelijk wordt:
a. Het vastleggen van de aanvrager/afmelder.
b. Het vastleggen van x aantal medische hulpmiddelen
c. Het vastleggen van de uitleendatum van een hulpmiddel aan een afdeling.
d. Het vastleggen van de teruggave datum van een hulpmiddel van een afdeling.
</t>
  </si>
  <si>
    <t>LOG067</t>
  </si>
  <si>
    <t>Verhuur magazijn (algemeen)</t>
  </si>
  <si>
    <t>Het systeem beschikt over een 'verhuur' functionalteit van in voorraad opgenomen materialen / (medische) hulpmiddelen. Het moet mogelijk zijn om de voorraad op aanvraag uit te lenen en weer in de voorraad op te nemen als de uitleenperiode wordt beëindigd. Financiële doorbelasting vindt plaats ob.v. vastgestelde kosten en afspraken. Denk hierbij aan hulpmiddelen zoals rolstoelen, matrassen, infuuspompen etc.</t>
  </si>
  <si>
    <t>LOG068</t>
  </si>
  <si>
    <t>Verhuur magazijn (onderhoud)</t>
  </si>
  <si>
    <t>Het systeem beschikt over een functionaliteit voor signalering van onderhoud of schoonmaak. Hierbij wordt rekening gehouden met:
-type onderhoud
-doorlooptijd onderhoudsbeurt
Op het moment dat een hulpmiddel schoongemaakt wordt of in onderhoud is, moet deze uit de beschikbare voorraad worden gehaald. Zowel de beheerder als de aanvrager dient inzicht te hebben in de onderhoud- of schoonmaakstatus op het moment van inzet van een hulpmiddel.</t>
  </si>
  <si>
    <t>5. Openstaande scanbestellingen</t>
  </si>
  <si>
    <t>4. Rapportage alternatieve producten in proces</t>
  </si>
  <si>
    <t>3. Analyse decentrale magazijn assortiment</t>
  </si>
  <si>
    <t>2. Gemiddeld verbruik magazijnartikelen</t>
  </si>
  <si>
    <t>1. Mancolijst magazijnartikelen</t>
  </si>
  <si>
    <t>Top 5 AMC</t>
  </si>
  <si>
    <t xml:space="preserve">4. Overzicht van openstaande bestellingen </t>
  </si>
  <si>
    <t>3. Overzicht van uitval doorgaande scan artikelen (AM scan)</t>
  </si>
  <si>
    <t xml:space="preserve">2. Overzicht van de Magazijn orders </t>
  </si>
  <si>
    <t xml:space="preserve">1. Overzicht van de Inkooporders </t>
  </si>
  <si>
    <t>Top 5 Vumc</t>
  </si>
  <si>
    <t>Binair</t>
  </si>
  <si>
    <t>In cel D93 dient inschrijver de bedrijfsnaam in te vullen.</t>
  </si>
  <si>
    <t>Programma van Eisen en Wensen Logistiek</t>
  </si>
  <si>
    <t>score op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</si>
</sst>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9"/>
      <color theme="0"/>
      <name val="Calibri"/>
      <family val="2"/>
      <scheme val="minor"/>
    </font>
    <font>
      <sz val="9"/>
      <color theme="1"/>
      <name val="Calibri"/>
      <family val="2"/>
      <scheme val="minor"/>
    </font>
    <font>
      <sz val="8"/>
      <name val="Calibri"/>
      <family val="2"/>
      <scheme val="minor"/>
    </font>
    <font>
      <b/>
      <sz val="11"/>
      <color theme="1"/>
      <name val="Calibri"/>
      <family val="2"/>
      <scheme val="minor"/>
    </font>
    <font>
      <b/>
      <sz val="12"/>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
      <b/>
      <sz val="10"/>
      <color theme="1"/>
      <name val="Calibri"/>
      <family val="2"/>
      <scheme val="minor"/>
    </font>
    <font>
      <sz val="10"/>
      <color theme="1"/>
      <name val="Arial"/>
      <family val="2"/>
    </font>
    <font>
      <sz val="10"/>
      <name val="Arial"/>
      <family val="2"/>
    </font>
  </fonts>
  <fills count="6">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xf numFmtId="0" fontId="2" fillId="0" borderId="0" xfId="0" applyFont="1"/>
    <xf numFmtId="0" fontId="1" fillId="2" borderId="1" xfId="0" applyFont="1" applyFill="1" applyBorder="1"/>
    <xf numFmtId="0" fontId="1" fillId="3" borderId="1" xfId="0" applyFont="1" applyFill="1" applyBorder="1"/>
    <xf numFmtId="0" fontId="1" fillId="2" borderId="1" xfId="0" applyFont="1" applyFill="1" applyBorder="1" applyAlignment="1">
      <alignment wrapText="1"/>
    </xf>
    <xf numFmtId="0" fontId="2" fillId="0" borderId="0" xfId="0" applyFont="1" applyAlignment="1">
      <alignment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1" fillId="3" borderId="1" xfId="0" applyFont="1" applyFill="1" applyBorder="1" applyAlignment="1">
      <alignment wrapText="1"/>
    </xf>
    <xf numFmtId="0" fontId="2" fillId="0" borderId="0" xfId="0" applyFont="1" applyFill="1"/>
    <xf numFmtId="0" fontId="2" fillId="0" borderId="1" xfId="0" applyFont="1" applyBorder="1" applyAlignment="1">
      <alignment vertical="top" wrapText="1"/>
    </xf>
    <xf numFmtId="0" fontId="1" fillId="2" borderId="1" xfId="0" applyFont="1" applyFill="1" applyBorder="1" applyAlignment="1">
      <alignment horizontal="center"/>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xf>
    <xf numFmtId="0" fontId="1" fillId="5" borderId="1" xfId="0" applyFont="1" applyFill="1" applyBorder="1" applyAlignment="1">
      <alignment vertical="top"/>
    </xf>
    <xf numFmtId="0" fontId="2" fillId="4" borderId="1" xfId="0" applyFont="1" applyFill="1" applyBorder="1"/>
    <xf numFmtId="0" fontId="2" fillId="4" borderId="1" xfId="0" applyFont="1" applyFill="1" applyBorder="1" applyAlignment="1">
      <alignment vertical="top" wrapText="1"/>
    </xf>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2" fillId="4" borderId="1" xfId="0" applyFont="1" applyFill="1" applyBorder="1" applyAlignment="1">
      <alignment vertical="top"/>
    </xf>
    <xf numFmtId="0" fontId="7" fillId="4" borderId="1" xfId="0" applyFont="1" applyFill="1" applyBorder="1" applyAlignment="1">
      <alignment vertical="top" wrapText="1"/>
    </xf>
    <xf numFmtId="0" fontId="2" fillId="0" borderId="0" xfId="0" applyFont="1" applyAlignment="1">
      <alignment horizontal="left" vertical="top"/>
    </xf>
    <xf numFmtId="0" fontId="9" fillId="0" borderId="0" xfId="0" applyFont="1" applyAlignment="1">
      <alignment vertical="top"/>
    </xf>
    <xf numFmtId="0" fontId="2" fillId="0" borderId="1" xfId="0" applyFont="1" applyBorder="1" applyAlignment="1" applyProtection="1">
      <alignment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Protection="1">
      <protection locked="0"/>
    </xf>
    <xf numFmtId="0" fontId="6" fillId="0" borderId="1" xfId="0" applyFont="1" applyFill="1" applyBorder="1" applyAlignment="1" applyProtection="1">
      <alignment vertical="top" wrapText="1"/>
      <protection locked="0"/>
    </xf>
    <xf numFmtId="0" fontId="2" fillId="0" borderId="1" xfId="0" applyFont="1" applyBorder="1" applyProtection="1">
      <protection locked="0"/>
    </xf>
    <xf numFmtId="0" fontId="2" fillId="4" borderId="1" xfId="0" applyFont="1" applyFill="1" applyBorder="1" applyAlignment="1" applyProtection="1">
      <alignment wrapText="1"/>
      <protection locked="0"/>
    </xf>
    <xf numFmtId="0" fontId="6" fillId="0" borderId="1" xfId="0" applyFont="1" applyBorder="1" applyAlignment="1" applyProtection="1">
      <alignment vertical="top" wrapText="1"/>
      <protection locked="0"/>
    </xf>
    <xf numFmtId="0" fontId="8" fillId="0" borderId="1" xfId="0" applyFont="1" applyBorder="1" applyAlignment="1" applyProtection="1">
      <alignment vertical="center" wrapText="1"/>
      <protection locked="0"/>
    </xf>
    <xf numFmtId="0" fontId="0" fillId="0" borderId="0" xfId="0" applyAlignment="1">
      <alignment wrapText="1"/>
    </xf>
    <xf numFmtId="0" fontId="0" fillId="0" borderId="1" xfId="0" applyBorder="1" applyAlignment="1">
      <alignment vertical="top" wrapText="1"/>
    </xf>
    <xf numFmtId="0" fontId="0" fillId="0" borderId="1" xfId="0" applyBorder="1" applyAlignment="1">
      <alignment vertical="top"/>
    </xf>
    <xf numFmtId="0" fontId="4" fillId="0" borderId="0" xfId="0" applyFont="1"/>
    <xf numFmtId="0" fontId="4" fillId="0" borderId="0" xfId="0" applyFont="1" applyAlignment="1">
      <alignment wrapText="1"/>
    </xf>
    <xf numFmtId="0" fontId="10" fillId="0" borderId="1" xfId="0" applyFont="1" applyBorder="1" applyAlignment="1">
      <alignment horizontal="center" vertical="center"/>
    </xf>
    <xf numFmtId="0" fontId="10"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vertical="top" wrapText="1"/>
    </xf>
    <xf numFmtId="0" fontId="10" fillId="0" borderId="2" xfId="0" applyFont="1" applyBorder="1" applyAlignment="1">
      <alignment horizontal="center" vertical="center"/>
    </xf>
    <xf numFmtId="0" fontId="10" fillId="0" borderId="2" xfId="0" applyFont="1" applyBorder="1" applyAlignment="1">
      <alignment vertical="top" wrapText="1"/>
    </xf>
    <xf numFmtId="0" fontId="10" fillId="0" borderId="0" xfId="0" applyFont="1" applyAlignment="1">
      <alignment vertical="top" wrapText="1"/>
    </xf>
    <xf numFmtId="0" fontId="0" fillId="0" borderId="0" xfId="0" applyAlignment="1">
      <alignment vertical="top"/>
    </xf>
    <xf numFmtId="0" fontId="8" fillId="0" borderId="0" xfId="0" applyFont="1" applyBorder="1" applyAlignment="1" applyProtection="1">
      <alignment vertical="center" wrapText="1"/>
      <protection locked="0"/>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1" fillId="5" borderId="1"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E23" sqref="E23"/>
    </sheetView>
  </sheetViews>
  <sheetFormatPr defaultRowHeight="15" x14ac:dyDescent="0.25"/>
  <sheetData>
    <row r="1" spans="1:2" x14ac:dyDescent="0.25">
      <c r="A1" t="s">
        <v>0</v>
      </c>
    </row>
    <row r="2" spans="1:2" x14ac:dyDescent="0.25">
      <c r="A2" t="s">
        <v>1</v>
      </c>
    </row>
    <row r="4" spans="1:2" x14ac:dyDescent="0.25">
      <c r="A4" t="s">
        <v>2</v>
      </c>
    </row>
    <row r="5" spans="1:2" x14ac:dyDescent="0.25">
      <c r="A5" t="s">
        <v>3</v>
      </c>
    </row>
    <row r="7" spans="1:2" x14ac:dyDescent="0.25">
      <c r="A7" t="s">
        <v>4</v>
      </c>
    </row>
    <row r="8" spans="1:2" x14ac:dyDescent="0.25">
      <c r="A8" t="s">
        <v>5</v>
      </c>
    </row>
    <row r="9" spans="1:2" x14ac:dyDescent="0.25">
      <c r="A9" t="s">
        <v>6</v>
      </c>
    </row>
    <row r="10" spans="1:2" x14ac:dyDescent="0.25">
      <c r="A10" t="s">
        <v>7</v>
      </c>
    </row>
    <row r="11" spans="1:2" x14ac:dyDescent="0.25">
      <c r="A11" t="s">
        <v>8</v>
      </c>
    </row>
    <row r="13" spans="1:2" x14ac:dyDescent="0.25">
      <c r="A13" t="s">
        <v>9</v>
      </c>
      <c r="B13">
        <v>10</v>
      </c>
    </row>
    <row r="14" spans="1:2" x14ac:dyDescent="0.25">
      <c r="A14" t="s">
        <v>10</v>
      </c>
      <c r="B14">
        <v>6</v>
      </c>
    </row>
    <row r="15" spans="1:2" x14ac:dyDescent="0.25">
      <c r="A15" t="s">
        <v>11</v>
      </c>
      <c r="B15">
        <v>3</v>
      </c>
    </row>
    <row r="17" spans="1:1" x14ac:dyDescent="0.25">
      <c r="A17" t="s">
        <v>42</v>
      </c>
    </row>
    <row r="18" spans="1:1" x14ac:dyDescent="0.25">
      <c r="A18" t="s">
        <v>12</v>
      </c>
    </row>
    <row r="19" spans="1:1" x14ac:dyDescent="0.25">
      <c r="A19" t="s">
        <v>13</v>
      </c>
    </row>
    <row r="20" spans="1:1" x14ac:dyDescent="0.25">
      <c r="A20" t="s">
        <v>14</v>
      </c>
    </row>
    <row r="22" spans="1:1" x14ac:dyDescent="0.25">
      <c r="A22" t="s">
        <v>39</v>
      </c>
    </row>
    <row r="23" spans="1:1" x14ac:dyDescent="0.25">
      <c r="A23" t="s">
        <v>40</v>
      </c>
    </row>
    <row r="24" spans="1:1" x14ac:dyDescent="0.25">
      <c r="A24" t="s">
        <v>41</v>
      </c>
    </row>
    <row r="26" spans="1:1" x14ac:dyDescent="0.25">
      <c r="A26" t="s">
        <v>48</v>
      </c>
    </row>
    <row r="27" spans="1:1" x14ac:dyDescent="0.25">
      <c r="A27" t="s">
        <v>49</v>
      </c>
    </row>
    <row r="28" spans="1:1" x14ac:dyDescent="0.25">
      <c r="A28"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3"/>
  <sheetViews>
    <sheetView tabSelected="1" zoomScale="90" zoomScaleNormal="90" workbookViewId="0">
      <pane ySplit="13" topLeftCell="A14" activePane="bottomLeft" state="frozen"/>
      <selection pane="bottomLeft" activeCell="A6" sqref="A6"/>
    </sheetView>
  </sheetViews>
  <sheetFormatPr defaultColWidth="8.7109375" defaultRowHeight="12" x14ac:dyDescent="0.2"/>
  <cols>
    <col min="1" max="1" width="7.5703125" style="1" customWidth="1"/>
    <col min="2" max="2" width="15.5703125" style="1" customWidth="1"/>
    <col min="3" max="3" width="29.7109375" style="7" customWidth="1"/>
    <col min="4" max="4" width="72.7109375" style="5" customWidth="1"/>
    <col min="5" max="5" width="10" style="1" customWidth="1"/>
    <col min="6" max="7" width="14.140625" style="1" customWidth="1"/>
    <col min="8" max="8" width="12.42578125" style="1" customWidth="1"/>
    <col min="9" max="9" width="53.42578125" style="5" customWidth="1"/>
    <col min="10" max="10" width="25.140625" style="5" bestFit="1" customWidth="1"/>
    <col min="11" max="11" width="21" style="5" customWidth="1"/>
    <col min="12" max="16384" width="8.7109375" style="1"/>
  </cols>
  <sheetData>
    <row r="1" spans="1:11" ht="15.75" x14ac:dyDescent="0.2">
      <c r="A1" s="12" t="s">
        <v>300</v>
      </c>
      <c r="B1" s="13"/>
      <c r="D1" s="14"/>
      <c r="E1" s="13"/>
      <c r="F1" s="13"/>
      <c r="G1" s="13"/>
      <c r="H1" s="13"/>
      <c r="I1" s="14"/>
      <c r="J1" s="14"/>
      <c r="K1" s="14"/>
    </row>
    <row r="2" spans="1:11" ht="12.75" x14ac:dyDescent="0.2">
      <c r="A2" s="24" t="s">
        <v>55</v>
      </c>
      <c r="B2" s="13"/>
      <c r="D2" s="14"/>
      <c r="E2" s="13"/>
      <c r="F2" s="13"/>
      <c r="G2" s="13"/>
      <c r="H2" s="13"/>
      <c r="I2" s="14"/>
      <c r="J2" s="14"/>
      <c r="K2" s="14"/>
    </row>
    <row r="3" spans="1:11" x14ac:dyDescent="0.2">
      <c r="A3" s="51" t="s">
        <v>27</v>
      </c>
      <c r="B3" s="51"/>
      <c r="C3" s="51"/>
      <c r="D3" s="51"/>
      <c r="E3" s="51"/>
      <c r="F3" s="51"/>
      <c r="G3" s="51"/>
      <c r="H3" s="51"/>
      <c r="I3" s="51"/>
      <c r="J3" s="52"/>
      <c r="K3" s="14"/>
    </row>
    <row r="4" spans="1:11" x14ac:dyDescent="0.2">
      <c r="A4" s="51" t="s">
        <v>28</v>
      </c>
      <c r="B4" s="51"/>
      <c r="C4" s="51"/>
      <c r="D4" s="51"/>
      <c r="E4" s="51"/>
      <c r="F4" s="51"/>
      <c r="G4" s="51"/>
      <c r="H4" s="51"/>
      <c r="I4" s="51"/>
      <c r="J4" s="52"/>
      <c r="K4" s="14"/>
    </row>
    <row r="5" spans="1:11" x14ac:dyDescent="0.2">
      <c r="A5" s="51" t="s">
        <v>30</v>
      </c>
      <c r="B5" s="51"/>
      <c r="C5" s="51"/>
      <c r="D5" s="51"/>
      <c r="E5" s="51"/>
      <c r="F5" s="51"/>
      <c r="G5" s="51"/>
      <c r="H5" s="51"/>
      <c r="I5" s="51"/>
      <c r="J5" s="52"/>
      <c r="K5" s="14"/>
    </row>
    <row r="6" spans="1:11" x14ac:dyDescent="0.2">
      <c r="A6" s="23" t="s">
        <v>299</v>
      </c>
      <c r="B6" s="23"/>
      <c r="C6" s="23"/>
      <c r="D6" s="23"/>
      <c r="E6" s="23"/>
      <c r="F6" s="23"/>
      <c r="G6" s="23"/>
      <c r="H6" s="23"/>
      <c r="I6" s="23"/>
      <c r="J6" s="7"/>
      <c r="K6" s="14"/>
    </row>
    <row r="7" spans="1:11" x14ac:dyDescent="0.2">
      <c r="A7" s="13"/>
      <c r="B7" s="13"/>
      <c r="D7" s="14"/>
      <c r="E7" s="13"/>
      <c r="F7" s="13"/>
      <c r="G7" s="13"/>
      <c r="H7" s="13"/>
      <c r="I7" s="14"/>
      <c r="J7" s="14"/>
      <c r="K7" s="14"/>
    </row>
    <row r="8" spans="1:11" ht="12.75" x14ac:dyDescent="0.2">
      <c r="A8" s="24" t="s">
        <v>29</v>
      </c>
      <c r="B8" s="17"/>
      <c r="C8" s="54" t="s">
        <v>43</v>
      </c>
      <c r="D8" s="55"/>
      <c r="E8" s="8"/>
      <c r="F8" s="13" t="s">
        <v>32</v>
      </c>
      <c r="G8" s="13"/>
      <c r="H8" s="13"/>
      <c r="I8" s="14"/>
      <c r="J8" s="14"/>
      <c r="K8" s="14"/>
    </row>
    <row r="9" spans="1:11" x14ac:dyDescent="0.2">
      <c r="A9" s="13"/>
      <c r="B9" s="6"/>
      <c r="C9" s="7" t="s">
        <v>31</v>
      </c>
      <c r="D9" s="14"/>
      <c r="E9" s="16"/>
      <c r="F9" s="13" t="s">
        <v>33</v>
      </c>
      <c r="G9" s="13"/>
      <c r="H9" s="13"/>
      <c r="I9" s="14"/>
      <c r="J9" s="14"/>
      <c r="K9" s="14"/>
    </row>
    <row r="10" spans="1:11" x14ac:dyDescent="0.2">
      <c r="A10" s="13"/>
      <c r="B10" s="15"/>
      <c r="D10" s="14"/>
      <c r="E10" s="13"/>
      <c r="F10" s="13"/>
      <c r="G10" s="13"/>
      <c r="H10" s="13"/>
      <c r="I10" s="14"/>
      <c r="J10" s="14"/>
      <c r="K10" s="14"/>
    </row>
    <row r="11" spans="1:11" x14ac:dyDescent="0.2">
      <c r="A11" s="49" t="s">
        <v>15</v>
      </c>
      <c r="B11" s="49"/>
      <c r="C11" s="49"/>
      <c r="D11" s="49"/>
      <c r="E11" s="49"/>
      <c r="F11" s="11"/>
      <c r="G11" s="11"/>
      <c r="H11" s="50" t="s">
        <v>16</v>
      </c>
      <c r="I11" s="50"/>
      <c r="J11" s="53" t="s">
        <v>34</v>
      </c>
      <c r="K11" s="53"/>
    </row>
    <row r="12" spans="1:11" x14ac:dyDescent="0.2">
      <c r="A12" s="2" t="s">
        <v>17</v>
      </c>
      <c r="B12" s="2" t="s">
        <v>18</v>
      </c>
      <c r="C12" s="6" t="s">
        <v>19</v>
      </c>
      <c r="D12" s="4" t="s">
        <v>20</v>
      </c>
      <c r="E12" s="2" t="s">
        <v>21</v>
      </c>
      <c r="F12" s="2" t="s">
        <v>22</v>
      </c>
      <c r="G12" s="2" t="s">
        <v>23</v>
      </c>
      <c r="H12" s="3" t="s">
        <v>24</v>
      </c>
      <c r="I12" s="8" t="s">
        <v>25</v>
      </c>
      <c r="J12" s="19" t="s">
        <v>35</v>
      </c>
      <c r="K12" s="19" t="s">
        <v>36</v>
      </c>
    </row>
    <row r="13" spans="1:11" x14ac:dyDescent="0.2">
      <c r="A13" s="2"/>
      <c r="B13" s="2"/>
      <c r="C13" s="6"/>
      <c r="D13" s="4"/>
      <c r="E13" s="2"/>
      <c r="F13" s="2"/>
      <c r="G13" s="2"/>
      <c r="H13" s="3"/>
      <c r="I13" s="8"/>
      <c r="J13" s="20" t="s">
        <v>37</v>
      </c>
      <c r="K13" s="20" t="s">
        <v>38</v>
      </c>
    </row>
    <row r="14" spans="1:11" ht="76.5" x14ac:dyDescent="0.2">
      <c r="A14" s="38" t="s">
        <v>136</v>
      </c>
      <c r="B14" s="38" t="s">
        <v>128</v>
      </c>
      <c r="C14" s="38" t="s">
        <v>137</v>
      </c>
      <c r="D14" s="39" t="s">
        <v>138</v>
      </c>
      <c r="E14" s="38" t="s">
        <v>0</v>
      </c>
      <c r="F14" s="38"/>
      <c r="G14" s="38"/>
      <c r="H14" s="25"/>
      <c r="I14" s="26"/>
      <c r="J14" s="10" t="str">
        <f>IF(H14="ja","voldoet",IF(H14="nee","door niet te voldoen aan deze eis volgt uitsluiting","vul uw antwoord in kolom H in"))</f>
        <v>vul uw antwoord in kolom H in</v>
      </c>
      <c r="K14" s="18"/>
    </row>
    <row r="15" spans="1:11" ht="51" x14ac:dyDescent="0.2">
      <c r="A15" s="38" t="s">
        <v>139</v>
      </c>
      <c r="B15" s="38" t="s">
        <v>128</v>
      </c>
      <c r="C15" s="38" t="s">
        <v>137</v>
      </c>
      <c r="D15" s="39" t="s">
        <v>140</v>
      </c>
      <c r="E15" s="38" t="s">
        <v>0</v>
      </c>
      <c r="F15" s="38"/>
      <c r="G15" s="38"/>
      <c r="H15" s="25"/>
      <c r="I15" s="26"/>
      <c r="J15" s="10" t="str">
        <f t="shared" ref="J15:J16" si="0">IF(H15="ja","voldoet",IF(H15="nee","door niet te voldoen aan deze eis volgt uitsluiting","vul uw antwoord in kolom H in"))</f>
        <v>vul uw antwoord in kolom H in</v>
      </c>
      <c r="K15" s="18"/>
    </row>
    <row r="16" spans="1:11" s="9" customFormat="1" ht="25.5" x14ac:dyDescent="0.2">
      <c r="A16" s="38" t="s">
        <v>141</v>
      </c>
      <c r="B16" s="38" t="s">
        <v>128</v>
      </c>
      <c r="C16" s="38" t="s">
        <v>137</v>
      </c>
      <c r="D16" s="39" t="s">
        <v>142</v>
      </c>
      <c r="E16" s="38" t="s">
        <v>0</v>
      </c>
      <c r="F16" s="38"/>
      <c r="G16" s="38"/>
      <c r="H16" s="25"/>
      <c r="I16" s="26"/>
      <c r="J16" s="10" t="str">
        <f t="shared" si="0"/>
        <v>vul uw antwoord in kolom H in</v>
      </c>
      <c r="K16" s="18"/>
    </row>
    <row r="17" spans="1:11" s="9" customFormat="1" ht="76.5" x14ac:dyDescent="0.2">
      <c r="A17" s="38" t="s">
        <v>143</v>
      </c>
      <c r="B17" s="38" t="s">
        <v>128</v>
      </c>
      <c r="C17" s="38" t="s">
        <v>137</v>
      </c>
      <c r="D17" s="39" t="s">
        <v>144</v>
      </c>
      <c r="E17" s="38" t="s">
        <v>1</v>
      </c>
      <c r="F17" s="38" t="s">
        <v>9</v>
      </c>
      <c r="G17" s="38" t="s">
        <v>145</v>
      </c>
      <c r="H17" s="27"/>
      <c r="I17" s="28" t="s">
        <v>44</v>
      </c>
      <c r="J17" s="17"/>
      <c r="K17" s="22" t="s">
        <v>45</v>
      </c>
    </row>
    <row r="18" spans="1:11" ht="25.5" x14ac:dyDescent="0.2">
      <c r="A18" s="38" t="s">
        <v>146</v>
      </c>
      <c r="B18" s="38" t="s">
        <v>128</v>
      </c>
      <c r="C18" s="38" t="s">
        <v>137</v>
      </c>
      <c r="D18" s="39" t="s">
        <v>147</v>
      </c>
      <c r="E18" s="38" t="s">
        <v>0</v>
      </c>
      <c r="F18" s="38"/>
      <c r="G18" s="38"/>
      <c r="H18" s="25"/>
      <c r="I18" s="26"/>
      <c r="J18" s="10" t="str">
        <f t="shared" ref="J18:J21" si="1">IF(H18="ja","voldoet",IF(H18="nee","door niet te voldoen aan deze eis volgt uitsluiting","vul uw antwoord in kolom H in"))</f>
        <v>vul uw antwoord in kolom H in</v>
      </c>
      <c r="K18" s="18"/>
    </row>
    <row r="19" spans="1:11" ht="38.25" x14ac:dyDescent="0.2">
      <c r="A19" s="38" t="s">
        <v>148</v>
      </c>
      <c r="B19" s="38" t="s">
        <v>128</v>
      </c>
      <c r="C19" s="38" t="s">
        <v>137</v>
      </c>
      <c r="D19" s="39" t="s">
        <v>149</v>
      </c>
      <c r="E19" s="38" t="s">
        <v>0</v>
      </c>
      <c r="F19" s="38"/>
      <c r="G19" s="38"/>
      <c r="H19" s="25"/>
      <c r="I19" s="26"/>
      <c r="J19" s="10" t="str">
        <f t="shared" si="1"/>
        <v>vul uw antwoord in kolom H in</v>
      </c>
      <c r="K19" s="18"/>
    </row>
    <row r="20" spans="1:11" ht="25.5" x14ac:dyDescent="0.2">
      <c r="A20" s="38" t="s">
        <v>150</v>
      </c>
      <c r="B20" s="38" t="s">
        <v>128</v>
      </c>
      <c r="C20" s="38" t="s">
        <v>137</v>
      </c>
      <c r="D20" s="39" t="s">
        <v>151</v>
      </c>
      <c r="E20" s="38" t="s">
        <v>0</v>
      </c>
      <c r="F20" s="38"/>
      <c r="G20" s="38"/>
      <c r="H20" s="25"/>
      <c r="I20" s="26"/>
      <c r="J20" s="10" t="str">
        <f t="shared" si="1"/>
        <v>vul uw antwoord in kolom H in</v>
      </c>
      <c r="K20" s="18"/>
    </row>
    <row r="21" spans="1:11" ht="140.25" x14ac:dyDescent="0.2">
      <c r="A21" s="38" t="s">
        <v>152</v>
      </c>
      <c r="B21" s="38" t="s">
        <v>128</v>
      </c>
      <c r="C21" s="38" t="s">
        <v>137</v>
      </c>
      <c r="D21" s="39" t="s">
        <v>153</v>
      </c>
      <c r="E21" s="38" t="s">
        <v>0</v>
      </c>
      <c r="F21" s="38"/>
      <c r="G21" s="38" t="s">
        <v>145</v>
      </c>
      <c r="H21" s="25"/>
      <c r="I21" s="31" t="s">
        <v>44</v>
      </c>
      <c r="J21" s="10" t="str">
        <f t="shared" si="1"/>
        <v>vul uw antwoord in kolom H in</v>
      </c>
      <c r="K21" s="18"/>
    </row>
    <row r="22" spans="1:11" ht="178.5" x14ac:dyDescent="0.2">
      <c r="A22" s="38" t="s">
        <v>154</v>
      </c>
      <c r="B22" s="38" t="s">
        <v>128</v>
      </c>
      <c r="C22" s="38" t="s">
        <v>137</v>
      </c>
      <c r="D22" s="39" t="s">
        <v>155</v>
      </c>
      <c r="E22" s="38" t="s">
        <v>0</v>
      </c>
      <c r="F22" s="38"/>
      <c r="G22" s="38" t="s">
        <v>133</v>
      </c>
      <c r="H22" s="25"/>
      <c r="I22" s="31" t="s">
        <v>44</v>
      </c>
      <c r="J22" s="10" t="str">
        <f t="shared" ref="J22" si="2">IF(H22="ja","voldoet",IF(H22="nee","door niet te voldoen aan deze eis volgt uitsluiting","vul uw antwoord in kolom H in"))</f>
        <v>vul uw antwoord in kolom H in</v>
      </c>
      <c r="K22" s="18"/>
    </row>
    <row r="23" spans="1:11" ht="38.25" x14ac:dyDescent="0.2">
      <c r="A23" s="38" t="s">
        <v>156</v>
      </c>
      <c r="B23" s="38" t="s">
        <v>128</v>
      </c>
      <c r="C23" s="38" t="s">
        <v>137</v>
      </c>
      <c r="D23" s="39" t="s">
        <v>157</v>
      </c>
      <c r="E23" s="38" t="s">
        <v>0</v>
      </c>
      <c r="F23" s="38"/>
      <c r="G23" s="38"/>
      <c r="H23" s="25"/>
      <c r="I23" s="26"/>
      <c r="J23" s="10" t="str">
        <f t="shared" ref="J23:J25" si="3">IF(H23="ja","voldoet",IF(H23="nee","door niet te voldoen aan deze eis volgt uitsluiting","vul uw antwoord in kolom H in"))</f>
        <v>vul uw antwoord in kolom H in</v>
      </c>
      <c r="K23" s="18"/>
    </row>
    <row r="24" spans="1:11" ht="76.5" x14ac:dyDescent="0.2">
      <c r="A24" s="38" t="s">
        <v>158</v>
      </c>
      <c r="B24" s="38" t="s">
        <v>128</v>
      </c>
      <c r="C24" s="38" t="s">
        <v>137</v>
      </c>
      <c r="D24" s="39" t="s">
        <v>159</v>
      </c>
      <c r="E24" s="38" t="s">
        <v>0</v>
      </c>
      <c r="F24" s="38"/>
      <c r="G24" s="38"/>
      <c r="H24" s="25"/>
      <c r="I24" s="26"/>
      <c r="J24" s="10" t="str">
        <f t="shared" si="3"/>
        <v>vul uw antwoord in kolom H in</v>
      </c>
      <c r="K24" s="18"/>
    </row>
    <row r="25" spans="1:11" ht="51" x14ac:dyDescent="0.2">
      <c r="A25" s="38" t="s">
        <v>160</v>
      </c>
      <c r="B25" s="38" t="s">
        <v>128</v>
      </c>
      <c r="C25" s="38" t="s">
        <v>137</v>
      </c>
      <c r="D25" s="40" t="s">
        <v>161</v>
      </c>
      <c r="E25" s="38" t="s">
        <v>0</v>
      </c>
      <c r="F25" s="38"/>
      <c r="G25" s="38"/>
      <c r="H25" s="25"/>
      <c r="I25" s="26"/>
      <c r="J25" s="10" t="str">
        <f t="shared" si="3"/>
        <v>vul uw antwoord in kolom H in</v>
      </c>
      <c r="K25" s="18"/>
    </row>
    <row r="26" spans="1:11" ht="38.25" x14ac:dyDescent="0.2">
      <c r="A26" s="38" t="s">
        <v>162</v>
      </c>
      <c r="B26" s="38" t="s">
        <v>128</v>
      </c>
      <c r="C26" s="38" t="s">
        <v>137</v>
      </c>
      <c r="D26" s="40" t="s">
        <v>163</v>
      </c>
      <c r="E26" s="38" t="s">
        <v>1</v>
      </c>
      <c r="F26" s="38" t="s">
        <v>9</v>
      </c>
      <c r="G26" s="38" t="s">
        <v>298</v>
      </c>
      <c r="H26" s="29"/>
      <c r="I26" s="30"/>
      <c r="J26" s="21"/>
      <c r="K26" s="10" t="str">
        <f>IF(H26="nee",0, IF(H26=Waarden!$A$22,VLOOKUP('PVE onderdeel'!F26,Waarden!$A$13:$B$15,2,FALSE), IF(H26=Waarden!$A$23,1, "vul uw antwoord in kolom H in")))</f>
        <v>vul uw antwoord in kolom H in</v>
      </c>
    </row>
    <row r="27" spans="1:11" ht="51" x14ac:dyDescent="0.2">
      <c r="A27" s="38" t="s">
        <v>164</v>
      </c>
      <c r="B27" s="38" t="s">
        <v>128</v>
      </c>
      <c r="C27" s="38" t="s">
        <v>165</v>
      </c>
      <c r="D27" s="39" t="s">
        <v>166</v>
      </c>
      <c r="E27" s="38" t="s">
        <v>0</v>
      </c>
      <c r="F27" s="38"/>
      <c r="G27" s="38"/>
      <c r="H27" s="25"/>
      <c r="I27" s="26"/>
      <c r="J27" s="10" t="str">
        <f t="shared" ref="J27:J29" si="4">IF(H27="ja","voldoet",IF(H27="nee","door niet te voldoen aan deze eis volgt uitsluiting","vul uw antwoord in kolom H in"))</f>
        <v>vul uw antwoord in kolom H in</v>
      </c>
      <c r="K27" s="18"/>
    </row>
    <row r="28" spans="1:11" ht="25.5" x14ac:dyDescent="0.2">
      <c r="A28" s="38" t="s">
        <v>167</v>
      </c>
      <c r="B28" s="38" t="s">
        <v>128</v>
      </c>
      <c r="C28" s="38" t="s">
        <v>165</v>
      </c>
      <c r="D28" s="39" t="s">
        <v>168</v>
      </c>
      <c r="E28" s="38" t="s">
        <v>0</v>
      </c>
      <c r="F28" s="38"/>
      <c r="G28" s="38"/>
      <c r="H28" s="25"/>
      <c r="I28" s="26"/>
      <c r="J28" s="10" t="str">
        <f t="shared" si="4"/>
        <v>vul uw antwoord in kolom H in</v>
      </c>
      <c r="K28" s="18"/>
    </row>
    <row r="29" spans="1:11" ht="102" x14ac:dyDescent="0.2">
      <c r="A29" s="38" t="s">
        <v>169</v>
      </c>
      <c r="B29" s="38" t="s">
        <v>128</v>
      </c>
      <c r="C29" s="38" t="s">
        <v>165</v>
      </c>
      <c r="D29" s="39" t="s">
        <v>170</v>
      </c>
      <c r="E29" s="38" t="s">
        <v>0</v>
      </c>
      <c r="F29" s="38"/>
      <c r="G29" s="38" t="s">
        <v>145</v>
      </c>
      <c r="H29" s="25"/>
      <c r="I29" s="31" t="s">
        <v>44</v>
      </c>
      <c r="J29" s="10" t="str">
        <f t="shared" si="4"/>
        <v>vul uw antwoord in kolom H in</v>
      </c>
      <c r="K29" s="18"/>
    </row>
    <row r="30" spans="1:11" ht="25.5" x14ac:dyDescent="0.2">
      <c r="A30" s="38" t="s">
        <v>171</v>
      </c>
      <c r="B30" s="38" t="s">
        <v>128</v>
      </c>
      <c r="C30" s="38" t="s">
        <v>165</v>
      </c>
      <c r="D30" s="39" t="s">
        <v>172</v>
      </c>
      <c r="E30" s="38" t="s">
        <v>0</v>
      </c>
      <c r="F30" s="38"/>
      <c r="G30" s="38"/>
      <c r="H30" s="25"/>
      <c r="I30" s="26"/>
      <c r="J30" s="10" t="str">
        <f t="shared" ref="J30:J34" si="5">IF(H30="ja","voldoet",IF(H30="nee","door niet te voldoen aan deze eis volgt uitsluiting","vul uw antwoord in kolom H in"))</f>
        <v>vul uw antwoord in kolom H in</v>
      </c>
      <c r="K30" s="18"/>
    </row>
    <row r="31" spans="1:11" ht="38.25" x14ac:dyDescent="0.2">
      <c r="A31" s="38" t="s">
        <v>173</v>
      </c>
      <c r="B31" s="38" t="s">
        <v>128</v>
      </c>
      <c r="C31" s="38" t="s">
        <v>165</v>
      </c>
      <c r="D31" s="39" t="s">
        <v>174</v>
      </c>
      <c r="E31" s="38" t="s">
        <v>0</v>
      </c>
      <c r="F31" s="38"/>
      <c r="G31" s="38"/>
      <c r="H31" s="25"/>
      <c r="I31" s="26"/>
      <c r="J31" s="10" t="str">
        <f t="shared" si="5"/>
        <v>vul uw antwoord in kolom H in</v>
      </c>
      <c r="K31" s="18"/>
    </row>
    <row r="32" spans="1:11" ht="38.25" x14ac:dyDescent="0.2">
      <c r="A32" s="38" t="s">
        <v>175</v>
      </c>
      <c r="B32" s="38" t="s">
        <v>128</v>
      </c>
      <c r="C32" s="38" t="s">
        <v>165</v>
      </c>
      <c r="D32" s="39" t="s">
        <v>176</v>
      </c>
      <c r="E32" s="38" t="s">
        <v>0</v>
      </c>
      <c r="F32" s="38"/>
      <c r="G32" s="38"/>
      <c r="H32" s="25"/>
      <c r="I32" s="26"/>
      <c r="J32" s="10" t="str">
        <f t="shared" si="5"/>
        <v>vul uw antwoord in kolom H in</v>
      </c>
      <c r="K32" s="18"/>
    </row>
    <row r="33" spans="1:11" ht="140.25" x14ac:dyDescent="0.2">
      <c r="A33" s="38" t="s">
        <v>177</v>
      </c>
      <c r="B33" s="38" t="s">
        <v>128</v>
      </c>
      <c r="C33" s="41" t="s">
        <v>178</v>
      </c>
      <c r="D33" s="39" t="s">
        <v>179</v>
      </c>
      <c r="E33" s="38" t="s">
        <v>0</v>
      </c>
      <c r="F33" s="38"/>
      <c r="G33" s="38" t="s">
        <v>145</v>
      </c>
      <c r="H33" s="25"/>
      <c r="I33" s="31" t="s">
        <v>44</v>
      </c>
      <c r="J33" s="10" t="str">
        <f t="shared" si="5"/>
        <v>vul uw antwoord in kolom H in</v>
      </c>
      <c r="K33" s="18"/>
    </row>
    <row r="34" spans="1:11" ht="89.25" x14ac:dyDescent="0.2">
      <c r="A34" s="38" t="s">
        <v>180</v>
      </c>
      <c r="B34" s="38" t="s">
        <v>128</v>
      </c>
      <c r="C34" s="41" t="s">
        <v>178</v>
      </c>
      <c r="D34" s="39" t="s">
        <v>181</v>
      </c>
      <c r="E34" s="38" t="s">
        <v>0</v>
      </c>
      <c r="F34" s="38"/>
      <c r="G34" s="38" t="s">
        <v>145</v>
      </c>
      <c r="H34" s="25"/>
      <c r="I34" s="31" t="s">
        <v>44</v>
      </c>
      <c r="J34" s="10" t="str">
        <f t="shared" si="5"/>
        <v>vul uw antwoord in kolom H in</v>
      </c>
      <c r="K34" s="18"/>
    </row>
    <row r="35" spans="1:11" ht="38.25" x14ac:dyDescent="0.2">
      <c r="A35" s="38" t="s">
        <v>182</v>
      </c>
      <c r="B35" s="38" t="s">
        <v>128</v>
      </c>
      <c r="C35" s="41" t="s">
        <v>178</v>
      </c>
      <c r="D35" s="39" t="s">
        <v>183</v>
      </c>
      <c r="E35" s="38" t="s">
        <v>0</v>
      </c>
      <c r="F35" s="38"/>
      <c r="G35" s="38"/>
      <c r="H35" s="25"/>
      <c r="I35" s="26"/>
      <c r="J35" s="10" t="str">
        <f>IF(H35="ja","voldoet",IF(H35="nee","door niet te voldoen aan deze eis volgt uitsluiting","vul uw antwoord in kolom H in"))</f>
        <v>vul uw antwoord in kolom H in</v>
      </c>
      <c r="K35" s="18"/>
    </row>
    <row r="36" spans="1:11" ht="89.25" x14ac:dyDescent="0.2">
      <c r="A36" s="38" t="s">
        <v>184</v>
      </c>
      <c r="B36" s="41" t="s">
        <v>128</v>
      </c>
      <c r="C36" s="41" t="s">
        <v>178</v>
      </c>
      <c r="D36" s="40" t="s">
        <v>185</v>
      </c>
      <c r="E36" s="41" t="s">
        <v>1</v>
      </c>
      <c r="F36" s="38" t="s">
        <v>10</v>
      </c>
      <c r="G36" s="38" t="s">
        <v>145</v>
      </c>
      <c r="H36" s="27"/>
      <c r="I36" s="28" t="s">
        <v>44</v>
      </c>
      <c r="J36" s="17"/>
      <c r="K36" s="22" t="s">
        <v>45</v>
      </c>
    </row>
    <row r="37" spans="1:11" ht="55.5" customHeight="1" x14ac:dyDescent="0.2">
      <c r="A37" s="38" t="s">
        <v>186</v>
      </c>
      <c r="B37" s="38" t="s">
        <v>128</v>
      </c>
      <c r="C37" s="41" t="s">
        <v>178</v>
      </c>
      <c r="D37" s="39" t="s">
        <v>187</v>
      </c>
      <c r="E37" s="38" t="s">
        <v>1</v>
      </c>
      <c r="F37" s="38" t="s">
        <v>10</v>
      </c>
      <c r="G37" s="38" t="s">
        <v>298</v>
      </c>
      <c r="H37" s="29"/>
      <c r="I37" s="30"/>
      <c r="J37" s="21"/>
      <c r="K37" s="10" t="str">
        <f>IF(H37="nee",0, IF(H37=Waarden!$A$22,VLOOKUP('PVE onderdeel'!F37,Waarden!$A$13:$B$15,2,FALSE), IF(H37=Waarden!$A$23,1, "vul uw antwoord in kolom H in")))</f>
        <v>vul uw antwoord in kolom H in</v>
      </c>
    </row>
    <row r="38" spans="1:11" ht="25.5" x14ac:dyDescent="0.2">
      <c r="A38" s="38" t="s">
        <v>188</v>
      </c>
      <c r="B38" s="38" t="s">
        <v>128</v>
      </c>
      <c r="C38" s="38" t="s">
        <v>189</v>
      </c>
      <c r="D38" s="39" t="s">
        <v>190</v>
      </c>
      <c r="E38" s="38" t="s">
        <v>0</v>
      </c>
      <c r="F38" s="38"/>
      <c r="G38" s="38"/>
      <c r="H38" s="25"/>
      <c r="I38" s="26"/>
      <c r="J38" s="10" t="str">
        <f>IF(H38="ja","voldoet",IF(H38="nee","door niet te voldoen aan deze eis volgt uitsluiting","vul uw antwoord in kolom H in"))</f>
        <v>vul uw antwoord in kolom H in</v>
      </c>
      <c r="K38" s="18"/>
    </row>
    <row r="39" spans="1:11" ht="25.5" x14ac:dyDescent="0.2">
      <c r="A39" s="38" t="s">
        <v>191</v>
      </c>
      <c r="B39" s="38" t="s">
        <v>128</v>
      </c>
      <c r="C39" s="38" t="s">
        <v>189</v>
      </c>
      <c r="D39" s="39" t="s">
        <v>192</v>
      </c>
      <c r="E39" s="38" t="s">
        <v>1</v>
      </c>
      <c r="F39" s="38" t="s">
        <v>10</v>
      </c>
      <c r="G39" s="38" t="s">
        <v>298</v>
      </c>
      <c r="H39" s="29"/>
      <c r="I39" s="30"/>
      <c r="J39" s="21"/>
      <c r="K39" s="10" t="str">
        <f>IF(H39="nee",0, IF(H39=Waarden!$A$22,VLOOKUP('PVE onderdeel'!F39,Waarden!$A$13:$B$15,2,FALSE), IF(H39=Waarden!$A$23,1, "vul uw antwoord in kolom H in")))</f>
        <v>vul uw antwoord in kolom H in</v>
      </c>
    </row>
    <row r="40" spans="1:11" ht="114.75" x14ac:dyDescent="0.2">
      <c r="A40" s="38" t="s">
        <v>193</v>
      </c>
      <c r="B40" s="38" t="s">
        <v>128</v>
      </c>
      <c r="C40" s="38" t="s">
        <v>189</v>
      </c>
      <c r="D40" s="39" t="s">
        <v>194</v>
      </c>
      <c r="E40" s="38" t="s">
        <v>0</v>
      </c>
      <c r="F40" s="38"/>
      <c r="G40" s="38" t="s">
        <v>133</v>
      </c>
      <c r="H40" s="25"/>
      <c r="I40" s="31" t="s">
        <v>44</v>
      </c>
      <c r="J40" s="10" t="str">
        <f t="shared" ref="J40" si="6">IF(H40="ja","voldoet",IF(H40="nee","door niet te voldoen aan deze eis volgt uitsluiting","vul uw antwoord in kolom H in"))</f>
        <v>vul uw antwoord in kolom H in</v>
      </c>
      <c r="K40" s="18"/>
    </row>
    <row r="41" spans="1:11" ht="25.5" x14ac:dyDescent="0.2">
      <c r="A41" s="38" t="s">
        <v>195</v>
      </c>
      <c r="B41" s="42" t="s">
        <v>128</v>
      </c>
      <c r="C41" s="38" t="s">
        <v>189</v>
      </c>
      <c r="D41" s="43" t="s">
        <v>196</v>
      </c>
      <c r="E41" s="38" t="s">
        <v>0</v>
      </c>
      <c r="F41" s="38"/>
      <c r="G41" s="38"/>
      <c r="H41" s="25"/>
      <c r="I41" s="26"/>
      <c r="J41" s="10" t="str">
        <f>IF(H41="ja","voldoet",IF(H41="nee","door niet te voldoen aan deze eis volgt uitsluiting","vul uw antwoord in kolom H in"))</f>
        <v>vul uw antwoord in kolom H in</v>
      </c>
      <c r="K41" s="18"/>
    </row>
    <row r="42" spans="1:11" ht="25.5" x14ac:dyDescent="0.2">
      <c r="A42" s="38" t="s">
        <v>197</v>
      </c>
      <c r="B42" s="38" t="s">
        <v>128</v>
      </c>
      <c r="C42" s="38" t="s">
        <v>189</v>
      </c>
      <c r="D42" s="39" t="s">
        <v>198</v>
      </c>
      <c r="E42" s="38" t="s">
        <v>1</v>
      </c>
      <c r="F42" s="38" t="s">
        <v>9</v>
      </c>
      <c r="G42" s="38" t="s">
        <v>298</v>
      </c>
      <c r="H42" s="29"/>
      <c r="I42" s="30"/>
      <c r="J42" s="21"/>
      <c r="K42" s="10" t="str">
        <f>IF(H42="nee",0, IF(H42=Waarden!$A$22,VLOOKUP('PVE onderdeel'!F42,Waarden!$A$13:$B$15,2,FALSE), IF(H42=Waarden!$A$23,1, "vul uw antwoord in kolom H in")))</f>
        <v>vul uw antwoord in kolom H in</v>
      </c>
    </row>
    <row r="43" spans="1:11" ht="50.25" customHeight="1" x14ac:dyDescent="0.2">
      <c r="A43" s="38" t="s">
        <v>199</v>
      </c>
      <c r="B43" s="38" t="s">
        <v>128</v>
      </c>
      <c r="C43" s="38" t="s">
        <v>189</v>
      </c>
      <c r="D43" s="39" t="s">
        <v>200</v>
      </c>
      <c r="E43" s="38" t="s">
        <v>0</v>
      </c>
      <c r="F43" s="38"/>
      <c r="G43" s="38"/>
      <c r="H43" s="25"/>
      <c r="I43" s="26"/>
      <c r="J43" s="10" t="str">
        <f>IF(H43="ja","voldoet",IF(H43="nee","door niet te voldoen aan deze eis volgt uitsluiting","vul uw antwoord in kolom H in"))</f>
        <v>vul uw antwoord in kolom H in</v>
      </c>
      <c r="K43" s="18"/>
    </row>
    <row r="44" spans="1:11" ht="25.5" x14ac:dyDescent="0.2">
      <c r="A44" s="38" t="s">
        <v>201</v>
      </c>
      <c r="B44" s="38" t="s">
        <v>128</v>
      </c>
      <c r="C44" s="38" t="s">
        <v>189</v>
      </c>
      <c r="D44" s="39" t="s">
        <v>202</v>
      </c>
      <c r="E44" s="38" t="s">
        <v>1</v>
      </c>
      <c r="F44" s="38" t="s">
        <v>9</v>
      </c>
      <c r="G44" s="38" t="s">
        <v>298</v>
      </c>
      <c r="H44" s="29"/>
      <c r="I44" s="30"/>
      <c r="J44" s="21"/>
      <c r="K44" s="10" t="str">
        <f>IF(H44="nee",0, IF(H44=Waarden!$A$22,VLOOKUP('PVE onderdeel'!F44,Waarden!$A$13:$B$15,2,FALSE), IF(H44=Waarden!$A$23,1, "vul uw antwoord in kolom H in")))</f>
        <v>vul uw antwoord in kolom H in</v>
      </c>
    </row>
    <row r="45" spans="1:11" ht="127.5" x14ac:dyDescent="0.2">
      <c r="A45" s="38" t="s">
        <v>203</v>
      </c>
      <c r="B45" s="38" t="s">
        <v>128</v>
      </c>
      <c r="C45" s="38" t="s">
        <v>189</v>
      </c>
      <c r="D45" s="39" t="s">
        <v>204</v>
      </c>
      <c r="E45" s="38" t="s">
        <v>0</v>
      </c>
      <c r="F45" s="38"/>
      <c r="G45" s="38"/>
      <c r="H45" s="25"/>
      <c r="I45" s="26"/>
      <c r="J45" s="10" t="str">
        <f t="shared" ref="J45:J46" si="7">IF(H45="ja","voldoet",IF(H45="nee","door niet te voldoen aan deze eis volgt uitsluiting","vul uw antwoord in kolom H in"))</f>
        <v>vul uw antwoord in kolom H in</v>
      </c>
      <c r="K45" s="18"/>
    </row>
    <row r="46" spans="1:11" ht="63.75" x14ac:dyDescent="0.2">
      <c r="A46" s="38" t="s">
        <v>205</v>
      </c>
      <c r="B46" s="38" t="s">
        <v>128</v>
      </c>
      <c r="C46" s="38" t="s">
        <v>189</v>
      </c>
      <c r="D46" s="39" t="s">
        <v>206</v>
      </c>
      <c r="E46" s="38" t="s">
        <v>0</v>
      </c>
      <c r="F46" s="38"/>
      <c r="G46" s="38"/>
      <c r="H46" s="25"/>
      <c r="I46" s="26"/>
      <c r="J46" s="10" t="str">
        <f t="shared" si="7"/>
        <v>vul uw antwoord in kolom H in</v>
      </c>
      <c r="K46" s="18"/>
    </row>
    <row r="47" spans="1:11" ht="38.25" x14ac:dyDescent="0.2">
      <c r="A47" s="38" t="s">
        <v>207</v>
      </c>
      <c r="B47" s="38" t="s">
        <v>128</v>
      </c>
      <c r="C47" s="38" t="s">
        <v>189</v>
      </c>
      <c r="D47" s="39" t="s">
        <v>208</v>
      </c>
      <c r="E47" s="38" t="s">
        <v>1</v>
      </c>
      <c r="F47" s="38" t="s">
        <v>10</v>
      </c>
      <c r="G47" s="38" t="s">
        <v>298</v>
      </c>
      <c r="H47" s="29"/>
      <c r="I47" s="30"/>
      <c r="J47" s="21"/>
      <c r="K47" s="10" t="str">
        <f>IF(H47="nee",0, IF(H47=Waarden!$A$22,VLOOKUP('PVE onderdeel'!F47,Waarden!$A$13:$B$15,2,FALSE), IF(H47=Waarden!$A$23,1, "vul uw antwoord in kolom H in")))</f>
        <v>vul uw antwoord in kolom H in</v>
      </c>
    </row>
    <row r="48" spans="1:11" ht="25.5" x14ac:dyDescent="0.2">
      <c r="A48" s="38" t="s">
        <v>209</v>
      </c>
      <c r="B48" s="38" t="s">
        <v>128</v>
      </c>
      <c r="C48" s="38" t="s">
        <v>189</v>
      </c>
      <c r="D48" s="39" t="s">
        <v>210</v>
      </c>
      <c r="E48" s="38" t="s">
        <v>0</v>
      </c>
      <c r="F48" s="38"/>
      <c r="G48" s="38"/>
      <c r="H48" s="25"/>
      <c r="I48" s="26"/>
      <c r="J48" s="10" t="str">
        <f t="shared" ref="J48:J54" si="8">IF(H48="ja","voldoet",IF(H48="nee","door niet te voldoen aan deze eis volgt uitsluiting","vul uw antwoord in kolom H in"))</f>
        <v>vul uw antwoord in kolom H in</v>
      </c>
      <c r="K48" s="18"/>
    </row>
    <row r="49" spans="1:11" ht="38.25" x14ac:dyDescent="0.2">
      <c r="A49" s="38" t="s">
        <v>211</v>
      </c>
      <c r="B49" s="38" t="s">
        <v>128</v>
      </c>
      <c r="C49" s="38" t="s">
        <v>212</v>
      </c>
      <c r="D49" s="39" t="s">
        <v>213</v>
      </c>
      <c r="E49" s="38" t="s">
        <v>0</v>
      </c>
      <c r="F49" s="38"/>
      <c r="G49" s="38"/>
      <c r="H49" s="25"/>
      <c r="I49" s="26"/>
      <c r="J49" s="10" t="str">
        <f t="shared" si="8"/>
        <v>vul uw antwoord in kolom H in</v>
      </c>
      <c r="K49" s="18"/>
    </row>
    <row r="50" spans="1:11" ht="191.25" x14ac:dyDescent="0.2">
      <c r="A50" s="38" t="s">
        <v>214</v>
      </c>
      <c r="B50" s="38" t="s">
        <v>128</v>
      </c>
      <c r="C50" s="38" t="s">
        <v>212</v>
      </c>
      <c r="D50" s="39" t="s">
        <v>215</v>
      </c>
      <c r="E50" s="38" t="s">
        <v>0</v>
      </c>
      <c r="F50" s="38"/>
      <c r="G50" s="38" t="s">
        <v>133</v>
      </c>
      <c r="H50" s="25"/>
      <c r="I50" s="31" t="s">
        <v>44</v>
      </c>
      <c r="J50" s="10" t="str">
        <f t="shared" si="8"/>
        <v>vul uw antwoord in kolom H in</v>
      </c>
      <c r="K50" s="18"/>
    </row>
    <row r="51" spans="1:11" ht="38.25" x14ac:dyDescent="0.2">
      <c r="A51" s="38" t="s">
        <v>216</v>
      </c>
      <c r="B51" s="38" t="s">
        <v>128</v>
      </c>
      <c r="C51" s="38" t="s">
        <v>212</v>
      </c>
      <c r="D51" s="39" t="s">
        <v>217</v>
      </c>
      <c r="E51" s="38" t="s">
        <v>0</v>
      </c>
      <c r="F51" s="38"/>
      <c r="G51" s="38" t="s">
        <v>218</v>
      </c>
      <c r="H51" s="25"/>
      <c r="I51" s="31" t="s">
        <v>44</v>
      </c>
      <c r="J51" s="10" t="str">
        <f t="shared" si="8"/>
        <v>vul uw antwoord in kolom H in</v>
      </c>
      <c r="K51" s="18"/>
    </row>
    <row r="52" spans="1:11" ht="51" x14ac:dyDescent="0.2">
      <c r="A52" s="38" t="s">
        <v>219</v>
      </c>
      <c r="B52" s="38" t="s">
        <v>128</v>
      </c>
      <c r="C52" s="38" t="s">
        <v>212</v>
      </c>
      <c r="D52" s="39" t="s">
        <v>220</v>
      </c>
      <c r="E52" s="38" t="s">
        <v>0</v>
      </c>
      <c r="F52" s="38"/>
      <c r="G52" s="38"/>
      <c r="H52" s="25"/>
      <c r="I52" s="26"/>
      <c r="J52" s="10" t="str">
        <f t="shared" si="8"/>
        <v>vul uw antwoord in kolom H in</v>
      </c>
      <c r="K52" s="18"/>
    </row>
    <row r="53" spans="1:11" ht="76.5" x14ac:dyDescent="0.2">
      <c r="A53" s="38" t="s">
        <v>221</v>
      </c>
      <c r="B53" s="38" t="s">
        <v>128</v>
      </c>
      <c r="C53" s="38" t="s">
        <v>212</v>
      </c>
      <c r="D53" s="39" t="s">
        <v>222</v>
      </c>
      <c r="E53" s="38" t="s">
        <v>0</v>
      </c>
      <c r="F53" s="38"/>
      <c r="G53" s="38"/>
      <c r="H53" s="25"/>
      <c r="I53" s="26"/>
      <c r="J53" s="10" t="str">
        <f t="shared" si="8"/>
        <v>vul uw antwoord in kolom H in</v>
      </c>
      <c r="K53" s="18"/>
    </row>
    <row r="54" spans="1:11" ht="140.25" x14ac:dyDescent="0.2">
      <c r="A54" s="38" t="s">
        <v>223</v>
      </c>
      <c r="B54" s="38" t="s">
        <v>128</v>
      </c>
      <c r="C54" s="38" t="s">
        <v>212</v>
      </c>
      <c r="D54" s="39" t="s">
        <v>224</v>
      </c>
      <c r="E54" s="38" t="s">
        <v>0</v>
      </c>
      <c r="F54" s="38"/>
      <c r="G54" s="38" t="s">
        <v>133</v>
      </c>
      <c r="H54" s="25"/>
      <c r="I54" s="31" t="s">
        <v>44</v>
      </c>
      <c r="J54" s="10" t="str">
        <f t="shared" si="8"/>
        <v>vul uw antwoord in kolom H in</v>
      </c>
      <c r="K54" s="18"/>
    </row>
    <row r="55" spans="1:11" ht="38.25" x14ac:dyDescent="0.2">
      <c r="A55" s="38" t="s">
        <v>225</v>
      </c>
      <c r="B55" s="38" t="s">
        <v>128</v>
      </c>
      <c r="C55" s="38" t="s">
        <v>212</v>
      </c>
      <c r="D55" s="39" t="s">
        <v>226</v>
      </c>
      <c r="E55" s="38" t="s">
        <v>1</v>
      </c>
      <c r="F55" s="38" t="s">
        <v>10</v>
      </c>
      <c r="G55" s="38" t="s">
        <v>218</v>
      </c>
      <c r="H55" s="27"/>
      <c r="I55" s="28" t="s">
        <v>44</v>
      </c>
      <c r="J55" s="17"/>
      <c r="K55" s="22" t="s">
        <v>45</v>
      </c>
    </row>
    <row r="56" spans="1:11" ht="63.75" x14ac:dyDescent="0.2">
      <c r="A56" s="38" t="s">
        <v>227</v>
      </c>
      <c r="B56" s="38" t="s">
        <v>128</v>
      </c>
      <c r="C56" s="38" t="s">
        <v>212</v>
      </c>
      <c r="D56" s="39" t="s">
        <v>228</v>
      </c>
      <c r="E56" s="38" t="s">
        <v>0</v>
      </c>
      <c r="F56" s="38"/>
      <c r="G56" s="38"/>
      <c r="H56" s="25"/>
      <c r="I56" s="26"/>
      <c r="J56" s="10" t="str">
        <f>IF(H56="ja","voldoet",IF(H56="nee","door niet te voldoen aan deze eis volgt uitsluiting","vul uw antwoord in kolom H in"))</f>
        <v>vul uw antwoord in kolom H in</v>
      </c>
      <c r="K56" s="18"/>
    </row>
    <row r="57" spans="1:11" ht="76.5" x14ac:dyDescent="0.2">
      <c r="A57" s="38" t="s">
        <v>229</v>
      </c>
      <c r="B57" s="38" t="s">
        <v>128</v>
      </c>
      <c r="C57" s="38" t="s">
        <v>212</v>
      </c>
      <c r="D57" s="39" t="s">
        <v>230</v>
      </c>
      <c r="E57" s="38" t="s">
        <v>0</v>
      </c>
      <c r="F57" s="38"/>
      <c r="G57" s="38" t="s">
        <v>145</v>
      </c>
      <c r="H57" s="25"/>
      <c r="I57" s="31" t="s">
        <v>44</v>
      </c>
      <c r="J57" s="10" t="str">
        <f t="shared" ref="J57" si="9">IF(H57="ja","voldoet",IF(H57="nee","door niet te voldoen aan deze eis volgt uitsluiting","vul uw antwoord in kolom H in"))</f>
        <v>vul uw antwoord in kolom H in</v>
      </c>
      <c r="K57" s="18"/>
    </row>
    <row r="58" spans="1:11" ht="51" x14ac:dyDescent="0.2">
      <c r="A58" s="38" t="s">
        <v>231</v>
      </c>
      <c r="B58" s="38" t="s">
        <v>128</v>
      </c>
      <c r="C58" s="38" t="s">
        <v>212</v>
      </c>
      <c r="D58" s="39" t="s">
        <v>232</v>
      </c>
      <c r="E58" s="38" t="s">
        <v>1</v>
      </c>
      <c r="F58" s="38" t="s">
        <v>9</v>
      </c>
      <c r="G58" s="38" t="s">
        <v>298</v>
      </c>
      <c r="H58" s="29"/>
      <c r="I58" s="30"/>
      <c r="J58" s="21"/>
      <c r="K58" s="10" t="str">
        <f>IF(H58="nee",0, IF(H58=Waarden!$A$22,VLOOKUP('PVE onderdeel'!F58,Waarden!$A$13:$B$15,2,FALSE), IF(H58=Waarden!$A$23,1, "vul uw antwoord in kolom H in")))</f>
        <v>vul uw antwoord in kolom H in</v>
      </c>
    </row>
    <row r="59" spans="1:11" ht="38.25" x14ac:dyDescent="0.2">
      <c r="A59" s="38" t="s">
        <v>233</v>
      </c>
      <c r="B59" s="38" t="s">
        <v>128</v>
      </c>
      <c r="C59" s="38" t="s">
        <v>234</v>
      </c>
      <c r="D59" s="39" t="s">
        <v>235</v>
      </c>
      <c r="E59" s="38" t="s">
        <v>0</v>
      </c>
      <c r="F59" s="38"/>
      <c r="G59" s="38"/>
      <c r="H59" s="25"/>
      <c r="I59" s="26"/>
      <c r="J59" s="10" t="str">
        <f t="shared" ref="J59:J62" si="10">IF(H59="ja","voldoet",IF(H59="nee","door niet te voldoen aan deze eis volgt uitsluiting","vul uw antwoord in kolom H in"))</f>
        <v>vul uw antwoord in kolom H in</v>
      </c>
      <c r="K59" s="18"/>
    </row>
    <row r="60" spans="1:11" ht="25.5" x14ac:dyDescent="0.2">
      <c r="A60" s="38" t="s">
        <v>236</v>
      </c>
      <c r="B60" s="38" t="s">
        <v>128</v>
      </c>
      <c r="C60" s="38" t="s">
        <v>234</v>
      </c>
      <c r="D60" s="39" t="s">
        <v>237</v>
      </c>
      <c r="E60" s="38" t="s">
        <v>0</v>
      </c>
      <c r="F60" s="38"/>
      <c r="G60" s="38"/>
      <c r="H60" s="25"/>
      <c r="I60" s="26"/>
      <c r="J60" s="10" t="str">
        <f t="shared" si="10"/>
        <v>vul uw antwoord in kolom H in</v>
      </c>
      <c r="K60" s="18"/>
    </row>
    <row r="61" spans="1:11" ht="51" x14ac:dyDescent="0.2">
      <c r="A61" s="38" t="s">
        <v>238</v>
      </c>
      <c r="B61" s="38" t="s">
        <v>128</v>
      </c>
      <c r="C61" s="38" t="s">
        <v>234</v>
      </c>
      <c r="D61" s="39" t="s">
        <v>239</v>
      </c>
      <c r="E61" s="38" t="s">
        <v>0</v>
      </c>
      <c r="F61" s="38"/>
      <c r="G61" s="38"/>
      <c r="H61" s="25"/>
      <c r="I61" s="26"/>
      <c r="J61" s="10" t="str">
        <f t="shared" si="10"/>
        <v>vul uw antwoord in kolom H in</v>
      </c>
      <c r="K61" s="18"/>
    </row>
    <row r="62" spans="1:11" ht="76.5" x14ac:dyDescent="0.2">
      <c r="A62" s="38" t="s">
        <v>240</v>
      </c>
      <c r="B62" s="38" t="s">
        <v>128</v>
      </c>
      <c r="C62" s="38" t="s">
        <v>234</v>
      </c>
      <c r="D62" s="39" t="s">
        <v>241</v>
      </c>
      <c r="E62" s="38" t="s">
        <v>0</v>
      </c>
      <c r="F62" s="38"/>
      <c r="G62" s="38" t="s">
        <v>14</v>
      </c>
      <c r="H62" s="25"/>
      <c r="I62" s="31" t="s">
        <v>44</v>
      </c>
      <c r="J62" s="10" t="str">
        <f t="shared" si="10"/>
        <v>vul uw antwoord in kolom H in</v>
      </c>
      <c r="K62" s="18"/>
    </row>
    <row r="63" spans="1:11" ht="38.25" x14ac:dyDescent="0.2">
      <c r="A63" s="38" t="s">
        <v>242</v>
      </c>
      <c r="B63" s="38" t="s">
        <v>128</v>
      </c>
      <c r="C63" s="38" t="s">
        <v>234</v>
      </c>
      <c r="D63" s="39" t="s">
        <v>243</v>
      </c>
      <c r="E63" s="38" t="s">
        <v>0</v>
      </c>
      <c r="F63" s="38"/>
      <c r="G63" s="38"/>
      <c r="H63" s="25"/>
      <c r="I63" s="26"/>
      <c r="J63" s="10" t="str">
        <f>IF(H63="ja","voldoet",IF(H63="nee","door niet te voldoen aan deze eis volgt uitsluiting","vul uw antwoord in kolom H in"))</f>
        <v>vul uw antwoord in kolom H in</v>
      </c>
      <c r="K63" s="18"/>
    </row>
    <row r="64" spans="1:11" ht="63.75" x14ac:dyDescent="0.2">
      <c r="A64" s="38" t="s">
        <v>244</v>
      </c>
      <c r="B64" s="38" t="s">
        <v>128</v>
      </c>
      <c r="C64" s="38" t="s">
        <v>234</v>
      </c>
      <c r="D64" s="39" t="s">
        <v>245</v>
      </c>
      <c r="E64" s="38" t="s">
        <v>1</v>
      </c>
      <c r="F64" s="38" t="s">
        <v>9</v>
      </c>
      <c r="G64" s="38" t="s">
        <v>133</v>
      </c>
      <c r="H64" s="27"/>
      <c r="I64" s="28" t="s">
        <v>44</v>
      </c>
      <c r="J64" s="17"/>
      <c r="K64" s="22" t="s">
        <v>45</v>
      </c>
    </row>
    <row r="65" spans="1:11" ht="63.75" x14ac:dyDescent="0.2">
      <c r="A65" s="38" t="s">
        <v>246</v>
      </c>
      <c r="B65" s="38" t="s">
        <v>128</v>
      </c>
      <c r="C65" s="38" t="s">
        <v>247</v>
      </c>
      <c r="D65" s="39" t="s">
        <v>248</v>
      </c>
      <c r="E65" s="38" t="s">
        <v>0</v>
      </c>
      <c r="F65" s="38"/>
      <c r="G65" s="38"/>
      <c r="H65" s="25"/>
      <c r="I65" s="26"/>
      <c r="J65" s="10" t="str">
        <f t="shared" ref="J65:J67" si="11">IF(H65="ja","voldoet",IF(H65="nee","door niet te voldoen aan deze eis volgt uitsluiting","vul uw antwoord in kolom H in"))</f>
        <v>vul uw antwoord in kolom H in</v>
      </c>
      <c r="K65" s="18"/>
    </row>
    <row r="66" spans="1:11" ht="51" x14ac:dyDescent="0.2">
      <c r="A66" s="38" t="s">
        <v>249</v>
      </c>
      <c r="B66" s="38" t="s">
        <v>128</v>
      </c>
      <c r="C66" s="38" t="s">
        <v>247</v>
      </c>
      <c r="D66" s="39" t="s">
        <v>250</v>
      </c>
      <c r="E66" s="38" t="s">
        <v>0</v>
      </c>
      <c r="F66" s="38"/>
      <c r="G66" s="38"/>
      <c r="H66" s="25"/>
      <c r="I66" s="26"/>
      <c r="J66" s="10" t="str">
        <f t="shared" si="11"/>
        <v>vul uw antwoord in kolom H in</v>
      </c>
      <c r="K66" s="18"/>
    </row>
    <row r="67" spans="1:11" ht="38.25" x14ac:dyDescent="0.2">
      <c r="A67" s="38" t="s">
        <v>251</v>
      </c>
      <c r="B67" s="44" t="s">
        <v>128</v>
      </c>
      <c r="C67" s="38" t="s">
        <v>247</v>
      </c>
      <c r="D67" s="45" t="s">
        <v>252</v>
      </c>
      <c r="E67" s="38" t="s">
        <v>0</v>
      </c>
      <c r="F67" s="38"/>
      <c r="G67" s="38" t="s">
        <v>13</v>
      </c>
      <c r="H67" s="25"/>
      <c r="I67" s="31" t="s">
        <v>44</v>
      </c>
      <c r="J67" s="10" t="str">
        <f t="shared" si="11"/>
        <v>vul uw antwoord in kolom H in</v>
      </c>
      <c r="K67" s="18"/>
    </row>
    <row r="68" spans="1:11" ht="63.75" x14ac:dyDescent="0.2">
      <c r="A68" s="38" t="s">
        <v>253</v>
      </c>
      <c r="B68" s="38" t="s">
        <v>128</v>
      </c>
      <c r="C68" s="38" t="s">
        <v>247</v>
      </c>
      <c r="D68" s="39" t="s">
        <v>254</v>
      </c>
      <c r="E68" s="38" t="s">
        <v>0</v>
      </c>
      <c r="F68" s="38"/>
      <c r="G68" s="38"/>
      <c r="H68" s="25"/>
      <c r="I68" s="26"/>
      <c r="J68" s="10" t="str">
        <f>IF(H68="ja","voldoet",IF(H68="nee","door niet te voldoen aan deze eis volgt uitsluiting","vul uw antwoord in kolom H in"))</f>
        <v>vul uw antwoord in kolom H in</v>
      </c>
      <c r="K68" s="18"/>
    </row>
    <row r="69" spans="1:11" ht="204" x14ac:dyDescent="0.2">
      <c r="A69" s="38" t="s">
        <v>255</v>
      </c>
      <c r="B69" s="38" t="s">
        <v>128</v>
      </c>
      <c r="C69" s="38" t="s">
        <v>247</v>
      </c>
      <c r="D69" s="39" t="s">
        <v>256</v>
      </c>
      <c r="E69" s="38" t="s">
        <v>1</v>
      </c>
      <c r="F69" s="38" t="s">
        <v>9</v>
      </c>
      <c r="G69" s="38" t="s">
        <v>133</v>
      </c>
      <c r="H69" s="27"/>
      <c r="I69" s="28" t="s">
        <v>44</v>
      </c>
      <c r="J69" s="17"/>
      <c r="K69" s="22" t="s">
        <v>45</v>
      </c>
    </row>
    <row r="70" spans="1:11" ht="191.25" x14ac:dyDescent="0.2">
      <c r="A70" s="38" t="s">
        <v>257</v>
      </c>
      <c r="B70" s="38" t="s">
        <v>128</v>
      </c>
      <c r="C70" s="38" t="s">
        <v>247</v>
      </c>
      <c r="D70" s="39" t="s">
        <v>258</v>
      </c>
      <c r="E70" s="38" t="s">
        <v>0</v>
      </c>
      <c r="F70" s="38"/>
      <c r="G70" s="38"/>
      <c r="H70" s="25"/>
      <c r="I70" s="26"/>
      <c r="J70" s="10" t="str">
        <f>IF(H70="ja","voldoet",IF(H70="nee","door niet te voldoen aan deze eis volgt uitsluiting","vul uw antwoord in kolom H in"))</f>
        <v>vul uw antwoord in kolom H in</v>
      </c>
      <c r="K70" s="18"/>
    </row>
    <row r="71" spans="1:11" ht="140.25" x14ac:dyDescent="0.2">
      <c r="A71" s="38" t="s">
        <v>259</v>
      </c>
      <c r="B71" s="38" t="s">
        <v>128</v>
      </c>
      <c r="C71" s="38" t="s">
        <v>247</v>
      </c>
      <c r="D71" s="46" t="s">
        <v>260</v>
      </c>
      <c r="E71" s="38" t="s">
        <v>0</v>
      </c>
      <c r="F71" s="38"/>
      <c r="G71" s="38" t="s">
        <v>145</v>
      </c>
      <c r="H71" s="25"/>
      <c r="I71" s="31" t="s">
        <v>44</v>
      </c>
      <c r="J71" s="10" t="str">
        <f t="shared" ref="J71:J73" si="12">IF(H71="ja","voldoet",IF(H71="nee","door niet te voldoen aan deze eis volgt uitsluiting","vul uw antwoord in kolom H in"))</f>
        <v>vul uw antwoord in kolom H in</v>
      </c>
      <c r="K71" s="18"/>
    </row>
    <row r="72" spans="1:11" ht="280.5" x14ac:dyDescent="0.2">
      <c r="A72" s="38" t="s">
        <v>261</v>
      </c>
      <c r="B72" s="38" t="s">
        <v>128</v>
      </c>
      <c r="C72" s="38" t="s">
        <v>247</v>
      </c>
      <c r="D72" s="39" t="s">
        <v>262</v>
      </c>
      <c r="E72" s="38" t="s">
        <v>0</v>
      </c>
      <c r="F72" s="38"/>
      <c r="G72" s="38" t="s">
        <v>145</v>
      </c>
      <c r="H72" s="25"/>
      <c r="I72" s="31" t="s">
        <v>44</v>
      </c>
      <c r="J72" s="10" t="str">
        <f t="shared" si="12"/>
        <v>vul uw antwoord in kolom H in</v>
      </c>
      <c r="K72" s="18"/>
    </row>
    <row r="73" spans="1:11" ht="89.25" x14ac:dyDescent="0.2">
      <c r="A73" s="38" t="s">
        <v>263</v>
      </c>
      <c r="B73" s="38" t="s">
        <v>128</v>
      </c>
      <c r="C73" s="38" t="s">
        <v>247</v>
      </c>
      <c r="D73" s="39" t="s">
        <v>264</v>
      </c>
      <c r="E73" s="38" t="s">
        <v>0</v>
      </c>
      <c r="F73" s="38"/>
      <c r="G73" s="41" t="s">
        <v>133</v>
      </c>
      <c r="H73" s="25"/>
      <c r="I73" s="31" t="s">
        <v>44</v>
      </c>
      <c r="J73" s="10" t="str">
        <f t="shared" si="12"/>
        <v>vul uw antwoord in kolom H in</v>
      </c>
      <c r="K73" s="18"/>
    </row>
    <row r="74" spans="1:11" ht="51" x14ac:dyDescent="0.2">
      <c r="A74" s="38" t="s">
        <v>265</v>
      </c>
      <c r="B74" s="38" t="s">
        <v>128</v>
      </c>
      <c r="C74" s="38" t="s">
        <v>247</v>
      </c>
      <c r="D74" s="39" t="s">
        <v>266</v>
      </c>
      <c r="E74" s="38" t="s">
        <v>1</v>
      </c>
      <c r="F74" s="38" t="s">
        <v>9</v>
      </c>
      <c r="G74" s="41" t="s">
        <v>145</v>
      </c>
      <c r="H74" s="27"/>
      <c r="I74" s="28" t="s">
        <v>44</v>
      </c>
      <c r="J74" s="17"/>
      <c r="K74" s="22" t="s">
        <v>45</v>
      </c>
    </row>
    <row r="75" spans="1:11" ht="165.75" x14ac:dyDescent="0.2">
      <c r="A75" s="38" t="s">
        <v>267</v>
      </c>
      <c r="B75" s="38" t="s">
        <v>128</v>
      </c>
      <c r="C75" s="38" t="s">
        <v>268</v>
      </c>
      <c r="D75" s="39" t="s">
        <v>269</v>
      </c>
      <c r="E75" s="38" t="s">
        <v>0</v>
      </c>
      <c r="F75" s="38"/>
      <c r="G75" s="38" t="s">
        <v>133</v>
      </c>
      <c r="H75" s="25"/>
      <c r="I75" s="31" t="s">
        <v>44</v>
      </c>
      <c r="J75" s="10" t="str">
        <f t="shared" ref="J75" si="13">IF(H75="ja","voldoet",IF(H75="nee","door niet te voldoen aan deze eis volgt uitsluiting","vul uw antwoord in kolom H in"))</f>
        <v>vul uw antwoord in kolom H in</v>
      </c>
      <c r="K75" s="18"/>
    </row>
    <row r="76" spans="1:11" ht="102" x14ac:dyDescent="0.2">
      <c r="A76" s="38" t="s">
        <v>270</v>
      </c>
      <c r="B76" s="38" t="s">
        <v>128</v>
      </c>
      <c r="C76" s="38" t="s">
        <v>271</v>
      </c>
      <c r="D76" s="39" t="s">
        <v>272</v>
      </c>
      <c r="E76" s="38" t="s">
        <v>1</v>
      </c>
      <c r="F76" s="38" t="s">
        <v>10</v>
      </c>
      <c r="G76" s="38" t="s">
        <v>145</v>
      </c>
      <c r="H76" s="27"/>
      <c r="I76" s="28" t="s">
        <v>44</v>
      </c>
      <c r="J76" s="17"/>
      <c r="K76" s="22" t="s">
        <v>45</v>
      </c>
    </row>
    <row r="77" spans="1:11" ht="51" x14ac:dyDescent="0.2">
      <c r="A77" s="38" t="s">
        <v>273</v>
      </c>
      <c r="B77" s="38" t="s">
        <v>128</v>
      </c>
      <c r="C77" s="38" t="s">
        <v>271</v>
      </c>
      <c r="D77" s="39" t="s">
        <v>274</v>
      </c>
      <c r="E77" s="38" t="s">
        <v>0</v>
      </c>
      <c r="F77" s="38"/>
      <c r="G77" s="38" t="s">
        <v>14</v>
      </c>
      <c r="H77" s="25"/>
      <c r="I77" s="31" t="s">
        <v>44</v>
      </c>
      <c r="J77" s="10" t="str">
        <f t="shared" ref="J77:J78" si="14">IF(H77="ja","voldoet",IF(H77="nee","door niet te voldoen aan deze eis volgt uitsluiting","vul uw antwoord in kolom H in"))</f>
        <v>vul uw antwoord in kolom H in</v>
      </c>
      <c r="K77" s="18"/>
    </row>
    <row r="78" spans="1:11" ht="114.75" x14ac:dyDescent="0.2">
      <c r="A78" s="38" t="s">
        <v>275</v>
      </c>
      <c r="B78" s="38" t="s">
        <v>128</v>
      </c>
      <c r="C78" s="38" t="s">
        <v>276</v>
      </c>
      <c r="D78" s="39" t="s">
        <v>277</v>
      </c>
      <c r="E78" s="38" t="s">
        <v>0</v>
      </c>
      <c r="F78" s="38"/>
      <c r="G78" s="38" t="s">
        <v>145</v>
      </c>
      <c r="H78" s="25"/>
      <c r="I78" s="31" t="s">
        <v>44</v>
      </c>
      <c r="J78" s="10" t="str">
        <f t="shared" si="14"/>
        <v>vul uw antwoord in kolom H in</v>
      </c>
      <c r="K78" s="18"/>
    </row>
    <row r="79" spans="1:11" ht="89.25" x14ac:dyDescent="0.2">
      <c r="A79" s="38" t="s">
        <v>278</v>
      </c>
      <c r="B79" s="38" t="s">
        <v>128</v>
      </c>
      <c r="C79" s="38" t="s">
        <v>279</v>
      </c>
      <c r="D79" s="39" t="s">
        <v>280</v>
      </c>
      <c r="E79" s="38" t="s">
        <v>1</v>
      </c>
      <c r="F79" s="38" t="s">
        <v>10</v>
      </c>
      <c r="G79" s="38" t="s">
        <v>298</v>
      </c>
      <c r="H79" s="29"/>
      <c r="I79" s="30"/>
      <c r="J79" s="21"/>
      <c r="K79" s="10" t="str">
        <f>IF(H79="nee",0, IF(H79=Waarden!$A$22,VLOOKUP('PVE onderdeel'!F79,Waarden!$A$13:$B$15,2,FALSE), IF(H79=Waarden!$A$23,1, "vul uw antwoord in kolom H in")))</f>
        <v>vul uw antwoord in kolom H in</v>
      </c>
    </row>
    <row r="80" spans="1:11" ht="76.5" x14ac:dyDescent="0.2">
      <c r="A80" s="38" t="s">
        <v>281</v>
      </c>
      <c r="B80" s="38" t="s">
        <v>128</v>
      </c>
      <c r="C80" s="38" t="s">
        <v>282</v>
      </c>
      <c r="D80" s="39" t="s">
        <v>283</v>
      </c>
      <c r="E80" s="38" t="s">
        <v>1</v>
      </c>
      <c r="F80" s="38" t="s">
        <v>10</v>
      </c>
      <c r="G80" s="38" t="s">
        <v>218</v>
      </c>
      <c r="H80" s="27"/>
      <c r="I80" s="28" t="s">
        <v>44</v>
      </c>
      <c r="J80" s="17"/>
      <c r="K80" s="22" t="s">
        <v>45</v>
      </c>
    </row>
    <row r="81" spans="1:11" ht="102" x14ac:dyDescent="0.2">
      <c r="A81" s="38" t="s">
        <v>284</v>
      </c>
      <c r="B81" s="38" t="s">
        <v>128</v>
      </c>
      <c r="C81" s="38" t="s">
        <v>285</v>
      </c>
      <c r="D81" s="39" t="s">
        <v>286</v>
      </c>
      <c r="E81" s="38" t="s">
        <v>1</v>
      </c>
      <c r="F81" s="38" t="s">
        <v>10</v>
      </c>
      <c r="G81" s="38" t="s">
        <v>218</v>
      </c>
      <c r="H81" s="27"/>
      <c r="I81" s="28" t="s">
        <v>44</v>
      </c>
      <c r="J81" s="17"/>
      <c r="K81" s="22" t="s">
        <v>45</v>
      </c>
    </row>
    <row r="82" spans="1:11" ht="25.5" x14ac:dyDescent="0.2">
      <c r="A82" s="38" t="s">
        <v>127</v>
      </c>
      <c r="B82" s="38" t="s">
        <v>128</v>
      </c>
      <c r="C82" s="38" t="s">
        <v>129</v>
      </c>
      <c r="D82" s="39" t="s">
        <v>130</v>
      </c>
      <c r="E82" s="38" t="s">
        <v>1</v>
      </c>
      <c r="F82" s="38" t="s">
        <v>10</v>
      </c>
      <c r="G82" s="38" t="s">
        <v>298</v>
      </c>
      <c r="H82" s="29"/>
      <c r="I82" s="30"/>
      <c r="J82" s="21"/>
      <c r="K82" s="10" t="str">
        <f>IF(H82="nee",0, IF(H82=Waarden!$A$22,VLOOKUP('PVE onderdeel'!F82,Waarden!$A$13:$B$15,2,FALSE), IF(H82=Waarden!$A$23,1, "vul uw antwoord in kolom H in")))</f>
        <v>vul uw antwoord in kolom H in</v>
      </c>
    </row>
    <row r="83" spans="1:11" ht="89.25" x14ac:dyDescent="0.2">
      <c r="A83" s="38" t="s">
        <v>131</v>
      </c>
      <c r="B83" s="38" t="s">
        <v>128</v>
      </c>
      <c r="C83" s="38" t="s">
        <v>26</v>
      </c>
      <c r="D83" s="39" t="s">
        <v>132</v>
      </c>
      <c r="E83" s="38" t="s">
        <v>1</v>
      </c>
      <c r="F83" s="38" t="s">
        <v>9</v>
      </c>
      <c r="G83" s="38" t="s">
        <v>133</v>
      </c>
      <c r="H83" s="27"/>
      <c r="I83" s="28" t="s">
        <v>44</v>
      </c>
      <c r="J83" s="17"/>
      <c r="K83" s="22" t="s">
        <v>45</v>
      </c>
    </row>
    <row r="84" spans="1:11" ht="140.25" x14ac:dyDescent="0.2">
      <c r="A84" s="38" t="s">
        <v>134</v>
      </c>
      <c r="B84" s="38" t="s">
        <v>128</v>
      </c>
      <c r="C84" s="38" t="s">
        <v>26</v>
      </c>
      <c r="D84" s="39" t="s">
        <v>135</v>
      </c>
      <c r="E84" s="38" t="s">
        <v>1</v>
      </c>
      <c r="F84" s="38" t="s">
        <v>9</v>
      </c>
      <c r="G84" s="38" t="s">
        <v>133</v>
      </c>
      <c r="H84" s="27"/>
      <c r="I84" s="28" t="s">
        <v>44</v>
      </c>
      <c r="J84" s="17"/>
      <c r="K84" s="22" t="s">
        <v>45</v>
      </c>
    </row>
    <row r="86" spans="1:11" ht="18" customHeight="1" x14ac:dyDescent="0.2">
      <c r="D86" s="48"/>
    </row>
    <row r="87" spans="1:11" x14ac:dyDescent="0.2">
      <c r="D87" s="1" t="s">
        <v>46</v>
      </c>
      <c r="E87" s="1">
        <f>COUNTIF(J14:$J$57, Waarden!A26)</f>
        <v>0</v>
      </c>
    </row>
    <row r="88" spans="1:11" x14ac:dyDescent="0.2">
      <c r="D88" s="1" t="s">
        <v>47</v>
      </c>
      <c r="E88" s="1">
        <f>COUNTIF($J$14:$J$57,Waarden!A27)</f>
        <v>0</v>
      </c>
    </row>
    <row r="89" spans="1:11" x14ac:dyDescent="0.2">
      <c r="D89" s="1" t="s">
        <v>51</v>
      </c>
      <c r="E89" s="1">
        <f>COUNTIF($J$14:$J$57,Waarden!A28)</f>
        <v>35</v>
      </c>
    </row>
    <row r="90" spans="1:11" x14ac:dyDescent="0.2">
      <c r="D90" s="1" t="s">
        <v>54</v>
      </c>
      <c r="E90" s="1">
        <f>COUNTIF($K$14:$K$57, Waarden!A28)</f>
        <v>6</v>
      </c>
    </row>
    <row r="91" spans="1:11" x14ac:dyDescent="0.2">
      <c r="D91" s="1" t="s">
        <v>301</v>
      </c>
      <c r="E91" s="1">
        <f>SUM(K14:K57)</f>
        <v>0</v>
      </c>
    </row>
    <row r="93" spans="1:11" ht="18" customHeight="1" x14ac:dyDescent="0.2">
      <c r="C93" s="7" t="s">
        <v>52</v>
      </c>
      <c r="D93" s="32" t="s">
        <v>53</v>
      </c>
    </row>
  </sheetData>
  <sheetProtection algorithmName="SHA-512" hashValue="1b75UU2xvFqv5cJzLyeE3p6XrutJRFZGAlLHwS3z1zeaqkGbpQ9uOhGVw5CP4V6TRWjYg8Eb/CkYZPg4BFLLOw==" saltValue="Xn6vgi2nra0/JsTVeM5JJg==" spinCount="100000" sheet="1" objects="1" scenarios="1" autoFilter="0"/>
  <autoFilter ref="A13:I84" xr:uid="{DADE97D4-0718-499E-A423-2E926B959F29}"/>
  <mergeCells count="7">
    <mergeCell ref="A11:E11"/>
    <mergeCell ref="H11:I11"/>
    <mergeCell ref="A3:J3"/>
    <mergeCell ref="A4:J4"/>
    <mergeCell ref="A5:J5"/>
    <mergeCell ref="J11:K11"/>
    <mergeCell ref="C8:D8"/>
  </mergeCells>
  <phoneticPr fontId="3"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Waarden!$A$4:$A$5</xm:f>
          </x14:formula1>
          <xm:sqref>H27:H36 H40:H41 H43 H38 H14:H25 H45:H46 H80:H81 H48:H57 H59:H78 H83:H84</xm:sqref>
        </x14:dataValidation>
        <x14:dataValidation type="list" allowBlank="1" showInputMessage="1" showErrorMessage="1" xr:uid="{ABC57BEB-2B67-4CF9-BAC4-F41077290012}">
          <x14:formula1>
            <xm:f>Waarden!$A$22:$A$24</xm:f>
          </x14:formula1>
          <xm:sqref>H37 H79 H26 H39 H42 H44 H47 H58 H82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24FB-2D91-497A-8028-68685C4479D4}">
  <dimension ref="A1:B36"/>
  <sheetViews>
    <sheetView topLeftCell="A13" workbookViewId="0">
      <selection activeCell="B17" sqref="B17"/>
    </sheetView>
  </sheetViews>
  <sheetFormatPr defaultRowHeight="15" x14ac:dyDescent="0.25"/>
  <cols>
    <col min="1" max="1" width="32" customWidth="1"/>
    <col min="2" max="2" width="109.140625" style="33" customWidth="1"/>
  </cols>
  <sheetData>
    <row r="1" spans="1:2" s="36" customFormat="1" x14ac:dyDescent="0.25">
      <c r="A1" s="36" t="s">
        <v>126</v>
      </c>
      <c r="B1" s="37" t="s">
        <v>20</v>
      </c>
    </row>
    <row r="2" spans="1:2" x14ac:dyDescent="0.25">
      <c r="A2" s="35" t="s">
        <v>125</v>
      </c>
      <c r="B2" s="34" t="s">
        <v>124</v>
      </c>
    </row>
    <row r="3" spans="1:2" x14ac:dyDescent="0.25">
      <c r="A3" s="35" t="s">
        <v>123</v>
      </c>
      <c r="B3" s="34" t="s">
        <v>122</v>
      </c>
    </row>
    <row r="4" spans="1:2" ht="30" x14ac:dyDescent="0.25">
      <c r="A4" s="35" t="s">
        <v>121</v>
      </c>
      <c r="B4" s="34" t="s">
        <v>120</v>
      </c>
    </row>
    <row r="5" spans="1:2" x14ac:dyDescent="0.25">
      <c r="A5" s="35" t="s">
        <v>119</v>
      </c>
      <c r="B5" s="34" t="s">
        <v>118</v>
      </c>
    </row>
    <row r="6" spans="1:2" x14ac:dyDescent="0.25">
      <c r="A6" s="35" t="s">
        <v>117</v>
      </c>
      <c r="B6" s="34" t="s">
        <v>116</v>
      </c>
    </row>
    <row r="7" spans="1:2" ht="45" x14ac:dyDescent="0.25">
      <c r="A7" s="35" t="s">
        <v>115</v>
      </c>
      <c r="B7" s="34" t="s">
        <v>114</v>
      </c>
    </row>
    <row r="8" spans="1:2" ht="30" x14ac:dyDescent="0.25">
      <c r="A8" s="35" t="s">
        <v>113</v>
      </c>
      <c r="B8" s="34" t="s">
        <v>112</v>
      </c>
    </row>
    <row r="9" spans="1:2" ht="30" x14ac:dyDescent="0.25">
      <c r="A9" s="35" t="s">
        <v>111</v>
      </c>
      <c r="B9" s="34" t="s">
        <v>110</v>
      </c>
    </row>
    <row r="10" spans="1:2" x14ac:dyDescent="0.25">
      <c r="A10" s="35" t="s">
        <v>109</v>
      </c>
      <c r="B10" s="34" t="s">
        <v>108</v>
      </c>
    </row>
    <row r="11" spans="1:2" x14ac:dyDescent="0.25">
      <c r="A11" s="35" t="s">
        <v>107</v>
      </c>
      <c r="B11" s="34" t="s">
        <v>106</v>
      </c>
    </row>
    <row r="12" spans="1:2" ht="45" x14ac:dyDescent="0.25">
      <c r="A12" s="35" t="s">
        <v>105</v>
      </c>
      <c r="B12" s="34" t="s">
        <v>104</v>
      </c>
    </row>
    <row r="13" spans="1:2" ht="45" x14ac:dyDescent="0.25">
      <c r="A13" s="35" t="s">
        <v>103</v>
      </c>
      <c r="B13" s="34" t="s">
        <v>102</v>
      </c>
    </row>
    <row r="14" spans="1:2" x14ac:dyDescent="0.25">
      <c r="A14" s="35" t="s">
        <v>101</v>
      </c>
      <c r="B14" s="34" t="s">
        <v>100</v>
      </c>
    </row>
    <row r="15" spans="1:2" x14ac:dyDescent="0.25">
      <c r="A15" s="35" t="s">
        <v>99</v>
      </c>
      <c r="B15" s="34" t="s">
        <v>98</v>
      </c>
    </row>
    <row r="16" spans="1:2" x14ac:dyDescent="0.25">
      <c r="A16" s="35" t="s">
        <v>97</v>
      </c>
      <c r="B16" s="34" t="s">
        <v>96</v>
      </c>
    </row>
    <row r="17" spans="1:2" x14ac:dyDescent="0.25">
      <c r="A17" s="35" t="s">
        <v>95</v>
      </c>
      <c r="B17" s="34" t="s">
        <v>94</v>
      </c>
    </row>
    <row r="18" spans="1:2" x14ac:dyDescent="0.25">
      <c r="A18" s="35" t="s">
        <v>93</v>
      </c>
      <c r="B18" s="34" t="s">
        <v>92</v>
      </c>
    </row>
    <row r="19" spans="1:2" ht="30" x14ac:dyDescent="0.25">
      <c r="A19" s="35" t="s">
        <v>91</v>
      </c>
      <c r="B19" s="34" t="s">
        <v>90</v>
      </c>
    </row>
    <row r="20" spans="1:2" x14ac:dyDescent="0.25">
      <c r="A20" s="35" t="s">
        <v>89</v>
      </c>
      <c r="B20" s="34" t="s">
        <v>88</v>
      </c>
    </row>
    <row r="21" spans="1:2" x14ac:dyDescent="0.25">
      <c r="A21" s="35" t="s">
        <v>87</v>
      </c>
      <c r="B21" s="34" t="s">
        <v>86</v>
      </c>
    </row>
    <row r="22" spans="1:2" x14ac:dyDescent="0.25">
      <c r="A22" s="35" t="s">
        <v>85</v>
      </c>
      <c r="B22" s="34" t="s">
        <v>84</v>
      </c>
    </row>
    <row r="23" spans="1:2" ht="105" x14ac:dyDescent="0.25">
      <c r="A23" s="35" t="s">
        <v>83</v>
      </c>
      <c r="B23" s="34" t="s">
        <v>82</v>
      </c>
    </row>
    <row r="24" spans="1:2" x14ac:dyDescent="0.25">
      <c r="A24" s="35" t="s">
        <v>81</v>
      </c>
      <c r="B24" s="34" t="s">
        <v>80</v>
      </c>
    </row>
    <row r="25" spans="1:2" x14ac:dyDescent="0.25">
      <c r="A25" s="35" t="s">
        <v>79</v>
      </c>
      <c r="B25" s="34" t="s">
        <v>78</v>
      </c>
    </row>
    <row r="26" spans="1:2" ht="30" x14ac:dyDescent="0.25">
      <c r="A26" s="35" t="s">
        <v>77</v>
      </c>
      <c r="B26" s="34" t="s">
        <v>76</v>
      </c>
    </row>
    <row r="27" spans="1:2" x14ac:dyDescent="0.25">
      <c r="A27" s="35" t="s">
        <v>75</v>
      </c>
      <c r="B27" s="34" t="s">
        <v>74</v>
      </c>
    </row>
    <row r="28" spans="1:2" x14ac:dyDescent="0.25">
      <c r="A28" s="35" t="s">
        <v>73</v>
      </c>
      <c r="B28" s="34" t="s">
        <v>72</v>
      </c>
    </row>
    <row r="29" spans="1:2" ht="45" x14ac:dyDescent="0.25">
      <c r="A29" s="35" t="s">
        <v>71</v>
      </c>
      <c r="B29" s="34" t="s">
        <v>70</v>
      </c>
    </row>
    <row r="30" spans="1:2" x14ac:dyDescent="0.25">
      <c r="A30" s="35" t="s">
        <v>69</v>
      </c>
      <c r="B30" s="34" t="s">
        <v>68</v>
      </c>
    </row>
    <row r="31" spans="1:2" ht="30" x14ac:dyDescent="0.25">
      <c r="A31" s="35" t="s">
        <v>67</v>
      </c>
      <c r="B31" s="34" t="s">
        <v>66</v>
      </c>
    </row>
    <row r="32" spans="1:2" ht="30" x14ac:dyDescent="0.25">
      <c r="A32" s="35" t="s">
        <v>65</v>
      </c>
      <c r="B32" s="34" t="s">
        <v>64</v>
      </c>
    </row>
    <row r="33" spans="1:2" x14ac:dyDescent="0.25">
      <c r="A33" s="35" t="s">
        <v>63</v>
      </c>
      <c r="B33" s="34" t="s">
        <v>62</v>
      </c>
    </row>
    <row r="34" spans="1:2" x14ac:dyDescent="0.25">
      <c r="A34" s="35" t="s">
        <v>61</v>
      </c>
      <c r="B34" s="34" t="s">
        <v>60</v>
      </c>
    </row>
    <row r="35" spans="1:2" ht="45" x14ac:dyDescent="0.25">
      <c r="A35" s="35" t="s">
        <v>59</v>
      </c>
      <c r="B35" s="34" t="s">
        <v>58</v>
      </c>
    </row>
    <row r="36" spans="1:2" ht="30" x14ac:dyDescent="0.25">
      <c r="A36" t="s">
        <v>57</v>
      </c>
      <c r="B36" s="33" t="s">
        <v>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71E5C-3540-45FA-B503-38EC3C26718F}">
  <dimension ref="A1:A12"/>
  <sheetViews>
    <sheetView zoomScale="90" zoomScaleNormal="90" workbookViewId="0">
      <selection activeCell="E18" sqref="E18"/>
    </sheetView>
  </sheetViews>
  <sheetFormatPr defaultRowHeight="15" x14ac:dyDescent="0.25"/>
  <cols>
    <col min="1" max="1" width="44.5703125" bestFit="1" customWidth="1"/>
    <col min="3" max="3" width="18.85546875" bestFit="1" customWidth="1"/>
    <col min="4" max="4" width="46.28515625" customWidth="1"/>
    <col min="6" max="6" width="23" bestFit="1" customWidth="1"/>
    <col min="7" max="7" width="67.140625" bestFit="1" customWidth="1"/>
  </cols>
  <sheetData>
    <row r="1" spans="1:1" x14ac:dyDescent="0.25">
      <c r="A1" t="s">
        <v>297</v>
      </c>
    </row>
    <row r="2" spans="1:1" x14ac:dyDescent="0.25">
      <c r="A2" s="47" t="s">
        <v>296</v>
      </c>
    </row>
    <row r="3" spans="1:1" x14ac:dyDescent="0.25">
      <c r="A3" s="47" t="s">
        <v>295</v>
      </c>
    </row>
    <row r="4" spans="1:1" x14ac:dyDescent="0.25">
      <c r="A4" s="47" t="s">
        <v>294</v>
      </c>
    </row>
    <row r="5" spans="1:1" x14ac:dyDescent="0.25">
      <c r="A5" s="47" t="s">
        <v>293</v>
      </c>
    </row>
    <row r="7" spans="1:1" x14ac:dyDescent="0.25">
      <c r="A7" t="s">
        <v>292</v>
      </c>
    </row>
    <row r="8" spans="1:1" x14ac:dyDescent="0.25">
      <c r="A8" t="s">
        <v>291</v>
      </c>
    </row>
    <row r="9" spans="1:1" x14ac:dyDescent="0.25">
      <c r="A9" t="s">
        <v>290</v>
      </c>
    </row>
    <row r="10" spans="1:1" x14ac:dyDescent="0.25">
      <c r="A10" t="s">
        <v>289</v>
      </c>
    </row>
    <row r="11" spans="1:1" x14ac:dyDescent="0.25">
      <c r="A11" t="s">
        <v>288</v>
      </c>
    </row>
    <row r="12" spans="1:1" x14ac:dyDescent="0.25">
      <c r="A12" t="s">
        <v>287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2.xml><?xml version="1.0" encoding="utf-8"?>
<ds:datastoreItem xmlns:ds="http://schemas.openxmlformats.org/officeDocument/2006/customXml" ds:itemID="{41278DDF-A3E1-4F0A-BD81-9BDA1D23C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Waarden</vt:lpstr>
      <vt:lpstr>PVE onderdeel</vt:lpstr>
      <vt:lpstr>Begrippenlijst</vt:lpstr>
      <vt:lpstr>Rapportages TOP5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2020-10-01T10:50:45Z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