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defaultThemeVersion="166925"/>
  <mc:AlternateContent xmlns:mc="http://schemas.openxmlformats.org/markup-compatibility/2006">
    <mc:Choice Requires="x15">
      <x15ac:absPath xmlns:x15ac="http://schemas.microsoft.com/office/spreadsheetml/2010/11/ac" url="Y:\Klantenmappen\Basecamp\VUMC-AMC\0. Aanbestedingsdocumenten\te publiceren\"/>
    </mc:Choice>
  </mc:AlternateContent>
  <xr:revisionPtr revIDLastSave="0" documentId="13_ncr:1_{BBFFD675-F802-430A-9106-BADF2E205C26}" xr6:coauthVersionLast="45" xr6:coauthVersionMax="45" xr10:uidLastSave="{00000000-0000-0000-0000-000000000000}"/>
  <bookViews>
    <workbookView xWindow="-120" yWindow="-120" windowWidth="24240" windowHeight="13140" xr2:uid="{00000000-000D-0000-FFFF-FFFF00000000}"/>
  </bookViews>
  <sheets>
    <sheet name="PVE onderdeel" sheetId="1" r:id="rId1"/>
    <sheet name="Waarden" sheetId="3" r:id="rId2"/>
  </sheets>
  <externalReferences>
    <externalReference r:id="rId3"/>
  </externalReferences>
  <definedNames>
    <definedName name="_xlnm._FilterDatabase" localSheetId="0" hidden="1">'PVE onderdeel'!$A$12:$K$98</definedName>
    <definedName name="_xlnm.Print_Area" localSheetId="0">'PVE onderdeel'!$A$11:$G$98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1" i="1" l="1"/>
  <c r="J78" i="1"/>
  <c r="J72" i="1"/>
  <c r="J71" i="1"/>
  <c r="J70" i="1"/>
  <c r="J65" i="1"/>
  <c r="J63" i="1"/>
  <c r="J50" i="1"/>
  <c r="J32" i="1"/>
  <c r="J24" i="1"/>
  <c r="J21" i="1"/>
  <c r="J98" i="1"/>
  <c r="J97" i="1"/>
  <c r="J96" i="1"/>
  <c r="J95" i="1"/>
  <c r="J94" i="1"/>
  <c r="J82" i="1"/>
  <c r="J80" i="1"/>
  <c r="J79" i="1"/>
  <c r="J77" i="1"/>
  <c r="J76" i="1"/>
  <c r="J67" i="1"/>
  <c r="J66" i="1"/>
  <c r="J62" i="1"/>
  <c r="J60" i="1"/>
  <c r="J55" i="1"/>
  <c r="J54" i="1"/>
  <c r="J53" i="1"/>
  <c r="J52" i="1"/>
  <c r="J51" i="1"/>
  <c r="J48" i="1"/>
  <c r="J47" i="1"/>
  <c r="J46" i="1"/>
  <c r="J45" i="1"/>
  <c r="J44" i="1"/>
  <c r="J42" i="1"/>
  <c r="J37" i="1"/>
  <c r="J31" i="1"/>
  <c r="J30" i="1"/>
  <c r="J29" i="1"/>
  <c r="J28" i="1"/>
  <c r="J26" i="1"/>
  <c r="J25" i="1"/>
  <c r="J23" i="1"/>
  <c r="J17" i="1"/>
  <c r="J15" i="1"/>
  <c r="J14" i="1"/>
  <c r="K93" i="1"/>
  <c r="K89" i="1"/>
  <c r="K88" i="1"/>
  <c r="K87" i="1"/>
  <c r="K86" i="1"/>
  <c r="K85" i="1"/>
  <c r="K84" i="1"/>
  <c r="K69" i="1"/>
  <c r="K68" i="1"/>
  <c r="K61" i="1"/>
  <c r="K56" i="1"/>
  <c r="K49" i="1"/>
  <c r="K36" i="1"/>
  <c r="K35" i="1"/>
  <c r="K34" i="1"/>
  <c r="K27" i="1"/>
  <c r="K20" i="1"/>
  <c r="K18" i="1"/>
  <c r="K16" i="1"/>
  <c r="K43" i="1"/>
  <c r="E104" i="1" l="1"/>
  <c r="E103" i="1"/>
  <c r="J19" i="1"/>
  <c r="J13" i="1"/>
  <c r="E102" i="1" l="1"/>
  <c r="E101" i="1"/>
  <c r="E100" i="1"/>
</calcChain>
</file>

<file path=xl/sharedStrings.xml><?xml version="1.0" encoding="utf-8"?>
<sst xmlns="http://schemas.openxmlformats.org/spreadsheetml/2006/main" count="618" uniqueCount="240">
  <si>
    <t>Vragen aanbestedende partij</t>
  </si>
  <si>
    <t>Antwoorden Inschrijver</t>
  </si>
  <si>
    <t>ID</t>
  </si>
  <si>
    <t>Paragraaf</t>
  </si>
  <si>
    <t>Subparagraaf</t>
  </si>
  <si>
    <t>Omschrijving</t>
  </si>
  <si>
    <t>Type</t>
  </si>
  <si>
    <t>Type Wens</t>
  </si>
  <si>
    <t>Lengte antwoord</t>
  </si>
  <si>
    <t>Antwoord</t>
  </si>
  <si>
    <t>Toelichting op antwoord</t>
  </si>
  <si>
    <t>Eis</t>
  </si>
  <si>
    <t>Wens</t>
  </si>
  <si>
    <t>hoog (10)</t>
  </si>
  <si>
    <t>kort</t>
  </si>
  <si>
    <t>uitgebreid</t>
  </si>
  <si>
    <t>Ja</t>
  </si>
  <si>
    <t>Nee</t>
  </si>
  <si>
    <t>Max</t>
  </si>
  <si>
    <t>Goed</t>
  </si>
  <si>
    <t>Vold</t>
  </si>
  <si>
    <t>Min</t>
  </si>
  <si>
    <t>Niet</t>
  </si>
  <si>
    <t>instructie</t>
  </si>
  <si>
    <t>Inschrijver dient bij alle wensen/eisen kolom H en I in te vullen indien van toepassing</t>
  </si>
  <si>
    <t>Voor de beantwoording van de niet-binaire wensen dient Inschrijver de beantwoording conform de instructies in paragraaf 7.3 van de aanbestedingsleidraad in te dienen.</t>
  </si>
  <si>
    <t>Aanvullend geldt dat per Programma van Eisen één word-document dient te worden ingediend, waarbij elke beantwoording van een wens/eis op een nieuwe pagina dient te worden gestart (dus niet: meerdere wensen / eisen op 1 pagina).</t>
  </si>
  <si>
    <t>legenda:</t>
  </si>
  <si>
    <t>niet van toepassing (indien in kolom H of kolom I dan geen antwoord nodig)</t>
  </si>
  <si>
    <t>kolommen in te vullen door inschrijver indien van toepassing</t>
  </si>
  <si>
    <t>eisen/wensen</t>
  </si>
  <si>
    <t>kolommen beoordeling (worden automatisch gevuld)</t>
  </si>
  <si>
    <t>Beoordeling</t>
  </si>
  <si>
    <t>Eisen
Voldoen aan eis</t>
  </si>
  <si>
    <t>Binaire wensen
score wens</t>
  </si>
  <si>
    <t>vul hier de bestandsnaam van de beantwoording in</t>
  </si>
  <si>
    <t>binair</t>
  </si>
  <si>
    <t>zeer uitgebreid</t>
  </si>
  <si>
    <t>ja, standaard</t>
  </si>
  <si>
    <t>ja, maatwerk</t>
  </si>
  <si>
    <t>nee</t>
  </si>
  <si>
    <t>voldoet</t>
  </si>
  <si>
    <t>door niet te voldoen aan deze eis volgt uitsluiting</t>
  </si>
  <si>
    <t>vul uw antwoord in kolom H in</t>
  </si>
  <si>
    <t>wordt door aanbestedende dienst ingevuld na consensus beoordeling</t>
  </si>
  <si>
    <t>aantal eisen waarbij inschrijver aangeeft te voldoen</t>
  </si>
  <si>
    <t>aantal eisen waarbij inschrijver aangeeft niet te voldoen</t>
  </si>
  <si>
    <t>aantal nog te beantwoorden eisen</t>
  </si>
  <si>
    <t>aantal nog in te vullen binaire wensen</t>
  </si>
  <si>
    <t>Bedrijfsnaam</t>
  </si>
  <si>
    <t>naam inschrijver invullen</t>
  </si>
  <si>
    <t>score op wensen</t>
  </si>
  <si>
    <t>Programma van Eisen en Wensen Inkoop</t>
  </si>
  <si>
    <t>INK-004</t>
  </si>
  <si>
    <t>Inkoop</t>
  </si>
  <si>
    <t>Aanvragen</t>
  </si>
  <si>
    <t>Het systeem heeft de mogelijkheid tot het doen van  bestelaanvragen, die automatisch overgenomen worden vanuit een FMIS systeem. Bij de aanvragen komt naast de financiele gegevens als kostenplaats of projectnummer extra bijv. een werk- / serviceordernummer  en eventueel een aanschafdossier nummer mee, dat in het hele proces van aanvraag tot en met betaling zichtbaar moet zijn. Het reguliere aanvraagproces wordt verder geheel gevolgd.</t>
  </si>
  <si>
    <t xml:space="preserve">Wens </t>
  </si>
  <si>
    <t>INK-006</t>
  </si>
  <si>
    <t xml:space="preserve">Het systeem biedt de mogelijkheid tot het werken met de automatisch bevoorradingssystematiek ( zie PvE Logistiek) en scankasten met de bijbehorende scankast aanvragen, die ofwel vanuit kostenplaatsen danwel projectnummers zijn aangemaakt en worden bijgehouden.  De openstaande scankastaanvragen en actuele voorraden in de scankasten zijn voor aanvragers altijd inzichtelijk via het webportaal. </t>
  </si>
  <si>
    <t>INK-008</t>
  </si>
  <si>
    <t>Het aanvraagportaal, zoals hierboven bij INK-006 beschreven, biedt de mogelijkheid dat er op basis van zoekcriteria ook gezocht kan worden naar artikelen in externe, aan ERP gekoppelde webshops, dit  mits de webshops dit zelf technisch toelaten.</t>
  </si>
  <si>
    <t>INK-010</t>
  </si>
  <si>
    <t>Het systeem biedt de mogelijkheid voor offerte-aanvragen door de aanvrager zelf. D.w.z.  dat een aanvrager vanuit het geintegreerde webportaal / app direct - voor een vrije tekst aanvraag - een offerte-aanvraag digitaal naar 1 of meerdere leveranciers kan sturen en de offertes ook digitaal kan terug ontvangen via het portaal.  Vervolgens kan de aanvrager zelf de keuze maken bij welke leverancier daadwerkelijk besteld gaat worden. De aanvrager wijst ook zelf de andere niet gekozen offertes af ( vinkje en standaard emailtekst). De digitale offertes blijven bewaard als onderdeel van de aanvraag. Dit traject is inzichtelijk voor een inkoper en goedkeurders later in het proces. Deze offerte stap is altijd voorafgaand aan de goedkeuringsstappen door budgethouder / inkoper en / of inhoudelijke goedkeurder. Schets uw proces.</t>
  </si>
  <si>
    <t>INK-015</t>
  </si>
  <si>
    <t xml:space="preserve">Het systeem biedt de mogelijkheden om prijslijsten te verwerken, beheren en gebruiken in de webshop van het ERP systeem of de prijslijsten door een externe partij (broker) in zijn omgeving te laten beheren, die gekoppeld is aan de ERP webshop. </t>
  </si>
  <si>
    <t>INK-021</t>
  </si>
  <si>
    <t>Het systeem biedt volledige ondersteuning in het aanvraag - , bestel -, ontvangst - , opslag - en uitgifte proces van gevaarlijke stoffen (ADR en radioactief), zoals bijvoorbeeld diverse ontvangst -, bewaar-  en gevaarclassificaties inclusief sturing en signalering in het bestel - en ontvangst - en distributieproces tot en met de interne klant.  In ERP aanvraagportaal vanuit een aanvraag / winkelwagen moet een link kunnen worden gemaakt om vanuit (1) de NFU Databank Gevaarlijke Stoffen of (2) in 2e instantie vanuit de Chemwatch databank cloudapplicatie van leverancier ITIS gevaarlijke stoffen informatie op te halen inclusief veiligheidsbladen. De winkelwagen moet vervolgens op basis va bepaalde kenmerken in de aanvraag als een inhoudelijke adviesaanvraag via workflow naar een betrokken arbo deskundigen ( = inrichting) kunnen gaan voor goedkeuring / toelating. 
De opgehaalde veiligheidsbladen dienen in het hele proces van aanvraag t/m order en goederenontvangst tot klant raadpleegbaar te zijn. Een deel van deze informatie maakt ook del uit van de koppeling naar GROS / Sofos365.</t>
  </si>
  <si>
    <t>INK-022</t>
  </si>
  <si>
    <t>Het systeem heeft de mogelijkheid om de aanvrager en budgethouder bij het doen van een aanvraag inzicht te geven in de financiele consequenties (beschikbare budgetruimte). Ook een signalering of blokkade bij overschrijding van het budget ( projecten) zou ingesteld moeten kunnen  worden. Bij elke aanvraag inzicht in resterend budget en actieve signalering hiervan wilt op het moment dat een aanvrager budgetgrens nadert of overschrijdt.</t>
  </si>
  <si>
    <t>midden (6)</t>
  </si>
  <si>
    <t>INK-023</t>
  </si>
  <si>
    <t>Het systeem heeft de mogelijkheid om in 1 aanvraag voor meerdere kostenplaatsen en / of projectnummers te bestellen, waarbij het workflowsysteem de juiste workflow op regelniveau kan opstarten. Dit betreft een financiele kostenverdeling en heeft geen invloed op fysieke levering bij goederenontvangst.</t>
  </si>
  <si>
    <t>INK-024</t>
  </si>
  <si>
    <t xml:space="preserve">Het systeem heeft de optie om het Amsterdam UMC aanvraagportaal op basis van bepaalde voorwaarden ( bijv. bedrijven die binnen de muren van A-UMC zitten) ook aan externen beschikbaar te stellen. Met daarbij mogelijkheden voor beperkingen in autorisaties, assortimenten idem als Amsterdam UMC zelf. Dit betreft gehele proces van aanvraag t/m facturatie. </t>
  </si>
  <si>
    <t>laag (3)</t>
  </si>
  <si>
    <t>INK-026</t>
  </si>
  <si>
    <t>Het systeem ondersteunt diensten aanvragen, die via self billing verder kunnen worden afgehandeld. Schets kort proces van self billing.</t>
  </si>
  <si>
    <t>INK-027</t>
  </si>
  <si>
    <t>Het systeem ondersteunt aanvragen en orders voor zicht artikelen, bruikleen artikelen en behouden van zicht. Hierbij zijn zichtartikelen gratis artikelen en bruikleen artikel wel met kosten en dus met factuur. O.a. bij de aanvraag en het gebruik van bruikleen sets (verbruik van deze sets, Use On Return orders (UOR), bruikleen sets zonder verbruik etc.). Geef een beschrijving van de mogelijkheden.</t>
  </si>
  <si>
    <t>INK-028</t>
  </si>
  <si>
    <t>Het systeem biedt de mogelijheid tot het inrichten van een proces voor aanvraag van consignatie artikelen en automatisch herbestelproces op basis van verbruik. Schets uw proces.</t>
  </si>
  <si>
    <t>INK-029</t>
  </si>
  <si>
    <t>Het systeem biedt de mogelijkheid voor het gebruik van jaar - en limietwaarde orders en de daarbij behorende facturering en boekhoudkundige spreiding van de kosten over een periode. Bijvoorbeeld voor OH contracten of maandelijks wisselende kosten. Schets uw mogelijkheden.</t>
  </si>
  <si>
    <t>INK-031</t>
  </si>
  <si>
    <t>Het systeem biedt de mogelijkheid tot het maken van aanvragen waar op de bestelling een vooruitbetalingsregeling van toepassing is, waarbij het bestel - en betaalproces automatisch kan verlopen.</t>
  </si>
  <si>
    <t>INK-037</t>
  </si>
  <si>
    <t>Bestellen</t>
  </si>
  <si>
    <t xml:space="preserve">Het systeem biedt functionaliteit om binnen het deelproces Bestellen gebruik te maken van een mobile device / app om snel te kunnen acteren,  wanneer men buiten de organisatie is, om aanvragen om te zetten naar bestelregels en deze direct te verzenden.   </t>
  </si>
  <si>
    <t>INK-044</t>
  </si>
  <si>
    <t>Het systeem biedt de mogelijkheid om bestellingen aan te maken zonder dat er een gelinkte aanvraag is. Deze mogelijkheid moet voorbehouden zijn aan inkoopmedewerkers met de juiste autorisatie /rol.</t>
  </si>
  <si>
    <t>INK-045</t>
  </si>
  <si>
    <t>Het systeem biedt de mogelijkheid voor het verwerken van spoedorders, waarbij het proces vanaf de aanvraag wordt opgestart en er zoveel mogelijk gebruik gemaakt wordt van het reguliere aanvraagproces. Licht uw procesoplossing toe.</t>
  </si>
  <si>
    <t>INK-046</t>
  </si>
  <si>
    <t>Het systeem biedt een eenvoudige snelle methodiek voor het verwerken van niet-order facturen, d.w.z. facturen waarvan vooraf bewust geen order is aangemaakt. De methodiek verloopt bij voorkeur via het reguliere bestelproces en dan met veel minder stappen.Licht het  proces toe.</t>
  </si>
  <si>
    <t>INK-047</t>
  </si>
  <si>
    <t>Het systeem biedt een eenvoudige snelle methodiek voor het maken en verwerken van reparatie-orders . De speciale systematiek van eerst uitsturen van een order met de artikelen en gerepareerd retour ontvangen. Dit gaat puur om een orderproces en staat los van apparatuurregistratie systemen. Geeft aan hoe u dit proces kunt vormgeven.</t>
  </si>
  <si>
    <t>INK-049</t>
  </si>
  <si>
    <t xml:space="preserve">Het systeem geeft de mogelijkheid tot het reserveren van voorraad (magazijnartikelen). Bij eerstvolgende order van de leverancier wordt automatisch het standaardaantal + reserveringsaantal besteld. </t>
  </si>
  <si>
    <t>INK-052</t>
  </si>
  <si>
    <t>Het systeem geeft een mogelijkheid voor een eenvoudige vooruitbetalingsmethodiek op bestellingen, dit moet in hele aanvraag tot en met betaalproces zichtbaar / geregistreerd blijven, zodat er geen dubbele betalingen kunnen worden gedaan. Licht uw procesoplossing toe.</t>
  </si>
  <si>
    <t>INK-056</t>
  </si>
  <si>
    <t>Het systeem biedt extra ( vrije) velden in de order, waarmee bijvoorbeeld een Europees aanbestedingstraject, investeringsaanvraagnummer en / of een werk- / serviceordernummer vast te leggen is. Deze velden moeten ook in rapportages kunnen worden meegenomen.</t>
  </si>
  <si>
    <t>INK-057</t>
  </si>
  <si>
    <t>Het systeem biedt de mogelijkheid om de leveringsdatum te kunnen berekenen op basis van aangegeven leverdagen op artikel – of leveranciersniveau op het moment van genereren van de bestellingen vanuit aanvragen.</t>
  </si>
  <si>
    <t>INK-061</t>
  </si>
  <si>
    <t>Bestellen - orderbeheer</t>
  </si>
  <si>
    <t xml:space="preserve">Het systeem biedt de mogelijkheid om  geautomatiseerd elektronische ontvangst- en/of orderbevestigingen te verwerken.  Ontvangen orderbevestigingen moeten digitaal kunnen worden verwerkt, waarbij er opties moeten zijn om de wijzigingen wel of niet te accepteren. Eventueel in combinatie met een workflowfunctie om aanvragers in te lichten / goedkeuring te vragen.  Licht uw procesoplossing toe. </t>
  </si>
  <si>
    <t>INK-062</t>
  </si>
  <si>
    <t>Het systeem biedt de mogelijkheid om orders aan te passen. Licht toe hoe met afwijkingen t.o.v. de order wordt omgegaan (niet geheel leverbaar, vervangend artikel e.d.).</t>
  </si>
  <si>
    <t>INK-063</t>
  </si>
  <si>
    <t>Het systeem maakt het mogelijkheid om in dezelfde order de leverancier te wijzigen ( bij foutieve leverancier) of  om eenvoudig ( met 1 handeling) een nieuwe order te maken en de oude geheel te blokkeren. Licht uw oplossing hiervoor toe.</t>
  </si>
  <si>
    <t>INK-071</t>
  </si>
  <si>
    <t>Contractregistratie en - beheer</t>
  </si>
  <si>
    <t>Het systeem biedt actieve signaleringsmogelijkheden op afwijkingen op ingestelde criteria ( KPI) binnen contracten.  Licht toe wat de mogelijkheden zijn.</t>
  </si>
  <si>
    <t>INK-072</t>
  </si>
  <si>
    <t>Het systeem biedt de mogelijkheid om ontvangen facturen die onderdeel zijn van onderhoudscontracten en/of licentiecontracten ( diensten) direct te matchen met de desbetreffende contracten zonder bestelling. Goedkeuring van factuur moet wel plaatsvinden via een in te richten goedkeurworkflow.</t>
  </si>
  <si>
    <t>INK-073</t>
  </si>
  <si>
    <t>Het systeem biedt een eenvoudig en snel proces voor het verlengen en / of wijzigen van 1 of meerdere bestaande  contracten. Met eenvoudig en snel wordt bedoeld: via een massamutatie tool met selectie mogelijkheden.</t>
  </si>
  <si>
    <t>INK-074</t>
  </si>
  <si>
    <t>Het systeem biedt de mogelijkheid om bij wijziging van de contractvoorwaarden facultatief een relevante selectie van artikelgegevens automatisch aan te passen , bijv. korting percentages, verlengdata e.d.. Dit proces dient altijd gepaard te gaan met een workflow goedkeuring door een bevoegde inkoper en / of beheerder van het segment / afdeling.</t>
  </si>
  <si>
    <t>INK-075</t>
  </si>
  <si>
    <t>Het systeem biedt een massamutatie tool ( zie ook INK-072) bij invoer van een nieuw contract om de artikelen en / of diensten uit de catalogi snel en eenvoudig in te kunnen voeren. De koppeling van artikelen aan een contract is van belang om de uitnutting van het contract te kunnen volgen d.m.v. rapportages.</t>
  </si>
  <si>
    <t>INK-076</t>
  </si>
  <si>
    <t>Het systeem kent  diverse statussen voor contracten, zoals actief, verlopen, in behandeling e.d.</t>
  </si>
  <si>
    <t>INK-077</t>
  </si>
  <si>
    <t>Het systeem biedt de mogelijkheden om contracten inzichtelijk te maken in het ERP webpportaal per segment / afdeling voor interne gebruikers op basis van autorisaties / rollen inclusief de gekoppelde documenten ( documenten standaarden zoals bijv. Word, Excel, PDF).</t>
  </si>
  <si>
    <t>INK-078</t>
  </si>
  <si>
    <t>Leveranciers - en contractmanagement</t>
  </si>
  <si>
    <t>Het systeem biedt functionaliteit op dit deelproces Leveranciers - en contractmanagement. Het betreft naast het registreren en beheren van contracten met name ( gebundelde) monitoring van alle lopende contracten / afspraken met geselecteerde leveranciers. Dit kan vanaf de fases van initieren van het contract, contractvorming, implementatie, executie en evaluatie. Naast de koppeling van artikelen aan de contracten voor de uitnutting met name het vastleggen en gebruiken van de kpi's bij leveranciers - en contractmonitoring. Licht toe.</t>
  </si>
  <si>
    <t>INK-079</t>
  </si>
  <si>
    <t xml:space="preserve">Het systeem biedt voor leveranciersmanagement een dashboard waarin een selectie gemaakt kan worden op leverancier om alle relevante leveranciersgegevens vanuit de processen van aanvragen, inkooporders, offertes, klachten, evaluaties, artikel en prijsgegevens opgehaald en geanalyseerd kunnen worden op basis van kpi's / normwaarden.  KPI's kunnen bestaan uit  diverse metingen  van leverbetrouwbaarheid / leverperformance, prijshistorie / prijswijzigingen, foutfacturen, retouren en overige contractafspraken inclusief koppeling met een documentbeheersysteem met gespreksverslagen, contractdocumenten  en afspraken ( document standaarden zoals Word, PDF en Excel). </t>
  </si>
  <si>
    <t>INK-080</t>
  </si>
  <si>
    <t>Het systeem biedt de mogelijkheid tot het registreren van normen ( KPI) bijvoorbeeld per leverancier of groep van leveranciers, per contract of per artikel of groep artikelen e.d.  Rapportages t.o.v. deze normen moet mogelijk zijn.  Licht de mogelijkheden toe.</t>
  </si>
  <si>
    <t>INK-081</t>
  </si>
  <si>
    <t>Het systeem biedt een digitale tool voor het aanmaken en ondertekenen van contracten, waarbij de ondertekening zowel door interne als externe geadresseerden kan worden uitgevoerd. Het aanmaken geschiedt op basis van standaard invul formats ( deze worden aangeleverd vanuit inkoop) binnen de document standaarden zoals Word, excel en PDF.</t>
  </si>
  <si>
    <t>INK-001</t>
  </si>
  <si>
    <t>Het systeem biedt een volledig digitale functionaliteit op het deelproces Aanvragen van artikelen en diensten. Onder het proces 'Aanvragen' verstaan we het indienen van een aanvraag tot levering van een artikel of dienst, die vervolgens via een workflowfunctionaliteit met 1 of meerdere goedkeurstappen leidt tot een externe bestelling. Het proces wordt volledig digitaal ondersteund voor centrale en decentrale gebruikers van het systeem d.w.z. er kan gebruik worden gemaakt van een webportaal applicatie binnen de organisatie en een app functie buiten de organisatie.</t>
  </si>
  <si>
    <t>INK-002</t>
  </si>
  <si>
    <t>Het systeem biedt aanvraagmogelijkheden voor catalogusartikelen ( voorraad, niet-voorraad en diensten) en niet-catalogus artikelen en voor diensten. Hierbij wordt het aanvraagproces ondersteunt in de inrichting,  segmentatie en autorisatie  van de rollen van aanvragers en goedkeurders / budgethouders. Hiermee wordt bedoeld dat er vanuit de intern beheerfunctie kan worden bepaald tot welke aanvraagprocessen en artikelen / artikelgroepen een aanvrager toegang heeft.</t>
  </si>
  <si>
    <t>INK-003</t>
  </si>
  <si>
    <t xml:space="preserve">Het systeem heeft de mogelijkheid tot het doen van bestelaanvragen, die vanuit voorraadhoudende magazijnen ( centraal of decentraal) en / of scankast ( decentrale voorraadlocaties) aanvragen worden gegenereerd op basis van min-max voorraadniveaus en / of handmatige scanning. Deze aanvragen moeten - afhankelijk van de te kiezen inrichting  - wel of niet  automatisch als aanvraag verwerkt kunnen worden tot interne bestelling en idem met of zonder goedkeurings - / procuratie workflow. </t>
  </si>
  <si>
    <t>INK-005</t>
  </si>
  <si>
    <t>Het systeem heeft de mogelijkheid tot het doen van  bestelaanvragen, die vanuit projecten ( o.b.v. een projectnummer) worden gedaan. Dit kunnen diverse soorten projecten zijn met elk hun eigen format en werkwijze. De aanvragen kunnen magazijnartikelen, scankastartikelen, koopartikelen, externe webshop artikelen of vrije tekstaanvragen zijn.</t>
  </si>
  <si>
    <t>INK-007</t>
  </si>
  <si>
    <t xml:space="preserve">Het systeem heeft een intuitief en gebruikersvriendelijk aanvraagportaal,  hiermee bedoelen we uitgebreide zoekmogelijkheden, vastleggen van favorieten, hergebruik van terugkerende aanvragen, koppelen van bijlagen, wijzigen/verwijderen van aanvragen, duidelijk statusoverzicht van aanvragen en acties, filtermogelijkheden, communicatie-mogelijkheden en statussignaleringen. Schets uitgebreid alle mogelijkheden. </t>
  </si>
  <si>
    <t>INK-009</t>
  </si>
  <si>
    <t>Het systeem biedt een aanvrager een keuze om gebruik te maken van één geintegreerde webportaal of een ( mobile device)  app waarmee besteld kan worden uit het eigen ( afdelings)assortiment, ziekenhuisbrede  assortimenten, externe gekoppelde webshops en ook vrije tekst aanvragen kunnen worden gedaan. Beide aanvraagopties moeten beschikbaar zijn. Schets uw oplossingen.</t>
  </si>
  <si>
    <t>INK-011</t>
  </si>
  <si>
    <t>Het systeem biedt de mogelijkheid dat aanvragers en goedkeurders vervangers kunnen instellen, die dezelfde mogelijkheden hebben als de persoon die zij vervangen. Dit alles rekening houdend met de externe en interne procuratie regeling van Amsterdam UMC.</t>
  </si>
  <si>
    <t>INK-012</t>
  </si>
  <si>
    <t>Het systeem heeft de mogelijkheid tot het doorlopen van diverse speciale soorten aanvraagprocessen, zoals zicht, bruikleen, consignatie, spoed, 2-way match diensten, kostenloze artikelen, apparatuur en retouren.  Licht uw detailoplossing hiervoor en de afwijkingen van standaard aanvraag proces toe.</t>
  </si>
  <si>
    <t xml:space="preserve"> </t>
  </si>
  <si>
    <t>INK-013</t>
  </si>
  <si>
    <t>Het systeem biedt de mogelijkheid om bij vrije tekst aanvragen ten behoeve van een snelle en adequate factuurafhandeling te werken met: (1)  prijzen met meer dan 2 decimalen, (2) kortingen  in percentage of bedrag, (3) verschillende btw percentages , (4) toevoeging van additionele kosten als bijvoorbeeld droogijs, vracht en / of administratiekosten en emballage en (5) een optie /vinkje om aan te geven dat er gewerkt wordt met een geschat bedrag. Dit alles ten behoeve van de factuurmatching en - afhandeling.</t>
  </si>
  <si>
    <t>INK-014</t>
  </si>
  <si>
    <t xml:space="preserve">Het systeem biedt de mogelijkheden om aanvragen te ontvangen en verwerken vanuit externe webshops / catalogi via OCI/Punch out koppelingen op basis van de op moment van live-gang meest gangbare OCI standaarden. Dit kan ook via een broker  / derde partij zijn. </t>
  </si>
  <si>
    <t>INK-016</t>
  </si>
  <si>
    <t>Het systeem heeft de functionaliteit in zich dat voor elke aanvraag binnen het digitale aanvraagproces een  4-ogenprincipe, d.w.z. dat altijd een 2e persoon is, die de aanvraag beoordeelt en / of goedkeurt. Voor  de magazijn - en scanaanvragen ( MRP run en automatisch bevoorraden) moet juist hiervan afgeweken kunnen worden.</t>
  </si>
  <si>
    <t>INK-017</t>
  </si>
  <si>
    <t>Het systeem biedt de mogelijkheid het aanvraagproces in te richten d.m.v. financiele ( procuratie) gelaagde goedkeurworkflows, die op basis van bedragen zijn ingericht. Dit geldt zowel voor kostenplaatsen als  projectnummers. Hiervan kan ook afgeweken worden, zodat er aanvragen kunnen worden gedaan zonder procuratie en / of 4-ogenprincipe. In alle gevallen dient er in de workflows rekening gehouden te worden met de dan geldende externe en interne procuratie regeling van Amsterdam UMC.</t>
  </si>
  <si>
    <t>INK-018</t>
  </si>
  <si>
    <t xml:space="preserve">Het systeem biedt de mogelijkheid binnen het aanvraagproces om automatische inhoudelijke goedkeur- / adviesworkflows in te richten,  die op basis van bepaalde aanvraagkenmerken als productcategoriëen , inkoopgroepen en bedragen en inhoudelijke goedkeurdersautorisaties / -rollen zijn ingericht. </t>
  </si>
  <si>
    <t>INK-019</t>
  </si>
  <si>
    <t xml:space="preserve">Het systeem biedt ook de mogelijkheid binnen het aanvraagproces voor elke aanvraag om deze handmatig door te sturen naar bijv. Medische Techniek / Instrumenteel Bedrijf, ICT, medewerker bedrijfsbureau, een inkoper of andere medewerker voor functioneel inhoudelijk advies. Dit kan gedaan worden door de aanvrager zelf, de inkoopteam (leden ) binnen Inkoop, die de aanvragen beoordelen of een budgethouder / goedkeurder. </t>
  </si>
  <si>
    <t>INK-020</t>
  </si>
  <si>
    <t xml:space="preserve">Het systeem biedt volledige ondersteuning in het aanvraag - tot en met betaalproces voor aanvragen, die vallen onder de regelgeving van het  'Convenant Veilige Toepassing van Medische Technologie in de medisch specialistische zorg'.  De extra ondersteuning bestaat bijvoorbeeld uit:  extra en / of  afwijkende advies - en goedkeurworkflows, vastlegging van het aanschafdossiernummer en evt. koppeling van het document, velden voor werk - of service-ordernummer, equipmentnummer en triggervelden voor extra ontvangst - en goedkeur stappen. Bij dergelijke aanvragen worden extra  aanvraagvelden al in de aanvraag zichtbaar op moment dat vinkje apparatuur is aangevinkt, het invullen van een dergelijke vraag moet verplicht gesteld kunnen worden.  Die extra velden gaan mee in het hele aanvraag t/m betalen proces en triggeren tevens bij goederenontvangst extra ( en dan verplichte) ingangs - en /of kwaliteitscontroles, al dan niet met signalering. </t>
  </si>
  <si>
    <t>INK-025</t>
  </si>
  <si>
    <t>Het systeem ondersteunt diensten aanvragen, die kunnen resulteren in 2-way match of  3-way match bestellingen. De aanvrager kan dit zelf al aangeven in de aanvraag. De aanvrager doet bij diensten op 3-way match zelf de ontvangst - / prestatiemelding.</t>
  </si>
  <si>
    <t>INK-030</t>
  </si>
  <si>
    <t xml:space="preserve">Het systeem biedt de mogelijkheid tot het vanuit het aanvraagportaal maken van aanvragen voor jaar - en afroeporders, de aanvragers kunnen daarbij zelf aangeven hoe de spreiding moet zijn over een vooraf bepaalde periode voor levering van artikelen. </t>
  </si>
  <si>
    <t>INK-032</t>
  </si>
  <si>
    <t>Het systeem biedt de mogelijkheid tot het maken van aanvragen bij buitenlandse leveranciers en ook eventueel gebruik van vreemde valuta tot en met de factuur.</t>
  </si>
  <si>
    <t>INK-033</t>
  </si>
  <si>
    <t>Het systeem biedt de mogelijkheit tot het maken van aanvragen met kostenloze producten of diensten waarbij automatisch de factuurontvangst wordt uitgezet.</t>
  </si>
  <si>
    <t>INK-034</t>
  </si>
  <si>
    <t>Het systeem biedt de mogelijkheid tot het aanvragen van retouren via het zelfde aanvraagwebportaal met een workflow die logistiek / goederenontvangst en inkoop informeert en die de retouraanvraag in behandeling kunnen nemen. Het is hierbij van belang dat er een koppeling gemaakt wordt met de oorspronkelijke bestelorder. Hierbij moet de retourboeking doorwerken tot aan de verwerking van de creditnota.</t>
  </si>
  <si>
    <t>INK-035</t>
  </si>
  <si>
    <t>Het systeem biedt de mogelijkheid tot het aanvragen vanuit het aanvraagwebportaal voor artikelen die vallen onder de regeling van Ziekenhuis Verplaatste Zorg ZVZ, d.w.z. de bestelling en factuur zijn voor Amsterdam UMC, leverancier levert de producten of diensten extern bij een patient thuis af, er is geen goederenontvangst.</t>
  </si>
  <si>
    <t>INK-036</t>
  </si>
  <si>
    <t>Het systeem biedt functionaliteit op het deelproces Bestellen. Onder het deelproces 'Bestellen' verstaan we een werkproces waarin aanvragen worden omgezet naar bestelregels.  Op basis van kenmerken uit de aanvraag ( bijvoorbeeld leverancier, productcategorie, inkoopgroep, bedrag) dienen er aanvullende automatische mogelijkheden te zijn  voor  goedkeurworkflows voor financiële goedkeuring, een offerte traject vanuit de bestelregels en /  of extra beoordeling door individuele inkoop medewerkers.</t>
  </si>
  <si>
    <t>INK-038</t>
  </si>
  <si>
    <t>Het systeem biedt een multifunctioneel dashboard  waarin voor elke inkoopmedewerker de werkvoorraad wordt getoond met diverse statussen van afhandeling, correctie, bewaking en communicatie m.b.t. openstaande, goedgekeurde, verwerkte bestellingen kan worden weergegeven. Vanuit dit dashboard moet gewerkt kunnen worden d.w.z. doorgeklikt naar de aanvraag / bestelling die bewerkt moet worden. Dashboard tonen en uitleggen.</t>
  </si>
  <si>
    <t>INK-039</t>
  </si>
  <si>
    <t>Het systeem maakt het mogelijk dat er met meerdere sleutels gewerkt kan worden bij het groeperen van de te behandelen aanvragen, bijvoorbeeld:  op inkoper / leverancier / productcategorie / inkoopgroep.</t>
  </si>
  <si>
    <t>INK-040</t>
  </si>
  <si>
    <t xml:space="preserve">Het systeem biedt verschillende relevante bestellingen types. Naast het bestellen van voorraad en niet-voorraad goederen gaat het om consignatie, leen, huur / bruikleen, zicht/proef, op afroep, ziekenhuis verplaatste zorg en een breed scala aan diensten zoals onderhoud, reparatie, inhuur etc. De inhoud van de bestelling en verdere afhandeling kan verschillen. </t>
  </si>
  <si>
    <t>INK-041</t>
  </si>
  <si>
    <t>Het systeem biedt verschillende bestelling soorten.  Standaard / default worden bestellingen op basis van de 3-way match optie gedaan, d.w.z. order + ontvangst + factuur. Daarnaast dienen ook de opties voor 2-way ( order + factuur) en 4-way ( order + ontvangst + kwaliteitscontrole + factuur) match geselecteerd te kunnen worden.  Bij aanvragen voor diensten kan een aanvrager zelf de prestatieverklaring ( dienstontvangst) doen via de webapplicatie of mobile device app.</t>
  </si>
  <si>
    <t>INK-042</t>
  </si>
  <si>
    <t>Het systeem biedt de mogelijkheid voor het werken met meerdere of afwijkende ( interne) afleveradressen per bestelling, afhankelijk van goederengroep, kostenplaats, projectcode.</t>
  </si>
  <si>
    <t>INK-043</t>
  </si>
  <si>
    <t>Het systeem biedt de mogelijkheid voor het geautomatiseerd bundelen en verzenden van aanvragen in verzamelbestellingen op basis van vooraf bepaalde kenmerken van de bestellingen. Hierbij dient rekening gehouden te worden met verschillende criteria zoals bijvoorbeeld minimale bestelomvang, bestel - en leverdagen, orderkosten, kostenplaats, projectcode. Bij de keuze voor automatische bundeling moet dit per criterium ingesteld kunnen worden en er moet ook een tijdslot ( dag en tijdstip) aangegeven kunnen worden.</t>
  </si>
  <si>
    <t>INK-048</t>
  </si>
  <si>
    <t>Het systeem geeft volledig de mogelijkheden tot het inrichten van de processen voor het aanvragen, bestellen, ontvangen, opslaan en uitgeven van diverse artikelen, waar extra wet - en regelgeving op van toepassing is , denk bijvoorbeeld aan implantaten en  medische hulpmiddelen ( MDR) , medische apparatuur ( Convenant zie ook INK-019) en  gevaarlijke stoffen (IVDR, ADR en radioactief), waarbij  gestuurd wordt o.b.v. bepaalde sleutels ( bijv. productcategorie, leverancier e.d.). Met de gewenste extra mogelijkheden wordt bedoeld:  extra ontvangststappen, extra registratie van aanvullende gegevens en bewaar - opslagclassificaties, enz. ( zie ook INK-020 en INK-021)</t>
  </si>
  <si>
    <t>INK-050</t>
  </si>
  <si>
    <t>Het systeem geeft ook bij bestellen ( zie INK-012) diverse mogelijkheden bij invoeren / vastleggen van prijzen en condities. Met de diverse mogelijkheden wordt bedoeld: Prijzen met meer dan 2 decimalen achter de komma, juiste kortingen in percentages of bedrag, juiste btw code sturing ( ook buitenlandse btw), vreemde valuta en kostenloze orders. Bij de registratie en boeking van de facturen op regelniveau moet dit zichtbaar en bruikbaar zijn om de factuur snel en adequaat te registreren en te boeken.</t>
  </si>
  <si>
    <t>INK-051</t>
  </si>
  <si>
    <t>Het systeem heeft een proces voor retouren, zie ook INK-032.  Hierbij is van belang dat er een koppeling is of gebruik gemaakt wordt  van de orginele bestelling. Er moet direct onderscheid zichtbaar zijn dat het gaat om een retourorder bij verwerking van factuur / creditnota. Tevens dient het gedeelte van het retourproces van afdeling, naar logistieke ruimte, naar leverancier meegenomen te worden. Daarmee ook het registreren van retouren met relatie naar de oorspronkelijke uitgifte en kosten van de uitgegeven goederen worden automatisch teruggeboekt. Licht uw procesoplossing toe.</t>
  </si>
  <si>
    <t>INK-053</t>
  </si>
  <si>
    <t xml:space="preserve">Het systeem biedt een flexibele inrichting van het bestellingformulier,  welke velden uit de bestelling in het systeem kunnen op de bestelling naar de leverancier. Laat voorbeelden zien en licht toe hoe proces van inrichting werkt. </t>
  </si>
  <si>
    <t>INK-054</t>
  </si>
  <si>
    <t>Het systeem biedt een automatische sturing in de keuze van landstaal Nederlands ( NL) of Engels (ENG) bij een buitenlandse leverancier. Bij alle ordersoorten, reclamaties en automatisch gegenereerde berichten vanuit het systeem moet er automatisch naar Engels worden geswitcht wanneer de leverancier buiten  Nederland is gevestigd.</t>
  </si>
  <si>
    <t>INK-055</t>
  </si>
  <si>
    <t>Het systeem biedt de mogelijkheid tot volledig elektronisch berichtenverkeer van order t/m factuur, inclusief orderbevestiging, aankondiging levering en pakbon. De berichtstandaarden uit PVE ICT ( ICT-025) moeten minimaal ondersteund kunnen worden. Daarnaast wordt er voor e-facturen gebruik gemaakt van het PEPPOL netwerk.</t>
  </si>
  <si>
    <t>INK-058</t>
  </si>
  <si>
    <t xml:space="preserve">Het systeem biedt brede ondersteuning voor het deelproces Orderbeheer. Onder het deelproces 'Orderbeheer' verstaan we een digitaal werk- en orderbeoordelingsproces waarin de orderbevestigingen met eventuele wijzigingen en de aanmaningen m.b.t. levertijd overschrijding van openstaande inkooporders in behandeling kunnen worden genomen en verwerkt door  inkoopmedewerkers. Binnen dit procesonderdeel moet het mogelijk zijn om dit orderbeheer via autorisaties of kenmerken te verdelen over meerdere personen c.q. organisatie onderdelen. </t>
  </si>
  <si>
    <t>INK-059</t>
  </si>
  <si>
    <t>Het systeem biedt  een overzichtelijk dashboard met statussen van (openstaande) orders, waardoor het raadplegen, corrigeren, afhandelen en bewaken van deze orders eenvoudig en snel uitgevoerd kan worden. De bewaking en nazorg van openstaande inkooporders is een belangrijk onderdeel van dit proces. Binnen het dashboard moeten selecties  op basis van verschillende sleutels,  bijvoorbeeld inkoopgroepen of productcategorie mogelijk zijn.  Alle informatie in of gekoppeld aan de order moet zichtbaar zijn of zichtbaar gemaakt kunnen worden ( o.a. status en aanvullende teksten).  Als een medewerker een item uit het dashboard opent en gaat bewerken is dit item voor een andere medewerker binnen de groep niet meer toegankelijk. Schets uw mogelijkheden, zie daarbij ook INK-056.</t>
  </si>
  <si>
    <t>INK-060</t>
  </si>
  <si>
    <t xml:space="preserve">Het systeem biedt een orderreclameerproces, dit dient  automatisch te worden ondersteund op basis van bepaalde kenmerken / sleutels in de order. Onderdeel daarvan is een automatische signalering op overschrijding van levertijden. Licht toe wat de mogelijkheden zijn. </t>
  </si>
  <si>
    <t>INK-064</t>
  </si>
  <si>
    <t>Het systeem geeft de mogelijkheid voor aangeven van de laatste levering ( prestatieverklaring ) van dienstorders via de webportal door een aanvrager zelf. Eventueel rest-uren van diensten vervallen daarmee automatisch.</t>
  </si>
  <si>
    <t>INK-065</t>
  </si>
  <si>
    <t>Het systeem geeft de mogelijkheid voor het afsluiten van een selectie ( een of meerdere) van orders via een zogenoemde "bulk / fastentry " mogelijkheid ( = gebruiksvriendelijk), het afsluiten van de orders betekent sluiten voor verdere leveringen en / of factuurontvangsten. Hiermee dienen ook de onderliggende financiele verplichtingen te vervallen.</t>
  </si>
  <si>
    <t>INK-066</t>
  </si>
  <si>
    <t>Het systeem biedt een contractmanagement module, waarbij onderscheid is te maken in diverse segmenten / afdelingen, d.w.z. waarbij afdelingen hun eigen detailinrichting kunnen hebben. Licht uw contractmodule uitgebreid toe.</t>
  </si>
  <si>
    <t>INK-067</t>
  </si>
  <si>
    <t xml:space="preserve">Het systeem geeft de mogelijkheid tot diverse contractsoorten, zoals bijvoorbeeld inkoopcontracten, service contracten, diensten contracten, samenwerkingsovereenkomsten en verkoopcontracten. Elke contractsoort kan naast een basisinrichting extra aanvullende velden hebben. </t>
  </si>
  <si>
    <t>INK-068</t>
  </si>
  <si>
    <t xml:space="preserve">Het systeem biedt de vastlegging van metagegevens per contract. Hierbij wordt standaard de bronmasterdata uit het systeem overgenomen, zoals met name leveranciersgegevens,  artikelgegevens of financiele gegevens. 
</t>
  </si>
  <si>
    <t>INK-069</t>
  </si>
  <si>
    <t>Het systeem biedt een dashboard voor het bewaken, wijzigen, corrigeren en inzien van alle contracten per segment / afdeling. Het dashboard moet flexibel en per gebruiker ingericht kunnen worden op basis van verschillende selectiecriteria uit de contractmodule. Vanuit het dashboard moet downdrillen / doorklikken tot aan laagste niveau mogelijk zijn, dwz tot aan de contractvelden en de bijbehorende documentatie, contractgebonden stukken, bijlages en de gekoppelde artikelen of orders. Tevens dient vanuit het dashboard notities en / of bijlagen toegevoegd kunnen worden aan een contract.</t>
  </si>
  <si>
    <t>INK-070</t>
  </si>
  <si>
    <t xml:space="preserve">Het systeem heeft automatische signaleringsmogelijkheden naar 1 of meerdere contractbeheerders binnen of buiten inkoop op ingevulde kalenderdatumvelden zoals afloop - en verlengdata van contracten rekening houdend met opzeg- en of verlengtermijnen. </t>
  </si>
  <si>
    <t>INK-082</t>
  </si>
  <si>
    <t>Rapportages</t>
  </si>
  <si>
    <t>Naar de algemene eisen en wensen t.a.v. rapportages, zie apart pve. Zijn de volgende 5 eisen de top 5 van Inkoop. Het systeem biedt een rapportage tool voor  het uitvoeren van inkoop spend analyses o.b.v. meerdere verschillende dimensies  zoals bijvoorbeeld divisies , kostenplaatsen, artikelstamdata, projecten, leverancier(s), kalenderperiode,  productcategorie, contractuitnutting en diverse artikelmasterdata-elementen.</t>
  </si>
  <si>
    <t>INK-083</t>
  </si>
  <si>
    <t>Het systeem levert uiteenlopende signaalfuncties en controleoverzichten, takenoverzichten  (via een werkvoorraad / dashboard en /of Excel export),  zoals openstaande aanvragen en orders, nog te ontvangen orders, nog te ontvangen facturen, artikelmutaties, leveranciersmutaties (ivm wijziging banknummer), voorraadlijsten etc. Met downdrill -/ doorklik mogelijkheid naar de basis transactionele of masterdata records zoals orderregel, contractregel, artikel e.d.</t>
  </si>
  <si>
    <t>INK-084</t>
  </si>
  <si>
    <t>Het systeem biedt diverse operationele rapportages zoals bijvoorbeeld bestel-, prijs- en afname historie van 1 of meerdere artikelen of leveranciers, statusoverzichten van order t/m factuurbetaling, spendanalyses per leverancier, realtime openstaande orders en realtime overschreden levertijden, overzichten van artikelen op basis van een selectie van kenmerk(en).  Het systeem biedt de mogelijkheid tot downdrillen /doorklikken  (bijv. van artikelinfo naar orderinfo, factuurinfo en omgekeerd).</t>
  </si>
  <si>
    <t>INK-085</t>
  </si>
  <si>
    <t>Het systeem biedt de mogelijkheid om geautomatiseerd en proactief te signaleren op overschrijding / nadering van ingevulde kalenderdatumvelden, zoals bij geldigheid van artikelprijzen, contract eind - en verlengdata, THT/houdbaarheid en expiratiedata.</t>
  </si>
  <si>
    <t>INK-086</t>
  </si>
  <si>
    <t>Het systeem biedt op artikel- , leverancier - en magazijnniveau de opties om batch- en lotnummer, serienummer en THT rapportages te maken en hiermee controles te doen. Dit is inclusief de specifieke rapportage mogelijkheid om zo snel producten te kunnen traceren in het kader van recalls.</t>
  </si>
  <si>
    <t>Hoog (10)</t>
  </si>
  <si>
    <t>Midden (6)</t>
  </si>
  <si>
    <t>Laag (3)</t>
  </si>
  <si>
    <t>In cel D106 dient inschrijver de bedrijfsnaam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</si>
</sst>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1"/>
      <color theme="1"/>
      <name val="Calibri"/>
      <family val="2"/>
      <scheme val="minor"/>
    </font>
    <font>
      <sz val="9"/>
      <color theme="0"/>
      <name val="Calibri"/>
      <family val="2"/>
      <scheme val="minor"/>
    </font>
    <font>
      <sz val="9"/>
      <color theme="1"/>
      <name val="Calibri"/>
      <family val="2"/>
      <scheme val="minor"/>
    </font>
    <font>
      <sz val="9"/>
      <name val="Calibri"/>
      <family val="2"/>
      <scheme val="minor"/>
    </font>
    <font>
      <sz val="10"/>
      <color rgb="FF000000"/>
      <name val="Arial"/>
      <family val="2"/>
    </font>
    <font>
      <sz val="11"/>
      <color rgb="FF000000"/>
      <name val="Calibri"/>
      <family val="2"/>
      <charset val="1"/>
    </font>
    <font>
      <b/>
      <sz val="12"/>
      <color theme="1"/>
      <name val="Calibri"/>
      <family val="2"/>
      <scheme val="minor"/>
    </font>
    <font>
      <b/>
      <sz val="10"/>
      <color theme="1"/>
      <name val="Calibri"/>
      <family val="2"/>
      <scheme val="minor"/>
    </font>
    <font>
      <i/>
      <sz val="9"/>
      <color theme="1"/>
      <name val="Calibri"/>
      <family val="2"/>
      <scheme val="minor"/>
    </font>
    <font>
      <i/>
      <sz val="9"/>
      <color theme="0" tint="-0.499984740745262"/>
      <name val="Calibri"/>
      <family val="2"/>
      <scheme val="minor"/>
    </font>
    <font>
      <i/>
      <sz val="12"/>
      <color theme="1"/>
      <name val="Calibri"/>
      <family val="2"/>
      <scheme val="minor"/>
    </font>
  </fonts>
  <fills count="6">
    <fill>
      <patternFill patternType="none"/>
    </fill>
    <fill>
      <patternFill patternType="gray125"/>
    </fill>
    <fill>
      <patternFill patternType="solid">
        <fgColor rgb="FF7030A0"/>
        <bgColor indexed="64"/>
      </patternFill>
    </fill>
    <fill>
      <patternFill patternType="solid">
        <fgColor theme="3"/>
        <bgColor indexed="64"/>
      </patternFill>
    </fill>
    <fill>
      <patternFill patternType="solid">
        <fgColor theme="0" tint="-0.14999847407452621"/>
        <bgColor indexed="64"/>
      </patternFill>
    </fill>
    <fill>
      <patternFill patternType="solid">
        <fgColor rgb="FF00B0F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s>
  <cellStyleXfs count="4">
    <xf numFmtId="0" fontId="0" fillId="0" borderId="0"/>
    <xf numFmtId="0" fontId="4" fillId="0" borderId="0"/>
    <xf numFmtId="0" fontId="4" fillId="0" borderId="0"/>
    <xf numFmtId="0" fontId="5" fillId="0" borderId="0"/>
  </cellStyleXfs>
  <cellXfs count="49">
    <xf numFmtId="0" fontId="0" fillId="0" borderId="0" xfId="0"/>
    <xf numFmtId="0" fontId="1" fillId="2" borderId="1" xfId="0" applyFont="1" applyFill="1" applyBorder="1" applyAlignment="1">
      <alignment horizontal="left" vertical="top"/>
    </xf>
    <xf numFmtId="0" fontId="2" fillId="0" borderId="0" xfId="0" applyFont="1" applyAlignment="1">
      <alignment horizontal="left" vertical="top"/>
    </xf>
    <xf numFmtId="0" fontId="2" fillId="0" borderId="1" xfId="0" applyFont="1" applyBorder="1" applyAlignment="1">
      <alignment vertical="top"/>
    </xf>
    <xf numFmtId="0" fontId="3" fillId="0" borderId="1" xfId="0" applyFont="1" applyFill="1" applyBorder="1" applyAlignment="1">
      <alignment vertical="top" wrapText="1"/>
    </xf>
    <xf numFmtId="0" fontId="2" fillId="0" borderId="1" xfId="0" applyFont="1" applyFill="1" applyBorder="1" applyAlignment="1">
      <alignment vertical="top" wrapText="1"/>
    </xf>
    <xf numFmtId="0" fontId="2" fillId="0" borderId="0" xfId="0" applyFont="1" applyAlignment="1">
      <alignment vertical="top"/>
    </xf>
    <xf numFmtId="0" fontId="1" fillId="2" borderId="1" xfId="0" applyFont="1" applyFill="1" applyBorder="1" applyAlignment="1">
      <alignment vertical="top"/>
    </xf>
    <xf numFmtId="0" fontId="1" fillId="2" borderId="1" xfId="0" applyFont="1" applyFill="1" applyBorder="1" applyAlignment="1">
      <alignment vertical="top" wrapText="1"/>
    </xf>
    <xf numFmtId="0" fontId="1" fillId="3" borderId="1" xfId="0" applyFont="1" applyFill="1" applyBorder="1" applyAlignment="1">
      <alignment vertical="top"/>
    </xf>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Fill="1" applyBorder="1" applyAlignment="1">
      <alignment vertical="top"/>
    </xf>
    <xf numFmtId="0" fontId="2" fillId="0" borderId="1" xfId="0" applyFont="1" applyFill="1" applyBorder="1" applyAlignment="1">
      <alignment horizontal="left" vertical="top"/>
    </xf>
    <xf numFmtId="0" fontId="1" fillId="3" borderId="4" xfId="0" applyFont="1" applyFill="1" applyBorder="1" applyAlignment="1">
      <alignment vertical="top"/>
    </xf>
    <xf numFmtId="0" fontId="2"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1" fillId="2" borderId="7" xfId="0" applyFont="1" applyFill="1" applyBorder="1" applyAlignment="1">
      <alignment horizontal="center" vertical="top"/>
    </xf>
    <xf numFmtId="0" fontId="6" fillId="0" borderId="0" xfId="0" applyFont="1" applyAlignment="1">
      <alignment vertical="top"/>
    </xf>
    <xf numFmtId="0" fontId="2" fillId="0" borderId="0" xfId="0" applyFont="1" applyAlignment="1">
      <alignment horizontal="left" vertical="top" wrapText="1"/>
    </xf>
    <xf numFmtId="0" fontId="2" fillId="0" borderId="0" xfId="0" applyFont="1"/>
    <xf numFmtId="0" fontId="7" fillId="0" borderId="0" xfId="0" applyFont="1" applyAlignment="1">
      <alignment vertical="top"/>
    </xf>
    <xf numFmtId="0" fontId="2" fillId="4" borderId="1" xfId="0" applyFont="1" applyFill="1" applyBorder="1"/>
    <xf numFmtId="0" fontId="1" fillId="3" borderId="1" xfId="0" applyFont="1" applyFill="1" applyBorder="1" applyAlignment="1">
      <alignment wrapText="1"/>
    </xf>
    <xf numFmtId="0" fontId="1" fillId="2" borderId="1" xfId="0" applyFont="1" applyFill="1" applyBorder="1" applyAlignment="1">
      <alignment horizontal="left" vertical="top" wrapText="1"/>
    </xf>
    <xf numFmtId="0" fontId="1" fillId="5" borderId="1" xfId="0" applyFont="1" applyFill="1" applyBorder="1" applyAlignment="1">
      <alignment vertical="top"/>
    </xf>
    <xf numFmtId="0" fontId="1" fillId="5" borderId="1" xfId="0" applyFont="1" applyFill="1" applyBorder="1" applyAlignment="1">
      <alignment vertical="top" wrapText="1"/>
    </xf>
    <xf numFmtId="0" fontId="8" fillId="0" borderId="1" xfId="0" applyFont="1" applyBorder="1" applyAlignment="1" applyProtection="1">
      <alignment vertical="top" wrapText="1"/>
      <protection locked="0"/>
    </xf>
    <xf numFmtId="0" fontId="2" fillId="4" borderId="1" xfId="0" applyFont="1" applyFill="1" applyBorder="1" applyAlignment="1">
      <alignment vertical="top"/>
    </xf>
    <xf numFmtId="0" fontId="9" fillId="4" borderId="1" xfId="0" applyFont="1" applyFill="1" applyBorder="1" applyAlignment="1">
      <alignment vertical="top" wrapText="1"/>
    </xf>
    <xf numFmtId="0" fontId="2" fillId="0" borderId="0" xfId="0" applyFont="1" applyAlignment="1">
      <alignment wrapText="1"/>
    </xf>
    <xf numFmtId="0" fontId="10" fillId="0" borderId="1" xfId="0" applyFont="1" applyBorder="1" applyAlignment="1" applyProtection="1">
      <alignment vertical="center" wrapText="1"/>
      <protection locked="0"/>
    </xf>
    <xf numFmtId="0" fontId="3" fillId="0" borderId="5" xfId="0" applyFont="1" applyBorder="1" applyAlignment="1" applyProtection="1">
      <alignment vertical="top"/>
      <protection locked="0"/>
    </xf>
    <xf numFmtId="0" fontId="3" fillId="4" borderId="1" xfId="0" applyFont="1" applyFill="1" applyBorder="1" applyAlignment="1" applyProtection="1">
      <alignment vertical="top"/>
      <protection locked="0"/>
    </xf>
    <xf numFmtId="0" fontId="3" fillId="4" borderId="5" xfId="0" applyFont="1" applyFill="1" applyBorder="1" applyAlignment="1" applyProtection="1">
      <alignment vertical="top"/>
      <protection locked="0"/>
    </xf>
    <xf numFmtId="0" fontId="3" fillId="0" borderId="1" xfId="0" applyFont="1" applyFill="1" applyBorder="1" applyAlignment="1">
      <alignment horizontal="left" vertical="top"/>
    </xf>
    <xf numFmtId="0" fontId="3" fillId="0" borderId="1" xfId="0" applyFont="1" applyFill="1" applyBorder="1" applyAlignment="1">
      <alignment vertical="top"/>
    </xf>
    <xf numFmtId="49" fontId="2" fillId="0" borderId="1" xfId="0" applyNumberFormat="1" applyFont="1" applyFill="1" applyBorder="1" applyAlignment="1">
      <alignment horizontal="left" vertical="top" wrapText="1"/>
    </xf>
    <xf numFmtId="0" fontId="2" fillId="4" borderId="1" xfId="0" applyFont="1" applyFill="1" applyBorder="1" applyAlignment="1" applyProtection="1">
      <alignment wrapText="1"/>
      <protection locked="0"/>
    </xf>
    <xf numFmtId="0" fontId="1" fillId="2" borderId="3" xfId="0" applyFont="1" applyFill="1" applyBorder="1" applyAlignment="1">
      <alignment horizontal="center" vertical="top"/>
    </xf>
    <xf numFmtId="0" fontId="1" fillId="2" borderId="7" xfId="0" applyFont="1" applyFill="1" applyBorder="1" applyAlignment="1">
      <alignment horizontal="center" vertical="top"/>
    </xf>
    <xf numFmtId="0" fontId="1" fillId="2" borderId="6" xfId="0" applyFont="1" applyFill="1" applyBorder="1" applyAlignment="1">
      <alignment horizontal="center" vertical="top"/>
    </xf>
    <xf numFmtId="0" fontId="1" fillId="3" borderId="2" xfId="0" applyFont="1" applyFill="1" applyBorder="1" applyAlignment="1">
      <alignment horizontal="center" vertical="top"/>
    </xf>
    <xf numFmtId="0" fontId="1" fillId="3" borderId="4" xfId="0" applyFont="1" applyFill="1" applyBorder="1" applyAlignment="1">
      <alignment horizontal="center" vertical="top"/>
    </xf>
    <xf numFmtId="0" fontId="2" fillId="0" borderId="0" xfId="0" applyFont="1" applyAlignment="1">
      <alignment horizontal="left" vertical="top"/>
    </xf>
    <xf numFmtId="0" fontId="2" fillId="0" borderId="0" xfId="0" applyFont="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1" fillId="5" borderId="1" xfId="0" applyFont="1" applyFill="1" applyBorder="1" applyAlignment="1">
      <alignment horizontal="center" vertical="top" wrapText="1"/>
    </xf>
  </cellXfs>
  <cellStyles count="4">
    <cellStyle name="Standaard" xfId="0" builtinId="0"/>
    <cellStyle name="Standaard 2" xfId="2" xr:uid="{00000000-0005-0000-0000-000001000000}"/>
    <cellStyle name="Standaard 3" xfId="1" xr:uid="{00000000-0005-0000-0000-000002000000}"/>
    <cellStyle name="Standaard 4" xfId="3" xr:uid="{00000000-0005-0000-0000-000003000000}"/>
  </cellStyles>
  <dxfs count="1">
    <dxf>
      <fill>
        <patternFill>
          <bgColor rgb="FFCCCCFF"/>
        </patternFill>
      </fill>
    </dxf>
  </dxfs>
  <tableStyles count="1" defaultTableStyle="TableStyleMedium2" defaultPivotStyle="PivotStyleLight16">
    <tableStyle name="Tabelstijl 1" pivot="0" count="1" xr9:uid="{00000000-0011-0000-FFFF-FFFF00000000}">
      <tableStyleElement type="firstColumnStripe" size="6" dxfId="0"/>
    </tableStyle>
  </tableStyles>
  <colors>
    <mruColors>
      <color rgb="FFCCCCFF"/>
      <color rgb="FFCCFFFF"/>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sterdamumc.sharepoint.com/sites/ERP/Gedeelde%20documenten/Werkgroep%20ICT/PVE%20ICT/archief/PVE%20ERP%20aanbesteding%20ICT_0.9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arden"/>
    </sheetNames>
    <sheetDataSet>
      <sheetData sheetId="0"/>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K106"/>
  <sheetViews>
    <sheetView tabSelected="1" zoomScale="120" zoomScaleNormal="120" workbookViewId="0">
      <pane ySplit="12" topLeftCell="A13" activePane="bottomLeft" state="frozen"/>
      <selection pane="bottomLeft" activeCell="C9" sqref="C9"/>
    </sheetView>
  </sheetViews>
  <sheetFormatPr defaultColWidth="35" defaultRowHeight="12" x14ac:dyDescent="0.25"/>
  <cols>
    <col min="1" max="1" width="7.42578125" style="6" customWidth="1"/>
    <col min="2" max="2" width="8.5703125" style="6" bestFit="1" customWidth="1"/>
    <col min="3" max="3" width="29.42578125" style="2" customWidth="1"/>
    <col min="4" max="4" width="49.140625" style="11" customWidth="1"/>
    <col min="5" max="5" width="10" style="6" customWidth="1"/>
    <col min="6" max="7" width="12.42578125" style="11" customWidth="1"/>
    <col min="8" max="8" width="9.85546875" style="6" customWidth="1"/>
    <col min="9" max="9" width="22.42578125" style="6" customWidth="1"/>
    <col min="10" max="16384" width="35" style="6"/>
  </cols>
  <sheetData>
    <row r="1" spans="1:11" s="20" customFormat="1" ht="15.75" x14ac:dyDescent="0.2">
      <c r="A1" s="18" t="s">
        <v>52</v>
      </c>
      <c r="B1" s="6"/>
      <c r="C1" s="19"/>
      <c r="D1" s="11"/>
      <c r="E1" s="6"/>
      <c r="F1" s="6"/>
      <c r="G1" s="6"/>
      <c r="H1" s="6"/>
      <c r="I1" s="11"/>
      <c r="J1" s="11"/>
      <c r="K1" s="11"/>
    </row>
    <row r="2" spans="1:11" s="20" customFormat="1" ht="12.75" x14ac:dyDescent="0.2">
      <c r="A2" s="21" t="s">
        <v>23</v>
      </c>
      <c r="B2" s="6"/>
      <c r="C2" s="19"/>
      <c r="D2" s="11"/>
      <c r="E2" s="6"/>
      <c r="F2" s="6"/>
      <c r="G2" s="6"/>
      <c r="H2" s="6"/>
      <c r="I2" s="11"/>
      <c r="J2" s="11"/>
      <c r="K2" s="11"/>
    </row>
    <row r="3" spans="1:11" s="20" customFormat="1" x14ac:dyDescent="0.2">
      <c r="A3" s="44" t="s">
        <v>24</v>
      </c>
      <c r="B3" s="44"/>
      <c r="C3" s="44"/>
      <c r="D3" s="44"/>
      <c r="E3" s="44"/>
      <c r="F3" s="44"/>
      <c r="G3" s="44"/>
      <c r="H3" s="44"/>
      <c r="I3" s="44"/>
      <c r="J3" s="45"/>
      <c r="K3" s="11"/>
    </row>
    <row r="4" spans="1:11" s="20" customFormat="1" x14ac:dyDescent="0.2">
      <c r="A4" s="44" t="s">
        <v>25</v>
      </c>
      <c r="B4" s="44"/>
      <c r="C4" s="44"/>
      <c r="D4" s="44"/>
      <c r="E4" s="44"/>
      <c r="F4" s="44"/>
      <c r="G4" s="44"/>
      <c r="H4" s="44"/>
      <c r="I4" s="44"/>
      <c r="J4" s="45"/>
      <c r="K4" s="11"/>
    </row>
    <row r="5" spans="1:11" s="20" customFormat="1" x14ac:dyDescent="0.2">
      <c r="A5" s="44" t="s">
        <v>26</v>
      </c>
      <c r="B5" s="44"/>
      <c r="C5" s="44"/>
      <c r="D5" s="44"/>
      <c r="E5" s="44"/>
      <c r="F5" s="44"/>
      <c r="G5" s="44"/>
      <c r="H5" s="44"/>
      <c r="I5" s="44"/>
      <c r="J5" s="45"/>
      <c r="K5" s="11"/>
    </row>
    <row r="6" spans="1:11" s="20" customFormat="1" x14ac:dyDescent="0.2">
      <c r="A6" s="2" t="s">
        <v>239</v>
      </c>
      <c r="B6" s="2"/>
      <c r="C6" s="2"/>
      <c r="D6" s="2"/>
      <c r="E6" s="2"/>
      <c r="F6" s="2"/>
      <c r="G6" s="2"/>
      <c r="H6" s="2"/>
      <c r="I6" s="2"/>
      <c r="J6" s="19"/>
      <c r="K6" s="11"/>
    </row>
    <row r="7" spans="1:11" s="20" customFormat="1" x14ac:dyDescent="0.2">
      <c r="A7" s="6"/>
      <c r="B7" s="6"/>
      <c r="C7" s="19"/>
      <c r="D7" s="11"/>
      <c r="E7" s="6"/>
      <c r="F7" s="6"/>
      <c r="G7" s="6"/>
      <c r="H7" s="6"/>
      <c r="I7" s="11"/>
      <c r="J7" s="11"/>
      <c r="K7" s="11"/>
    </row>
    <row r="8" spans="1:11" s="20" customFormat="1" ht="12.75" x14ac:dyDescent="0.2">
      <c r="A8" s="21" t="s">
        <v>27</v>
      </c>
      <c r="B8" s="22"/>
      <c r="C8" s="46" t="s">
        <v>28</v>
      </c>
      <c r="D8" s="47"/>
      <c r="E8" s="23"/>
      <c r="F8" s="6" t="s">
        <v>29</v>
      </c>
      <c r="G8" s="6"/>
      <c r="H8" s="6"/>
      <c r="I8" s="11"/>
      <c r="J8" s="11"/>
      <c r="K8" s="11"/>
    </row>
    <row r="9" spans="1:11" s="20" customFormat="1" x14ac:dyDescent="0.2">
      <c r="A9" s="6"/>
      <c r="B9" s="24"/>
      <c r="C9" s="19" t="s">
        <v>30</v>
      </c>
      <c r="D9" s="11"/>
      <c r="E9" s="25"/>
      <c r="F9" s="6" t="s">
        <v>31</v>
      </c>
      <c r="G9" s="6"/>
      <c r="H9" s="6"/>
      <c r="I9" s="11"/>
      <c r="J9" s="11"/>
      <c r="K9" s="11"/>
    </row>
    <row r="10" spans="1:11" s="20" customFormat="1" x14ac:dyDescent="0.2">
      <c r="A10" s="6"/>
      <c r="B10" s="6"/>
      <c r="C10" s="19"/>
      <c r="D10" s="11"/>
      <c r="E10" s="6"/>
      <c r="F10" s="6"/>
      <c r="G10" s="6"/>
      <c r="H10" s="6"/>
      <c r="I10" s="11"/>
      <c r="J10" s="11"/>
      <c r="K10" s="11"/>
    </row>
    <row r="11" spans="1:11" x14ac:dyDescent="0.25">
      <c r="A11" s="39" t="s">
        <v>0</v>
      </c>
      <c r="B11" s="40"/>
      <c r="C11" s="40"/>
      <c r="D11" s="40"/>
      <c r="E11" s="41"/>
      <c r="F11" s="17"/>
      <c r="G11" s="17"/>
      <c r="H11" s="42" t="s">
        <v>1</v>
      </c>
      <c r="I11" s="43"/>
      <c r="J11" s="48" t="s">
        <v>32</v>
      </c>
      <c r="K11" s="48"/>
    </row>
    <row r="12" spans="1:11" ht="24" x14ac:dyDescent="0.25">
      <c r="A12" s="7" t="s">
        <v>2</v>
      </c>
      <c r="B12" s="7" t="s">
        <v>3</v>
      </c>
      <c r="C12" s="1" t="s">
        <v>4</v>
      </c>
      <c r="D12" s="8" t="s">
        <v>5</v>
      </c>
      <c r="E12" s="7" t="s">
        <v>6</v>
      </c>
      <c r="F12" s="8" t="s">
        <v>7</v>
      </c>
      <c r="G12" s="8" t="s">
        <v>8</v>
      </c>
      <c r="H12" s="14" t="s">
        <v>9</v>
      </c>
      <c r="I12" s="9" t="s">
        <v>10</v>
      </c>
      <c r="J12" s="26" t="s">
        <v>33</v>
      </c>
      <c r="K12" s="26" t="s">
        <v>34</v>
      </c>
    </row>
    <row r="13" spans="1:11" ht="45.75" customHeight="1" x14ac:dyDescent="0.25">
      <c r="A13" s="12" t="s">
        <v>136</v>
      </c>
      <c r="B13" s="12" t="s">
        <v>54</v>
      </c>
      <c r="C13" s="35" t="s">
        <v>55</v>
      </c>
      <c r="D13" s="5" t="s">
        <v>137</v>
      </c>
      <c r="E13" s="12" t="s">
        <v>11</v>
      </c>
      <c r="F13" s="5"/>
      <c r="G13" s="36"/>
      <c r="H13" s="32"/>
      <c r="I13" s="33"/>
      <c r="J13" s="3" t="str">
        <f>IF(H13="ja",Waarden!$A$26,IF(H13="nee",Waarden!$A$27,Waarden!$A$28))</f>
        <v>vul uw antwoord in kolom H in</v>
      </c>
      <c r="K13" s="28"/>
    </row>
    <row r="14" spans="1:11" ht="108" x14ac:dyDescent="0.25">
      <c r="A14" s="12" t="s">
        <v>138</v>
      </c>
      <c r="B14" s="12" t="s">
        <v>54</v>
      </c>
      <c r="C14" s="13" t="s">
        <v>55</v>
      </c>
      <c r="D14" s="4" t="s">
        <v>139</v>
      </c>
      <c r="E14" s="12" t="s">
        <v>11</v>
      </c>
      <c r="F14" s="4"/>
      <c r="G14" s="36"/>
      <c r="H14" s="32"/>
      <c r="I14" s="33"/>
      <c r="J14" s="3" t="str">
        <f>IF(H14="ja",Waarden!$A$26,IF(H14="nee",Waarden!$A$27,Waarden!$A$28))</f>
        <v>vul uw antwoord in kolom H in</v>
      </c>
      <c r="K14" s="28"/>
    </row>
    <row r="15" spans="1:11" ht="108" x14ac:dyDescent="0.25">
      <c r="A15" s="12" t="s">
        <v>140</v>
      </c>
      <c r="B15" s="12" t="s">
        <v>54</v>
      </c>
      <c r="C15" s="13" t="s">
        <v>55</v>
      </c>
      <c r="D15" s="4" t="s">
        <v>141</v>
      </c>
      <c r="E15" s="12" t="s">
        <v>11</v>
      </c>
      <c r="F15" s="4"/>
      <c r="G15" s="36"/>
      <c r="H15" s="32"/>
      <c r="I15" s="33"/>
      <c r="J15" s="3" t="str">
        <f>IF(H15="ja",Waarden!$A$26,IF(H15="nee",Waarden!$A$27,Waarden!$A$28))</f>
        <v>vul uw antwoord in kolom H in</v>
      </c>
      <c r="K15" s="28"/>
    </row>
    <row r="16" spans="1:11" ht="35.25" customHeight="1" x14ac:dyDescent="0.2">
      <c r="A16" s="12" t="s">
        <v>53</v>
      </c>
      <c r="B16" s="12" t="s">
        <v>54</v>
      </c>
      <c r="C16" s="13" t="s">
        <v>55</v>
      </c>
      <c r="D16" s="4" t="s">
        <v>56</v>
      </c>
      <c r="E16" s="12" t="s">
        <v>57</v>
      </c>
      <c r="F16" s="4" t="s">
        <v>13</v>
      </c>
      <c r="G16" s="36" t="s">
        <v>36</v>
      </c>
      <c r="H16" s="32"/>
      <c r="I16" s="38"/>
      <c r="J16" s="28"/>
      <c r="K16" s="10" t="str">
        <f>IF(H16="nee",0, IF(H16=Waarden!$A$22,VLOOKUP('PVE onderdeel'!F16,Waarden!$A$13:$B$15,2,FALSE), IF(H16=Waarden!$A$23,1, "vul uw antwoord in kolom H in")))</f>
        <v>vul uw antwoord in kolom H in</v>
      </c>
    </row>
    <row r="17" spans="1:11" ht="34.5" customHeight="1" x14ac:dyDescent="0.25">
      <c r="A17" s="12" t="s">
        <v>142</v>
      </c>
      <c r="B17" s="12" t="s">
        <v>54</v>
      </c>
      <c r="C17" s="13" t="s">
        <v>55</v>
      </c>
      <c r="D17" s="4" t="s">
        <v>143</v>
      </c>
      <c r="E17" s="12" t="s">
        <v>11</v>
      </c>
      <c r="F17" s="4"/>
      <c r="G17" s="36"/>
      <c r="H17" s="32"/>
      <c r="I17" s="33"/>
      <c r="J17" s="3" t="str">
        <f>IF(H17="ja",Waarden!$A$26,IF(H17="nee",Waarden!$A$27,Waarden!$A$28))</f>
        <v>vul uw antwoord in kolom H in</v>
      </c>
      <c r="K17" s="28"/>
    </row>
    <row r="18" spans="1:11" ht="84" x14ac:dyDescent="0.2">
      <c r="A18" s="12" t="s">
        <v>58</v>
      </c>
      <c r="B18" s="12" t="s">
        <v>54</v>
      </c>
      <c r="C18" s="13" t="s">
        <v>55</v>
      </c>
      <c r="D18" s="37" t="s">
        <v>59</v>
      </c>
      <c r="E18" s="12" t="s">
        <v>57</v>
      </c>
      <c r="F18" s="4" t="s">
        <v>13</v>
      </c>
      <c r="G18" s="36" t="s">
        <v>36</v>
      </c>
      <c r="H18" s="32"/>
      <c r="I18" s="38"/>
      <c r="J18" s="28"/>
      <c r="K18" s="10" t="str">
        <f>IF(H18="nee",0, IF(H18=Waarden!$A$22,VLOOKUP('PVE onderdeel'!F18,Waarden!$A$13:$B$15,2,FALSE), IF(H18=Waarden!$A$23,1, "vul uw antwoord in kolom H in")))</f>
        <v>vul uw antwoord in kolom H in</v>
      </c>
    </row>
    <row r="19" spans="1:11" ht="96" x14ac:dyDescent="0.25">
      <c r="A19" s="12" t="s">
        <v>144</v>
      </c>
      <c r="B19" s="12" t="s">
        <v>54</v>
      </c>
      <c r="C19" s="13" t="s">
        <v>55</v>
      </c>
      <c r="D19" s="37" t="s">
        <v>145</v>
      </c>
      <c r="E19" s="12" t="s">
        <v>11</v>
      </c>
      <c r="F19" s="4"/>
      <c r="G19" s="36" t="s">
        <v>37</v>
      </c>
      <c r="H19" s="32"/>
      <c r="I19" s="27" t="s">
        <v>35</v>
      </c>
      <c r="J19" s="3" t="str">
        <f>IF(H19="ja",Waarden!$A$26,IF(H19="nee",Waarden!$A$27,Waarden!$A$28))</f>
        <v>vul uw antwoord in kolom H in</v>
      </c>
      <c r="K19" s="28"/>
    </row>
    <row r="20" spans="1:11" ht="60" x14ac:dyDescent="0.2">
      <c r="A20" s="12" t="s">
        <v>60</v>
      </c>
      <c r="B20" s="12" t="s">
        <v>54</v>
      </c>
      <c r="C20" s="13" t="s">
        <v>55</v>
      </c>
      <c r="D20" s="4" t="s">
        <v>61</v>
      </c>
      <c r="E20" s="12" t="s">
        <v>57</v>
      </c>
      <c r="F20" s="4" t="s">
        <v>13</v>
      </c>
      <c r="G20" s="36" t="s">
        <v>36</v>
      </c>
      <c r="H20" s="32"/>
      <c r="I20" s="38"/>
      <c r="J20" s="28"/>
      <c r="K20" s="10" t="str">
        <f>IF(H20="nee",0, IF(H20=Waarden!$A$22,VLOOKUP('PVE onderdeel'!F20,Waarden!$A$13:$B$15,2,FALSE), IF(H20=Waarden!$A$23,1, "vul uw antwoord in kolom H in")))</f>
        <v>vul uw antwoord in kolom H in</v>
      </c>
    </row>
    <row r="21" spans="1:11" ht="84" x14ac:dyDescent="0.25">
      <c r="A21" s="12" t="s">
        <v>146</v>
      </c>
      <c r="B21" s="12" t="s">
        <v>54</v>
      </c>
      <c r="C21" s="13" t="s">
        <v>55</v>
      </c>
      <c r="D21" s="5" t="s">
        <v>147</v>
      </c>
      <c r="E21" s="12" t="s">
        <v>11</v>
      </c>
      <c r="F21" s="5"/>
      <c r="G21" s="36" t="s">
        <v>15</v>
      </c>
      <c r="H21" s="32"/>
      <c r="I21" s="27" t="s">
        <v>35</v>
      </c>
      <c r="J21" s="3" t="str">
        <f>IF(H21="ja",Waarden!$A$26,IF(H21="nee",Waarden!$A$27,Waarden!$A$28))</f>
        <v>vul uw antwoord in kolom H in</v>
      </c>
      <c r="K21" s="28"/>
    </row>
    <row r="22" spans="1:11" ht="57.75" customHeight="1" x14ac:dyDescent="0.2">
      <c r="A22" s="12" t="s">
        <v>62</v>
      </c>
      <c r="B22" s="12" t="s">
        <v>54</v>
      </c>
      <c r="C22" s="13" t="s">
        <v>55</v>
      </c>
      <c r="D22" s="5" t="s">
        <v>63</v>
      </c>
      <c r="E22" s="12" t="s">
        <v>57</v>
      </c>
      <c r="F22" s="5" t="s">
        <v>13</v>
      </c>
      <c r="G22" s="36" t="s">
        <v>37</v>
      </c>
      <c r="H22" s="34"/>
      <c r="I22" s="27" t="s">
        <v>35</v>
      </c>
      <c r="J22" s="22"/>
      <c r="K22" s="29" t="s">
        <v>44</v>
      </c>
    </row>
    <row r="23" spans="1:11" ht="60" x14ac:dyDescent="0.25">
      <c r="A23" s="12" t="s">
        <v>148</v>
      </c>
      <c r="B23" s="12" t="s">
        <v>54</v>
      </c>
      <c r="C23" s="13" t="s">
        <v>55</v>
      </c>
      <c r="D23" s="5" t="s">
        <v>149</v>
      </c>
      <c r="E23" s="12" t="s">
        <v>11</v>
      </c>
      <c r="F23" s="4"/>
      <c r="G23" s="36"/>
      <c r="H23" s="32"/>
      <c r="I23" s="33"/>
      <c r="J23" s="3" t="str">
        <f>IF(H23="ja",Waarden!$A$26,IF(H23="nee",Waarden!$A$27,Waarden!$A$28))</f>
        <v>vul uw antwoord in kolom H in</v>
      </c>
      <c r="K23" s="28"/>
    </row>
    <row r="24" spans="1:11" ht="72" x14ac:dyDescent="0.25">
      <c r="A24" s="12" t="s">
        <v>150</v>
      </c>
      <c r="B24" s="12" t="s">
        <v>54</v>
      </c>
      <c r="C24" s="13" t="s">
        <v>55</v>
      </c>
      <c r="D24" s="5" t="s">
        <v>151</v>
      </c>
      <c r="E24" s="12" t="s">
        <v>11</v>
      </c>
      <c r="F24" s="5" t="s">
        <v>152</v>
      </c>
      <c r="G24" s="36" t="s">
        <v>15</v>
      </c>
      <c r="H24" s="32"/>
      <c r="I24" s="27" t="s">
        <v>35</v>
      </c>
      <c r="J24" s="3" t="str">
        <f>IF(H24="ja",Waarden!$A$26,IF(H24="nee",Waarden!$A$27,Waarden!$A$28))</f>
        <v>vul uw antwoord in kolom H in</v>
      </c>
      <c r="K24" s="28"/>
    </row>
    <row r="25" spans="1:11" ht="120" x14ac:dyDescent="0.25">
      <c r="A25" s="12" t="s">
        <v>153</v>
      </c>
      <c r="B25" s="12" t="s">
        <v>54</v>
      </c>
      <c r="C25" s="13" t="s">
        <v>55</v>
      </c>
      <c r="D25" s="5" t="s">
        <v>154</v>
      </c>
      <c r="E25" s="12" t="s">
        <v>11</v>
      </c>
      <c r="F25" s="4"/>
      <c r="G25" s="36"/>
      <c r="H25" s="32"/>
      <c r="I25" s="33"/>
      <c r="J25" s="3" t="str">
        <f>IF(H25="ja",Waarden!$A$26,IF(H25="nee",Waarden!$A$27,Waarden!$A$28))</f>
        <v>vul uw antwoord in kolom H in</v>
      </c>
      <c r="K25" s="28"/>
    </row>
    <row r="26" spans="1:11" ht="60" x14ac:dyDescent="0.25">
      <c r="A26" s="12" t="s">
        <v>155</v>
      </c>
      <c r="B26" s="12" t="s">
        <v>54</v>
      </c>
      <c r="C26" s="13" t="s">
        <v>55</v>
      </c>
      <c r="D26" s="5" t="s">
        <v>156</v>
      </c>
      <c r="E26" s="5" t="s">
        <v>11</v>
      </c>
      <c r="F26" s="5"/>
      <c r="G26" s="36"/>
      <c r="H26" s="32"/>
      <c r="I26" s="33"/>
      <c r="J26" s="3" t="str">
        <f>IF(H26="ja",Waarden!$A$26,IF(H26="nee",Waarden!$A$27,Waarden!$A$28))</f>
        <v>vul uw antwoord in kolom H in</v>
      </c>
      <c r="K26" s="28"/>
    </row>
    <row r="27" spans="1:11" ht="60" x14ac:dyDescent="0.2">
      <c r="A27" s="12" t="s">
        <v>64</v>
      </c>
      <c r="B27" s="12" t="s">
        <v>54</v>
      </c>
      <c r="C27" s="13" t="s">
        <v>55</v>
      </c>
      <c r="D27" s="4" t="s">
        <v>65</v>
      </c>
      <c r="E27" s="12" t="s">
        <v>12</v>
      </c>
      <c r="F27" s="4" t="s">
        <v>13</v>
      </c>
      <c r="G27" s="36" t="s">
        <v>36</v>
      </c>
      <c r="H27" s="32"/>
      <c r="I27" s="38"/>
      <c r="J27" s="28"/>
      <c r="K27" s="10" t="str">
        <f>IF(H27="nee",0, IF(H27=Waarden!$A$22,VLOOKUP('PVE onderdeel'!F27,Waarden!$A$13:$B$15,2,FALSE), IF(H27=Waarden!$A$23,1, "vul uw antwoord in kolom H in")))</f>
        <v>vul uw antwoord in kolom H in</v>
      </c>
    </row>
    <row r="28" spans="1:11" ht="72" x14ac:dyDescent="0.25">
      <c r="A28" s="12" t="s">
        <v>157</v>
      </c>
      <c r="B28" s="12" t="s">
        <v>54</v>
      </c>
      <c r="C28" s="13" t="s">
        <v>55</v>
      </c>
      <c r="D28" s="4" t="s">
        <v>158</v>
      </c>
      <c r="E28" s="12" t="s">
        <v>11</v>
      </c>
      <c r="F28" s="4"/>
      <c r="G28" s="36"/>
      <c r="H28" s="32"/>
      <c r="I28" s="33"/>
      <c r="J28" s="3" t="str">
        <f>IF(H28="ja",Waarden!$A$26,IF(H28="nee",Waarden!$A$27,Waarden!$A$28))</f>
        <v>vul uw antwoord in kolom H in</v>
      </c>
      <c r="K28" s="28"/>
    </row>
    <row r="29" spans="1:11" ht="108" x14ac:dyDescent="0.25">
      <c r="A29" s="12" t="s">
        <v>159</v>
      </c>
      <c r="B29" s="12" t="s">
        <v>54</v>
      </c>
      <c r="C29" s="13" t="s">
        <v>55</v>
      </c>
      <c r="D29" s="4" t="s">
        <v>160</v>
      </c>
      <c r="E29" s="12" t="s">
        <v>11</v>
      </c>
      <c r="F29" s="4"/>
      <c r="G29" s="36"/>
      <c r="H29" s="32"/>
      <c r="I29" s="33"/>
      <c r="J29" s="3" t="str">
        <f>IF(H29="ja",Waarden!$A$26,IF(H29="nee",Waarden!$A$27,Waarden!$A$28))</f>
        <v>vul uw antwoord in kolom H in</v>
      </c>
      <c r="K29" s="28"/>
    </row>
    <row r="30" spans="1:11" ht="72" x14ac:dyDescent="0.25">
      <c r="A30" s="12" t="s">
        <v>161</v>
      </c>
      <c r="B30" s="12" t="s">
        <v>54</v>
      </c>
      <c r="C30" s="13" t="s">
        <v>55</v>
      </c>
      <c r="D30" s="4" t="s">
        <v>162</v>
      </c>
      <c r="E30" s="12" t="s">
        <v>11</v>
      </c>
      <c r="F30" s="4"/>
      <c r="G30" s="36"/>
      <c r="H30" s="32"/>
      <c r="I30" s="33"/>
      <c r="J30" s="3" t="str">
        <f>IF(H30="ja",Waarden!$A$26,IF(H30="nee",Waarden!$A$27,Waarden!$A$28))</f>
        <v>vul uw antwoord in kolom H in</v>
      </c>
      <c r="K30" s="28"/>
    </row>
    <row r="31" spans="1:11" ht="33" customHeight="1" x14ac:dyDescent="0.25">
      <c r="A31" s="12" t="s">
        <v>163</v>
      </c>
      <c r="B31" s="12" t="s">
        <v>54</v>
      </c>
      <c r="C31" s="13" t="s">
        <v>55</v>
      </c>
      <c r="D31" s="16" t="s">
        <v>164</v>
      </c>
      <c r="E31" s="12" t="s">
        <v>11</v>
      </c>
      <c r="F31" s="4"/>
      <c r="G31" s="36"/>
      <c r="H31" s="32"/>
      <c r="I31" s="33"/>
      <c r="J31" s="3" t="str">
        <f>IF(H31="ja",Waarden!$A$26,IF(H31="nee",Waarden!$A$27,Waarden!$A$28))</f>
        <v>vul uw antwoord in kolom H in</v>
      </c>
      <c r="K31" s="28"/>
    </row>
    <row r="32" spans="1:11" ht="204" x14ac:dyDescent="0.25">
      <c r="A32" s="12" t="s">
        <v>165</v>
      </c>
      <c r="B32" s="12" t="s">
        <v>54</v>
      </c>
      <c r="C32" s="13" t="s">
        <v>55</v>
      </c>
      <c r="D32" s="4" t="s">
        <v>166</v>
      </c>
      <c r="E32" s="12" t="s">
        <v>11</v>
      </c>
      <c r="F32" s="4"/>
      <c r="G32" s="36" t="s">
        <v>37</v>
      </c>
      <c r="H32" s="32"/>
      <c r="I32" s="27" t="s">
        <v>35</v>
      </c>
      <c r="J32" s="3" t="str">
        <f>IF(H32="ja",Waarden!$A$26,IF(H32="nee",Waarden!$A$27,Waarden!$A$28))</f>
        <v>vul uw antwoord in kolom H in</v>
      </c>
      <c r="K32" s="28"/>
    </row>
    <row r="33" spans="1:11" ht="240" x14ac:dyDescent="0.2">
      <c r="A33" s="12" t="s">
        <v>66</v>
      </c>
      <c r="B33" s="12" t="s">
        <v>54</v>
      </c>
      <c r="C33" s="13" t="s">
        <v>55</v>
      </c>
      <c r="D33" s="4" t="s">
        <v>67</v>
      </c>
      <c r="E33" s="12" t="s">
        <v>12</v>
      </c>
      <c r="F33" s="4" t="s">
        <v>13</v>
      </c>
      <c r="G33" s="36" t="s">
        <v>15</v>
      </c>
      <c r="H33" s="34"/>
      <c r="I33" s="27" t="s">
        <v>35</v>
      </c>
      <c r="J33" s="22"/>
      <c r="K33" s="29" t="s">
        <v>44</v>
      </c>
    </row>
    <row r="34" spans="1:11" ht="108" x14ac:dyDescent="0.2">
      <c r="A34" s="12" t="s">
        <v>68</v>
      </c>
      <c r="B34" s="12" t="s">
        <v>54</v>
      </c>
      <c r="C34" s="13" t="s">
        <v>55</v>
      </c>
      <c r="D34" s="5" t="s">
        <v>69</v>
      </c>
      <c r="E34" s="12" t="s">
        <v>12</v>
      </c>
      <c r="F34" s="5" t="s">
        <v>70</v>
      </c>
      <c r="G34" s="36" t="s">
        <v>36</v>
      </c>
      <c r="H34" s="32"/>
      <c r="I34" s="38"/>
      <c r="J34" s="28"/>
      <c r="K34" s="10" t="str">
        <f>IF(H34="nee",0, IF(H34=Waarden!$A$22,VLOOKUP('PVE onderdeel'!F34,Waarden!$A$13:$B$15,2,FALSE), IF(H34=Waarden!$A$23,1, "vul uw antwoord in kolom H in")))</f>
        <v>vul uw antwoord in kolom H in</v>
      </c>
    </row>
    <row r="35" spans="1:11" ht="72" x14ac:dyDescent="0.2">
      <c r="A35" s="12" t="s">
        <v>71</v>
      </c>
      <c r="B35" s="12" t="s">
        <v>54</v>
      </c>
      <c r="C35" s="13" t="s">
        <v>55</v>
      </c>
      <c r="D35" s="4" t="s">
        <v>72</v>
      </c>
      <c r="E35" s="12" t="s">
        <v>12</v>
      </c>
      <c r="F35" s="4" t="s">
        <v>13</v>
      </c>
      <c r="G35" s="36" t="s">
        <v>36</v>
      </c>
      <c r="H35" s="32"/>
      <c r="I35" s="38"/>
      <c r="J35" s="28"/>
      <c r="K35" s="10" t="str">
        <f>IF(H35="nee",0, IF(H35=Waarden!$A$22,VLOOKUP('PVE onderdeel'!F35,Waarden!$A$13:$B$15,2,FALSE), IF(H35=Waarden!$A$23,1, "vul uw antwoord in kolom H in")))</f>
        <v>vul uw antwoord in kolom H in</v>
      </c>
    </row>
    <row r="36" spans="1:11" ht="84" x14ac:dyDescent="0.2">
      <c r="A36" s="12" t="s">
        <v>73</v>
      </c>
      <c r="B36" s="12" t="s">
        <v>54</v>
      </c>
      <c r="C36" s="13" t="s">
        <v>55</v>
      </c>
      <c r="D36" s="4" t="s">
        <v>74</v>
      </c>
      <c r="E36" s="12" t="s">
        <v>12</v>
      </c>
      <c r="F36" s="4" t="s">
        <v>75</v>
      </c>
      <c r="G36" s="36" t="s">
        <v>36</v>
      </c>
      <c r="H36" s="32"/>
      <c r="I36" s="38"/>
      <c r="J36" s="28"/>
      <c r="K36" s="10" t="str">
        <f>IF(H36="nee",0, IF(H36=Waarden!$A$22,VLOOKUP('PVE onderdeel'!F36,Waarden!$A$13:$B$15,2,FALSE), IF(H36=Waarden!$A$23,1, "vul uw antwoord in kolom H in")))</f>
        <v>vul uw antwoord in kolom H in</v>
      </c>
    </row>
    <row r="37" spans="1:11" ht="60" x14ac:dyDescent="0.25">
      <c r="A37" s="12" t="s">
        <v>167</v>
      </c>
      <c r="B37" s="12" t="s">
        <v>54</v>
      </c>
      <c r="C37" s="13" t="s">
        <v>55</v>
      </c>
      <c r="D37" s="5" t="s">
        <v>168</v>
      </c>
      <c r="E37" s="12" t="s">
        <v>11</v>
      </c>
      <c r="F37" s="5"/>
      <c r="G37" s="36"/>
      <c r="H37" s="32"/>
      <c r="I37" s="33"/>
      <c r="J37" s="3" t="str">
        <f>IF(H37="ja",Waarden!$A$26,IF(H37="nee",Waarden!$A$27,Waarden!$A$28))</f>
        <v>vul uw antwoord in kolom H in</v>
      </c>
      <c r="K37" s="28"/>
    </row>
    <row r="38" spans="1:11" ht="36" x14ac:dyDescent="0.2">
      <c r="A38" s="12" t="s">
        <v>76</v>
      </c>
      <c r="B38" s="12" t="s">
        <v>54</v>
      </c>
      <c r="C38" s="13" t="s">
        <v>55</v>
      </c>
      <c r="D38" s="5" t="s">
        <v>77</v>
      </c>
      <c r="E38" s="12" t="s">
        <v>12</v>
      </c>
      <c r="F38" s="4" t="s">
        <v>70</v>
      </c>
      <c r="G38" s="36" t="s">
        <v>15</v>
      </c>
      <c r="H38" s="34"/>
      <c r="I38" s="27" t="s">
        <v>35</v>
      </c>
      <c r="J38" s="22"/>
      <c r="K38" s="29" t="s">
        <v>44</v>
      </c>
    </row>
    <row r="39" spans="1:11" ht="96" x14ac:dyDescent="0.2">
      <c r="A39" s="12" t="s">
        <v>78</v>
      </c>
      <c r="B39" s="12" t="s">
        <v>54</v>
      </c>
      <c r="C39" s="13" t="s">
        <v>55</v>
      </c>
      <c r="D39" s="5" t="s">
        <v>79</v>
      </c>
      <c r="E39" s="12" t="s">
        <v>12</v>
      </c>
      <c r="F39" s="4" t="s">
        <v>13</v>
      </c>
      <c r="G39" s="36" t="s">
        <v>15</v>
      </c>
      <c r="H39" s="34"/>
      <c r="I39" s="27" t="s">
        <v>35</v>
      </c>
      <c r="J39" s="22"/>
      <c r="K39" s="29" t="s">
        <v>44</v>
      </c>
    </row>
    <row r="40" spans="1:11" ht="48" x14ac:dyDescent="0.2">
      <c r="A40" s="12" t="s">
        <v>80</v>
      </c>
      <c r="B40" s="12" t="s">
        <v>54</v>
      </c>
      <c r="C40" s="13" t="s">
        <v>55</v>
      </c>
      <c r="D40" s="4" t="s">
        <v>81</v>
      </c>
      <c r="E40" s="12" t="s">
        <v>12</v>
      </c>
      <c r="F40" s="4" t="s">
        <v>70</v>
      </c>
      <c r="G40" s="36" t="s">
        <v>15</v>
      </c>
      <c r="H40" s="34"/>
      <c r="I40" s="27" t="s">
        <v>35</v>
      </c>
      <c r="J40" s="22"/>
      <c r="K40" s="29" t="s">
        <v>44</v>
      </c>
    </row>
    <row r="41" spans="1:11" ht="60" x14ac:dyDescent="0.2">
      <c r="A41" s="12" t="s">
        <v>82</v>
      </c>
      <c r="B41" s="12" t="s">
        <v>54</v>
      </c>
      <c r="C41" s="13" t="s">
        <v>55</v>
      </c>
      <c r="D41" s="4" t="s">
        <v>83</v>
      </c>
      <c r="E41" s="12" t="s">
        <v>12</v>
      </c>
      <c r="F41" s="4" t="s">
        <v>70</v>
      </c>
      <c r="G41" s="36" t="s">
        <v>15</v>
      </c>
      <c r="H41" s="34"/>
      <c r="I41" s="27" t="s">
        <v>35</v>
      </c>
      <c r="J41" s="22"/>
      <c r="K41" s="29" t="s">
        <v>44</v>
      </c>
    </row>
    <row r="42" spans="1:11" ht="60" x14ac:dyDescent="0.25">
      <c r="A42" s="12" t="s">
        <v>169</v>
      </c>
      <c r="B42" s="12" t="s">
        <v>54</v>
      </c>
      <c r="C42" s="15" t="s">
        <v>55</v>
      </c>
      <c r="D42" s="5" t="s">
        <v>170</v>
      </c>
      <c r="E42" s="12" t="s">
        <v>11</v>
      </c>
      <c r="F42" s="5"/>
      <c r="G42" s="36"/>
      <c r="H42" s="32"/>
      <c r="I42" s="33"/>
      <c r="J42" s="3" t="str">
        <f>IF(H42="ja",Waarden!$A$26,IF(H42="nee",Waarden!$A$27,Waarden!$A$28))</f>
        <v>vul uw antwoord in kolom H in</v>
      </c>
      <c r="K42" s="28"/>
    </row>
    <row r="43" spans="1:11" ht="48" x14ac:dyDescent="0.2">
      <c r="A43" s="12" t="s">
        <v>84</v>
      </c>
      <c r="B43" s="12" t="s">
        <v>54</v>
      </c>
      <c r="C43" s="15" t="s">
        <v>55</v>
      </c>
      <c r="D43" s="5" t="s">
        <v>85</v>
      </c>
      <c r="E43" s="12" t="s">
        <v>12</v>
      </c>
      <c r="F43" s="5" t="s">
        <v>70</v>
      </c>
      <c r="G43" s="36" t="s">
        <v>36</v>
      </c>
      <c r="H43" s="32"/>
      <c r="I43" s="38"/>
      <c r="J43" s="28"/>
      <c r="K43" s="10" t="str">
        <f>IF(H43="nee",0, IF(H43=Waarden!$A$22,VLOOKUP('PVE onderdeel'!F43,Waarden!$A$13:$B$15,2,FALSE), IF(H43=Waarden!$A$23,1, "vul uw antwoord in kolom H in")))</f>
        <v>vul uw antwoord in kolom H in</v>
      </c>
    </row>
    <row r="44" spans="1:11" ht="36" x14ac:dyDescent="0.25">
      <c r="A44" s="12" t="s">
        <v>171</v>
      </c>
      <c r="B44" s="12" t="s">
        <v>54</v>
      </c>
      <c r="C44" s="15" t="s">
        <v>55</v>
      </c>
      <c r="D44" s="4" t="s">
        <v>172</v>
      </c>
      <c r="E44" s="12" t="s">
        <v>11</v>
      </c>
      <c r="F44" s="4"/>
      <c r="G44" s="36"/>
      <c r="H44" s="32"/>
      <c r="I44" s="33"/>
      <c r="J44" s="3" t="str">
        <f>IF(H44="ja",Waarden!$A$26,IF(H44="nee",Waarden!$A$27,Waarden!$A$28))</f>
        <v>vul uw antwoord in kolom H in</v>
      </c>
      <c r="K44" s="28"/>
    </row>
    <row r="45" spans="1:11" ht="36" x14ac:dyDescent="0.25">
      <c r="A45" s="12" t="s">
        <v>173</v>
      </c>
      <c r="B45" s="12" t="s">
        <v>54</v>
      </c>
      <c r="C45" s="15" t="s">
        <v>55</v>
      </c>
      <c r="D45" s="4" t="s">
        <v>174</v>
      </c>
      <c r="E45" s="12" t="s">
        <v>11</v>
      </c>
      <c r="F45" s="4"/>
      <c r="G45" s="36"/>
      <c r="H45" s="32"/>
      <c r="I45" s="33"/>
      <c r="J45" s="3" t="str">
        <f>IF(H45="ja",Waarden!$A$26,IF(H45="nee",Waarden!$A$27,Waarden!$A$28))</f>
        <v>vul uw antwoord in kolom H in</v>
      </c>
      <c r="K45" s="28"/>
    </row>
    <row r="46" spans="1:11" ht="96" x14ac:dyDescent="0.25">
      <c r="A46" s="12" t="s">
        <v>175</v>
      </c>
      <c r="B46" s="12" t="s">
        <v>54</v>
      </c>
      <c r="C46" s="15" t="s">
        <v>55</v>
      </c>
      <c r="D46" s="5" t="s">
        <v>176</v>
      </c>
      <c r="E46" s="12" t="s">
        <v>11</v>
      </c>
      <c r="F46" s="4"/>
      <c r="G46" s="36"/>
      <c r="H46" s="32"/>
      <c r="I46" s="33"/>
      <c r="J46" s="3" t="str">
        <f>IF(H46="ja",Waarden!$A$26,IF(H46="nee",Waarden!$A$27,Waarden!$A$28))</f>
        <v>vul uw antwoord in kolom H in</v>
      </c>
      <c r="K46" s="28"/>
    </row>
    <row r="47" spans="1:11" ht="72" x14ac:dyDescent="0.25">
      <c r="A47" s="12" t="s">
        <v>177</v>
      </c>
      <c r="B47" s="12" t="s">
        <v>54</v>
      </c>
      <c r="C47" s="16" t="s">
        <v>55</v>
      </c>
      <c r="D47" s="5" t="s">
        <v>178</v>
      </c>
      <c r="E47" s="12" t="s">
        <v>11</v>
      </c>
      <c r="F47" s="5"/>
      <c r="G47" s="36"/>
      <c r="H47" s="32"/>
      <c r="I47" s="33"/>
      <c r="J47" s="3" t="str">
        <f>IF(H47="ja",Waarden!$A$26,IF(H47="nee",Waarden!$A$27,Waarden!$A$28))</f>
        <v>vul uw antwoord in kolom H in</v>
      </c>
      <c r="K47" s="28"/>
    </row>
    <row r="48" spans="1:11" ht="120" x14ac:dyDescent="0.25">
      <c r="A48" s="12" t="s">
        <v>179</v>
      </c>
      <c r="B48" s="12" t="s">
        <v>54</v>
      </c>
      <c r="C48" s="16" t="s">
        <v>87</v>
      </c>
      <c r="D48" s="5" t="s">
        <v>180</v>
      </c>
      <c r="E48" s="12" t="s">
        <v>11</v>
      </c>
      <c r="F48" s="5"/>
      <c r="G48" s="36"/>
      <c r="H48" s="32"/>
      <c r="I48" s="33"/>
      <c r="J48" s="3" t="str">
        <f>IF(H48="ja",Waarden!$A$26,IF(H48="nee",Waarden!$A$27,Waarden!$A$28))</f>
        <v>vul uw antwoord in kolom H in</v>
      </c>
      <c r="K48" s="28"/>
    </row>
    <row r="49" spans="1:11" ht="60" x14ac:dyDescent="0.2">
      <c r="A49" s="12" t="s">
        <v>86</v>
      </c>
      <c r="B49" s="12" t="s">
        <v>54</v>
      </c>
      <c r="C49" s="16" t="s">
        <v>87</v>
      </c>
      <c r="D49" s="5" t="s">
        <v>88</v>
      </c>
      <c r="E49" s="12" t="s">
        <v>57</v>
      </c>
      <c r="F49" s="5" t="s">
        <v>70</v>
      </c>
      <c r="G49" s="36" t="s">
        <v>36</v>
      </c>
      <c r="H49" s="32"/>
      <c r="I49" s="38"/>
      <c r="J49" s="28"/>
      <c r="K49" s="10" t="str">
        <f>IF(H49="nee",0, IF(H49=Waarden!$A$22,VLOOKUP('PVE onderdeel'!F49,Waarden!$A$13:$B$15,2,FALSE), IF(H49=Waarden!$A$23,1, "vul uw antwoord in kolom H in")))</f>
        <v>vul uw antwoord in kolom H in</v>
      </c>
    </row>
    <row r="50" spans="1:11" ht="96" x14ac:dyDescent="0.25">
      <c r="A50" s="12" t="s">
        <v>181</v>
      </c>
      <c r="B50" s="12" t="s">
        <v>54</v>
      </c>
      <c r="C50" s="16" t="s">
        <v>87</v>
      </c>
      <c r="D50" s="5" t="s">
        <v>182</v>
      </c>
      <c r="E50" s="12" t="s">
        <v>11</v>
      </c>
      <c r="F50" s="5"/>
      <c r="G50" s="36" t="s">
        <v>15</v>
      </c>
      <c r="H50" s="32"/>
      <c r="I50" s="27" t="s">
        <v>35</v>
      </c>
      <c r="J50" s="3" t="str">
        <f>IF(H50="ja",Waarden!$A$26,IF(H50="nee",Waarden!$A$27,Waarden!$A$28))</f>
        <v>vul uw antwoord in kolom H in</v>
      </c>
      <c r="K50" s="28"/>
    </row>
    <row r="51" spans="1:11" ht="48" x14ac:dyDescent="0.25">
      <c r="A51" s="12" t="s">
        <v>183</v>
      </c>
      <c r="B51" s="12" t="s">
        <v>54</v>
      </c>
      <c r="C51" s="16" t="s">
        <v>87</v>
      </c>
      <c r="D51" s="5" t="s">
        <v>184</v>
      </c>
      <c r="E51" s="12" t="s">
        <v>11</v>
      </c>
      <c r="F51" s="4"/>
      <c r="G51" s="36"/>
      <c r="H51" s="32"/>
      <c r="I51" s="33"/>
      <c r="J51" s="3" t="str">
        <f>IF(H51="ja",Waarden!$A$26,IF(H51="nee",Waarden!$A$27,Waarden!$A$28))</f>
        <v>vul uw antwoord in kolom H in</v>
      </c>
      <c r="K51" s="28"/>
    </row>
    <row r="52" spans="1:11" ht="84" x14ac:dyDescent="0.25">
      <c r="A52" s="12" t="s">
        <v>185</v>
      </c>
      <c r="B52" s="12" t="s">
        <v>54</v>
      </c>
      <c r="C52" s="16" t="s">
        <v>87</v>
      </c>
      <c r="D52" s="5" t="s">
        <v>186</v>
      </c>
      <c r="E52" s="12" t="s">
        <v>11</v>
      </c>
      <c r="F52" s="4"/>
      <c r="G52" s="36"/>
      <c r="H52" s="32"/>
      <c r="I52" s="33"/>
      <c r="J52" s="3" t="str">
        <f>IF(H52="ja",Waarden!$A$26,IF(H52="nee",Waarden!$A$27,Waarden!$A$28))</f>
        <v>vul uw antwoord in kolom H in</v>
      </c>
      <c r="K52" s="28"/>
    </row>
    <row r="53" spans="1:11" ht="108" x14ac:dyDescent="0.25">
      <c r="A53" s="12" t="s">
        <v>187</v>
      </c>
      <c r="B53" s="12" t="s">
        <v>54</v>
      </c>
      <c r="C53" s="16" t="s">
        <v>87</v>
      </c>
      <c r="D53" s="5" t="s">
        <v>188</v>
      </c>
      <c r="E53" s="12" t="s">
        <v>11</v>
      </c>
      <c r="F53" s="5"/>
      <c r="G53" s="12"/>
      <c r="H53" s="32"/>
      <c r="I53" s="33"/>
      <c r="J53" s="3" t="str">
        <f>IF(H53="ja",Waarden!$A$26,IF(H53="nee",Waarden!$A$27,Waarden!$A$28))</f>
        <v>vul uw antwoord in kolom H in</v>
      </c>
      <c r="K53" s="28"/>
    </row>
    <row r="54" spans="1:11" ht="48" x14ac:dyDescent="0.25">
      <c r="A54" s="12" t="s">
        <v>189</v>
      </c>
      <c r="B54" s="12" t="s">
        <v>54</v>
      </c>
      <c r="C54" s="16" t="s">
        <v>87</v>
      </c>
      <c r="D54" s="5" t="s">
        <v>190</v>
      </c>
      <c r="E54" s="12" t="s">
        <v>11</v>
      </c>
      <c r="F54" s="5"/>
      <c r="G54" s="12"/>
      <c r="H54" s="32"/>
      <c r="I54" s="33"/>
      <c r="J54" s="3" t="str">
        <f>IF(H54="ja",Waarden!$A$26,IF(H54="nee",Waarden!$A$27,Waarden!$A$28))</f>
        <v>vul uw antwoord in kolom H in</v>
      </c>
      <c r="K54" s="28"/>
    </row>
    <row r="55" spans="1:11" ht="120" x14ac:dyDescent="0.25">
      <c r="A55" s="12" t="s">
        <v>191</v>
      </c>
      <c r="B55" s="12" t="s">
        <v>54</v>
      </c>
      <c r="C55" s="16" t="s">
        <v>87</v>
      </c>
      <c r="D55" s="5" t="s">
        <v>192</v>
      </c>
      <c r="E55" s="12" t="s">
        <v>11</v>
      </c>
      <c r="F55" s="5"/>
      <c r="G55" s="12"/>
      <c r="H55" s="32"/>
      <c r="I55" s="33"/>
      <c r="J55" s="3" t="str">
        <f>IF(H55="ja",Waarden!$A$26,IF(H55="nee",Waarden!$A$27,Waarden!$A$28))</f>
        <v>vul uw antwoord in kolom H in</v>
      </c>
      <c r="K55" s="28"/>
    </row>
    <row r="56" spans="1:11" ht="48" x14ac:dyDescent="0.2">
      <c r="A56" s="12" t="s">
        <v>89</v>
      </c>
      <c r="B56" s="12" t="s">
        <v>54</v>
      </c>
      <c r="C56" s="16" t="s">
        <v>87</v>
      </c>
      <c r="D56" s="5" t="s">
        <v>90</v>
      </c>
      <c r="E56" s="12" t="s">
        <v>12</v>
      </c>
      <c r="F56" s="5" t="s">
        <v>13</v>
      </c>
      <c r="G56" s="36" t="s">
        <v>36</v>
      </c>
      <c r="H56" s="32"/>
      <c r="I56" s="38"/>
      <c r="J56" s="28"/>
      <c r="K56" s="10" t="str">
        <f>IF(H56="nee",0, IF(H56=Waarden!$A$22,VLOOKUP('PVE onderdeel'!F56,Waarden!$A$13:$B$15,2,FALSE), IF(H56=Waarden!$A$23,1, "vul uw antwoord in kolom H in")))</f>
        <v>vul uw antwoord in kolom H in</v>
      </c>
    </row>
    <row r="57" spans="1:11" ht="48" x14ac:dyDescent="0.2">
      <c r="A57" s="12" t="s">
        <v>91</v>
      </c>
      <c r="B57" s="12" t="s">
        <v>54</v>
      </c>
      <c r="C57" s="16" t="s">
        <v>87</v>
      </c>
      <c r="D57" s="5" t="s">
        <v>92</v>
      </c>
      <c r="E57" s="12" t="s">
        <v>57</v>
      </c>
      <c r="F57" s="5" t="s">
        <v>13</v>
      </c>
      <c r="G57" s="12" t="s">
        <v>15</v>
      </c>
      <c r="H57" s="34"/>
      <c r="I57" s="27" t="s">
        <v>35</v>
      </c>
      <c r="J57" s="22"/>
      <c r="K57" s="29" t="s">
        <v>44</v>
      </c>
    </row>
    <row r="58" spans="1:11" ht="72" x14ac:dyDescent="0.2">
      <c r="A58" s="12" t="s">
        <v>93</v>
      </c>
      <c r="B58" s="12" t="s">
        <v>54</v>
      </c>
      <c r="C58" s="16" t="s">
        <v>87</v>
      </c>
      <c r="D58" s="15" t="s">
        <v>94</v>
      </c>
      <c r="E58" s="12" t="s">
        <v>57</v>
      </c>
      <c r="F58" s="5" t="s">
        <v>13</v>
      </c>
      <c r="G58" s="12" t="s">
        <v>15</v>
      </c>
      <c r="H58" s="34"/>
      <c r="I58" s="27" t="s">
        <v>35</v>
      </c>
      <c r="J58" s="22"/>
      <c r="K58" s="29" t="s">
        <v>44</v>
      </c>
    </row>
    <row r="59" spans="1:11" ht="72" x14ac:dyDescent="0.2">
      <c r="A59" s="12" t="s">
        <v>95</v>
      </c>
      <c r="B59" s="12" t="s">
        <v>54</v>
      </c>
      <c r="C59" s="16" t="s">
        <v>87</v>
      </c>
      <c r="D59" s="15" t="s">
        <v>96</v>
      </c>
      <c r="E59" s="12" t="s">
        <v>57</v>
      </c>
      <c r="F59" s="5" t="s">
        <v>13</v>
      </c>
      <c r="G59" s="12" t="s">
        <v>15</v>
      </c>
      <c r="H59" s="34"/>
      <c r="I59" s="27" t="s">
        <v>35</v>
      </c>
      <c r="J59" s="22"/>
      <c r="K59" s="29" t="s">
        <v>44</v>
      </c>
    </row>
    <row r="60" spans="1:11" ht="144" x14ac:dyDescent="0.25">
      <c r="A60" s="12" t="s">
        <v>193</v>
      </c>
      <c r="B60" s="12" t="s">
        <v>54</v>
      </c>
      <c r="C60" s="16" t="s">
        <v>87</v>
      </c>
      <c r="D60" s="15" t="s">
        <v>194</v>
      </c>
      <c r="E60" s="12" t="s">
        <v>11</v>
      </c>
      <c r="F60" s="4"/>
      <c r="G60" s="36"/>
      <c r="H60" s="32"/>
      <c r="I60" s="33"/>
      <c r="J60" s="3" t="str">
        <f>IF(H60="ja",Waarden!$A$26,IF(H60="nee",Waarden!$A$27,Waarden!$A$28))</f>
        <v>vul uw antwoord in kolom H in</v>
      </c>
      <c r="K60" s="28"/>
    </row>
    <row r="61" spans="1:11" ht="48" x14ac:dyDescent="0.2">
      <c r="A61" s="12" t="s">
        <v>97</v>
      </c>
      <c r="B61" s="12" t="s">
        <v>54</v>
      </c>
      <c r="C61" s="16" t="s">
        <v>87</v>
      </c>
      <c r="D61" s="15" t="s">
        <v>98</v>
      </c>
      <c r="E61" s="12" t="s">
        <v>12</v>
      </c>
      <c r="F61" s="5" t="s">
        <v>75</v>
      </c>
      <c r="G61" s="36" t="s">
        <v>36</v>
      </c>
      <c r="H61" s="32"/>
      <c r="I61" s="38"/>
      <c r="J61" s="28"/>
      <c r="K61" s="10" t="str">
        <f>IF(H61="nee",0, IF(H61=Waarden!$A$22,VLOOKUP('PVE onderdeel'!F61,Waarden!$A$13:$B$15,2,FALSE), IF(H61=Waarden!$A$23,1, "vul uw antwoord in kolom H in")))</f>
        <v>vul uw antwoord in kolom H in</v>
      </c>
    </row>
    <row r="62" spans="1:11" ht="108" x14ac:dyDescent="0.25">
      <c r="A62" s="12" t="s">
        <v>195</v>
      </c>
      <c r="B62" s="12" t="s">
        <v>54</v>
      </c>
      <c r="C62" s="16" t="s">
        <v>87</v>
      </c>
      <c r="D62" s="15" t="s">
        <v>196</v>
      </c>
      <c r="E62" s="12" t="s">
        <v>11</v>
      </c>
      <c r="F62" s="5"/>
      <c r="G62" s="12"/>
      <c r="H62" s="32"/>
      <c r="I62" s="33"/>
      <c r="J62" s="3" t="str">
        <f>IF(H62="ja",Waarden!$A$26,IF(H62="nee",Waarden!$A$27,Waarden!$A$28))</f>
        <v>vul uw antwoord in kolom H in</v>
      </c>
      <c r="K62" s="28"/>
    </row>
    <row r="63" spans="1:11" ht="132" x14ac:dyDescent="0.25">
      <c r="A63" s="12" t="s">
        <v>197</v>
      </c>
      <c r="B63" s="12" t="s">
        <v>54</v>
      </c>
      <c r="C63" s="16" t="s">
        <v>87</v>
      </c>
      <c r="D63" s="15" t="s">
        <v>198</v>
      </c>
      <c r="E63" s="12" t="s">
        <v>11</v>
      </c>
      <c r="F63" s="5"/>
      <c r="G63" s="12" t="s">
        <v>15</v>
      </c>
      <c r="H63" s="32"/>
      <c r="I63" s="27" t="s">
        <v>35</v>
      </c>
      <c r="J63" s="3" t="str">
        <f>IF(H63="ja",Waarden!$A$26,IF(H63="nee",Waarden!$A$27,Waarden!$A$28))</f>
        <v>vul uw antwoord in kolom H in</v>
      </c>
      <c r="K63" s="28"/>
    </row>
    <row r="64" spans="1:11" ht="60" x14ac:dyDescent="0.2">
      <c r="A64" s="12" t="s">
        <v>99</v>
      </c>
      <c r="B64" s="12" t="s">
        <v>54</v>
      </c>
      <c r="C64" s="16" t="s">
        <v>87</v>
      </c>
      <c r="D64" s="15" t="s">
        <v>100</v>
      </c>
      <c r="E64" s="12" t="s">
        <v>57</v>
      </c>
      <c r="F64" s="5" t="s">
        <v>70</v>
      </c>
      <c r="G64" s="12" t="s">
        <v>15</v>
      </c>
      <c r="H64" s="34"/>
      <c r="I64" s="27" t="s">
        <v>35</v>
      </c>
      <c r="J64" s="22"/>
      <c r="K64" s="29" t="s">
        <v>44</v>
      </c>
    </row>
    <row r="65" spans="1:11" ht="60" x14ac:dyDescent="0.25">
      <c r="A65" s="12" t="s">
        <v>199</v>
      </c>
      <c r="B65" s="12" t="s">
        <v>54</v>
      </c>
      <c r="C65" s="16" t="s">
        <v>87</v>
      </c>
      <c r="D65" s="15" t="s">
        <v>200</v>
      </c>
      <c r="E65" s="12" t="s">
        <v>11</v>
      </c>
      <c r="F65" s="5" t="s">
        <v>152</v>
      </c>
      <c r="G65" s="12" t="s">
        <v>15</v>
      </c>
      <c r="H65" s="32"/>
      <c r="I65" s="27" t="s">
        <v>35</v>
      </c>
      <c r="J65" s="3" t="str">
        <f>IF(H65="ja",Waarden!$A$26,IF(H65="nee",Waarden!$A$27,Waarden!$A$28))</f>
        <v>vul uw antwoord in kolom H in</v>
      </c>
      <c r="K65" s="28"/>
    </row>
    <row r="66" spans="1:11" ht="72" x14ac:dyDescent="0.25">
      <c r="A66" s="12" t="s">
        <v>201</v>
      </c>
      <c r="B66" s="12" t="s">
        <v>54</v>
      </c>
      <c r="C66" s="16" t="s">
        <v>87</v>
      </c>
      <c r="D66" s="15" t="s">
        <v>202</v>
      </c>
      <c r="E66" s="12" t="s">
        <v>11</v>
      </c>
      <c r="F66" s="5"/>
      <c r="G66" s="12"/>
      <c r="H66" s="32"/>
      <c r="I66" s="33"/>
      <c r="J66" s="3" t="str">
        <f>IF(H66="ja",Waarden!$A$26,IF(H66="nee",Waarden!$A$27,Waarden!$A$28))</f>
        <v>vul uw antwoord in kolom H in</v>
      </c>
      <c r="K66" s="28"/>
    </row>
    <row r="67" spans="1:11" ht="72" x14ac:dyDescent="0.25">
      <c r="A67" s="12" t="s">
        <v>203</v>
      </c>
      <c r="B67" s="12" t="s">
        <v>54</v>
      </c>
      <c r="C67" s="16" t="s">
        <v>87</v>
      </c>
      <c r="D67" s="15" t="s">
        <v>204</v>
      </c>
      <c r="E67" s="12" t="s">
        <v>11</v>
      </c>
      <c r="F67" s="5"/>
      <c r="G67" s="12"/>
      <c r="H67" s="32"/>
      <c r="I67" s="33"/>
      <c r="J67" s="3" t="str">
        <f>IF(H67="ja",Waarden!$A$26,IF(H67="nee",Waarden!$A$27,Waarden!$A$28))</f>
        <v>vul uw antwoord in kolom H in</v>
      </c>
      <c r="K67" s="28"/>
    </row>
    <row r="68" spans="1:11" ht="60" x14ac:dyDescent="0.2">
      <c r="A68" s="12" t="s">
        <v>101</v>
      </c>
      <c r="B68" s="12" t="s">
        <v>54</v>
      </c>
      <c r="C68" s="16" t="s">
        <v>87</v>
      </c>
      <c r="D68" s="15" t="s">
        <v>102</v>
      </c>
      <c r="E68" s="12" t="s">
        <v>12</v>
      </c>
      <c r="F68" s="5" t="s">
        <v>70</v>
      </c>
      <c r="G68" s="36" t="s">
        <v>36</v>
      </c>
      <c r="H68" s="32"/>
      <c r="I68" s="38"/>
      <c r="J68" s="28"/>
      <c r="K68" s="10" t="str">
        <f>IF(H68="nee",0, IF(H68=Waarden!$A$22,VLOOKUP('PVE onderdeel'!F68,Waarden!$A$13:$B$15,2,FALSE), IF(H68=Waarden!$A$23,1, "vul uw antwoord in kolom H in")))</f>
        <v>vul uw antwoord in kolom H in</v>
      </c>
    </row>
    <row r="69" spans="1:11" ht="48" x14ac:dyDescent="0.2">
      <c r="A69" s="12" t="s">
        <v>103</v>
      </c>
      <c r="B69" s="12" t="s">
        <v>54</v>
      </c>
      <c r="C69" s="16" t="s">
        <v>87</v>
      </c>
      <c r="D69" s="15" t="s">
        <v>104</v>
      </c>
      <c r="E69" s="12" t="s">
        <v>57</v>
      </c>
      <c r="F69" s="5" t="s">
        <v>13</v>
      </c>
      <c r="G69" s="36" t="s">
        <v>36</v>
      </c>
      <c r="H69" s="32"/>
      <c r="I69" s="38"/>
      <c r="J69" s="28"/>
      <c r="K69" s="10" t="str">
        <f>IF(H69="nee",0, IF(H69=Waarden!$A$22,VLOOKUP('PVE onderdeel'!F69,Waarden!$A$13:$B$15,2,FALSE), IF(H69=Waarden!$A$23,1, "vul uw antwoord in kolom H in")))</f>
        <v>vul uw antwoord in kolom H in</v>
      </c>
    </row>
    <row r="70" spans="1:11" ht="120" x14ac:dyDescent="0.25">
      <c r="A70" s="12" t="s">
        <v>205</v>
      </c>
      <c r="B70" s="12" t="s">
        <v>54</v>
      </c>
      <c r="C70" s="16" t="s">
        <v>106</v>
      </c>
      <c r="D70" s="15" t="s">
        <v>206</v>
      </c>
      <c r="E70" s="12" t="s">
        <v>11</v>
      </c>
      <c r="F70" s="5"/>
      <c r="G70" s="12" t="s">
        <v>15</v>
      </c>
      <c r="H70" s="32"/>
      <c r="I70" s="27" t="s">
        <v>35</v>
      </c>
      <c r="J70" s="3" t="str">
        <f>IF(H70="ja",Waarden!$A$26,IF(H70="nee",Waarden!$A$27,Waarden!$A$28))</f>
        <v>vul uw antwoord in kolom H in</v>
      </c>
      <c r="K70" s="28"/>
    </row>
    <row r="71" spans="1:11" ht="180" x14ac:dyDescent="0.25">
      <c r="A71" s="12" t="s">
        <v>207</v>
      </c>
      <c r="B71" s="12" t="s">
        <v>54</v>
      </c>
      <c r="C71" s="16" t="s">
        <v>106</v>
      </c>
      <c r="D71" s="15" t="s">
        <v>208</v>
      </c>
      <c r="E71" s="12" t="s">
        <v>11</v>
      </c>
      <c r="F71" s="5"/>
      <c r="G71" s="12" t="s">
        <v>15</v>
      </c>
      <c r="H71" s="32"/>
      <c r="I71" s="27" t="s">
        <v>35</v>
      </c>
      <c r="J71" s="3" t="str">
        <f>IF(H71="ja",Waarden!$A$26,IF(H71="nee",Waarden!$A$27,Waarden!$A$28))</f>
        <v>vul uw antwoord in kolom H in</v>
      </c>
      <c r="K71" s="28"/>
    </row>
    <row r="72" spans="1:11" ht="60" x14ac:dyDescent="0.25">
      <c r="A72" s="12" t="s">
        <v>209</v>
      </c>
      <c r="B72" s="12" t="s">
        <v>54</v>
      </c>
      <c r="C72" s="16" t="s">
        <v>106</v>
      </c>
      <c r="D72" s="15" t="s">
        <v>210</v>
      </c>
      <c r="E72" s="12" t="s">
        <v>11</v>
      </c>
      <c r="F72" s="5"/>
      <c r="G72" s="12" t="s">
        <v>15</v>
      </c>
      <c r="H72" s="32"/>
      <c r="I72" s="27" t="s">
        <v>35</v>
      </c>
      <c r="J72" s="3" t="str">
        <f>IF(H72="ja",Waarden!$A$26,IF(H72="nee",Waarden!$A$27,Waarden!$A$28))</f>
        <v>vul uw antwoord in kolom H in</v>
      </c>
      <c r="K72" s="28"/>
    </row>
    <row r="73" spans="1:11" ht="96" x14ac:dyDescent="0.2">
      <c r="A73" s="12" t="s">
        <v>105</v>
      </c>
      <c r="B73" s="12" t="s">
        <v>54</v>
      </c>
      <c r="C73" s="16" t="s">
        <v>106</v>
      </c>
      <c r="D73" s="5" t="s">
        <v>107</v>
      </c>
      <c r="E73" s="12" t="s">
        <v>57</v>
      </c>
      <c r="F73" s="5" t="s">
        <v>13</v>
      </c>
      <c r="G73" s="36" t="s">
        <v>15</v>
      </c>
      <c r="H73" s="34"/>
      <c r="I73" s="27" t="s">
        <v>35</v>
      </c>
      <c r="J73" s="22"/>
      <c r="K73" s="29" t="s">
        <v>44</v>
      </c>
    </row>
    <row r="74" spans="1:11" ht="36" x14ac:dyDescent="0.2">
      <c r="A74" s="12" t="s">
        <v>108</v>
      </c>
      <c r="B74" s="12" t="s">
        <v>54</v>
      </c>
      <c r="C74" s="16" t="s">
        <v>106</v>
      </c>
      <c r="D74" s="15" t="s">
        <v>109</v>
      </c>
      <c r="E74" s="12" t="s">
        <v>57</v>
      </c>
      <c r="F74" s="5" t="s">
        <v>13</v>
      </c>
      <c r="G74" s="12" t="s">
        <v>15</v>
      </c>
      <c r="H74" s="34"/>
      <c r="I74" s="27" t="s">
        <v>35</v>
      </c>
      <c r="J74" s="22"/>
      <c r="K74" s="29" t="s">
        <v>44</v>
      </c>
    </row>
    <row r="75" spans="1:11" ht="60" x14ac:dyDescent="0.2">
      <c r="A75" s="12" t="s">
        <v>110</v>
      </c>
      <c r="B75" s="12" t="s">
        <v>54</v>
      </c>
      <c r="C75" s="16" t="s">
        <v>106</v>
      </c>
      <c r="D75" s="15" t="s">
        <v>111</v>
      </c>
      <c r="E75" s="12" t="s">
        <v>57</v>
      </c>
      <c r="F75" s="5" t="s">
        <v>75</v>
      </c>
      <c r="G75" s="12" t="s">
        <v>14</v>
      </c>
      <c r="H75" s="34"/>
      <c r="I75" s="27" t="s">
        <v>35</v>
      </c>
      <c r="J75" s="22"/>
      <c r="K75" s="29" t="s">
        <v>44</v>
      </c>
    </row>
    <row r="76" spans="1:11" ht="61.5" customHeight="1" x14ac:dyDescent="0.25">
      <c r="A76" s="12" t="s">
        <v>211</v>
      </c>
      <c r="B76" s="12" t="s">
        <v>54</v>
      </c>
      <c r="C76" s="16" t="s">
        <v>106</v>
      </c>
      <c r="D76" s="15" t="s">
        <v>212</v>
      </c>
      <c r="E76" s="12" t="s">
        <v>11</v>
      </c>
      <c r="F76" s="5"/>
      <c r="G76" s="12"/>
      <c r="H76" s="32"/>
      <c r="I76" s="33"/>
      <c r="J76" s="3" t="str">
        <f>IF(H76="ja",Waarden!$A$26,IF(H76="nee",Waarden!$A$27,Waarden!$A$28))</f>
        <v>vul uw antwoord in kolom H in</v>
      </c>
      <c r="K76" s="28"/>
    </row>
    <row r="77" spans="1:11" ht="84" x14ac:dyDescent="0.25">
      <c r="A77" s="12" t="s">
        <v>213</v>
      </c>
      <c r="B77" s="12" t="s">
        <v>54</v>
      </c>
      <c r="C77" s="16" t="s">
        <v>106</v>
      </c>
      <c r="D77" s="15" t="s">
        <v>214</v>
      </c>
      <c r="E77" s="12" t="s">
        <v>11</v>
      </c>
      <c r="F77" s="5"/>
      <c r="G77" s="12"/>
      <c r="H77" s="32"/>
      <c r="I77" s="33"/>
      <c r="J77" s="3" t="str">
        <f>IF(H77="ja",Waarden!$A$26,IF(H77="nee",Waarden!$A$27,Waarden!$A$28))</f>
        <v>vul uw antwoord in kolom H in</v>
      </c>
      <c r="K77" s="28"/>
    </row>
    <row r="78" spans="1:11" ht="60" x14ac:dyDescent="0.25">
      <c r="A78" s="12" t="s">
        <v>215</v>
      </c>
      <c r="B78" s="12" t="s">
        <v>54</v>
      </c>
      <c r="C78" s="16" t="s">
        <v>113</v>
      </c>
      <c r="D78" s="15" t="s">
        <v>216</v>
      </c>
      <c r="E78" s="12" t="s">
        <v>11</v>
      </c>
      <c r="F78" s="5"/>
      <c r="G78" s="12" t="s">
        <v>37</v>
      </c>
      <c r="H78" s="32"/>
      <c r="I78" s="27" t="s">
        <v>35</v>
      </c>
      <c r="J78" s="3" t="str">
        <f>IF(H78="ja",Waarden!$A$26,IF(H78="nee",Waarden!$A$27,Waarden!$A$28))</f>
        <v>vul uw antwoord in kolom H in</v>
      </c>
      <c r="K78" s="28"/>
    </row>
    <row r="79" spans="1:11" ht="72" x14ac:dyDescent="0.25">
      <c r="A79" s="12" t="s">
        <v>217</v>
      </c>
      <c r="B79" s="12" t="s">
        <v>54</v>
      </c>
      <c r="C79" s="16" t="s">
        <v>113</v>
      </c>
      <c r="D79" s="15" t="s">
        <v>218</v>
      </c>
      <c r="E79" s="12" t="s">
        <v>11</v>
      </c>
      <c r="F79" s="5"/>
      <c r="G79" s="12"/>
      <c r="H79" s="32"/>
      <c r="I79" s="33"/>
      <c r="J79" s="3" t="str">
        <f>IF(H79="ja",Waarden!$A$26,IF(H79="nee",Waarden!$A$27,Waarden!$A$28))</f>
        <v>vul uw antwoord in kolom H in</v>
      </c>
      <c r="K79" s="28"/>
    </row>
    <row r="80" spans="1:11" ht="93.75" customHeight="1" x14ac:dyDescent="0.25">
      <c r="A80" s="12" t="s">
        <v>219</v>
      </c>
      <c r="B80" s="12" t="s">
        <v>54</v>
      </c>
      <c r="C80" s="16" t="s">
        <v>113</v>
      </c>
      <c r="D80" s="15" t="s">
        <v>220</v>
      </c>
      <c r="E80" s="12" t="s">
        <v>11</v>
      </c>
      <c r="F80" s="5"/>
      <c r="G80" s="12"/>
      <c r="H80" s="32"/>
      <c r="I80" s="33"/>
      <c r="J80" s="3" t="str">
        <f>IF(H80="ja",Waarden!$A$26,IF(H80="nee",Waarden!$A$27,Waarden!$A$28))</f>
        <v>vul uw antwoord in kolom H in</v>
      </c>
      <c r="K80" s="28"/>
    </row>
    <row r="81" spans="1:11" ht="141.75" customHeight="1" x14ac:dyDescent="0.25">
      <c r="A81" s="12" t="s">
        <v>221</v>
      </c>
      <c r="B81" s="12" t="s">
        <v>54</v>
      </c>
      <c r="C81" s="16" t="s">
        <v>113</v>
      </c>
      <c r="D81" s="5" t="s">
        <v>222</v>
      </c>
      <c r="E81" s="12" t="s">
        <v>11</v>
      </c>
      <c r="F81" s="4"/>
      <c r="G81" s="36" t="s">
        <v>15</v>
      </c>
      <c r="H81" s="32"/>
      <c r="I81" s="27" t="s">
        <v>35</v>
      </c>
      <c r="J81" s="3" t="str">
        <f>IF(H81="ja",Waarden!$A$26,IF(H81="nee",Waarden!$A$27,Waarden!$A$28))</f>
        <v>vul uw antwoord in kolom H in</v>
      </c>
      <c r="K81" s="28"/>
    </row>
    <row r="82" spans="1:11" ht="72" x14ac:dyDescent="0.25">
      <c r="A82" s="12" t="s">
        <v>223</v>
      </c>
      <c r="B82" s="12" t="s">
        <v>54</v>
      </c>
      <c r="C82" s="16" t="s">
        <v>113</v>
      </c>
      <c r="D82" s="5" t="s">
        <v>224</v>
      </c>
      <c r="E82" s="12" t="s">
        <v>11</v>
      </c>
      <c r="F82" s="5"/>
      <c r="G82" s="36"/>
      <c r="H82" s="32"/>
      <c r="I82" s="33"/>
      <c r="J82" s="3" t="str">
        <f>IF(H82="ja",Waarden!$A$26,IF(H82="nee",Waarden!$A$27,Waarden!$A$28))</f>
        <v>vul uw antwoord in kolom H in</v>
      </c>
      <c r="K82" s="28"/>
    </row>
    <row r="83" spans="1:11" ht="36" x14ac:dyDescent="0.2">
      <c r="A83" s="12" t="s">
        <v>112</v>
      </c>
      <c r="B83" s="36" t="s">
        <v>54</v>
      </c>
      <c r="C83" s="16" t="s">
        <v>113</v>
      </c>
      <c r="D83" s="4" t="s">
        <v>114</v>
      </c>
      <c r="E83" s="36" t="s">
        <v>12</v>
      </c>
      <c r="F83" s="5" t="s">
        <v>70</v>
      </c>
      <c r="G83" s="36" t="s">
        <v>15</v>
      </c>
      <c r="H83" s="34"/>
      <c r="I83" s="27" t="s">
        <v>35</v>
      </c>
      <c r="J83" s="22"/>
      <c r="K83" s="29" t="s">
        <v>44</v>
      </c>
    </row>
    <row r="84" spans="1:11" ht="72" x14ac:dyDescent="0.2">
      <c r="A84" s="12" t="s">
        <v>115</v>
      </c>
      <c r="B84" s="12" t="s">
        <v>54</v>
      </c>
      <c r="C84" s="16" t="s">
        <v>113</v>
      </c>
      <c r="D84" s="15" t="s">
        <v>116</v>
      </c>
      <c r="E84" s="12" t="s">
        <v>12</v>
      </c>
      <c r="F84" s="5" t="s">
        <v>13</v>
      </c>
      <c r="G84" s="36" t="s">
        <v>36</v>
      </c>
      <c r="H84" s="32"/>
      <c r="I84" s="38"/>
      <c r="J84" s="28"/>
      <c r="K84" s="10" t="str">
        <f>IF(H84="nee",0, IF(H84=Waarden!$A$22,VLOOKUP('PVE onderdeel'!F84,Waarden!$A$13:$B$15,2,FALSE), IF(H84=Waarden!$A$23,1, "vul uw antwoord in kolom H in")))</f>
        <v>vul uw antwoord in kolom H in</v>
      </c>
    </row>
    <row r="85" spans="1:11" ht="48" x14ac:dyDescent="0.2">
      <c r="A85" s="12" t="s">
        <v>117</v>
      </c>
      <c r="B85" s="12" t="s">
        <v>54</v>
      </c>
      <c r="C85" s="16" t="s">
        <v>113</v>
      </c>
      <c r="D85" s="15" t="s">
        <v>118</v>
      </c>
      <c r="E85" s="12" t="s">
        <v>12</v>
      </c>
      <c r="F85" s="5" t="s">
        <v>13</v>
      </c>
      <c r="G85" s="36" t="s">
        <v>36</v>
      </c>
      <c r="H85" s="32"/>
      <c r="I85" s="38"/>
      <c r="J85" s="28"/>
      <c r="K85" s="10" t="str">
        <f>IF(H85="nee",0, IF(H85=Waarden!$A$22,VLOOKUP('PVE onderdeel'!F85,Waarden!$A$13:$B$15,2,FALSE), IF(H85=Waarden!$A$23,1, "vul uw antwoord in kolom H in")))</f>
        <v>vul uw antwoord in kolom H in</v>
      </c>
    </row>
    <row r="86" spans="1:11" ht="84" x14ac:dyDescent="0.2">
      <c r="A86" s="12" t="s">
        <v>119</v>
      </c>
      <c r="B86" s="12" t="s">
        <v>54</v>
      </c>
      <c r="C86" s="16" t="s">
        <v>113</v>
      </c>
      <c r="D86" s="15" t="s">
        <v>120</v>
      </c>
      <c r="E86" s="12" t="s">
        <v>12</v>
      </c>
      <c r="F86" s="5" t="s">
        <v>70</v>
      </c>
      <c r="G86" s="36" t="s">
        <v>36</v>
      </c>
      <c r="H86" s="32"/>
      <c r="I86" s="38"/>
      <c r="J86" s="28"/>
      <c r="K86" s="10" t="str">
        <f>IF(H86="nee",0, IF(H86=Waarden!$A$22,VLOOKUP('PVE onderdeel'!F86,Waarden!$A$13:$B$15,2,FALSE), IF(H86=Waarden!$A$23,1, "vul uw antwoord in kolom H in")))</f>
        <v>vul uw antwoord in kolom H in</v>
      </c>
    </row>
    <row r="87" spans="1:11" ht="72" x14ac:dyDescent="0.2">
      <c r="A87" s="12" t="s">
        <v>121</v>
      </c>
      <c r="B87" s="12" t="s">
        <v>54</v>
      </c>
      <c r="C87" s="16" t="s">
        <v>113</v>
      </c>
      <c r="D87" s="15" t="s">
        <v>122</v>
      </c>
      <c r="E87" s="12" t="s">
        <v>12</v>
      </c>
      <c r="F87" s="5" t="s">
        <v>13</v>
      </c>
      <c r="G87" s="36" t="s">
        <v>36</v>
      </c>
      <c r="H87" s="32"/>
      <c r="I87" s="38"/>
      <c r="J87" s="28"/>
      <c r="K87" s="10" t="str">
        <f>IF(H87="nee",0, IF(H87=Waarden!$A$22,VLOOKUP('PVE onderdeel'!F87,Waarden!$A$13:$B$15,2,FALSE), IF(H87=Waarden!$A$23,1, "vul uw antwoord in kolom H in")))</f>
        <v>vul uw antwoord in kolom H in</v>
      </c>
    </row>
    <row r="88" spans="1:11" ht="24" x14ac:dyDescent="0.2">
      <c r="A88" s="12" t="s">
        <v>123</v>
      </c>
      <c r="B88" s="12" t="s">
        <v>54</v>
      </c>
      <c r="C88" s="16" t="s">
        <v>113</v>
      </c>
      <c r="D88" s="15" t="s">
        <v>124</v>
      </c>
      <c r="E88" s="12" t="s">
        <v>12</v>
      </c>
      <c r="F88" s="5" t="s">
        <v>13</v>
      </c>
      <c r="G88" s="36" t="s">
        <v>36</v>
      </c>
      <c r="H88" s="32"/>
      <c r="I88" s="38"/>
      <c r="J88" s="28"/>
      <c r="K88" s="10" t="str">
        <f>IF(H88="nee",0, IF(H88=Waarden!$A$22,VLOOKUP('PVE onderdeel'!F88,Waarden!$A$13:$B$15,2,FALSE), IF(H88=Waarden!$A$23,1, "vul uw antwoord in kolom H in")))</f>
        <v>vul uw antwoord in kolom H in</v>
      </c>
    </row>
    <row r="89" spans="1:11" ht="60" x14ac:dyDescent="0.2">
      <c r="A89" s="12" t="s">
        <v>125</v>
      </c>
      <c r="B89" s="12" t="s">
        <v>54</v>
      </c>
      <c r="C89" s="16" t="s">
        <v>113</v>
      </c>
      <c r="D89" s="15" t="s">
        <v>126</v>
      </c>
      <c r="E89" s="12" t="s">
        <v>12</v>
      </c>
      <c r="F89" s="5" t="s">
        <v>13</v>
      </c>
      <c r="G89" s="36" t="s">
        <v>36</v>
      </c>
      <c r="H89" s="32"/>
      <c r="I89" s="38"/>
      <c r="J89" s="28"/>
      <c r="K89" s="10" t="str">
        <f>IF(H89="nee",0, IF(H89=Waarden!$A$22,VLOOKUP('PVE onderdeel'!F89,Waarden!$A$13:$B$15,2,FALSE), IF(H89=Waarden!$A$23,1, "vul uw antwoord in kolom H in")))</f>
        <v>vul uw antwoord in kolom H in</v>
      </c>
    </row>
    <row r="90" spans="1:11" ht="120" x14ac:dyDescent="0.2">
      <c r="A90" s="12" t="s">
        <v>127</v>
      </c>
      <c r="B90" s="12" t="s">
        <v>54</v>
      </c>
      <c r="C90" s="16" t="s">
        <v>128</v>
      </c>
      <c r="D90" s="15" t="s">
        <v>129</v>
      </c>
      <c r="E90" s="12" t="s">
        <v>12</v>
      </c>
      <c r="F90" s="5" t="s">
        <v>13</v>
      </c>
      <c r="G90" s="12" t="s">
        <v>15</v>
      </c>
      <c r="H90" s="34"/>
      <c r="I90" s="27" t="s">
        <v>35</v>
      </c>
      <c r="J90" s="22"/>
      <c r="K90" s="29" t="s">
        <v>44</v>
      </c>
    </row>
    <row r="91" spans="1:11" ht="156" x14ac:dyDescent="0.2">
      <c r="A91" s="12" t="s">
        <v>130</v>
      </c>
      <c r="B91" s="12" t="s">
        <v>54</v>
      </c>
      <c r="C91" s="16" t="s">
        <v>128</v>
      </c>
      <c r="D91" s="15" t="s">
        <v>131</v>
      </c>
      <c r="E91" s="12" t="s">
        <v>12</v>
      </c>
      <c r="F91" s="5" t="s">
        <v>13</v>
      </c>
      <c r="G91" s="12" t="s">
        <v>15</v>
      </c>
      <c r="H91" s="34"/>
      <c r="I91" s="27" t="s">
        <v>35</v>
      </c>
      <c r="J91" s="22"/>
      <c r="K91" s="29" t="s">
        <v>44</v>
      </c>
    </row>
    <row r="92" spans="1:11" ht="60" x14ac:dyDescent="0.2">
      <c r="A92" s="12" t="s">
        <v>132</v>
      </c>
      <c r="B92" s="12" t="s">
        <v>54</v>
      </c>
      <c r="C92" s="16" t="s">
        <v>128</v>
      </c>
      <c r="D92" s="15" t="s">
        <v>133</v>
      </c>
      <c r="E92" s="12" t="s">
        <v>12</v>
      </c>
      <c r="F92" s="5" t="s">
        <v>75</v>
      </c>
      <c r="G92" s="12" t="s">
        <v>14</v>
      </c>
      <c r="H92" s="34"/>
      <c r="I92" s="27" t="s">
        <v>35</v>
      </c>
      <c r="J92" s="22"/>
      <c r="K92" s="29" t="s">
        <v>44</v>
      </c>
    </row>
    <row r="93" spans="1:11" ht="84" x14ac:dyDescent="0.2">
      <c r="A93" s="12" t="s">
        <v>134</v>
      </c>
      <c r="B93" s="12" t="s">
        <v>54</v>
      </c>
      <c r="C93" s="16" t="s">
        <v>128</v>
      </c>
      <c r="D93" s="15" t="s">
        <v>135</v>
      </c>
      <c r="E93" s="12" t="s">
        <v>12</v>
      </c>
      <c r="F93" s="5" t="s">
        <v>75</v>
      </c>
      <c r="G93" s="36" t="s">
        <v>36</v>
      </c>
      <c r="H93" s="32"/>
      <c r="I93" s="38"/>
      <c r="J93" s="28"/>
      <c r="K93" s="10" t="str">
        <f>IF(H93="nee",0, IF(H93=Waarden!$A$22,VLOOKUP('PVE onderdeel'!F93,Waarden!$A$13:$B$15,2,FALSE), IF(H93=Waarden!$A$23,1, "vul uw antwoord in kolom H in")))</f>
        <v>vul uw antwoord in kolom H in</v>
      </c>
    </row>
    <row r="94" spans="1:11" ht="96" x14ac:dyDescent="0.25">
      <c r="A94" s="12" t="s">
        <v>225</v>
      </c>
      <c r="B94" s="12" t="s">
        <v>54</v>
      </c>
      <c r="C94" s="16" t="s">
        <v>226</v>
      </c>
      <c r="D94" s="15" t="s">
        <v>227</v>
      </c>
      <c r="E94" s="12" t="s">
        <v>11</v>
      </c>
      <c r="F94" s="5"/>
      <c r="G94" s="12"/>
      <c r="H94" s="32"/>
      <c r="I94" s="33"/>
      <c r="J94" s="3" t="str">
        <f>IF(H94="ja",Waarden!$A$26,IF(H94="nee",Waarden!$A$27,Waarden!$A$28))</f>
        <v>vul uw antwoord in kolom H in</v>
      </c>
      <c r="K94" s="28"/>
    </row>
    <row r="95" spans="1:11" ht="108" x14ac:dyDescent="0.25">
      <c r="A95" s="12" t="s">
        <v>228</v>
      </c>
      <c r="B95" s="12" t="s">
        <v>54</v>
      </c>
      <c r="C95" s="16" t="s">
        <v>226</v>
      </c>
      <c r="D95" s="15" t="s">
        <v>229</v>
      </c>
      <c r="E95" s="12" t="s">
        <v>11</v>
      </c>
      <c r="F95" s="5"/>
      <c r="G95" s="12"/>
      <c r="H95" s="32"/>
      <c r="I95" s="33"/>
      <c r="J95" s="3" t="str">
        <f>IF(H95="ja",Waarden!$A$26,IF(H95="nee",Waarden!$A$27,Waarden!$A$28))</f>
        <v>vul uw antwoord in kolom H in</v>
      </c>
      <c r="K95" s="28"/>
    </row>
    <row r="96" spans="1:11" ht="108" x14ac:dyDescent="0.25">
      <c r="A96" s="12" t="s">
        <v>230</v>
      </c>
      <c r="B96" s="12" t="s">
        <v>54</v>
      </c>
      <c r="C96" s="16" t="s">
        <v>226</v>
      </c>
      <c r="D96" s="15" t="s">
        <v>231</v>
      </c>
      <c r="E96" s="12" t="s">
        <v>11</v>
      </c>
      <c r="F96" s="5"/>
      <c r="G96" s="12"/>
      <c r="H96" s="32"/>
      <c r="I96" s="33"/>
      <c r="J96" s="3" t="str">
        <f>IF(H96="ja",Waarden!$A$26,IF(H96="nee",Waarden!$A$27,Waarden!$A$28))</f>
        <v>vul uw antwoord in kolom H in</v>
      </c>
      <c r="K96" s="28"/>
    </row>
    <row r="97" spans="1:11" ht="60" x14ac:dyDescent="0.25">
      <c r="A97" s="12" t="s">
        <v>232</v>
      </c>
      <c r="B97" s="12" t="s">
        <v>54</v>
      </c>
      <c r="C97" s="16" t="s">
        <v>226</v>
      </c>
      <c r="D97" s="5" t="s">
        <v>233</v>
      </c>
      <c r="E97" s="12" t="s">
        <v>11</v>
      </c>
      <c r="F97" s="5"/>
      <c r="G97" s="12"/>
      <c r="H97" s="32"/>
      <c r="I97" s="33"/>
      <c r="J97" s="3" t="str">
        <f>IF(H97="ja",Waarden!$A$26,IF(H97="nee",Waarden!$A$27,Waarden!$A$28))</f>
        <v>vul uw antwoord in kolom H in</v>
      </c>
      <c r="K97" s="28"/>
    </row>
    <row r="98" spans="1:11" ht="72" x14ac:dyDescent="0.25">
      <c r="A98" s="12" t="s">
        <v>234</v>
      </c>
      <c r="B98" s="12" t="s">
        <v>54</v>
      </c>
      <c r="C98" s="16" t="s">
        <v>226</v>
      </c>
      <c r="D98" s="5" t="s">
        <v>235</v>
      </c>
      <c r="E98" s="12" t="s">
        <v>11</v>
      </c>
      <c r="F98" s="5"/>
      <c r="G98" s="12"/>
      <c r="H98" s="32"/>
      <c r="I98" s="33"/>
      <c r="J98" s="3" t="str">
        <f>IF(H98="ja",Waarden!$A$26,IF(H98="nee",Waarden!$A$27,Waarden!$A$28))</f>
        <v>vul uw antwoord in kolom H in</v>
      </c>
      <c r="K98" s="28"/>
    </row>
    <row r="100" spans="1:11" x14ac:dyDescent="0.2">
      <c r="C100" s="19"/>
      <c r="D100" s="20" t="s">
        <v>45</v>
      </c>
      <c r="E100" s="20">
        <f>COUNTIF($J$13:$J$98, Waarden!A26)</f>
        <v>0</v>
      </c>
    </row>
    <row r="101" spans="1:11" x14ac:dyDescent="0.2">
      <c r="C101" s="19"/>
      <c r="D101" s="20" t="s">
        <v>46</v>
      </c>
      <c r="E101" s="20">
        <f>COUNTIF($J$13:$J$98, Waarden!A27)</f>
        <v>0</v>
      </c>
    </row>
    <row r="102" spans="1:11" x14ac:dyDescent="0.2">
      <c r="C102" s="19"/>
      <c r="D102" s="20" t="s">
        <v>47</v>
      </c>
      <c r="E102" s="20">
        <f>COUNTIF($J$13:$J$98, Waarden!A28)</f>
        <v>49</v>
      </c>
    </row>
    <row r="103" spans="1:11" x14ac:dyDescent="0.2">
      <c r="C103" s="19"/>
      <c r="D103" s="20" t="s">
        <v>48</v>
      </c>
      <c r="E103" s="20">
        <f>COUNTIF($K$13:$K$98, Waarden!A28)</f>
        <v>20</v>
      </c>
    </row>
    <row r="104" spans="1:11" x14ac:dyDescent="0.2">
      <c r="C104" s="19"/>
      <c r="D104" s="20" t="s">
        <v>51</v>
      </c>
      <c r="E104" s="20">
        <f>SUM(K13:K98)</f>
        <v>0</v>
      </c>
    </row>
    <row r="105" spans="1:11" x14ac:dyDescent="0.2">
      <c r="C105" s="19"/>
      <c r="D105" s="30"/>
      <c r="E105" s="20"/>
    </row>
    <row r="106" spans="1:11" ht="15.75" x14ac:dyDescent="0.2">
      <c r="C106" s="19" t="s">
        <v>49</v>
      </c>
      <c r="D106" s="31" t="s">
        <v>50</v>
      </c>
      <c r="E106" s="20"/>
    </row>
  </sheetData>
  <sheetProtection algorithmName="SHA-512" hashValue="w06EWM0Ki4tQPCeG91RDiVfrXhSr0ofCVaxj+3ZzzBe6uhsC/v2pimj68XZZXDtYzlotGjVGnISwJfQzcZ9/tg==" saltValue="qfunHOdT4E7YibjppR32sQ==" spinCount="100000" sheet="1" objects="1" scenarios="1" autoFilter="0"/>
  <autoFilter ref="A12:K98" xr:uid="{DADE6856-1232-48EB-A700-9E3A114C2908}"/>
  <mergeCells count="7">
    <mergeCell ref="A11:E11"/>
    <mergeCell ref="H11:I11"/>
    <mergeCell ref="A3:J3"/>
    <mergeCell ref="A4:J4"/>
    <mergeCell ref="A5:J5"/>
    <mergeCell ref="C8:D8"/>
    <mergeCell ref="J11:K11"/>
  </mergeCells>
  <dataValidations count="3">
    <dataValidation type="list" allowBlank="1" showInputMessage="1" showErrorMessage="1" sqref="F14:F15 F19 F23 F25 F28:F29 F31 F33 F36 F38:F41 F46 F51:F52 F60 F81" xr:uid="{00000000-0002-0000-0000-000000000000}">
      <formula1>"hoog (10), Midden (6), Laag (3)"</formula1>
    </dataValidation>
    <dataValidation type="list" allowBlank="1" showInputMessage="1" showErrorMessage="1" sqref="G81 G19 G23 G60 G28:G29 G31 G33 G51:G52 G38:G41 G46" xr:uid="{00000000-0002-0000-0000-000001000000}">
      <formula1>"kort, uitgebreid, zeer uigebreid"</formula1>
    </dataValidation>
    <dataValidation type="list" allowBlank="1" showInputMessage="1" showErrorMessage="1" sqref="G15 G25" xr:uid="{A732696F-EEC6-45F1-B663-EA0CB7B15263}">
      <formula1>"kort, uitgebreid, zeer uitgebreid"</formula1>
    </dataValidation>
  </dataValidations>
  <pageMargins left="0.25" right="0.25" top="0.75" bottom="0.75" header="0.3" footer="0.3"/>
  <pageSetup paperSize="9" scale="81" fitToHeight="0"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2000000}">
          <x14:formula1>
            <xm:f>Waarden!$A$1:$A$2</xm:f>
          </x14:formula1>
          <xm:sqref>E39:E41 E44 E13:E36 E84:E98 E46:E82</xm:sqref>
        </x14:dataValidation>
        <x14:dataValidation type="list" allowBlank="1" showInputMessage="1" showErrorMessage="1" xr:uid="{00000000-0002-0000-0000-000003000000}">
          <x14:formula1>
            <xm:f>Waarden!$A$4:$A$5</xm:f>
          </x14:formula1>
          <xm:sqref>H90:H92 H13:H15 H19 H17 H94:H98 H37:H42 H44:H48 H62:H67 H50:H55 H57:H60 H21:H26 H28:H33 H70:H83</xm:sqref>
        </x14:dataValidation>
        <x14:dataValidation type="list" allowBlank="1" showInputMessage="1" showErrorMessage="1" xr:uid="{00000000-0002-0000-0000-000004000000}">
          <x14:formula1>
            <xm:f>'https://amsterdamumc.sharepoint.com/sites/ERP/Gedeelde documenten/Werkgroep ICT/PVE ICT/archief/[PVE ERP aanbesteding ICT_0.98.xlsx]Waarden'!#REF!</xm:f>
          </x14:formula1>
          <xm:sqref>E83</xm:sqref>
        </x14:dataValidation>
        <x14:dataValidation type="list" allowBlank="1" showInputMessage="1" showErrorMessage="1" xr:uid="{E185E8DE-A026-4738-881C-62943E60E0B5}">
          <x14:formula1>
            <xm:f>Waarden!$A$17:$A$20</xm:f>
          </x14:formula1>
          <xm:sqref>G14</xm:sqref>
        </x14:dataValidation>
        <x14:dataValidation type="list" allowBlank="1" showInputMessage="1" showErrorMessage="1" xr:uid="{B7046A39-32C4-42F1-83EC-31F3D61152ED}">
          <x14:formula1>
            <xm:f>Waarden!$A$22:$A$24</xm:f>
          </x14:formula1>
          <xm:sqref>H49 H16 H61 H68:H69 H84:H89 H18 H43 H20 H27 H34:H36 H56 H93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B28"/>
  <sheetViews>
    <sheetView workbookViewId="0">
      <selection activeCell="A16" sqref="A16"/>
    </sheetView>
  </sheetViews>
  <sheetFormatPr defaultRowHeight="15" x14ac:dyDescent="0.25"/>
  <sheetData>
    <row r="1" spans="1:2" x14ac:dyDescent="0.25">
      <c r="A1" t="s">
        <v>11</v>
      </c>
    </row>
    <row r="2" spans="1:2" x14ac:dyDescent="0.25">
      <c r="A2" t="s">
        <v>12</v>
      </c>
    </row>
    <row r="4" spans="1:2" x14ac:dyDescent="0.25">
      <c r="A4" t="s">
        <v>16</v>
      </c>
    </row>
    <row r="5" spans="1:2" x14ac:dyDescent="0.25">
      <c r="A5" t="s">
        <v>17</v>
      </c>
    </row>
    <row r="7" spans="1:2" x14ac:dyDescent="0.25">
      <c r="A7" t="s">
        <v>18</v>
      </c>
    </row>
    <row r="8" spans="1:2" x14ac:dyDescent="0.25">
      <c r="A8" t="s">
        <v>19</v>
      </c>
    </row>
    <row r="9" spans="1:2" x14ac:dyDescent="0.25">
      <c r="A9" t="s">
        <v>20</v>
      </c>
    </row>
    <row r="10" spans="1:2" x14ac:dyDescent="0.25">
      <c r="A10" t="s">
        <v>21</v>
      </c>
    </row>
    <row r="11" spans="1:2" x14ac:dyDescent="0.25">
      <c r="A11" t="s">
        <v>22</v>
      </c>
    </row>
    <row r="13" spans="1:2" x14ac:dyDescent="0.25">
      <c r="A13" t="s">
        <v>236</v>
      </c>
      <c r="B13">
        <v>10</v>
      </c>
    </row>
    <row r="14" spans="1:2" x14ac:dyDescent="0.25">
      <c r="A14" t="s">
        <v>237</v>
      </c>
      <c r="B14">
        <v>6</v>
      </c>
    </row>
    <row r="15" spans="1:2" x14ac:dyDescent="0.25">
      <c r="A15" t="s">
        <v>238</v>
      </c>
      <c r="B15">
        <v>3</v>
      </c>
    </row>
    <row r="17" spans="1:1" x14ac:dyDescent="0.25">
      <c r="A17" t="s">
        <v>36</v>
      </c>
    </row>
    <row r="18" spans="1:1" x14ac:dyDescent="0.25">
      <c r="A18" t="s">
        <v>14</v>
      </c>
    </row>
    <row r="19" spans="1:1" x14ac:dyDescent="0.25">
      <c r="A19" t="s">
        <v>15</v>
      </c>
    </row>
    <row r="20" spans="1:1" x14ac:dyDescent="0.25">
      <c r="A20" t="s">
        <v>37</v>
      </c>
    </row>
    <row r="22" spans="1:1" x14ac:dyDescent="0.25">
      <c r="A22" t="s">
        <v>38</v>
      </c>
    </row>
    <row r="23" spans="1:1" x14ac:dyDescent="0.25">
      <c r="A23" t="s">
        <v>39</v>
      </c>
    </row>
    <row r="24" spans="1:1" x14ac:dyDescent="0.25">
      <c r="A24" t="s">
        <v>40</v>
      </c>
    </row>
    <row r="26" spans="1:1" x14ac:dyDescent="0.25">
      <c r="A26" t="s">
        <v>41</v>
      </c>
    </row>
    <row r="27" spans="1:1" x14ac:dyDescent="0.25">
      <c r="A27" t="s">
        <v>42</v>
      </c>
    </row>
    <row r="28" spans="1:1" x14ac:dyDescent="0.25">
      <c r="A28" t="s">
        <v>43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F1C8252C55AC4B97B419DD502FEFF5" ma:contentTypeVersion="9" ma:contentTypeDescription="Een nieuw document maken." ma:contentTypeScope="" ma:versionID="4eab183cc3ea572ee7392c08f7e7f5fb">
  <xsd:schema xmlns:xsd="http://www.w3.org/2001/XMLSchema" xmlns:xs="http://www.w3.org/2001/XMLSchema" xmlns:p="http://schemas.microsoft.com/office/2006/metadata/properties" xmlns:ns2="0b3fd452-b1f4-45ae-923e-2f19ffc4f8fd" xmlns:ns3="f41bca70-93f6-4be0-b89a-6aca1cf35e4c" targetNamespace="http://schemas.microsoft.com/office/2006/metadata/properties" ma:root="true" ma:fieldsID="7a773c5f17b290ce8c51874328e2ac26" ns2:_="" ns3:_="">
    <xsd:import namespace="0b3fd452-b1f4-45ae-923e-2f19ffc4f8fd"/>
    <xsd:import namespace="f41bca70-93f6-4be0-b89a-6aca1cf35e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fd452-b1f4-45ae-923e-2f19ffc4f8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Flow_SignoffStatus" ma:index="16" nillable="true" ma:displayName="Afmeldingsstatus" ma:internalName="Afmeldings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1bca70-93f6-4be0-b89a-6aca1cf35e4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0b3fd452-b1f4-45ae-923e-2f19ffc4f8fd" xsi:nil="true"/>
  </documentManagement>
</p:properties>
</file>

<file path=customXml/itemProps1.xml><?xml version="1.0" encoding="utf-8"?>
<ds:datastoreItem xmlns:ds="http://schemas.openxmlformats.org/officeDocument/2006/customXml" ds:itemID="{190B8ACD-40A0-42FC-BCFD-1316E0F6DD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fd452-b1f4-45ae-923e-2f19ffc4f8fd"/>
    <ds:schemaRef ds:uri="f41bca70-93f6-4be0-b89a-6aca1cf35e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3B01A9-13B8-4A21-B8F0-05774EB45514}">
  <ds:schemaRefs>
    <ds:schemaRef ds:uri="http://schemas.microsoft.com/sharepoint/v3/contenttype/forms"/>
  </ds:schemaRefs>
</ds:datastoreItem>
</file>

<file path=customXml/itemProps3.xml><?xml version="1.0" encoding="utf-8"?>
<ds:datastoreItem xmlns:ds="http://schemas.openxmlformats.org/officeDocument/2006/customXml" ds:itemID="{B65E7BE6-9A5C-41C0-AAF8-3B00A0FC1320}">
  <ds:schemaRefs>
    <ds:schemaRef ds:uri="http://schemas.microsoft.com/office/2006/metadata/properties"/>
    <ds:schemaRef ds:uri="http://schemas.microsoft.com/office/infopath/2007/PartnerControls"/>
    <ds:schemaRef ds:uri="0b3fd452-b1f4-45ae-923e-2f19ffc4f8f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PVE onderdeel</vt:lpstr>
      <vt:lpstr>Waarden</vt:lpstr>
      <vt:lpstr>'PVE onderdeel'!Afdrukbereik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Ernest</dc:creator>
  <cp:keywords/>
  <dc:description/>
  <cp:lastModifiedBy>Petra Nowee</cp:lastModifiedBy>
  <cp:revision/>
  <dcterms:created xsi:type="dcterms:W3CDTF">2018-06-14T12:47:40Z</dcterms:created>
  <dcterms:modified xsi:type="dcterms:W3CDTF">2020-10-01T10:47:59Z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0x0101005FF1C8252C55AC4B97B419DD502FEFF5</vt:lpwstr>
  </property>
</Properties>
</file>