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Albeda/Schoonmaak Beroepencampus/Aanbestedingsdocumenten/5. NvI/"/>
    </mc:Choice>
  </mc:AlternateContent>
  <xr:revisionPtr revIDLastSave="0" documentId="8_{AA96CC05-B26E-4295-97FF-4BC2DE1FDA85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Ruimtestaat" sheetId="2" r:id="rId1"/>
    <sheet name="Werkprogramma" sheetId="1" r:id="rId2"/>
  </sheets>
  <definedNames>
    <definedName name="_xlnm._FilterDatabase" localSheetId="0" hidden="1">Ruimtestaat!$T$1:$T$114</definedName>
    <definedName name="_xlnm.Print_Area" localSheetId="0">Ruimtestaat!$A$1:$K$110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93" i="2" l="1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65" i="2"/>
  <c r="U64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99" i="2" s="1"/>
  <c r="R99" i="2" s="1"/>
  <c r="U32" i="2"/>
  <c r="U31" i="2"/>
  <c r="U30" i="2"/>
  <c r="U29" i="2"/>
  <c r="O32" i="2"/>
  <c r="Q32" i="2"/>
  <c r="O34" i="2"/>
  <c r="Q34" i="2"/>
  <c r="O29" i="2"/>
  <c r="Q29" i="2"/>
  <c r="O30" i="2"/>
  <c r="Q30" i="2"/>
  <c r="O31" i="2"/>
  <c r="Q31" i="2"/>
  <c r="O33" i="2"/>
  <c r="Q33" i="2"/>
  <c r="O91" i="2"/>
  <c r="Q91" i="2"/>
  <c r="O92" i="2"/>
  <c r="Q92" i="2"/>
  <c r="O93" i="2"/>
  <c r="Q93" i="2"/>
  <c r="O59" i="2"/>
  <c r="Q59" i="2"/>
  <c r="Q60" i="2"/>
  <c r="Q61" i="2"/>
  <c r="Q62" i="2"/>
  <c r="Q63" i="2"/>
  <c r="O64" i="2"/>
  <c r="Q64" i="2"/>
  <c r="O65" i="2"/>
  <c r="Q65" i="2"/>
  <c r="Q66" i="2"/>
  <c r="Q67" i="2"/>
  <c r="Q68" i="2"/>
  <c r="Q69" i="2"/>
  <c r="Q70" i="2"/>
  <c r="O71" i="2"/>
  <c r="Q71" i="2"/>
  <c r="O72" i="2"/>
  <c r="Q72" i="2"/>
  <c r="O73" i="2"/>
  <c r="Q73" i="2"/>
  <c r="O74" i="2"/>
  <c r="Q74" i="2"/>
  <c r="O75" i="2"/>
  <c r="Q75" i="2"/>
  <c r="O76" i="2"/>
  <c r="Q76" i="2"/>
  <c r="O77" i="2"/>
  <c r="Q77" i="2"/>
  <c r="O78" i="2"/>
  <c r="Q78" i="2"/>
  <c r="O79" i="2"/>
  <c r="Q79" i="2"/>
  <c r="O80" i="2"/>
  <c r="Q80" i="2"/>
  <c r="O81" i="2"/>
  <c r="Q81" i="2"/>
  <c r="O82" i="2"/>
  <c r="Q82" i="2"/>
  <c r="O83" i="2"/>
  <c r="Q83" i="2"/>
  <c r="O84" i="2"/>
  <c r="Q84" i="2"/>
  <c r="O85" i="2"/>
  <c r="Q85" i="2"/>
  <c r="O86" i="2"/>
  <c r="Q86" i="2"/>
  <c r="O87" i="2"/>
  <c r="Q87" i="2"/>
  <c r="O88" i="2"/>
  <c r="Q88" i="2"/>
  <c r="O89" i="2"/>
  <c r="Q89" i="2"/>
  <c r="O90" i="2"/>
  <c r="Q90" i="2"/>
  <c r="Q94" i="2"/>
  <c r="Q95" i="2"/>
  <c r="Q96" i="2"/>
  <c r="Q97" i="2"/>
  <c r="Q13" i="2"/>
  <c r="Q14" i="2"/>
  <c r="O15" i="2"/>
  <c r="Q15" i="2"/>
  <c r="O16" i="2"/>
  <c r="Q16" i="2"/>
  <c r="O17" i="2"/>
  <c r="Q17" i="2"/>
  <c r="O18" i="2"/>
  <c r="Q18" i="2"/>
  <c r="O19" i="2"/>
  <c r="Q19" i="2"/>
  <c r="O20" i="2"/>
  <c r="Q20" i="2"/>
  <c r="O21" i="2"/>
  <c r="Q21" i="2"/>
  <c r="Q22" i="2"/>
  <c r="Q23" i="2"/>
  <c r="Q24" i="2"/>
  <c r="Q25" i="2"/>
  <c r="O26" i="2"/>
  <c r="Q26" i="2"/>
  <c r="O27" i="2"/>
  <c r="Q27" i="2"/>
  <c r="O28" i="2"/>
  <c r="Q28" i="2"/>
  <c r="O35" i="2"/>
  <c r="Q35" i="2"/>
  <c r="O36" i="2"/>
  <c r="Q36" i="2"/>
  <c r="O37" i="2"/>
  <c r="Q37" i="2"/>
  <c r="O38" i="2"/>
  <c r="Q38" i="2"/>
  <c r="O39" i="2"/>
  <c r="Q39" i="2"/>
  <c r="O40" i="2"/>
  <c r="Q40" i="2"/>
  <c r="O41" i="2"/>
  <c r="Q41" i="2"/>
  <c r="O42" i="2"/>
  <c r="Q42" i="2"/>
  <c r="O43" i="2"/>
  <c r="Q43" i="2"/>
  <c r="O44" i="2"/>
  <c r="Q44" i="2"/>
  <c r="O45" i="2"/>
  <c r="Q45" i="2"/>
  <c r="O46" i="2"/>
  <c r="Q46" i="2"/>
  <c r="O47" i="2"/>
  <c r="Q47" i="2"/>
  <c r="O48" i="2"/>
  <c r="Q48" i="2"/>
  <c r="O49" i="2"/>
  <c r="Q49" i="2"/>
  <c r="O50" i="2"/>
  <c r="Q50" i="2"/>
  <c r="O51" i="2"/>
  <c r="Q51" i="2"/>
  <c r="O52" i="2"/>
  <c r="Q52" i="2"/>
  <c r="O53" i="2"/>
  <c r="Q53" i="2"/>
  <c r="O54" i="2"/>
  <c r="Q54" i="2"/>
  <c r="O55" i="2"/>
  <c r="Q55" i="2"/>
  <c r="O56" i="2"/>
  <c r="Q56" i="2"/>
  <c r="O57" i="2"/>
  <c r="Q57" i="2"/>
  <c r="O58" i="2"/>
  <c r="Q58" i="2"/>
  <c r="Q99" i="2"/>
  <c r="M99" i="2" s="1"/>
  <c r="U15" i="2"/>
  <c r="U16" i="2"/>
  <c r="U17" i="2"/>
  <c r="U18" i="2"/>
  <c r="U20" i="2"/>
  <c r="U21" i="2"/>
  <c r="U26" i="2"/>
  <c r="U27" i="2"/>
  <c r="U28" i="2"/>
  <c r="H98" i="2"/>
</calcChain>
</file>

<file path=xl/sharedStrings.xml><?xml version="1.0" encoding="utf-8"?>
<sst xmlns="http://schemas.openxmlformats.org/spreadsheetml/2006/main" count="723" uniqueCount="285">
  <si>
    <t>Ruimtestaat</t>
  </si>
  <si>
    <t>Onderwijsinstelling:</t>
  </si>
  <si>
    <t>Adres:</t>
  </si>
  <si>
    <t>Plaats:</t>
  </si>
  <si>
    <t>Aantal locaties:</t>
  </si>
  <si>
    <t>Werkprogramma</t>
  </si>
  <si>
    <t>Vloeronderhoud</t>
  </si>
  <si>
    <t>Nr.</t>
  </si>
  <si>
    <t>Locatie</t>
  </si>
  <si>
    <t>Verdieping</t>
  </si>
  <si>
    <t>R. nr.</t>
  </si>
  <si>
    <t>Ruimtesoort</t>
  </si>
  <si>
    <t>VSR cat.</t>
  </si>
  <si>
    <t>Opp.</t>
  </si>
  <si>
    <t>Vloersoort</t>
  </si>
  <si>
    <t>Opmerking</t>
  </si>
  <si>
    <t xml:space="preserve">Werkprogramma (selecteer)   </t>
  </si>
  <si>
    <t>Type onderhoud (selecteer)</t>
  </si>
  <si>
    <t>Frequentie</t>
  </si>
  <si>
    <t>keuken / pantry 5 * per week</t>
  </si>
  <si>
    <t>TOTAAL</t>
  </si>
  <si>
    <t>Totaal werkprogramma</t>
  </si>
  <si>
    <t>Totaal vloer</t>
  </si>
  <si>
    <t>Algemene opmerkingen</t>
  </si>
  <si>
    <t>Ruimesoort</t>
  </si>
  <si>
    <t>entree 5 * per week</t>
  </si>
  <si>
    <t>entree 3 * per week</t>
  </si>
  <si>
    <t>entree 1 * per week</t>
  </si>
  <si>
    <t>gangen, hallen en liften 5 * per week</t>
  </si>
  <si>
    <t>gangen, hallen en liften 3 * per week</t>
  </si>
  <si>
    <t>gangen, hallen en liften 1 * per week</t>
  </si>
  <si>
    <t>trappen 5 * per week</t>
  </si>
  <si>
    <t>trappen 3 * per week</t>
  </si>
  <si>
    <t>trappen 1 * per week</t>
  </si>
  <si>
    <t>leslokalen 5 * per week</t>
  </si>
  <si>
    <t>leslokalen 3 * per week</t>
  </si>
  <si>
    <t>leslokalen 1 * per week</t>
  </si>
  <si>
    <t>kantoren / leerkrachtruimte 5 * per week</t>
  </si>
  <si>
    <t>kantoren / leerkrachtruimte 3 * per week</t>
  </si>
  <si>
    <t>kantoren / leerkrachtruimte 1 * per week</t>
  </si>
  <si>
    <t>toiletten 5 * per week</t>
  </si>
  <si>
    <t>douches 5 * per week</t>
  </si>
  <si>
    <t>sportruimten/gymzalen 5 * per week</t>
  </si>
  <si>
    <t>sportruimten/gymzalen 3 * per week</t>
  </si>
  <si>
    <t>sportruimten/gymzalen 1 * per week</t>
  </si>
  <si>
    <t>kleedruimten 5 * per week</t>
  </si>
  <si>
    <t>kleedruimten 3 * per week</t>
  </si>
  <si>
    <t>kleedruimten 1 * per week</t>
  </si>
  <si>
    <t>aula 5 * per week</t>
  </si>
  <si>
    <t>aula 3 * per week</t>
  </si>
  <si>
    <t>aula 1 * per week</t>
  </si>
  <si>
    <t>keuken / pantry 3 * per week</t>
  </si>
  <si>
    <t>keuken / pantry 1 * per week</t>
  </si>
  <si>
    <t>berging / archief</t>
  </si>
  <si>
    <t>garderobe 5 * per week</t>
  </si>
  <si>
    <t>garderobe 3 * per week</t>
  </si>
  <si>
    <t>garderobe 1 * per week</t>
  </si>
  <si>
    <t>programma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</si>
  <si>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</si>
  <si>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</si>
  <si>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</si>
  <si>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</si>
  <si>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</si>
  <si>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</si>
  <si>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</si>
  <si>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</si>
  <si>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</si>
  <si>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5a</t>
  </si>
  <si>
    <t>5b</t>
  </si>
  <si>
    <t>5c</t>
  </si>
  <si>
    <t>7a</t>
  </si>
  <si>
    <t>7b</t>
  </si>
  <si>
    <t>7c</t>
  </si>
  <si>
    <t>10a</t>
  </si>
  <si>
    <t>10b</t>
  </si>
  <si>
    <t>10c</t>
  </si>
  <si>
    <t>11a</t>
  </si>
  <si>
    <t>11b</t>
  </si>
  <si>
    <t>11c</t>
  </si>
  <si>
    <t>12a</t>
  </si>
  <si>
    <t>12b</t>
  </si>
  <si>
    <t>12c</t>
  </si>
  <si>
    <t>13a</t>
  </si>
  <si>
    <t>13b</t>
  </si>
  <si>
    <t>13c</t>
  </si>
  <si>
    <t>15a</t>
  </si>
  <si>
    <t>15b</t>
  </si>
  <si>
    <t>15c</t>
  </si>
  <si>
    <t>activiteit</t>
  </si>
  <si>
    <t>ledigen van papierbakken en prullenbakken en vervangen van afvalzakken</t>
  </si>
  <si>
    <t>afnemen van bovenbladen van tafels en bureau's en lage kasten</t>
  </si>
  <si>
    <t>afnemen van vingertasten van (kast-)deuren</t>
  </si>
  <si>
    <t>bijtippend stofzuigen van tapijtvloeren</t>
  </si>
  <si>
    <t>geheel stofzuigen van tapijtvloeren en inloopmatten</t>
  </si>
  <si>
    <t>stofwissen en vlekken verwijderen van harde vloeren</t>
  </si>
  <si>
    <t>stofwissen en moppen van harde vloeren</t>
  </si>
  <si>
    <t>schrobben van harde vloeren incl. in- en uitruimen</t>
  </si>
  <si>
    <t>afnemen van de bovenzijde van radiatoren</t>
  </si>
  <si>
    <t>afnemen van vensterbanken</t>
  </si>
  <si>
    <t>afnemen van randen, richels, contacten enzovoorts</t>
  </si>
  <si>
    <t>wassen van glasdeuren</t>
  </si>
  <si>
    <t>Nat reinigen van spoelbakken en wastafels</t>
  </si>
  <si>
    <t>nat reinigen van aanrecht, schappen, kastdeurtjes en gootsteen</t>
  </si>
  <si>
    <t>afnemen van telefoontoestellen</t>
  </si>
  <si>
    <t>afnemen van zitbanken</t>
  </si>
  <si>
    <t>afnemen van liftwanden en deuren</t>
  </si>
  <si>
    <t>afnemen van kapstokken</t>
  </si>
  <si>
    <t>nat in- en uitwendig reinigen van papierbakken en prullenbakken</t>
  </si>
  <si>
    <t>afnemen van verticale vlakken van bureau's en kasten</t>
  </si>
  <si>
    <t>afnemen van de bovenzijde van hoge kasten</t>
  </si>
  <si>
    <t>afnemen van deuren met omlijsting en sponning</t>
  </si>
  <si>
    <t>afnemen van stoelframes</t>
  </si>
  <si>
    <t>stofzuigen van stoelbekleding</t>
  </si>
  <si>
    <t>geheel reinigen van meubels</t>
  </si>
  <si>
    <t>geheel reinigen van radiatoren</t>
  </si>
  <si>
    <t>ragen van plafonds, buizen en verlichtingsornamenten, ventilatieroosters</t>
  </si>
  <si>
    <t>nat reinigen van toiletpot, urinoir, doucheruimte, wastafel, bad enzovoorts</t>
  </si>
  <si>
    <t>vlekken verwijderen van wanden, spiegels en planchetten</t>
  </si>
  <si>
    <t>moppen van vloeren</t>
  </si>
  <si>
    <t>aanvullen van sanitaire benodigdheden</t>
  </si>
  <si>
    <t>afnemen van papierhouders, zeephouders, handdoekautomaten enzovoorts</t>
  </si>
  <si>
    <t>afnemen van separatieschotten</t>
  </si>
  <si>
    <t>opwrijven van chroom</t>
  </si>
  <si>
    <t>zemen van spiegels en planchetten</t>
  </si>
  <si>
    <t>nat reinigen van stortbakken en valbuizen</t>
  </si>
  <si>
    <t>nat reinigen van tegelwanden</t>
  </si>
  <si>
    <t>schrobben van vloeren</t>
  </si>
  <si>
    <t>afnemen van de bovenzijde van de afzuigkap</t>
  </si>
  <si>
    <t>200 iedere schooldag</t>
  </si>
  <si>
    <t>160: vier keer per schoolweek</t>
  </si>
  <si>
    <t>80: tweemaal per schoolweek</t>
  </si>
  <si>
    <t>40: eenmaal per schoolweek</t>
  </si>
  <si>
    <t>12: twaalf maal per jaar/maandelijks</t>
  </si>
  <si>
    <t>4: vier maal per jaar</t>
  </si>
  <si>
    <t>3: drie maal per jaar</t>
  </si>
  <si>
    <t>1: eenmaal per jaar</t>
  </si>
  <si>
    <t>Strippen, conserveren en reinigen incl. in- en uitruimen per vierkante meter</t>
  </si>
  <si>
    <t>L.06</t>
  </si>
  <si>
    <t>MIVA / douche</t>
  </si>
  <si>
    <t>D.14</t>
  </si>
  <si>
    <t>Toilet</t>
  </si>
  <si>
    <t>D.04</t>
  </si>
  <si>
    <t>Entree en garderobe</t>
  </si>
  <si>
    <t>D.03</t>
  </si>
  <si>
    <t>Restaurant</t>
  </si>
  <si>
    <t>E.02</t>
  </si>
  <si>
    <t>Praktijkruimte</t>
  </si>
  <si>
    <t>E.01</t>
  </si>
  <si>
    <t>Theorielokaal (flex)</t>
  </si>
  <si>
    <t>A.09</t>
  </si>
  <si>
    <t>Kleedruimte / wasruimte</t>
  </si>
  <si>
    <t>div</t>
  </si>
  <si>
    <t>MT</t>
  </si>
  <si>
    <t>H.05</t>
  </si>
  <si>
    <t>Handvaardigheid en tekenen</t>
  </si>
  <si>
    <t>L.05 A</t>
  </si>
  <si>
    <t>Herentoilet</t>
  </si>
  <si>
    <t>L.05 B</t>
  </si>
  <si>
    <t>Docententoilet heren</t>
  </si>
  <si>
    <t>L.04 A</t>
  </si>
  <si>
    <t>Damestoilet</t>
  </si>
  <si>
    <t>L.04 B</t>
  </si>
  <si>
    <t>Docententoilet dames</t>
  </si>
  <si>
    <t>C.09</t>
  </si>
  <si>
    <t xml:space="preserve">Theorielokaal  </t>
  </si>
  <si>
    <t>C.10</t>
  </si>
  <si>
    <t>Docentenruimte</t>
  </si>
  <si>
    <t>K.01</t>
  </si>
  <si>
    <t>Receptie en repro</t>
  </si>
  <si>
    <t>BG</t>
  </si>
  <si>
    <t>H.02 L</t>
  </si>
  <si>
    <t>Theorielokaal</t>
  </si>
  <si>
    <t>H.02 M</t>
  </si>
  <si>
    <t>H.02 N</t>
  </si>
  <si>
    <t>H.02 O</t>
  </si>
  <si>
    <t>J.01</t>
  </si>
  <si>
    <t xml:space="preserve">Kantoor locatiedirecteur </t>
  </si>
  <si>
    <t>J.05</t>
  </si>
  <si>
    <t xml:space="preserve">Flexplek </t>
  </si>
  <si>
    <t>M.01</t>
  </si>
  <si>
    <t xml:space="preserve">Teamleiders </t>
  </si>
  <si>
    <t>M.04 B</t>
  </si>
  <si>
    <t xml:space="preserve">Spreekkamer </t>
  </si>
  <si>
    <t>J.04</t>
  </si>
  <si>
    <t>M.02</t>
  </si>
  <si>
    <t xml:space="preserve">Leerlingcoach en zoco </t>
  </si>
  <si>
    <t>M.03</t>
  </si>
  <si>
    <t xml:space="preserve">Decaan en examenbureau </t>
  </si>
  <si>
    <t>M.04 A</t>
  </si>
  <si>
    <t>J.02</t>
  </si>
  <si>
    <t xml:space="preserve">Financ. admi en roostermaker </t>
  </si>
  <si>
    <t>M.05</t>
  </si>
  <si>
    <t xml:space="preserve">Reboundruimte </t>
  </si>
  <si>
    <t>H.02 B</t>
  </si>
  <si>
    <t>H.02 C</t>
  </si>
  <si>
    <t>H.02 A</t>
  </si>
  <si>
    <t>H.02 D</t>
  </si>
  <si>
    <t>H.02 E</t>
  </si>
  <si>
    <t>H.02 F</t>
  </si>
  <si>
    <t>H.02 G</t>
  </si>
  <si>
    <t>H.02 H</t>
  </si>
  <si>
    <t>H.02 I</t>
  </si>
  <si>
    <t>H.02 J</t>
  </si>
  <si>
    <t>H.02 K</t>
  </si>
  <si>
    <t>H.10 A</t>
  </si>
  <si>
    <t>Toilet dames</t>
  </si>
  <si>
    <t>H.10 H</t>
  </si>
  <si>
    <t>Docenten toilet dames</t>
  </si>
  <si>
    <t>H.10 G</t>
  </si>
  <si>
    <t>Docenten toilet heren</t>
  </si>
  <si>
    <t>H.10 B</t>
  </si>
  <si>
    <t>Toilet heren</t>
  </si>
  <si>
    <t>H.07 A</t>
  </si>
  <si>
    <t>Spreekruimte</t>
  </si>
  <si>
    <t>L.06 A</t>
  </si>
  <si>
    <t>Garderobe</t>
  </si>
  <si>
    <t>H.10 C</t>
  </si>
  <si>
    <t>H.10 F</t>
  </si>
  <si>
    <t>H.10 E</t>
  </si>
  <si>
    <t>H.10 I</t>
  </si>
  <si>
    <t>Miva</t>
  </si>
  <si>
    <t>H.10 D</t>
  </si>
  <si>
    <t>1e verdieping</t>
  </si>
  <si>
    <t>N.01 F</t>
  </si>
  <si>
    <t>N.01 G</t>
  </si>
  <si>
    <t>N.01 H</t>
  </si>
  <si>
    <t>N.03</t>
  </si>
  <si>
    <t>O.03</t>
  </si>
  <si>
    <t>Kantoor administratie</t>
  </si>
  <si>
    <t>N.01 A</t>
  </si>
  <si>
    <t>N.02 A</t>
  </si>
  <si>
    <t>ICT lokaal</t>
  </si>
  <si>
    <t>N.02 B</t>
  </si>
  <si>
    <t>N.04 A</t>
  </si>
  <si>
    <t>N.04 B</t>
  </si>
  <si>
    <t>Praktijklokaal</t>
  </si>
  <si>
    <t>N.02 C</t>
  </si>
  <si>
    <t>N.02 D</t>
  </si>
  <si>
    <t>N.01 B</t>
  </si>
  <si>
    <t>N.01 C</t>
  </si>
  <si>
    <t>N.01 D</t>
  </si>
  <si>
    <t>N.01 E</t>
  </si>
  <si>
    <t>O.02</t>
  </si>
  <si>
    <t>Kantoor teamleiders</t>
  </si>
  <si>
    <t>O.04 B</t>
  </si>
  <si>
    <t>Spreekkamer</t>
  </si>
  <si>
    <t>O.04 A</t>
  </si>
  <si>
    <t>O.01 B</t>
  </si>
  <si>
    <t>Docentenwerplekken</t>
  </si>
  <si>
    <t>N.05 B</t>
  </si>
  <si>
    <t>N.05 C</t>
  </si>
  <si>
    <t xml:space="preserve">Docenten toilet dames </t>
  </si>
  <si>
    <t>N.05 D</t>
  </si>
  <si>
    <t>Docenten toilet heren + Miva</t>
  </si>
  <si>
    <t>N.05 A</t>
  </si>
  <si>
    <t>2e verdieping</t>
  </si>
  <si>
    <t xml:space="preserve">Theorielokaal </t>
  </si>
  <si>
    <t>O.01 A</t>
  </si>
  <si>
    <t>Docenten werkplekken</t>
  </si>
  <si>
    <t>O.07 A</t>
  </si>
  <si>
    <t>O.07 B</t>
  </si>
  <si>
    <t>Open Leerplein</t>
  </si>
  <si>
    <t>X.31A</t>
  </si>
  <si>
    <t>X.12A</t>
  </si>
  <si>
    <t>X.11B</t>
  </si>
  <si>
    <t>Entreeportaal</t>
  </si>
  <si>
    <t xml:space="preserve">X.01 </t>
  </si>
  <si>
    <t>Verkeersruimte</t>
  </si>
  <si>
    <t>L.01</t>
  </si>
  <si>
    <t xml:space="preserve">Overblijven </t>
  </si>
  <si>
    <t>X.10</t>
  </si>
  <si>
    <t>Langeweg 107</t>
  </si>
  <si>
    <t>Sommelsdijk</t>
  </si>
  <si>
    <t>QW343</t>
  </si>
  <si>
    <t>Gietvloer</t>
  </si>
  <si>
    <t>Linoleum</t>
  </si>
  <si>
    <t>Beroepencampus</t>
  </si>
  <si>
    <t>Prestatie (meter / uur)</t>
  </si>
  <si>
    <t>Tarief per uur ex BTW</t>
  </si>
  <si>
    <t>kosten per jaar</t>
  </si>
  <si>
    <t>Tarief pr meter ex BTW</t>
  </si>
  <si>
    <t>inschrijver</t>
  </si>
  <si>
    <t>Kosten per jaar</t>
  </si>
  <si>
    <t>naloopronde sanitair</t>
  </si>
  <si>
    <t>Beroepencampus Middelharnis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</si>
</sst>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Open Sans Light"/>
      <family val="2"/>
    </font>
    <font>
      <b/>
      <sz val="9.5"/>
      <name val="Open Sans Light"/>
      <family val="2"/>
    </font>
    <font>
      <sz val="9.5"/>
      <color theme="1"/>
      <name val="Open Sans Light"/>
      <family val="2"/>
    </font>
    <font>
      <b/>
      <sz val="9.5"/>
      <color theme="1"/>
      <name val="Open Sans Light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ck">
        <color rgb="FF376BA1"/>
      </left>
      <right/>
      <top style="thick">
        <color rgb="FF376BA1"/>
      </top>
      <bottom/>
      <diagonal/>
    </border>
    <border>
      <left/>
      <right/>
      <top style="thick">
        <color rgb="FF376BA1"/>
      </top>
      <bottom/>
      <diagonal/>
    </border>
    <border>
      <left/>
      <right style="thick">
        <color rgb="FF376BA1"/>
      </right>
      <top style="thick">
        <color rgb="FF376BA1"/>
      </top>
      <bottom/>
      <diagonal/>
    </border>
    <border>
      <left style="thick">
        <color rgb="FF376BA1"/>
      </left>
      <right/>
      <top/>
      <bottom/>
      <diagonal/>
    </border>
    <border>
      <left/>
      <right style="thick">
        <color rgb="FF376BA1"/>
      </right>
      <top/>
      <bottom/>
      <diagonal/>
    </border>
    <border>
      <left style="thick">
        <color rgb="FF376BA1"/>
      </left>
      <right/>
      <top/>
      <bottom style="thick">
        <color rgb="FF376BA1"/>
      </bottom>
      <diagonal/>
    </border>
    <border>
      <left/>
      <right/>
      <top/>
      <bottom style="thick">
        <color rgb="FF376BA1"/>
      </bottom>
      <diagonal/>
    </border>
    <border>
      <left/>
      <right style="thick">
        <color rgb="FF376BA1"/>
      </right>
      <top/>
      <bottom style="thick">
        <color rgb="FF376BA1"/>
      </bottom>
      <diagonal/>
    </border>
    <border>
      <left style="medium">
        <color rgb="FF376BA1"/>
      </left>
      <right style="medium">
        <color rgb="FF376BA1"/>
      </right>
      <top style="medium">
        <color rgb="FF376BA1"/>
      </top>
      <bottom style="medium">
        <color rgb="FF376BA1"/>
      </bottom>
      <diagonal/>
    </border>
    <border>
      <left style="medium">
        <color rgb="FF376BA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376BA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376BA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rgb="FF376BA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376BA1"/>
      </left>
      <right/>
      <top style="medium">
        <color theme="0" tint="-0.14996795556505021"/>
      </top>
      <bottom style="medium">
        <color rgb="FF376BA1"/>
      </bottom>
      <diagonal/>
    </border>
    <border>
      <left/>
      <right/>
      <top style="medium">
        <color theme="0" tint="-0.14996795556505021"/>
      </top>
      <bottom style="medium">
        <color rgb="FF376BA1"/>
      </bottom>
      <diagonal/>
    </border>
    <border>
      <left/>
      <right style="medium">
        <color rgb="FF376BA1"/>
      </right>
      <top style="medium">
        <color theme="0" tint="-0.14996795556505021"/>
      </top>
      <bottom style="medium">
        <color rgb="FF376BA1"/>
      </bottom>
      <diagonal/>
    </border>
    <border>
      <left style="medium">
        <color rgb="FF376BA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rgb="FF376BA1"/>
      </right>
      <top/>
      <bottom style="medium">
        <color theme="0" tint="-0.14996795556505021"/>
      </bottom>
      <diagonal/>
    </border>
    <border>
      <left style="medium">
        <color rgb="FF376BA1"/>
      </left>
      <right/>
      <top style="medium">
        <color rgb="FF376BA1"/>
      </top>
      <bottom style="medium">
        <color rgb="FF376BA1"/>
      </bottom>
      <diagonal/>
    </border>
    <border>
      <left/>
      <right/>
      <top style="medium">
        <color rgb="FF376BA1"/>
      </top>
      <bottom style="medium">
        <color rgb="FF376BA1"/>
      </bottom>
      <diagonal/>
    </border>
    <border>
      <left/>
      <right style="medium">
        <color rgb="FF376BA1"/>
      </right>
      <top style="medium">
        <color rgb="FF376BA1"/>
      </top>
      <bottom style="medium">
        <color rgb="FF376BA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rgb="FF376BA1"/>
      </left>
      <right/>
      <top style="medium">
        <color rgb="FF376BA1"/>
      </top>
      <bottom/>
      <diagonal/>
    </border>
    <border>
      <left style="thin">
        <color rgb="FF376BA1"/>
      </left>
      <right style="thin">
        <color rgb="FF376BA1"/>
      </right>
      <top style="thin">
        <color rgb="FF376BA1"/>
      </top>
      <bottom style="thin">
        <color rgb="FF376BA1"/>
      </bottom>
      <diagonal/>
    </border>
    <border>
      <left style="medium">
        <color rgb="FF31A39B"/>
      </left>
      <right/>
      <top style="medium">
        <color rgb="FF31A39B"/>
      </top>
      <bottom style="thin">
        <color rgb="FF376BA1"/>
      </bottom>
      <diagonal/>
    </border>
    <border>
      <left/>
      <right/>
      <top style="medium">
        <color rgb="FF31A39B"/>
      </top>
      <bottom style="thin">
        <color rgb="FF376BA1"/>
      </bottom>
      <diagonal/>
    </border>
    <border>
      <left/>
      <right style="medium">
        <color rgb="FF31A39B"/>
      </right>
      <top style="medium">
        <color rgb="FF31A39B"/>
      </top>
      <bottom style="thin">
        <color rgb="FF376BA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1" fillId="0" borderId="0"/>
  </cellStyleXfs>
  <cellXfs count="141">
    <xf numFmtId="0" fontId="0" fillId="0" borderId="0" xfId="0"/>
    <xf numFmtId="0" fontId="0" fillId="0" borderId="0" xfId="0" applyAlignment="1"/>
    <xf numFmtId="0" fontId="2" fillId="0" borderId="0" xfId="0" applyFont="1" applyAlignment="1">
      <alignment horizontal="right"/>
    </xf>
    <xf numFmtId="0" fontId="0" fillId="0" borderId="0" xfId="0" applyFont="1" applyAlignment="1">
      <alignment textRotation="90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Fill="1" applyAlignment="1">
      <alignment horizontal="left"/>
    </xf>
    <xf numFmtId="44" fontId="3" fillId="0" borderId="0" xfId="1" applyFont="1" applyBorder="1"/>
    <xf numFmtId="44" fontId="0" fillId="0" borderId="0" xfId="1" applyFont="1" applyFill="1" applyBorder="1" applyAlignment="1"/>
    <xf numFmtId="44" fontId="3" fillId="0" borderId="0" xfId="1" applyFont="1" applyBorder="1" applyAlignment="1"/>
    <xf numFmtId="0" fontId="6" fillId="0" borderId="0" xfId="0" applyFont="1"/>
    <xf numFmtId="2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/>
    <xf numFmtId="0" fontId="1" fillId="0" borderId="0" xfId="0" applyFont="1"/>
    <xf numFmtId="44" fontId="0" fillId="0" borderId="0" xfId="0" applyNumberFormat="1"/>
    <xf numFmtId="44" fontId="0" fillId="0" borderId="0" xfId="1" applyFont="1"/>
    <xf numFmtId="0" fontId="1" fillId="0" borderId="0" xfId="0" applyFont="1" applyAlignment="1">
      <alignment wrapText="1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/>
    <xf numFmtId="44" fontId="0" fillId="0" borderId="0" xfId="0" applyNumberFormat="1" applyBorder="1"/>
    <xf numFmtId="44" fontId="0" fillId="0" borderId="0" xfId="1" applyFont="1" applyAlignment="1">
      <alignment wrapText="1"/>
    </xf>
    <xf numFmtId="0" fontId="5" fillId="0" borderId="0" xfId="0" applyFont="1"/>
    <xf numFmtId="0" fontId="0" fillId="0" borderId="0" xfId="0" applyNumberFormat="1" applyAlignment="1">
      <alignment wrapText="1"/>
    </xf>
    <xf numFmtId="0" fontId="6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14" fontId="5" fillId="0" borderId="0" xfId="0" applyNumberFormat="1" applyFont="1" applyBorder="1" applyAlignment="1" applyProtection="1">
      <alignment horizontal="center"/>
      <protection locked="0"/>
    </xf>
    <xf numFmtId="2" fontId="5" fillId="0" borderId="0" xfId="0" applyNumberFormat="1" applyFont="1" applyBorder="1" applyProtection="1">
      <protection locked="0"/>
    </xf>
    <xf numFmtId="1" fontId="5" fillId="0" borderId="0" xfId="0" applyNumberFormat="1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2" fontId="7" fillId="0" borderId="0" xfId="0" applyNumberFormat="1" applyFont="1" applyBorder="1" applyProtection="1"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/>
      <protection locked="0"/>
    </xf>
    <xf numFmtId="2" fontId="5" fillId="0" borderId="3" xfId="0" applyNumberFormat="1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2" fontId="5" fillId="0" borderId="7" xfId="0" applyNumberFormat="1" applyFont="1" applyBorder="1" applyProtection="1">
      <protection locked="0"/>
    </xf>
    <xf numFmtId="0" fontId="5" fillId="0" borderId="8" xfId="0" applyFont="1" applyBorder="1"/>
    <xf numFmtId="0" fontId="6" fillId="0" borderId="9" xfId="0" applyFont="1" applyBorder="1" applyProtection="1">
      <protection locked="0"/>
    </xf>
    <xf numFmtId="0" fontId="6" fillId="0" borderId="10" xfId="0" applyFont="1" applyBorder="1"/>
    <xf numFmtId="0" fontId="5" fillId="0" borderId="9" xfId="0" applyFont="1" applyBorder="1" applyProtection="1">
      <protection locked="0"/>
    </xf>
    <xf numFmtId="0" fontId="5" fillId="0" borderId="10" xfId="0" applyFont="1" applyBorder="1"/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center"/>
    </xf>
    <xf numFmtId="0" fontId="7" fillId="0" borderId="9" xfId="0" applyFont="1" applyBorder="1" applyProtection="1">
      <protection locked="0"/>
    </xf>
    <xf numFmtId="0" fontId="7" fillId="0" borderId="10" xfId="0" applyFont="1" applyBorder="1"/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horizontal="center"/>
      <protection locked="0"/>
    </xf>
    <xf numFmtId="2" fontId="7" fillId="0" borderId="12" xfId="0" applyNumberFormat="1" applyFont="1" applyBorder="1" applyProtection="1">
      <protection locked="0"/>
    </xf>
    <xf numFmtId="0" fontId="7" fillId="0" borderId="13" xfId="0" applyFont="1" applyBorder="1"/>
    <xf numFmtId="0" fontId="5" fillId="0" borderId="15" xfId="0" applyFont="1" applyBorder="1" applyAlignment="1" applyProtection="1">
      <alignment horizontal="left"/>
      <protection locked="0"/>
    </xf>
    <xf numFmtId="0" fontId="5" fillId="0" borderId="16" xfId="0" applyFont="1" applyBorder="1" applyAlignment="1" applyProtection="1">
      <alignment horizontal="left"/>
      <protection locked="0"/>
    </xf>
    <xf numFmtId="0" fontId="6" fillId="0" borderId="11" xfId="0" applyFont="1" applyBorder="1" applyProtection="1">
      <protection locked="0"/>
    </xf>
    <xf numFmtId="0" fontId="6" fillId="0" borderId="12" xfId="0" applyFont="1" applyBorder="1" applyProtection="1">
      <protection locked="0"/>
    </xf>
    <xf numFmtId="2" fontId="6" fillId="0" borderId="12" xfId="0" applyNumberFormat="1" applyFont="1" applyBorder="1" applyProtection="1">
      <protection locked="0"/>
    </xf>
    <xf numFmtId="0" fontId="6" fillId="0" borderId="13" xfId="0" applyFont="1" applyBorder="1"/>
    <xf numFmtId="0" fontId="5" fillId="2" borderId="25" xfId="0" applyFont="1" applyFill="1" applyBorder="1" applyProtection="1">
      <protection locked="0"/>
    </xf>
    <xf numFmtId="0" fontId="5" fillId="2" borderId="26" xfId="0" applyFont="1" applyFill="1" applyBorder="1" applyProtection="1">
      <protection locked="0"/>
    </xf>
    <xf numFmtId="0" fontId="6" fillId="2" borderId="26" xfId="0" applyFont="1" applyFill="1" applyBorder="1" applyProtection="1">
      <protection locked="0"/>
    </xf>
    <xf numFmtId="0" fontId="6" fillId="2" borderId="27" xfId="0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0" fontId="5" fillId="0" borderId="28" xfId="0" applyFont="1" applyBorder="1" applyAlignment="1" applyProtection="1">
      <alignment horizontal="left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2" fontId="6" fillId="2" borderId="14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right" textRotation="90"/>
    </xf>
    <xf numFmtId="0" fontId="1" fillId="0" borderId="29" xfId="0" applyFont="1" applyBorder="1" applyAlignment="1">
      <alignment horizontal="right" textRotation="90"/>
    </xf>
    <xf numFmtId="0" fontId="0" fillId="0" borderId="14" xfId="0" applyFont="1" applyFill="1" applyBorder="1" applyAlignment="1">
      <alignment horizontal="center" textRotation="90"/>
    </xf>
    <xf numFmtId="0" fontId="0" fillId="0" borderId="14" xfId="0" applyFont="1" applyBorder="1" applyAlignment="1">
      <alignment horizontal="center" textRotation="90"/>
    </xf>
    <xf numFmtId="0" fontId="2" fillId="0" borderId="14" xfId="0" applyFont="1" applyBorder="1" applyAlignment="1">
      <alignment horizontal="right"/>
    </xf>
    <xf numFmtId="0" fontId="1" fillId="0" borderId="14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0" fillId="0" borderId="30" xfId="0" applyBorder="1"/>
    <xf numFmtId="0" fontId="0" fillId="0" borderId="30" xfId="0" applyFill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0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left"/>
    </xf>
    <xf numFmtId="0" fontId="0" fillId="0" borderId="32" xfId="0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Fill="1" applyBorder="1" applyAlignment="1">
      <alignment horizontal="left"/>
    </xf>
    <xf numFmtId="0" fontId="9" fillId="0" borderId="34" xfId="0" applyFont="1" applyBorder="1" applyAlignment="1"/>
    <xf numFmtId="0" fontId="10" fillId="0" borderId="34" xfId="0" applyFont="1" applyBorder="1" applyAlignment="1"/>
    <xf numFmtId="0" fontId="9" fillId="0" borderId="34" xfId="2" applyFont="1" applyBorder="1" applyAlignment="1"/>
    <xf numFmtId="0" fontId="9" fillId="0" borderId="34" xfId="2" applyFont="1" applyBorder="1" applyAlignment="1"/>
    <xf numFmtId="0" fontId="10" fillId="0" borderId="34" xfId="2" applyFont="1" applyBorder="1" applyAlignment="1"/>
    <xf numFmtId="0" fontId="9" fillId="0" borderId="34" xfId="2" applyFont="1" applyBorder="1" applyAlignment="1"/>
    <xf numFmtId="0" fontId="10" fillId="0" borderId="34" xfId="2" applyFont="1" applyBorder="1" applyAlignment="1"/>
    <xf numFmtId="0" fontId="5" fillId="0" borderId="28" xfId="0" applyFont="1" applyFill="1" applyBorder="1" applyAlignment="1" applyProtection="1">
      <alignment horizontal="left"/>
      <protection locked="0"/>
    </xf>
    <xf numFmtId="0" fontId="10" fillId="0" borderId="34" xfId="0" applyFont="1" applyFill="1" applyBorder="1" applyAlignment="1"/>
    <xf numFmtId="0" fontId="5" fillId="0" borderId="3" xfId="0" applyFont="1" applyFill="1" applyBorder="1" applyAlignment="1" applyProtection="1">
      <alignment horizontal="center"/>
      <protection locked="0"/>
    </xf>
    <xf numFmtId="2" fontId="5" fillId="0" borderId="3" xfId="0" applyNumberFormat="1" applyFont="1" applyFill="1" applyBorder="1" applyAlignment="1" applyProtection="1">
      <alignment horizontal="left"/>
      <protection locked="0"/>
    </xf>
    <xf numFmtId="0" fontId="5" fillId="0" borderId="16" xfId="0" applyFont="1" applyFill="1" applyBorder="1" applyAlignment="1" applyProtection="1">
      <alignment horizontal="left"/>
      <protection locked="0"/>
    </xf>
    <xf numFmtId="0" fontId="5" fillId="0" borderId="10" xfId="0" applyFont="1" applyFill="1" applyBorder="1"/>
    <xf numFmtId="0" fontId="5" fillId="0" borderId="0" xfId="0" applyFont="1" applyFill="1"/>
    <xf numFmtId="0" fontId="2" fillId="0" borderId="0" xfId="0" applyFont="1"/>
    <xf numFmtId="44" fontId="2" fillId="0" borderId="0" xfId="1" applyFont="1"/>
    <xf numFmtId="0" fontId="2" fillId="0" borderId="0" xfId="0" applyNumberFormat="1" applyFont="1" applyAlignment="1">
      <alignment wrapText="1"/>
    </xf>
    <xf numFmtId="44" fontId="2" fillId="0" borderId="0" xfId="1" applyFont="1" applyAlignment="1">
      <alignment wrapText="1"/>
    </xf>
    <xf numFmtId="0" fontId="3" fillId="0" borderId="0" xfId="0" applyFont="1" applyProtection="1">
      <protection locked="0"/>
    </xf>
    <xf numFmtId="44" fontId="3" fillId="0" borderId="0" xfId="1" applyFont="1"/>
    <xf numFmtId="44" fontId="3" fillId="0" borderId="0" xfId="1" applyFont="1" applyProtection="1">
      <protection locked="0"/>
    </xf>
    <xf numFmtId="0" fontId="3" fillId="0" borderId="0" xfId="0" applyNumberFormat="1" applyFont="1" applyAlignment="1" applyProtection="1">
      <alignment wrapText="1"/>
      <protection locked="0"/>
    </xf>
    <xf numFmtId="44" fontId="3" fillId="0" borderId="0" xfId="1" applyFont="1" applyAlignment="1">
      <alignment wrapText="1"/>
    </xf>
    <xf numFmtId="0" fontId="3" fillId="0" borderId="0" xfId="0" applyFont="1" applyFill="1" applyProtection="1">
      <protection locked="0"/>
    </xf>
    <xf numFmtId="0" fontId="3" fillId="0" borderId="0" xfId="0" applyNumberFormat="1" applyFont="1" applyAlignment="1">
      <alignment wrapText="1"/>
    </xf>
    <xf numFmtId="44" fontId="3" fillId="0" borderId="1" xfId="0" applyNumberFormat="1" applyFont="1" applyBorder="1"/>
    <xf numFmtId="44" fontId="3" fillId="0" borderId="1" xfId="1" applyFont="1" applyBorder="1"/>
    <xf numFmtId="0" fontId="2" fillId="0" borderId="0" xfId="0" applyFont="1" applyAlignment="1">
      <alignment wrapText="1"/>
    </xf>
    <xf numFmtId="44" fontId="3" fillId="0" borderId="0" xfId="1" applyFont="1" applyAlignment="1" applyProtection="1">
      <alignment wrapText="1"/>
      <protection locked="0"/>
    </xf>
    <xf numFmtId="44" fontId="3" fillId="3" borderId="35" xfId="1" applyFont="1" applyFill="1" applyBorder="1" applyAlignment="1" applyProtection="1">
      <alignment wrapText="1"/>
      <protection locked="0"/>
    </xf>
    <xf numFmtId="44" fontId="3" fillId="3" borderId="35" xfId="0" applyNumberFormat="1" applyFont="1" applyFill="1" applyBorder="1" applyProtection="1">
      <protection locked="0"/>
    </xf>
    <xf numFmtId="0" fontId="3" fillId="3" borderId="35" xfId="0" applyFont="1" applyFill="1" applyBorder="1" applyProtection="1">
      <protection locked="0"/>
    </xf>
    <xf numFmtId="0" fontId="0" fillId="0" borderId="30" xfId="0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7" fillId="0" borderId="19" xfId="0" applyFont="1" applyBorder="1" applyAlignment="1" applyProtection="1">
      <alignment horizontal="left"/>
      <protection locked="0"/>
    </xf>
    <xf numFmtId="0" fontId="7" fillId="0" borderId="20" xfId="0" applyFont="1" applyBorder="1" applyAlignment="1" applyProtection="1">
      <alignment horizontal="left"/>
      <protection locked="0"/>
    </xf>
    <xf numFmtId="0" fontId="7" fillId="0" borderId="21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23" xfId="0" applyFont="1" applyBorder="1" applyAlignment="1" applyProtection="1">
      <alignment horizontal="left"/>
      <protection locked="0"/>
    </xf>
    <xf numFmtId="0" fontId="7" fillId="0" borderId="24" xfId="0" applyFont="1" applyBorder="1" applyAlignment="1" applyProtection="1">
      <alignment horizontal="left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18" xfId="0" applyFont="1" applyBorder="1" applyAlignment="1" applyProtection="1">
      <alignment horizontal="left"/>
      <protection locked="0"/>
    </xf>
    <xf numFmtId="0" fontId="8" fillId="2" borderId="25" xfId="0" applyFont="1" applyFill="1" applyBorder="1" applyAlignment="1" applyProtection="1">
      <protection locked="0"/>
    </xf>
    <xf numFmtId="0" fontId="0" fillId="0" borderId="26" xfId="0" applyBorder="1" applyAlignment="1"/>
    <xf numFmtId="0" fontId="0" fillId="0" borderId="27" xfId="0" applyBorder="1" applyAlignment="1"/>
    <xf numFmtId="1" fontId="5" fillId="3" borderId="35" xfId="0" applyNumberFormat="1" applyFont="1" applyFill="1" applyBorder="1" applyAlignment="1" applyProtection="1">
      <alignment horizontal="center"/>
      <protection locked="0"/>
    </xf>
  </cellXfs>
  <cellStyles count="3">
    <cellStyle name="Standaard" xfId="0" builtinId="0"/>
    <cellStyle name="Standaard 2" xfId="2" xr:uid="{00000000-0005-0000-0000-000001000000}"/>
    <cellStyle name="Valuta" xfId="1" builtinId="4"/>
  </cellStyles>
  <dxfs count="0"/>
  <tableStyles count="0" defaultTableStyle="TableStyleMedium2" defaultPivotStyle="PivotStyleLight16"/>
  <colors>
    <mruColors>
      <color rgb="FF376BA1"/>
      <color rgb="FF31A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2"/>
  <sheetViews>
    <sheetView tabSelected="1" topLeftCell="G11" zoomScaleNormal="100" workbookViewId="0">
      <selection activeCell="T31" sqref="T31:T37"/>
    </sheetView>
  </sheetViews>
  <sheetFormatPr defaultColWidth="8.7109375" defaultRowHeight="15"/>
  <cols>
    <col min="1" max="1" width="1.7109375" customWidth="1"/>
    <col min="2" max="2" width="3.7109375" bestFit="1" customWidth="1"/>
    <col min="3" max="3" width="31.7109375" bestFit="1" customWidth="1"/>
    <col min="4" max="4" width="13.7109375" customWidth="1"/>
    <col min="6" max="6" width="27.85546875" customWidth="1"/>
    <col min="7" max="7" width="9.42578125" bestFit="1" customWidth="1"/>
    <col min="9" max="9" width="11.28515625" bestFit="1" customWidth="1"/>
    <col min="10" max="10" width="15.140625" customWidth="1"/>
    <col min="11" max="11" width="1.7109375" customWidth="1"/>
    <col min="13" max="13" width="39.28515625" customWidth="1"/>
    <col min="14" max="14" width="10.42578125" customWidth="1"/>
    <col min="15" max="15" width="10" customWidth="1"/>
    <col min="17" max="17" width="19.7109375" style="18" customWidth="1"/>
    <col min="18" max="18" width="67.7109375" style="18" customWidth="1"/>
    <col min="19" max="19" width="13.140625" style="27" customWidth="1"/>
    <col min="20" max="21" width="13.140625" style="25" customWidth="1"/>
    <col min="22" max="22" width="14.28515625" customWidth="1"/>
  </cols>
  <sheetData>
    <row r="1" spans="1:22" ht="15.75" thickTop="1">
      <c r="A1" s="41"/>
      <c r="B1" s="42"/>
      <c r="C1" s="42"/>
      <c r="D1" s="42"/>
      <c r="E1" s="42"/>
      <c r="F1" s="42"/>
      <c r="G1" s="42"/>
      <c r="H1" s="43"/>
      <c r="I1" s="42"/>
      <c r="J1" s="42"/>
      <c r="K1" s="44"/>
      <c r="L1" s="26"/>
    </row>
    <row r="2" spans="1:22">
      <c r="A2" s="45"/>
      <c r="B2" s="28"/>
      <c r="C2" s="28" t="s">
        <v>0</v>
      </c>
      <c r="D2" s="29"/>
      <c r="E2" s="29"/>
      <c r="F2" s="30"/>
      <c r="G2" s="29"/>
      <c r="H2" s="31"/>
      <c r="I2" s="29"/>
      <c r="J2" s="29"/>
      <c r="K2" s="46"/>
      <c r="L2" s="10"/>
    </row>
    <row r="3" spans="1:22">
      <c r="A3" s="47"/>
      <c r="B3" s="29"/>
      <c r="C3" s="29"/>
      <c r="D3" s="29"/>
      <c r="E3" s="29"/>
      <c r="F3" s="29"/>
      <c r="G3" s="29"/>
      <c r="H3" s="29"/>
      <c r="I3" s="29"/>
      <c r="J3" s="29"/>
      <c r="K3" s="48"/>
      <c r="L3" s="26"/>
    </row>
    <row r="4" spans="1:22">
      <c r="A4" s="45"/>
      <c r="B4" s="28"/>
      <c r="C4" s="28" t="s">
        <v>1</v>
      </c>
      <c r="D4" s="130" t="s">
        <v>284</v>
      </c>
      <c r="E4" s="130"/>
      <c r="F4" s="130"/>
      <c r="G4" s="29"/>
      <c r="H4" s="29"/>
      <c r="I4" s="29"/>
      <c r="J4" s="29"/>
      <c r="K4" s="46"/>
      <c r="L4" s="10"/>
    </row>
    <row r="5" spans="1:22">
      <c r="A5" s="45"/>
      <c r="B5" s="28"/>
      <c r="C5" s="28" t="s">
        <v>2</v>
      </c>
      <c r="D5" s="130" t="s">
        <v>271</v>
      </c>
      <c r="E5" s="130"/>
      <c r="F5" s="130"/>
      <c r="G5" s="29"/>
      <c r="H5" s="29"/>
      <c r="I5" s="29"/>
      <c r="J5" s="29"/>
      <c r="K5" s="46"/>
      <c r="L5" s="10"/>
    </row>
    <row r="6" spans="1:22">
      <c r="A6" s="45"/>
      <c r="B6" s="28"/>
      <c r="C6" s="28" t="s">
        <v>3</v>
      </c>
      <c r="D6" s="130" t="s">
        <v>272</v>
      </c>
      <c r="E6" s="130"/>
      <c r="F6" s="130"/>
      <c r="G6" s="29"/>
      <c r="H6" s="29"/>
      <c r="I6" s="29"/>
      <c r="J6" s="29"/>
      <c r="K6" s="46"/>
      <c r="L6" s="10"/>
    </row>
    <row r="7" spans="1:22">
      <c r="A7" s="45"/>
      <c r="B7" s="28"/>
      <c r="C7" s="29"/>
      <c r="D7" s="29"/>
      <c r="E7" s="29"/>
      <c r="F7" s="29" t="s">
        <v>273</v>
      </c>
      <c r="G7" s="29"/>
      <c r="H7" s="29"/>
      <c r="I7" s="29"/>
      <c r="J7" s="29"/>
      <c r="K7" s="46"/>
      <c r="L7" s="10"/>
    </row>
    <row r="8" spans="1:22">
      <c r="A8" s="45"/>
      <c r="B8" s="28"/>
      <c r="C8" s="28" t="s">
        <v>4</v>
      </c>
      <c r="D8" s="32">
        <v>1</v>
      </c>
      <c r="E8" s="29"/>
      <c r="F8" s="29"/>
      <c r="G8" s="29"/>
      <c r="H8" s="29"/>
      <c r="I8" s="29"/>
      <c r="J8" s="29"/>
      <c r="K8" s="46"/>
      <c r="L8" s="10"/>
    </row>
    <row r="9" spans="1:22">
      <c r="A9" s="45"/>
      <c r="B9" s="28"/>
      <c r="C9" s="28"/>
      <c r="D9" s="32"/>
      <c r="E9" s="29"/>
      <c r="F9" s="29"/>
      <c r="G9" s="29"/>
      <c r="H9" s="29"/>
      <c r="I9" s="29"/>
      <c r="J9" s="29"/>
      <c r="K9" s="46"/>
      <c r="L9" s="10"/>
    </row>
    <row r="10" spans="1:22">
      <c r="A10" s="45"/>
      <c r="B10" s="28"/>
      <c r="C10" s="28" t="s">
        <v>281</v>
      </c>
      <c r="D10" s="140"/>
      <c r="E10" s="140"/>
      <c r="F10" s="140"/>
      <c r="G10" s="29"/>
      <c r="H10" s="29"/>
      <c r="I10" s="29"/>
      <c r="J10" s="29"/>
      <c r="K10" s="46"/>
      <c r="L10" s="10"/>
    </row>
    <row r="11" spans="1:22" ht="15.75" thickBot="1">
      <c r="A11" s="47"/>
      <c r="B11" s="29"/>
      <c r="C11" s="29"/>
      <c r="D11" s="29"/>
      <c r="E11" s="29"/>
      <c r="F11" s="29"/>
      <c r="G11" s="29"/>
      <c r="H11" s="31"/>
      <c r="I11" s="29"/>
      <c r="J11" s="29"/>
      <c r="K11" s="48"/>
      <c r="L11" s="26"/>
      <c r="M11" s="125" t="s">
        <v>5</v>
      </c>
      <c r="N11" s="125"/>
      <c r="O11" s="125"/>
      <c r="P11" s="125"/>
      <c r="Q11" s="125"/>
      <c r="R11" s="126" t="s">
        <v>6</v>
      </c>
      <c r="S11" s="126"/>
      <c r="T11" s="126"/>
      <c r="U11" s="126"/>
      <c r="V11" s="126"/>
    </row>
    <row r="12" spans="1:22" ht="45.75" thickBot="1">
      <c r="A12" s="49"/>
      <c r="B12" s="72" t="s">
        <v>7</v>
      </c>
      <c r="C12" s="72" t="s">
        <v>8</v>
      </c>
      <c r="D12" s="72" t="s">
        <v>9</v>
      </c>
      <c r="E12" s="72" t="s">
        <v>10</v>
      </c>
      <c r="F12" s="72" t="s">
        <v>11</v>
      </c>
      <c r="G12" s="72" t="s">
        <v>12</v>
      </c>
      <c r="H12" s="73" t="s">
        <v>13</v>
      </c>
      <c r="I12" s="72" t="s">
        <v>14</v>
      </c>
      <c r="J12" s="72" t="s">
        <v>15</v>
      </c>
      <c r="K12" s="50"/>
      <c r="L12" s="12"/>
      <c r="M12" s="106" t="s">
        <v>16</v>
      </c>
      <c r="N12" s="119" t="s">
        <v>277</v>
      </c>
      <c r="O12" s="106" t="s">
        <v>18</v>
      </c>
      <c r="P12" s="119" t="s">
        <v>278</v>
      </c>
      <c r="Q12" s="107" t="s">
        <v>279</v>
      </c>
      <c r="R12" s="107" t="s">
        <v>17</v>
      </c>
      <c r="S12" s="108" t="s">
        <v>18</v>
      </c>
      <c r="T12" s="109" t="s">
        <v>280</v>
      </c>
      <c r="U12" s="109" t="s">
        <v>282</v>
      </c>
      <c r="V12" s="19"/>
    </row>
    <row r="13" spans="1:22" ht="15.75" thickBot="1">
      <c r="A13" s="47"/>
      <c r="B13" s="60"/>
      <c r="C13" s="36" t="s">
        <v>276</v>
      </c>
      <c r="D13" s="71" t="s">
        <v>169</v>
      </c>
      <c r="E13" s="92" t="s">
        <v>137</v>
      </c>
      <c r="F13" s="92" t="s">
        <v>138</v>
      </c>
      <c r="G13" s="38"/>
      <c r="H13" s="39">
        <v>4.8</v>
      </c>
      <c r="I13" s="40" t="s">
        <v>274</v>
      </c>
      <c r="J13" s="61"/>
      <c r="K13" s="48"/>
      <c r="L13" s="26"/>
      <c r="M13" s="110" t="s">
        <v>40</v>
      </c>
      <c r="N13" s="123"/>
      <c r="O13" s="5">
        <v>400</v>
      </c>
      <c r="P13" s="122"/>
      <c r="Q13" s="111" t="e">
        <f t="shared" ref="Q13:Q52" si="0">((H13*O13)/N13)*P13</f>
        <v>#DIV/0!</v>
      </c>
      <c r="R13" s="112"/>
      <c r="S13" s="113"/>
      <c r="T13" s="114"/>
      <c r="U13" s="114"/>
    </row>
    <row r="14" spans="1:22" ht="15.75" thickBot="1">
      <c r="A14" s="47"/>
      <c r="B14" s="60"/>
      <c r="C14" s="36" t="s">
        <v>276</v>
      </c>
      <c r="D14" s="37" t="s">
        <v>169</v>
      </c>
      <c r="E14" s="92" t="s">
        <v>139</v>
      </c>
      <c r="F14" s="92" t="s">
        <v>140</v>
      </c>
      <c r="G14" s="38"/>
      <c r="H14" s="39">
        <v>1.5</v>
      </c>
      <c r="I14" s="40" t="s">
        <v>274</v>
      </c>
      <c r="J14" s="61"/>
      <c r="K14" s="48"/>
      <c r="L14" s="26"/>
      <c r="M14" s="110" t="s">
        <v>40</v>
      </c>
      <c r="N14" s="123"/>
      <c r="O14" s="5">
        <v>400</v>
      </c>
      <c r="P14" s="122"/>
      <c r="Q14" s="111" t="e">
        <f t="shared" si="0"/>
        <v>#DIV/0!</v>
      </c>
      <c r="R14" s="112"/>
      <c r="S14" s="113"/>
      <c r="T14" s="114"/>
      <c r="U14" s="114"/>
    </row>
    <row r="15" spans="1:22" ht="15.75" thickBot="1">
      <c r="A15" s="47"/>
      <c r="B15" s="60"/>
      <c r="C15" s="36" t="s">
        <v>276</v>
      </c>
      <c r="D15" s="71" t="s">
        <v>169</v>
      </c>
      <c r="E15" s="92" t="s">
        <v>141</v>
      </c>
      <c r="F15" s="92" t="s">
        <v>142</v>
      </c>
      <c r="G15" s="38"/>
      <c r="H15" s="39">
        <v>13.6</v>
      </c>
      <c r="I15" s="40" t="s">
        <v>275</v>
      </c>
      <c r="J15" s="61"/>
      <c r="K15" s="48"/>
      <c r="L15" s="26"/>
      <c r="M15" s="110" t="s">
        <v>25</v>
      </c>
      <c r="N15" s="123"/>
      <c r="O15" s="5">
        <f>HLOOKUP(M15,Werkprogramma!$A$1:$AI$61,3,FALSE)</f>
        <v>200</v>
      </c>
      <c r="P15" s="122"/>
      <c r="Q15" s="111" t="e">
        <f t="shared" si="0"/>
        <v>#DIV/0!</v>
      </c>
      <c r="R15" s="112" t="s">
        <v>136</v>
      </c>
      <c r="S15" s="113">
        <v>1</v>
      </c>
      <c r="T15" s="121"/>
      <c r="U15" s="114">
        <f t="shared" ref="U15:U28" si="1">H15*S15*T15</f>
        <v>0</v>
      </c>
    </row>
    <row r="16" spans="1:22" ht="15.75" thickBot="1">
      <c r="A16" s="47"/>
      <c r="B16" s="60"/>
      <c r="C16" s="36" t="s">
        <v>276</v>
      </c>
      <c r="D16" s="37" t="s">
        <v>169</v>
      </c>
      <c r="E16" s="92" t="s">
        <v>143</v>
      </c>
      <c r="F16" s="92" t="s">
        <v>144</v>
      </c>
      <c r="G16" s="38"/>
      <c r="H16" s="39">
        <v>99.7</v>
      </c>
      <c r="I16" s="40" t="s">
        <v>275</v>
      </c>
      <c r="J16" s="61"/>
      <c r="K16" s="48"/>
      <c r="L16" s="26"/>
      <c r="M16" s="115" t="s">
        <v>34</v>
      </c>
      <c r="N16" s="123"/>
      <c r="O16" s="5">
        <f>HLOOKUP(M16,Werkprogramma!$A$1:$AI$61,3,FALSE)</f>
        <v>200</v>
      </c>
      <c r="P16" s="122"/>
      <c r="Q16" s="111" t="e">
        <f t="shared" si="0"/>
        <v>#DIV/0!</v>
      </c>
      <c r="R16" s="112" t="s">
        <v>136</v>
      </c>
      <c r="S16" s="113">
        <v>1</v>
      </c>
      <c r="T16" s="121"/>
      <c r="U16" s="114">
        <f t="shared" si="1"/>
        <v>0</v>
      </c>
    </row>
    <row r="17" spans="1:21" ht="15.75" thickBot="1">
      <c r="A17" s="47"/>
      <c r="B17" s="60"/>
      <c r="C17" s="36" t="s">
        <v>276</v>
      </c>
      <c r="D17" s="37" t="s">
        <v>169</v>
      </c>
      <c r="E17" s="92" t="s">
        <v>145</v>
      </c>
      <c r="F17" s="92" t="s">
        <v>146</v>
      </c>
      <c r="G17" s="38"/>
      <c r="H17" s="39">
        <v>118.2</v>
      </c>
      <c r="I17" s="40" t="s">
        <v>275</v>
      </c>
      <c r="J17" s="61"/>
      <c r="K17" s="48"/>
      <c r="L17" s="26"/>
      <c r="M17" s="115" t="s">
        <v>34</v>
      </c>
      <c r="N17" s="123"/>
      <c r="O17" s="5">
        <f>HLOOKUP(M17,Werkprogramma!$A$1:$AI$61,3,FALSE)</f>
        <v>200</v>
      </c>
      <c r="P17" s="122"/>
      <c r="Q17" s="111" t="e">
        <f t="shared" si="0"/>
        <v>#DIV/0!</v>
      </c>
      <c r="R17" s="112" t="s">
        <v>136</v>
      </c>
      <c r="S17" s="113">
        <v>1</v>
      </c>
      <c r="T17" s="121"/>
      <c r="U17" s="114">
        <f t="shared" si="1"/>
        <v>0</v>
      </c>
    </row>
    <row r="18" spans="1:21" ht="15.75" thickBot="1">
      <c r="A18" s="47"/>
      <c r="B18" s="60"/>
      <c r="C18" s="36" t="s">
        <v>276</v>
      </c>
      <c r="D18" s="71" t="s">
        <v>169</v>
      </c>
      <c r="E18" s="92" t="s">
        <v>147</v>
      </c>
      <c r="F18" s="92" t="s">
        <v>148</v>
      </c>
      <c r="G18" s="38"/>
      <c r="H18" s="39">
        <v>58.9</v>
      </c>
      <c r="I18" s="40" t="s">
        <v>275</v>
      </c>
      <c r="J18" s="61"/>
      <c r="K18" s="48"/>
      <c r="L18" s="26"/>
      <c r="M18" s="110" t="s">
        <v>34</v>
      </c>
      <c r="N18" s="123"/>
      <c r="O18" s="5">
        <f>HLOOKUP(M18,Werkprogramma!$A$1:$AI$61,3,FALSE)</f>
        <v>200</v>
      </c>
      <c r="P18" s="122"/>
      <c r="Q18" s="111" t="e">
        <f t="shared" si="0"/>
        <v>#DIV/0!</v>
      </c>
      <c r="R18" s="112" t="s">
        <v>136</v>
      </c>
      <c r="S18" s="113">
        <v>1</v>
      </c>
      <c r="T18" s="121"/>
      <c r="U18" s="114">
        <f t="shared" si="1"/>
        <v>0</v>
      </c>
    </row>
    <row r="19" spans="1:21" ht="15.75" thickBot="1">
      <c r="A19" s="47"/>
      <c r="B19" s="60"/>
      <c r="C19" s="36" t="s">
        <v>276</v>
      </c>
      <c r="D19" s="71" t="s">
        <v>169</v>
      </c>
      <c r="E19" s="92" t="s">
        <v>149</v>
      </c>
      <c r="F19" s="92" t="s">
        <v>150</v>
      </c>
      <c r="G19" s="38"/>
      <c r="H19" s="39">
        <v>14.5</v>
      </c>
      <c r="I19" s="40" t="s">
        <v>274</v>
      </c>
      <c r="J19" s="61"/>
      <c r="K19" s="48"/>
      <c r="L19" s="26"/>
      <c r="M19" s="110" t="s">
        <v>45</v>
      </c>
      <c r="N19" s="123"/>
      <c r="O19" s="5">
        <f>HLOOKUP(M19,Werkprogramma!$A$1:$AI$61,3,FALSE)</f>
        <v>200</v>
      </c>
      <c r="P19" s="122"/>
      <c r="Q19" s="111" t="e">
        <f t="shared" si="0"/>
        <v>#DIV/0!</v>
      </c>
      <c r="R19" s="112"/>
      <c r="S19" s="113"/>
      <c r="T19" s="114"/>
      <c r="U19" s="114"/>
    </row>
    <row r="20" spans="1:21" ht="15.75" thickBot="1">
      <c r="A20" s="47"/>
      <c r="B20" s="60"/>
      <c r="C20" s="36" t="s">
        <v>276</v>
      </c>
      <c r="D20" s="37" t="s">
        <v>169</v>
      </c>
      <c r="E20" s="92" t="s">
        <v>151</v>
      </c>
      <c r="F20" s="92" t="s">
        <v>152</v>
      </c>
      <c r="G20" s="38"/>
      <c r="H20" s="102">
        <v>395.5</v>
      </c>
      <c r="I20" s="40" t="s">
        <v>275</v>
      </c>
      <c r="J20" s="61"/>
      <c r="K20" s="48"/>
      <c r="L20" s="26"/>
      <c r="M20" s="110" t="s">
        <v>38</v>
      </c>
      <c r="N20" s="123"/>
      <c r="O20" s="5">
        <f>HLOOKUP(M20,Werkprogramma!$A$1:$AI$61,3,FALSE)</f>
        <v>120</v>
      </c>
      <c r="P20" s="122"/>
      <c r="Q20" s="111" t="e">
        <f t="shared" si="0"/>
        <v>#DIV/0!</v>
      </c>
      <c r="R20" s="112" t="s">
        <v>136</v>
      </c>
      <c r="S20" s="113">
        <v>1</v>
      </c>
      <c r="T20" s="121"/>
      <c r="U20" s="114">
        <f t="shared" si="1"/>
        <v>0</v>
      </c>
    </row>
    <row r="21" spans="1:21" ht="15.75" thickBot="1">
      <c r="A21" s="47"/>
      <c r="B21" s="60"/>
      <c r="C21" s="36" t="s">
        <v>276</v>
      </c>
      <c r="D21" s="71" t="s">
        <v>169</v>
      </c>
      <c r="E21" s="92" t="s">
        <v>153</v>
      </c>
      <c r="F21" s="92" t="s">
        <v>154</v>
      </c>
      <c r="G21" s="38"/>
      <c r="H21" s="102">
        <v>117.1</v>
      </c>
      <c r="I21" s="40" t="s">
        <v>275</v>
      </c>
      <c r="J21" s="61"/>
      <c r="K21" s="48"/>
      <c r="L21" s="26"/>
      <c r="M21" s="115" t="s">
        <v>31</v>
      </c>
      <c r="N21" s="123"/>
      <c r="O21" s="5">
        <f>HLOOKUP(M21,Werkprogramma!$A$1:$AI$61,3,FALSE)</f>
        <v>200</v>
      </c>
      <c r="P21" s="122"/>
      <c r="Q21" s="111" t="e">
        <f t="shared" si="0"/>
        <v>#DIV/0!</v>
      </c>
      <c r="R21" s="112" t="s">
        <v>136</v>
      </c>
      <c r="S21" s="113">
        <v>1</v>
      </c>
      <c r="T21" s="121"/>
      <c r="U21" s="114">
        <f t="shared" si="1"/>
        <v>0</v>
      </c>
    </row>
    <row r="22" spans="1:21" ht="15.75" thickBot="1">
      <c r="A22" s="47"/>
      <c r="B22" s="60"/>
      <c r="C22" s="36" t="s">
        <v>276</v>
      </c>
      <c r="D22" s="37" t="s">
        <v>169</v>
      </c>
      <c r="E22" s="92" t="s">
        <v>155</v>
      </c>
      <c r="F22" s="92" t="s">
        <v>156</v>
      </c>
      <c r="G22" s="38"/>
      <c r="H22" s="39">
        <v>24</v>
      </c>
      <c r="I22" s="40" t="s">
        <v>274</v>
      </c>
      <c r="J22" s="61"/>
      <c r="K22" s="48"/>
      <c r="L22" s="26"/>
      <c r="M22" s="110" t="s">
        <v>40</v>
      </c>
      <c r="N22" s="123"/>
      <c r="O22" s="5">
        <v>400</v>
      </c>
      <c r="P22" s="122"/>
      <c r="Q22" s="111" t="e">
        <f t="shared" si="0"/>
        <v>#DIV/0!</v>
      </c>
      <c r="R22" s="112"/>
      <c r="S22" s="113"/>
      <c r="T22" s="114"/>
      <c r="U22" s="114"/>
    </row>
    <row r="23" spans="1:21" ht="15.75" thickBot="1">
      <c r="A23" s="47"/>
      <c r="B23" s="60"/>
      <c r="C23" s="36" t="s">
        <v>276</v>
      </c>
      <c r="D23" s="71" t="s">
        <v>169</v>
      </c>
      <c r="E23" s="92" t="s">
        <v>157</v>
      </c>
      <c r="F23" s="92" t="s">
        <v>158</v>
      </c>
      <c r="G23" s="38"/>
      <c r="H23" s="39">
        <v>2.5</v>
      </c>
      <c r="I23" s="40" t="s">
        <v>274</v>
      </c>
      <c r="J23" s="61"/>
      <c r="K23" s="48"/>
      <c r="L23" s="26"/>
      <c r="M23" s="110" t="s">
        <v>40</v>
      </c>
      <c r="N23" s="123"/>
      <c r="O23" s="5">
        <v>400</v>
      </c>
      <c r="P23" s="122"/>
      <c r="Q23" s="111" t="e">
        <f t="shared" si="0"/>
        <v>#DIV/0!</v>
      </c>
      <c r="R23" s="112"/>
      <c r="S23" s="113"/>
      <c r="T23" s="114"/>
      <c r="U23" s="114"/>
    </row>
    <row r="24" spans="1:21" ht="15.75" thickBot="1">
      <c r="A24" s="47"/>
      <c r="B24" s="60"/>
      <c r="C24" s="36" t="s">
        <v>276</v>
      </c>
      <c r="D24" s="37" t="s">
        <v>169</v>
      </c>
      <c r="E24" s="92" t="s">
        <v>159</v>
      </c>
      <c r="F24" s="92" t="s">
        <v>160</v>
      </c>
      <c r="G24" s="38"/>
      <c r="H24" s="39">
        <v>25.1</v>
      </c>
      <c r="I24" s="40" t="s">
        <v>274</v>
      </c>
      <c r="J24" s="61"/>
      <c r="K24" s="48"/>
      <c r="L24" s="26"/>
      <c r="M24" s="110" t="s">
        <v>40</v>
      </c>
      <c r="N24" s="123"/>
      <c r="O24" s="5">
        <v>400</v>
      </c>
      <c r="P24" s="122"/>
      <c r="Q24" s="111" t="e">
        <f t="shared" si="0"/>
        <v>#DIV/0!</v>
      </c>
      <c r="R24" s="112"/>
      <c r="S24" s="113"/>
      <c r="T24" s="120"/>
      <c r="U24" s="114"/>
    </row>
    <row r="25" spans="1:21" ht="15.75" thickBot="1">
      <c r="A25" s="47"/>
      <c r="B25" s="60"/>
      <c r="C25" s="36" t="s">
        <v>276</v>
      </c>
      <c r="D25" s="71" t="s">
        <v>169</v>
      </c>
      <c r="E25" s="92" t="s">
        <v>161</v>
      </c>
      <c r="F25" s="93" t="s">
        <v>162</v>
      </c>
      <c r="G25" s="38"/>
      <c r="H25" s="39">
        <v>2.5</v>
      </c>
      <c r="I25" s="40" t="s">
        <v>274</v>
      </c>
      <c r="J25" s="61"/>
      <c r="K25" s="48"/>
      <c r="L25" s="26"/>
      <c r="M25" s="110" t="s">
        <v>40</v>
      </c>
      <c r="N25" s="123"/>
      <c r="O25" s="5">
        <v>400</v>
      </c>
      <c r="P25" s="122"/>
      <c r="Q25" s="111" t="e">
        <f t="shared" si="0"/>
        <v>#DIV/0!</v>
      </c>
      <c r="R25" s="112"/>
      <c r="S25" s="113"/>
      <c r="T25" s="114"/>
      <c r="U25" s="114"/>
    </row>
    <row r="26" spans="1:21" ht="15.75" thickBot="1">
      <c r="A26" s="47"/>
      <c r="B26" s="60"/>
      <c r="C26" s="36" t="s">
        <v>276</v>
      </c>
      <c r="D26" s="37" t="s">
        <v>169</v>
      </c>
      <c r="E26" s="93" t="s">
        <v>163</v>
      </c>
      <c r="F26" s="93" t="s">
        <v>164</v>
      </c>
      <c r="G26" s="38"/>
      <c r="H26" s="39">
        <v>58.5</v>
      </c>
      <c r="I26" s="40" t="s">
        <v>275</v>
      </c>
      <c r="J26" s="61"/>
      <c r="K26" s="48"/>
      <c r="L26" s="26"/>
      <c r="M26" s="110" t="s">
        <v>34</v>
      </c>
      <c r="N26" s="123"/>
      <c r="O26" s="5">
        <f>HLOOKUP(M26,Werkprogramma!$A$1:$AI$61,3,FALSE)</f>
        <v>200</v>
      </c>
      <c r="P26" s="122"/>
      <c r="Q26" s="111" t="e">
        <f t="shared" si="0"/>
        <v>#DIV/0!</v>
      </c>
      <c r="R26" s="112" t="s">
        <v>136</v>
      </c>
      <c r="S26" s="113">
        <v>1</v>
      </c>
      <c r="T26" s="121"/>
      <c r="U26" s="114">
        <f t="shared" si="1"/>
        <v>0</v>
      </c>
    </row>
    <row r="27" spans="1:21" ht="15.75" thickBot="1">
      <c r="A27" s="47"/>
      <c r="B27" s="60"/>
      <c r="C27" s="36" t="s">
        <v>276</v>
      </c>
      <c r="D27" s="71" t="s">
        <v>169</v>
      </c>
      <c r="E27" s="93" t="s">
        <v>165</v>
      </c>
      <c r="F27" s="93" t="s">
        <v>166</v>
      </c>
      <c r="G27" s="38"/>
      <c r="H27" s="39">
        <v>21</v>
      </c>
      <c r="I27" s="40" t="s">
        <v>275</v>
      </c>
      <c r="J27" s="61"/>
      <c r="K27" s="48"/>
      <c r="L27" s="26"/>
      <c r="M27" s="110" t="s">
        <v>38</v>
      </c>
      <c r="N27" s="123"/>
      <c r="O27" s="5">
        <f>HLOOKUP(M27,Werkprogramma!$A$1:$AI$61,3,FALSE)</f>
        <v>120</v>
      </c>
      <c r="P27" s="122"/>
      <c r="Q27" s="111" t="e">
        <f t="shared" si="0"/>
        <v>#DIV/0!</v>
      </c>
      <c r="R27" s="112" t="s">
        <v>136</v>
      </c>
      <c r="S27" s="113">
        <v>1</v>
      </c>
      <c r="T27" s="121"/>
      <c r="U27" s="114">
        <f t="shared" si="1"/>
        <v>0</v>
      </c>
    </row>
    <row r="28" spans="1:21" ht="15.75" thickBot="1">
      <c r="A28" s="47"/>
      <c r="B28" s="60"/>
      <c r="C28" s="36" t="s">
        <v>276</v>
      </c>
      <c r="D28" s="71" t="s">
        <v>169</v>
      </c>
      <c r="E28" s="93" t="s">
        <v>167</v>
      </c>
      <c r="F28" s="93" t="s">
        <v>168</v>
      </c>
      <c r="G28" s="38"/>
      <c r="H28" s="39">
        <v>25</v>
      </c>
      <c r="I28" s="40" t="s">
        <v>275</v>
      </c>
      <c r="J28" s="61"/>
      <c r="K28" s="48"/>
      <c r="L28" s="26"/>
      <c r="M28" s="110" t="s">
        <v>25</v>
      </c>
      <c r="N28" s="123"/>
      <c r="O28" s="5">
        <f>HLOOKUP(M28,Werkprogramma!$A$1:$AI$61,3,FALSE)</f>
        <v>200</v>
      </c>
      <c r="P28" s="122"/>
      <c r="Q28" s="111" t="e">
        <f t="shared" si="0"/>
        <v>#DIV/0!</v>
      </c>
      <c r="R28" s="112" t="s">
        <v>136</v>
      </c>
      <c r="S28" s="113">
        <v>1</v>
      </c>
      <c r="T28" s="121"/>
      <c r="U28" s="114">
        <f t="shared" si="1"/>
        <v>0</v>
      </c>
    </row>
    <row r="29" spans="1:21" ht="15.75" thickBot="1">
      <c r="A29" s="47"/>
      <c r="B29" s="60"/>
      <c r="C29" s="36" t="s">
        <v>276</v>
      </c>
      <c r="D29" s="99" t="s">
        <v>169</v>
      </c>
      <c r="E29" s="100" t="s">
        <v>262</v>
      </c>
      <c r="F29" s="100" t="s">
        <v>265</v>
      </c>
      <c r="G29" s="101"/>
      <c r="H29" s="102">
        <v>18.7</v>
      </c>
      <c r="I29" s="40" t="s">
        <v>275</v>
      </c>
      <c r="J29" s="103"/>
      <c r="K29" s="104"/>
      <c r="L29" s="105"/>
      <c r="M29" s="115" t="s">
        <v>25</v>
      </c>
      <c r="N29" s="123"/>
      <c r="O29" s="5">
        <f>HLOOKUP(M29,Werkprogramma!$A$1:$AI$61,3,FALSE)</f>
        <v>200</v>
      </c>
      <c r="P29" s="122"/>
      <c r="Q29" s="111" t="e">
        <f t="shared" ref="Q29:Q33" si="2">((H29*O29)/N29)*P29</f>
        <v>#DIV/0!</v>
      </c>
      <c r="R29" s="112" t="s">
        <v>136</v>
      </c>
      <c r="S29" s="113">
        <v>1</v>
      </c>
      <c r="T29" s="121"/>
      <c r="U29" s="114">
        <f t="shared" ref="U29:U59" si="3">H29*S29*T29</f>
        <v>0</v>
      </c>
    </row>
    <row r="30" spans="1:21" ht="15.75" thickBot="1">
      <c r="A30" s="47"/>
      <c r="B30" s="60"/>
      <c r="C30" s="36" t="s">
        <v>276</v>
      </c>
      <c r="D30" s="99" t="s">
        <v>169</v>
      </c>
      <c r="E30" s="100" t="s">
        <v>263</v>
      </c>
      <c r="F30" s="100" t="s">
        <v>265</v>
      </c>
      <c r="G30" s="101"/>
      <c r="H30" s="102">
        <v>14.4</v>
      </c>
      <c r="I30" s="40" t="s">
        <v>275</v>
      </c>
      <c r="J30" s="103"/>
      <c r="K30" s="104"/>
      <c r="L30" s="105"/>
      <c r="M30" s="115" t="s">
        <v>25</v>
      </c>
      <c r="N30" s="123"/>
      <c r="O30" s="5">
        <f>HLOOKUP(M30,Werkprogramma!$A$1:$AI$61,3,FALSE)</f>
        <v>200</v>
      </c>
      <c r="P30" s="122"/>
      <c r="Q30" s="111" t="e">
        <f t="shared" si="2"/>
        <v>#DIV/0!</v>
      </c>
      <c r="R30" s="112" t="s">
        <v>136</v>
      </c>
      <c r="S30" s="113">
        <v>1</v>
      </c>
      <c r="T30" s="121"/>
      <c r="U30" s="114">
        <f t="shared" si="3"/>
        <v>0</v>
      </c>
    </row>
    <row r="31" spans="1:21" ht="15.75" thickBot="1">
      <c r="A31" s="47"/>
      <c r="B31" s="60"/>
      <c r="C31" s="36" t="s">
        <v>276</v>
      </c>
      <c r="D31" s="99" t="s">
        <v>169</v>
      </c>
      <c r="E31" s="100" t="s">
        <v>264</v>
      </c>
      <c r="F31" s="100" t="s">
        <v>265</v>
      </c>
      <c r="G31" s="101"/>
      <c r="H31" s="102">
        <v>37.799999999999997</v>
      </c>
      <c r="I31" s="40" t="s">
        <v>275</v>
      </c>
      <c r="J31" s="103"/>
      <c r="K31" s="104"/>
      <c r="L31" s="105"/>
      <c r="M31" s="115" t="s">
        <v>25</v>
      </c>
      <c r="N31" s="123"/>
      <c r="O31" s="5">
        <f>HLOOKUP(M31,Werkprogramma!$A$1:$AI$61,3,FALSE)</f>
        <v>200</v>
      </c>
      <c r="P31" s="122"/>
      <c r="Q31" s="111" t="e">
        <f t="shared" si="2"/>
        <v>#DIV/0!</v>
      </c>
      <c r="R31" s="112" t="s">
        <v>136</v>
      </c>
      <c r="S31" s="113">
        <v>1</v>
      </c>
      <c r="T31" s="121"/>
      <c r="U31" s="114">
        <f t="shared" si="3"/>
        <v>0</v>
      </c>
    </row>
    <row r="32" spans="1:21" ht="15.75" thickBot="1">
      <c r="A32" s="47"/>
      <c r="B32" s="60"/>
      <c r="C32" s="36" t="s">
        <v>276</v>
      </c>
      <c r="D32" s="99" t="s">
        <v>169</v>
      </c>
      <c r="E32" s="100" t="s">
        <v>270</v>
      </c>
      <c r="F32" s="100" t="s">
        <v>265</v>
      </c>
      <c r="G32" s="101"/>
      <c r="H32" s="102">
        <v>210</v>
      </c>
      <c r="I32" s="40" t="s">
        <v>275</v>
      </c>
      <c r="J32" s="103"/>
      <c r="K32" s="104"/>
      <c r="L32" s="105"/>
      <c r="M32" s="115" t="s">
        <v>25</v>
      </c>
      <c r="N32" s="123"/>
      <c r="O32" s="5">
        <f>HLOOKUP(M32,Werkprogramma!$A$1:$AI$61,3,FALSE)</f>
        <v>200</v>
      </c>
      <c r="P32" s="122"/>
      <c r="Q32" s="111" t="e">
        <f t="shared" ref="Q32" si="4">((H32*O32)/N32)*P32</f>
        <v>#DIV/0!</v>
      </c>
      <c r="R32" s="112" t="s">
        <v>136</v>
      </c>
      <c r="S32" s="113">
        <v>1</v>
      </c>
      <c r="T32" s="121"/>
      <c r="U32" s="114">
        <f t="shared" si="3"/>
        <v>0</v>
      </c>
    </row>
    <row r="33" spans="1:21" ht="15.75" thickBot="1">
      <c r="A33" s="47"/>
      <c r="B33" s="60"/>
      <c r="C33" s="36" t="s">
        <v>276</v>
      </c>
      <c r="D33" s="99" t="s">
        <v>169</v>
      </c>
      <c r="E33" s="100" t="s">
        <v>266</v>
      </c>
      <c r="F33" s="100" t="s">
        <v>267</v>
      </c>
      <c r="G33" s="101"/>
      <c r="H33" s="102">
        <v>60</v>
      </c>
      <c r="I33" s="40" t="s">
        <v>275</v>
      </c>
      <c r="J33" s="103"/>
      <c r="K33" s="104"/>
      <c r="L33" s="105"/>
      <c r="M33" s="115" t="s">
        <v>28</v>
      </c>
      <c r="N33" s="123"/>
      <c r="O33" s="5">
        <f>HLOOKUP(M33,Werkprogramma!$A$1:$AI$61,3,FALSE)</f>
        <v>200</v>
      </c>
      <c r="P33" s="122"/>
      <c r="Q33" s="111" t="e">
        <f t="shared" si="2"/>
        <v>#DIV/0!</v>
      </c>
      <c r="R33" s="112" t="s">
        <v>136</v>
      </c>
      <c r="S33" s="113">
        <v>1</v>
      </c>
      <c r="T33" s="121"/>
      <c r="U33" s="114">
        <f t="shared" si="3"/>
        <v>0</v>
      </c>
    </row>
    <row r="34" spans="1:21" ht="15.75" thickBot="1">
      <c r="A34" s="47"/>
      <c r="B34" s="60"/>
      <c r="C34" s="36" t="s">
        <v>276</v>
      </c>
      <c r="D34" s="99" t="s">
        <v>169</v>
      </c>
      <c r="E34" s="100" t="s">
        <v>268</v>
      </c>
      <c r="F34" s="100" t="s">
        <v>269</v>
      </c>
      <c r="G34" s="101"/>
      <c r="H34" s="102">
        <v>70.3</v>
      </c>
      <c r="I34" s="40" t="s">
        <v>275</v>
      </c>
      <c r="J34" s="103"/>
      <c r="K34" s="104"/>
      <c r="L34" s="105"/>
      <c r="M34" s="115" t="s">
        <v>28</v>
      </c>
      <c r="N34" s="123"/>
      <c r="O34" s="5">
        <f>HLOOKUP(M34,Werkprogramma!$A$1:$AI$61,3,FALSE)</f>
        <v>200</v>
      </c>
      <c r="P34" s="122"/>
      <c r="Q34" s="111" t="e">
        <f t="shared" ref="Q34" si="5">((H34*O34)/N34)*P34</f>
        <v>#DIV/0!</v>
      </c>
      <c r="R34" s="112" t="s">
        <v>136</v>
      </c>
      <c r="S34" s="113">
        <v>1</v>
      </c>
      <c r="T34" s="121"/>
      <c r="U34" s="114">
        <f t="shared" si="3"/>
        <v>0</v>
      </c>
    </row>
    <row r="35" spans="1:21" ht="15.75" thickBot="1">
      <c r="A35" s="47"/>
      <c r="B35" s="60"/>
      <c r="C35" s="36" t="s">
        <v>276</v>
      </c>
      <c r="D35" s="37" t="s">
        <v>222</v>
      </c>
      <c r="E35" s="94" t="s">
        <v>170</v>
      </c>
      <c r="F35" s="94" t="s">
        <v>171</v>
      </c>
      <c r="G35" s="38"/>
      <c r="H35" s="39">
        <v>58.4</v>
      </c>
      <c r="I35" s="40" t="s">
        <v>275</v>
      </c>
      <c r="J35" s="61"/>
      <c r="K35" s="48"/>
      <c r="L35" s="26"/>
      <c r="M35" s="110" t="s">
        <v>34</v>
      </c>
      <c r="N35" s="123"/>
      <c r="O35" s="5">
        <f>HLOOKUP(M35,Werkprogramma!$A$1:$AI$61,3,FALSE)</f>
        <v>200</v>
      </c>
      <c r="P35" s="122"/>
      <c r="Q35" s="111" t="e">
        <f t="shared" si="0"/>
        <v>#DIV/0!</v>
      </c>
      <c r="R35" s="112" t="s">
        <v>136</v>
      </c>
      <c r="S35" s="113">
        <v>1</v>
      </c>
      <c r="T35" s="121"/>
      <c r="U35" s="114">
        <f t="shared" si="3"/>
        <v>0</v>
      </c>
    </row>
    <row r="36" spans="1:21" ht="15.75" thickBot="1">
      <c r="A36" s="47"/>
      <c r="B36" s="60"/>
      <c r="C36" s="36" t="s">
        <v>276</v>
      </c>
      <c r="D36" s="37" t="s">
        <v>222</v>
      </c>
      <c r="E36" s="94" t="s">
        <v>172</v>
      </c>
      <c r="F36" s="94" t="s">
        <v>171</v>
      </c>
      <c r="G36" s="38"/>
      <c r="H36" s="39">
        <v>58</v>
      </c>
      <c r="I36" s="40" t="s">
        <v>275</v>
      </c>
      <c r="J36" s="61"/>
      <c r="K36" s="48"/>
      <c r="L36" s="26"/>
      <c r="M36" s="110" t="s">
        <v>34</v>
      </c>
      <c r="N36" s="123"/>
      <c r="O36" s="5">
        <f>HLOOKUP(M36,Werkprogramma!$A$1:$AI$61,3,FALSE)</f>
        <v>200</v>
      </c>
      <c r="P36" s="122"/>
      <c r="Q36" s="111" t="e">
        <f t="shared" si="0"/>
        <v>#DIV/0!</v>
      </c>
      <c r="R36" s="112" t="s">
        <v>136</v>
      </c>
      <c r="S36" s="113">
        <v>1</v>
      </c>
      <c r="T36" s="121"/>
      <c r="U36" s="114">
        <f t="shared" si="3"/>
        <v>0</v>
      </c>
    </row>
    <row r="37" spans="1:21" ht="15.75" thickBot="1">
      <c r="A37" s="47"/>
      <c r="B37" s="60"/>
      <c r="C37" s="36" t="s">
        <v>276</v>
      </c>
      <c r="D37" s="37" t="s">
        <v>222</v>
      </c>
      <c r="E37" s="94" t="s">
        <v>173</v>
      </c>
      <c r="F37" s="94" t="s">
        <v>171</v>
      </c>
      <c r="G37" s="38"/>
      <c r="H37" s="39">
        <v>57.2</v>
      </c>
      <c r="I37" s="40" t="s">
        <v>275</v>
      </c>
      <c r="J37" s="61"/>
      <c r="K37" s="48"/>
      <c r="L37" s="26"/>
      <c r="M37" s="110" t="s">
        <v>34</v>
      </c>
      <c r="N37" s="123"/>
      <c r="O37" s="5">
        <f>HLOOKUP(M37,Werkprogramma!$A$1:$AI$61,3,FALSE)</f>
        <v>200</v>
      </c>
      <c r="P37" s="122"/>
      <c r="Q37" s="111" t="e">
        <f t="shared" si="0"/>
        <v>#DIV/0!</v>
      </c>
      <c r="R37" s="112" t="s">
        <v>136</v>
      </c>
      <c r="S37" s="113">
        <v>1</v>
      </c>
      <c r="T37" s="121"/>
      <c r="U37" s="114">
        <f t="shared" si="3"/>
        <v>0</v>
      </c>
    </row>
    <row r="38" spans="1:21" ht="15.75" thickBot="1">
      <c r="A38" s="47"/>
      <c r="B38" s="60"/>
      <c r="C38" s="36" t="s">
        <v>276</v>
      </c>
      <c r="D38" s="37" t="s">
        <v>222</v>
      </c>
      <c r="E38" s="94" t="s">
        <v>174</v>
      </c>
      <c r="F38" s="94" t="s">
        <v>171</v>
      </c>
      <c r="G38" s="38"/>
      <c r="H38" s="39">
        <v>54</v>
      </c>
      <c r="I38" s="40" t="s">
        <v>275</v>
      </c>
      <c r="J38" s="61"/>
      <c r="K38" s="48"/>
      <c r="L38" s="26"/>
      <c r="M38" s="110" t="s">
        <v>34</v>
      </c>
      <c r="N38" s="123"/>
      <c r="O38" s="5">
        <f>HLOOKUP(M38,Werkprogramma!$A$1:$AI$61,3,FALSE)</f>
        <v>200</v>
      </c>
      <c r="P38" s="122"/>
      <c r="Q38" s="111" t="e">
        <f t="shared" si="0"/>
        <v>#DIV/0!</v>
      </c>
      <c r="R38" s="112" t="s">
        <v>136</v>
      </c>
      <c r="S38" s="113">
        <v>1</v>
      </c>
      <c r="T38" s="121"/>
      <c r="U38" s="114">
        <f t="shared" si="3"/>
        <v>0</v>
      </c>
    </row>
    <row r="39" spans="1:21" ht="15.75" thickBot="1">
      <c r="A39" s="47"/>
      <c r="B39" s="60"/>
      <c r="C39" s="36" t="s">
        <v>276</v>
      </c>
      <c r="D39" s="37" t="s">
        <v>222</v>
      </c>
      <c r="E39" s="94" t="s">
        <v>175</v>
      </c>
      <c r="F39" s="94" t="s">
        <v>176</v>
      </c>
      <c r="G39" s="38"/>
      <c r="H39" s="39">
        <v>29</v>
      </c>
      <c r="I39" s="40" t="s">
        <v>275</v>
      </c>
      <c r="J39" s="61"/>
      <c r="K39" s="48"/>
      <c r="L39" s="26"/>
      <c r="M39" s="110" t="s">
        <v>38</v>
      </c>
      <c r="N39" s="123"/>
      <c r="O39" s="5">
        <f>HLOOKUP(M39,Werkprogramma!$A$1:$AI$61,3,FALSE)</f>
        <v>120</v>
      </c>
      <c r="P39" s="122"/>
      <c r="Q39" s="111" t="e">
        <f t="shared" si="0"/>
        <v>#DIV/0!</v>
      </c>
      <c r="R39" s="112" t="s">
        <v>136</v>
      </c>
      <c r="S39" s="113">
        <v>1</v>
      </c>
      <c r="T39" s="121"/>
      <c r="U39" s="114">
        <f t="shared" si="3"/>
        <v>0</v>
      </c>
    </row>
    <row r="40" spans="1:21" ht="15.75" thickBot="1">
      <c r="A40" s="47"/>
      <c r="B40" s="60"/>
      <c r="C40" s="36" t="s">
        <v>276</v>
      </c>
      <c r="D40" s="37" t="s">
        <v>222</v>
      </c>
      <c r="E40" s="94" t="s">
        <v>177</v>
      </c>
      <c r="F40" s="94" t="s">
        <v>178</v>
      </c>
      <c r="G40" s="38"/>
      <c r="H40" s="39">
        <v>12.4</v>
      </c>
      <c r="I40" s="40" t="s">
        <v>275</v>
      </c>
      <c r="J40" s="61"/>
      <c r="K40" s="48"/>
      <c r="L40" s="26"/>
      <c r="M40" s="110" t="s">
        <v>38</v>
      </c>
      <c r="N40" s="123"/>
      <c r="O40" s="5">
        <f>HLOOKUP(M40,Werkprogramma!$A$1:$AI$61,3,FALSE)</f>
        <v>120</v>
      </c>
      <c r="P40" s="122"/>
      <c r="Q40" s="111" t="e">
        <f t="shared" si="0"/>
        <v>#DIV/0!</v>
      </c>
      <c r="R40" s="112" t="s">
        <v>136</v>
      </c>
      <c r="S40" s="113">
        <v>1</v>
      </c>
      <c r="T40" s="121"/>
      <c r="U40" s="114">
        <f t="shared" si="3"/>
        <v>0</v>
      </c>
    </row>
    <row r="41" spans="1:21" ht="15.75" thickBot="1">
      <c r="A41" s="47"/>
      <c r="B41" s="60"/>
      <c r="C41" s="36" t="s">
        <v>276</v>
      </c>
      <c r="D41" s="37" t="s">
        <v>222</v>
      </c>
      <c r="E41" s="94" t="s">
        <v>179</v>
      </c>
      <c r="F41" s="94" t="s">
        <v>180</v>
      </c>
      <c r="G41" s="38"/>
      <c r="H41" s="39">
        <v>19.600000000000001</v>
      </c>
      <c r="I41" s="40" t="s">
        <v>275</v>
      </c>
      <c r="J41" s="61"/>
      <c r="K41" s="48"/>
      <c r="L41" s="26"/>
      <c r="M41" s="110" t="s">
        <v>38</v>
      </c>
      <c r="N41" s="123"/>
      <c r="O41" s="5">
        <f>HLOOKUP(M41,Werkprogramma!$A$1:$AI$61,3,FALSE)</f>
        <v>120</v>
      </c>
      <c r="P41" s="122"/>
      <c r="Q41" s="111" t="e">
        <f t="shared" si="0"/>
        <v>#DIV/0!</v>
      </c>
      <c r="R41" s="112" t="s">
        <v>136</v>
      </c>
      <c r="S41" s="113">
        <v>1</v>
      </c>
      <c r="T41" s="121"/>
      <c r="U41" s="114">
        <f t="shared" si="3"/>
        <v>0</v>
      </c>
    </row>
    <row r="42" spans="1:21" ht="15.75" thickBot="1">
      <c r="A42" s="47"/>
      <c r="B42" s="60"/>
      <c r="C42" s="36" t="s">
        <v>276</v>
      </c>
      <c r="D42" s="37" t="s">
        <v>222</v>
      </c>
      <c r="E42" s="94" t="s">
        <v>181</v>
      </c>
      <c r="F42" s="94" t="s">
        <v>182</v>
      </c>
      <c r="G42" s="38"/>
      <c r="H42" s="39">
        <v>8.4</v>
      </c>
      <c r="I42" s="40" t="s">
        <v>275</v>
      </c>
      <c r="J42" s="61"/>
      <c r="K42" s="48"/>
      <c r="L42" s="26"/>
      <c r="M42" s="110" t="s">
        <v>38</v>
      </c>
      <c r="N42" s="123"/>
      <c r="O42" s="5">
        <f>HLOOKUP(M42,Werkprogramma!$A$1:$AI$61,3,FALSE)</f>
        <v>120</v>
      </c>
      <c r="P42" s="122"/>
      <c r="Q42" s="111" t="e">
        <f t="shared" si="0"/>
        <v>#DIV/0!</v>
      </c>
      <c r="R42" s="112" t="s">
        <v>136</v>
      </c>
      <c r="S42" s="113">
        <v>1</v>
      </c>
      <c r="T42" s="121"/>
      <c r="U42" s="114">
        <f t="shared" si="3"/>
        <v>0</v>
      </c>
    </row>
    <row r="43" spans="1:21" ht="15.75" thickBot="1">
      <c r="A43" s="47"/>
      <c r="B43" s="60"/>
      <c r="C43" s="36" t="s">
        <v>276</v>
      </c>
      <c r="D43" s="37" t="s">
        <v>222</v>
      </c>
      <c r="E43" s="94" t="s">
        <v>183</v>
      </c>
      <c r="F43" s="94" t="s">
        <v>182</v>
      </c>
      <c r="G43" s="38"/>
      <c r="H43" s="39">
        <v>8.9</v>
      </c>
      <c r="I43" s="40" t="s">
        <v>275</v>
      </c>
      <c r="J43" s="61"/>
      <c r="K43" s="48"/>
      <c r="L43" s="26"/>
      <c r="M43" s="110" t="s">
        <v>38</v>
      </c>
      <c r="N43" s="123"/>
      <c r="O43" s="5">
        <f>HLOOKUP(M43,Werkprogramma!$A$1:$AI$61,3,FALSE)</f>
        <v>120</v>
      </c>
      <c r="P43" s="122"/>
      <c r="Q43" s="111" t="e">
        <f t="shared" si="0"/>
        <v>#DIV/0!</v>
      </c>
      <c r="R43" s="112" t="s">
        <v>136</v>
      </c>
      <c r="S43" s="113">
        <v>1</v>
      </c>
      <c r="T43" s="121"/>
      <c r="U43" s="114">
        <f t="shared" si="3"/>
        <v>0</v>
      </c>
    </row>
    <row r="44" spans="1:21" ht="15.75" thickBot="1">
      <c r="A44" s="47"/>
      <c r="B44" s="60"/>
      <c r="C44" s="36" t="s">
        <v>276</v>
      </c>
      <c r="D44" s="37" t="s">
        <v>222</v>
      </c>
      <c r="E44" s="94" t="s">
        <v>184</v>
      </c>
      <c r="F44" s="94" t="s">
        <v>185</v>
      </c>
      <c r="G44" s="38"/>
      <c r="H44" s="39">
        <v>19.399999999999999</v>
      </c>
      <c r="I44" s="40" t="s">
        <v>275</v>
      </c>
      <c r="J44" s="61"/>
      <c r="K44" s="48"/>
      <c r="L44" s="26"/>
      <c r="M44" s="110" t="s">
        <v>38</v>
      </c>
      <c r="N44" s="123"/>
      <c r="O44" s="5">
        <f>HLOOKUP(M44,Werkprogramma!$A$1:$AI$61,3,FALSE)</f>
        <v>120</v>
      </c>
      <c r="P44" s="122"/>
      <c r="Q44" s="111" t="e">
        <f t="shared" si="0"/>
        <v>#DIV/0!</v>
      </c>
      <c r="R44" s="112" t="s">
        <v>136</v>
      </c>
      <c r="S44" s="113">
        <v>1</v>
      </c>
      <c r="T44" s="121"/>
      <c r="U44" s="114">
        <f t="shared" si="3"/>
        <v>0</v>
      </c>
    </row>
    <row r="45" spans="1:21" ht="15.75" thickBot="1">
      <c r="A45" s="47"/>
      <c r="B45" s="60"/>
      <c r="C45" s="36" t="s">
        <v>276</v>
      </c>
      <c r="D45" s="37" t="s">
        <v>222</v>
      </c>
      <c r="E45" s="94" t="s">
        <v>186</v>
      </c>
      <c r="F45" s="94" t="s">
        <v>187</v>
      </c>
      <c r="G45" s="38"/>
      <c r="H45" s="39">
        <v>12</v>
      </c>
      <c r="I45" s="40" t="s">
        <v>275</v>
      </c>
      <c r="J45" s="61"/>
      <c r="K45" s="48"/>
      <c r="L45" s="26"/>
      <c r="M45" s="110" t="s">
        <v>38</v>
      </c>
      <c r="N45" s="123"/>
      <c r="O45" s="5">
        <f>HLOOKUP(M45,Werkprogramma!$A$1:$AI$61,3,FALSE)</f>
        <v>120</v>
      </c>
      <c r="P45" s="122"/>
      <c r="Q45" s="111" t="e">
        <f t="shared" si="0"/>
        <v>#DIV/0!</v>
      </c>
      <c r="R45" s="112" t="s">
        <v>136</v>
      </c>
      <c r="S45" s="113">
        <v>1</v>
      </c>
      <c r="T45" s="121"/>
      <c r="U45" s="114">
        <f t="shared" si="3"/>
        <v>0</v>
      </c>
    </row>
    <row r="46" spans="1:21" ht="15.75" thickBot="1">
      <c r="A46" s="47"/>
      <c r="B46" s="60"/>
      <c r="C46" s="36" t="s">
        <v>276</v>
      </c>
      <c r="D46" s="37" t="s">
        <v>222</v>
      </c>
      <c r="E46" s="94" t="s">
        <v>188</v>
      </c>
      <c r="F46" s="94" t="s">
        <v>182</v>
      </c>
      <c r="G46" s="38"/>
      <c r="H46" s="39">
        <v>17.600000000000001</v>
      </c>
      <c r="I46" s="40" t="s">
        <v>275</v>
      </c>
      <c r="J46" s="61"/>
      <c r="K46" s="48"/>
      <c r="L46" s="26"/>
      <c r="M46" s="110" t="s">
        <v>38</v>
      </c>
      <c r="N46" s="123"/>
      <c r="O46" s="5">
        <f>HLOOKUP(M46,Werkprogramma!$A$1:$AI$61,3,FALSE)</f>
        <v>120</v>
      </c>
      <c r="P46" s="122"/>
      <c r="Q46" s="111" t="e">
        <f t="shared" si="0"/>
        <v>#DIV/0!</v>
      </c>
      <c r="R46" s="112" t="s">
        <v>136</v>
      </c>
      <c r="S46" s="113">
        <v>1</v>
      </c>
      <c r="T46" s="121"/>
      <c r="U46" s="114">
        <f t="shared" si="3"/>
        <v>0</v>
      </c>
    </row>
    <row r="47" spans="1:21" ht="15.75" thickBot="1">
      <c r="A47" s="47"/>
      <c r="B47" s="60"/>
      <c r="C47" s="36" t="s">
        <v>276</v>
      </c>
      <c r="D47" s="37" t="s">
        <v>222</v>
      </c>
      <c r="E47" s="94" t="s">
        <v>189</v>
      </c>
      <c r="F47" s="94" t="s">
        <v>190</v>
      </c>
      <c r="G47" s="38"/>
      <c r="H47" s="39">
        <v>16.8</v>
      </c>
      <c r="I47" s="40" t="s">
        <v>275</v>
      </c>
      <c r="J47" s="61"/>
      <c r="K47" s="48"/>
      <c r="L47" s="26"/>
      <c r="M47" s="110" t="s">
        <v>38</v>
      </c>
      <c r="N47" s="123"/>
      <c r="O47" s="5">
        <f>HLOOKUP(M47,Werkprogramma!$A$1:$AI$61,3,FALSE)</f>
        <v>120</v>
      </c>
      <c r="P47" s="122"/>
      <c r="Q47" s="111" t="e">
        <f t="shared" si="0"/>
        <v>#DIV/0!</v>
      </c>
      <c r="R47" s="112" t="s">
        <v>136</v>
      </c>
      <c r="S47" s="113">
        <v>1</v>
      </c>
      <c r="T47" s="121"/>
      <c r="U47" s="114">
        <f t="shared" si="3"/>
        <v>0</v>
      </c>
    </row>
    <row r="48" spans="1:21" ht="15.75" thickBot="1">
      <c r="A48" s="47"/>
      <c r="B48" s="60"/>
      <c r="C48" s="36" t="s">
        <v>276</v>
      </c>
      <c r="D48" s="37" t="s">
        <v>222</v>
      </c>
      <c r="E48" s="94" t="s">
        <v>191</v>
      </c>
      <c r="F48" s="94" t="s">
        <v>192</v>
      </c>
      <c r="G48" s="38"/>
      <c r="H48" s="39">
        <v>22.4</v>
      </c>
      <c r="I48" s="40" t="s">
        <v>275</v>
      </c>
      <c r="J48" s="61"/>
      <c r="K48" s="48"/>
      <c r="L48" s="26"/>
      <c r="M48" s="115" t="s">
        <v>34</v>
      </c>
      <c r="N48" s="123"/>
      <c r="O48" s="5">
        <f>HLOOKUP(M48,Werkprogramma!$A$1:$AI$61,3,FALSE)</f>
        <v>200</v>
      </c>
      <c r="P48" s="122"/>
      <c r="Q48" s="111" t="e">
        <f t="shared" si="0"/>
        <v>#DIV/0!</v>
      </c>
      <c r="R48" s="112" t="s">
        <v>136</v>
      </c>
      <c r="S48" s="113">
        <v>1</v>
      </c>
      <c r="T48" s="121"/>
      <c r="U48" s="114">
        <f t="shared" si="3"/>
        <v>0</v>
      </c>
    </row>
    <row r="49" spans="1:21" ht="15.75" thickBot="1">
      <c r="A49" s="47"/>
      <c r="B49" s="60"/>
      <c r="C49" s="36" t="s">
        <v>276</v>
      </c>
      <c r="D49" s="37" t="s">
        <v>222</v>
      </c>
      <c r="E49" s="94" t="s">
        <v>193</v>
      </c>
      <c r="F49" s="94" t="s">
        <v>171</v>
      </c>
      <c r="G49" s="38"/>
      <c r="H49" s="39">
        <v>57.2</v>
      </c>
      <c r="I49" s="40" t="s">
        <v>275</v>
      </c>
      <c r="J49" s="61"/>
      <c r="K49" s="48"/>
      <c r="L49" s="26"/>
      <c r="M49" s="110" t="s">
        <v>34</v>
      </c>
      <c r="N49" s="123"/>
      <c r="O49" s="5">
        <f>HLOOKUP(M49,Werkprogramma!$A$1:$AI$61,3,FALSE)</f>
        <v>200</v>
      </c>
      <c r="P49" s="122"/>
      <c r="Q49" s="111" t="e">
        <f t="shared" si="0"/>
        <v>#DIV/0!</v>
      </c>
      <c r="R49" s="112" t="s">
        <v>136</v>
      </c>
      <c r="S49" s="113">
        <v>1</v>
      </c>
      <c r="T49" s="121"/>
      <c r="U49" s="114">
        <f t="shared" si="3"/>
        <v>0</v>
      </c>
    </row>
    <row r="50" spans="1:21" ht="15.75" thickBot="1">
      <c r="A50" s="47"/>
      <c r="B50" s="60"/>
      <c r="C50" s="36" t="s">
        <v>276</v>
      </c>
      <c r="D50" s="37" t="s">
        <v>222</v>
      </c>
      <c r="E50" s="94" t="s">
        <v>194</v>
      </c>
      <c r="F50" s="94" t="s">
        <v>171</v>
      </c>
      <c r="G50" s="38"/>
      <c r="H50" s="39">
        <v>42.8</v>
      </c>
      <c r="I50" s="40" t="s">
        <v>275</v>
      </c>
      <c r="J50" s="61"/>
      <c r="K50" s="48"/>
      <c r="L50" s="26"/>
      <c r="M50" s="110" t="s">
        <v>34</v>
      </c>
      <c r="N50" s="123"/>
      <c r="O50" s="5">
        <f>HLOOKUP(M50,Werkprogramma!$A$1:$AI$61,3,FALSE)</f>
        <v>200</v>
      </c>
      <c r="P50" s="122"/>
      <c r="Q50" s="111" t="e">
        <f t="shared" si="0"/>
        <v>#DIV/0!</v>
      </c>
      <c r="R50" s="112" t="s">
        <v>136</v>
      </c>
      <c r="S50" s="113">
        <v>1</v>
      </c>
      <c r="T50" s="121"/>
      <c r="U50" s="114">
        <f t="shared" si="3"/>
        <v>0</v>
      </c>
    </row>
    <row r="51" spans="1:21" ht="15.75" thickBot="1">
      <c r="A51" s="47"/>
      <c r="B51" s="60"/>
      <c r="C51" s="36" t="s">
        <v>276</v>
      </c>
      <c r="D51" s="37" t="s">
        <v>222</v>
      </c>
      <c r="E51" s="94" t="s">
        <v>195</v>
      </c>
      <c r="F51" s="94" t="s">
        <v>171</v>
      </c>
      <c r="G51" s="38"/>
      <c r="H51" s="39">
        <v>43.7</v>
      </c>
      <c r="I51" s="40" t="s">
        <v>275</v>
      </c>
      <c r="J51" s="61"/>
      <c r="K51" s="48"/>
      <c r="L51" s="26"/>
      <c r="M51" s="110" t="s">
        <v>34</v>
      </c>
      <c r="N51" s="123"/>
      <c r="O51" s="5">
        <f>HLOOKUP(M51,Werkprogramma!$A$1:$AI$61,3,FALSE)</f>
        <v>200</v>
      </c>
      <c r="P51" s="122"/>
      <c r="Q51" s="111" t="e">
        <f t="shared" si="0"/>
        <v>#DIV/0!</v>
      </c>
      <c r="R51" s="112" t="s">
        <v>136</v>
      </c>
      <c r="S51" s="113">
        <v>1</v>
      </c>
      <c r="T51" s="121"/>
      <c r="U51" s="114">
        <f t="shared" si="3"/>
        <v>0</v>
      </c>
    </row>
    <row r="52" spans="1:21" ht="15.75" thickBot="1">
      <c r="A52" s="47"/>
      <c r="B52" s="60"/>
      <c r="C52" s="36" t="s">
        <v>276</v>
      </c>
      <c r="D52" s="37" t="s">
        <v>222</v>
      </c>
      <c r="E52" s="94" t="s">
        <v>196</v>
      </c>
      <c r="F52" s="94" t="s">
        <v>171</v>
      </c>
      <c r="G52" s="38"/>
      <c r="H52" s="39">
        <v>58.9</v>
      </c>
      <c r="I52" s="40" t="s">
        <v>275</v>
      </c>
      <c r="J52" s="61"/>
      <c r="K52" s="48"/>
      <c r="L52" s="26"/>
      <c r="M52" s="110" t="s">
        <v>34</v>
      </c>
      <c r="N52" s="123"/>
      <c r="O52" s="5">
        <f>HLOOKUP(M52,Werkprogramma!$A$1:$AI$61,3,FALSE)</f>
        <v>200</v>
      </c>
      <c r="P52" s="122"/>
      <c r="Q52" s="111" t="e">
        <f t="shared" si="0"/>
        <v>#DIV/0!</v>
      </c>
      <c r="R52" s="112" t="s">
        <v>136</v>
      </c>
      <c r="S52" s="113">
        <v>1</v>
      </c>
      <c r="T52" s="121"/>
      <c r="U52" s="114">
        <f t="shared" si="3"/>
        <v>0</v>
      </c>
    </row>
    <row r="53" spans="1:21" ht="15.75" thickBot="1">
      <c r="A53" s="47"/>
      <c r="B53" s="60"/>
      <c r="C53" s="36" t="s">
        <v>276</v>
      </c>
      <c r="D53" s="37" t="s">
        <v>222</v>
      </c>
      <c r="E53" s="94" t="s">
        <v>197</v>
      </c>
      <c r="F53" s="94" t="s">
        <v>171</v>
      </c>
      <c r="G53" s="38"/>
      <c r="H53" s="39">
        <v>57.6</v>
      </c>
      <c r="I53" s="40" t="s">
        <v>275</v>
      </c>
      <c r="J53" s="61"/>
      <c r="K53" s="48"/>
      <c r="L53" s="26"/>
      <c r="M53" s="110" t="s">
        <v>34</v>
      </c>
      <c r="N53" s="123"/>
      <c r="O53" s="5">
        <f>HLOOKUP(M53,Werkprogramma!$A$1:$AI$61,3,FALSE)</f>
        <v>200</v>
      </c>
      <c r="P53" s="122"/>
      <c r="Q53" s="111" t="e">
        <f t="shared" ref="Q53:Q58" si="6">((H53*O53)/N53)*P53</f>
        <v>#DIV/0!</v>
      </c>
      <c r="R53" s="112" t="s">
        <v>136</v>
      </c>
      <c r="S53" s="113">
        <v>1</v>
      </c>
      <c r="T53" s="121"/>
      <c r="U53" s="114">
        <f t="shared" si="3"/>
        <v>0</v>
      </c>
    </row>
    <row r="54" spans="1:21" ht="15.75" thickBot="1">
      <c r="A54" s="47"/>
      <c r="B54" s="60"/>
      <c r="C54" s="36" t="s">
        <v>276</v>
      </c>
      <c r="D54" s="37" t="s">
        <v>222</v>
      </c>
      <c r="E54" s="94" t="s">
        <v>198</v>
      </c>
      <c r="F54" s="94" t="s">
        <v>171</v>
      </c>
      <c r="G54" s="38"/>
      <c r="H54" s="39">
        <v>54</v>
      </c>
      <c r="I54" s="40" t="s">
        <v>275</v>
      </c>
      <c r="J54" s="61"/>
      <c r="K54" s="48"/>
      <c r="L54" s="26"/>
      <c r="M54" s="110" t="s">
        <v>34</v>
      </c>
      <c r="N54" s="123"/>
      <c r="O54" s="5">
        <f>HLOOKUP(M54,Werkprogramma!$A$1:$AI$61,3,FALSE)</f>
        <v>200</v>
      </c>
      <c r="P54" s="122"/>
      <c r="Q54" s="111" t="e">
        <f t="shared" si="6"/>
        <v>#DIV/0!</v>
      </c>
      <c r="R54" s="112" t="s">
        <v>136</v>
      </c>
      <c r="S54" s="113">
        <v>1</v>
      </c>
      <c r="T54" s="121"/>
      <c r="U54" s="114">
        <f t="shared" si="3"/>
        <v>0</v>
      </c>
    </row>
    <row r="55" spans="1:21" ht="15.75" thickBot="1">
      <c r="A55" s="47"/>
      <c r="B55" s="60"/>
      <c r="C55" s="36" t="s">
        <v>276</v>
      </c>
      <c r="D55" s="37" t="s">
        <v>222</v>
      </c>
      <c r="E55" s="94" t="s">
        <v>199</v>
      </c>
      <c r="F55" s="94" t="s">
        <v>256</v>
      </c>
      <c r="G55" s="38"/>
      <c r="H55" s="39">
        <v>58.5</v>
      </c>
      <c r="I55" s="40" t="s">
        <v>275</v>
      </c>
      <c r="J55" s="61"/>
      <c r="K55" s="48"/>
      <c r="L55" s="26"/>
      <c r="M55" s="110" t="s">
        <v>34</v>
      </c>
      <c r="N55" s="123"/>
      <c r="O55" s="5">
        <f>HLOOKUP(M55,Werkprogramma!$A$1:$AI$61,3,FALSE)</f>
        <v>200</v>
      </c>
      <c r="P55" s="122"/>
      <c r="Q55" s="111" t="e">
        <f t="shared" si="6"/>
        <v>#DIV/0!</v>
      </c>
      <c r="R55" s="112" t="s">
        <v>136</v>
      </c>
      <c r="S55" s="113">
        <v>1</v>
      </c>
      <c r="T55" s="121"/>
      <c r="U55" s="114">
        <f t="shared" si="3"/>
        <v>0</v>
      </c>
    </row>
    <row r="56" spans="1:21" ht="15.75" thickBot="1">
      <c r="A56" s="47"/>
      <c r="B56" s="60"/>
      <c r="C56" s="36" t="s">
        <v>276</v>
      </c>
      <c r="D56" s="37" t="s">
        <v>222</v>
      </c>
      <c r="E56" s="94" t="s">
        <v>200</v>
      </c>
      <c r="F56" s="94" t="s">
        <v>171</v>
      </c>
      <c r="G56" s="38"/>
      <c r="H56" s="39">
        <v>58.9</v>
      </c>
      <c r="I56" s="40" t="s">
        <v>275</v>
      </c>
      <c r="J56" s="61"/>
      <c r="K56" s="48"/>
      <c r="L56" s="26"/>
      <c r="M56" s="110" t="s">
        <v>34</v>
      </c>
      <c r="N56" s="123"/>
      <c r="O56" s="5">
        <f>HLOOKUP(M56,Werkprogramma!$A$1:$AI$61,3,FALSE)</f>
        <v>200</v>
      </c>
      <c r="P56" s="122"/>
      <c r="Q56" s="111" t="e">
        <f t="shared" si="6"/>
        <v>#DIV/0!</v>
      </c>
      <c r="R56" s="112" t="s">
        <v>136</v>
      </c>
      <c r="S56" s="113">
        <v>1</v>
      </c>
      <c r="T56" s="121"/>
      <c r="U56" s="114">
        <f t="shared" si="3"/>
        <v>0</v>
      </c>
    </row>
    <row r="57" spans="1:21" ht="15.75" thickBot="1">
      <c r="A57" s="47"/>
      <c r="B57" s="60"/>
      <c r="C57" s="36" t="s">
        <v>276</v>
      </c>
      <c r="D57" s="37" t="s">
        <v>222</v>
      </c>
      <c r="E57" s="94" t="s">
        <v>201</v>
      </c>
      <c r="F57" s="94" t="s">
        <v>171</v>
      </c>
      <c r="G57" s="38"/>
      <c r="H57" s="39">
        <v>58.5</v>
      </c>
      <c r="I57" s="40" t="s">
        <v>275</v>
      </c>
      <c r="J57" s="61"/>
      <c r="K57" s="48"/>
      <c r="L57" s="26"/>
      <c r="M57" s="110" t="s">
        <v>34</v>
      </c>
      <c r="N57" s="123"/>
      <c r="O57" s="5">
        <f>HLOOKUP(M57,Werkprogramma!$A$1:$AI$61,3,FALSE)</f>
        <v>200</v>
      </c>
      <c r="P57" s="122"/>
      <c r="Q57" s="111" t="e">
        <f t="shared" si="6"/>
        <v>#DIV/0!</v>
      </c>
      <c r="R57" s="112" t="s">
        <v>136</v>
      </c>
      <c r="S57" s="113">
        <v>1</v>
      </c>
      <c r="T57" s="121"/>
      <c r="U57" s="114">
        <f t="shared" si="3"/>
        <v>0</v>
      </c>
    </row>
    <row r="58" spans="1:21" ht="15.75" thickBot="1">
      <c r="A58" s="47"/>
      <c r="B58" s="60"/>
      <c r="C58" s="36" t="s">
        <v>276</v>
      </c>
      <c r="D58" s="37" t="s">
        <v>222</v>
      </c>
      <c r="E58" s="94" t="s">
        <v>202</v>
      </c>
      <c r="F58" s="94" t="s">
        <v>171</v>
      </c>
      <c r="G58" s="38"/>
      <c r="H58" s="39">
        <v>58</v>
      </c>
      <c r="I58" s="40" t="s">
        <v>275</v>
      </c>
      <c r="J58" s="61"/>
      <c r="K58" s="48"/>
      <c r="L58" s="26"/>
      <c r="M58" s="110" t="s">
        <v>34</v>
      </c>
      <c r="N58" s="123"/>
      <c r="O58" s="5">
        <f>HLOOKUP(M58,Werkprogramma!$A$1:$AI$61,3,FALSE)</f>
        <v>200</v>
      </c>
      <c r="P58" s="122"/>
      <c r="Q58" s="111" t="e">
        <f t="shared" si="6"/>
        <v>#DIV/0!</v>
      </c>
      <c r="R58" s="112" t="s">
        <v>136</v>
      </c>
      <c r="S58" s="113">
        <v>1</v>
      </c>
      <c r="T58" s="121"/>
      <c r="U58" s="114">
        <f t="shared" si="3"/>
        <v>0</v>
      </c>
    </row>
    <row r="59" spans="1:21" ht="15.75" thickBot="1">
      <c r="A59" s="47"/>
      <c r="B59" s="60"/>
      <c r="C59" s="36" t="s">
        <v>276</v>
      </c>
      <c r="D59" s="37" t="s">
        <v>222</v>
      </c>
      <c r="E59" s="94" t="s">
        <v>203</v>
      </c>
      <c r="F59" s="94" t="s">
        <v>171</v>
      </c>
      <c r="G59" s="38"/>
      <c r="H59" s="39">
        <v>87.1</v>
      </c>
      <c r="I59" s="40" t="s">
        <v>275</v>
      </c>
      <c r="J59" s="61"/>
      <c r="K59" s="48"/>
      <c r="L59" s="26"/>
      <c r="M59" s="110" t="s">
        <v>34</v>
      </c>
      <c r="N59" s="123"/>
      <c r="O59" s="5">
        <f>HLOOKUP(M59,Werkprogramma!$A$1:$AI$61,3,FALSE)</f>
        <v>200</v>
      </c>
      <c r="P59" s="122"/>
      <c r="Q59" s="111" t="e">
        <f>((H59*O59)/N59)*P59</f>
        <v>#DIV/0!</v>
      </c>
      <c r="R59" s="112" t="s">
        <v>136</v>
      </c>
      <c r="S59" s="113">
        <v>1</v>
      </c>
      <c r="T59" s="121"/>
      <c r="U59" s="114">
        <f t="shared" si="3"/>
        <v>0</v>
      </c>
    </row>
    <row r="60" spans="1:21" ht="15.75" thickBot="1">
      <c r="A60" s="47"/>
      <c r="B60" s="60"/>
      <c r="C60" s="36" t="s">
        <v>276</v>
      </c>
      <c r="D60" s="37" t="s">
        <v>222</v>
      </c>
      <c r="E60" s="95" t="s">
        <v>204</v>
      </c>
      <c r="F60" s="96" t="s">
        <v>205</v>
      </c>
      <c r="G60" s="38"/>
      <c r="H60" s="39">
        <v>13.7</v>
      </c>
      <c r="I60" s="40" t="s">
        <v>274</v>
      </c>
      <c r="J60" s="61"/>
      <c r="K60" s="48"/>
      <c r="L60" s="26"/>
      <c r="M60" s="110" t="s">
        <v>40</v>
      </c>
      <c r="N60" s="123"/>
      <c r="O60" s="5">
        <v>400</v>
      </c>
      <c r="P60" s="122"/>
      <c r="Q60" s="111" t="e">
        <f t="shared" ref="Q60:Q97" si="7">((H60*O60)/N60)*P60</f>
        <v>#DIV/0!</v>
      </c>
      <c r="R60" s="112"/>
      <c r="S60" s="113"/>
      <c r="T60" s="114"/>
      <c r="U60" s="114"/>
    </row>
    <row r="61" spans="1:21" ht="15.75" thickBot="1">
      <c r="A61" s="47"/>
      <c r="B61" s="60"/>
      <c r="C61" s="36" t="s">
        <v>276</v>
      </c>
      <c r="D61" s="37" t="s">
        <v>222</v>
      </c>
      <c r="E61" s="95" t="s">
        <v>206</v>
      </c>
      <c r="F61" s="96" t="s">
        <v>207</v>
      </c>
      <c r="G61" s="38"/>
      <c r="H61" s="39">
        <v>1.9</v>
      </c>
      <c r="I61" s="40" t="s">
        <v>274</v>
      </c>
      <c r="J61" s="61"/>
      <c r="K61" s="48"/>
      <c r="L61" s="26"/>
      <c r="M61" s="110" t="s">
        <v>40</v>
      </c>
      <c r="N61" s="123"/>
      <c r="O61" s="5">
        <v>400</v>
      </c>
      <c r="P61" s="122"/>
      <c r="Q61" s="111" t="e">
        <f t="shared" si="7"/>
        <v>#DIV/0!</v>
      </c>
      <c r="R61" s="112"/>
      <c r="S61" s="113"/>
      <c r="T61" s="114"/>
      <c r="U61" s="114"/>
    </row>
    <row r="62" spans="1:21" ht="15.75" thickBot="1">
      <c r="A62" s="47"/>
      <c r="B62" s="60"/>
      <c r="C62" s="36" t="s">
        <v>276</v>
      </c>
      <c r="D62" s="37" t="s">
        <v>222</v>
      </c>
      <c r="E62" s="95" t="s">
        <v>208</v>
      </c>
      <c r="F62" s="96" t="s">
        <v>209</v>
      </c>
      <c r="G62" s="38"/>
      <c r="H62" s="39">
        <v>1.9</v>
      </c>
      <c r="I62" s="40" t="s">
        <v>274</v>
      </c>
      <c r="J62" s="61"/>
      <c r="K62" s="48"/>
      <c r="L62" s="26"/>
      <c r="M62" s="110" t="s">
        <v>40</v>
      </c>
      <c r="N62" s="123"/>
      <c r="O62" s="5">
        <v>400</v>
      </c>
      <c r="P62" s="122"/>
      <c r="Q62" s="111" t="e">
        <f t="shared" si="7"/>
        <v>#DIV/0!</v>
      </c>
      <c r="R62" s="112"/>
      <c r="S62" s="113"/>
      <c r="T62" s="114"/>
      <c r="U62" s="114"/>
    </row>
    <row r="63" spans="1:21" ht="15.75" thickBot="1">
      <c r="A63" s="47"/>
      <c r="B63" s="60"/>
      <c r="C63" s="36" t="s">
        <v>276</v>
      </c>
      <c r="D63" s="37" t="s">
        <v>222</v>
      </c>
      <c r="E63" s="95" t="s">
        <v>210</v>
      </c>
      <c r="F63" s="96" t="s">
        <v>211</v>
      </c>
      <c r="G63" s="38"/>
      <c r="H63" s="39">
        <v>11.5</v>
      </c>
      <c r="I63" s="40" t="s">
        <v>274</v>
      </c>
      <c r="J63" s="61"/>
      <c r="K63" s="48"/>
      <c r="L63" s="26"/>
      <c r="M63" s="110" t="s">
        <v>40</v>
      </c>
      <c r="N63" s="123"/>
      <c r="O63" s="5">
        <v>400</v>
      </c>
      <c r="P63" s="122"/>
      <c r="Q63" s="111" t="e">
        <f t="shared" si="7"/>
        <v>#DIV/0!</v>
      </c>
      <c r="R63" s="112"/>
      <c r="S63" s="113"/>
      <c r="T63" s="114"/>
      <c r="U63" s="114"/>
    </row>
    <row r="64" spans="1:21" ht="15.75" thickBot="1">
      <c r="A64" s="47"/>
      <c r="B64" s="60"/>
      <c r="C64" s="36" t="s">
        <v>276</v>
      </c>
      <c r="D64" s="37" t="s">
        <v>222</v>
      </c>
      <c r="E64" s="95" t="s">
        <v>212</v>
      </c>
      <c r="F64" s="96" t="s">
        <v>213</v>
      </c>
      <c r="G64" s="38"/>
      <c r="H64" s="39">
        <v>14.9</v>
      </c>
      <c r="I64" s="40" t="s">
        <v>275</v>
      </c>
      <c r="J64" s="61"/>
      <c r="K64" s="48"/>
      <c r="L64" s="26"/>
      <c r="M64" s="110" t="s">
        <v>38</v>
      </c>
      <c r="N64" s="123"/>
      <c r="O64" s="5">
        <f>HLOOKUP(M64,Werkprogramma!$A$1:$AI$61,3,FALSE)</f>
        <v>120</v>
      </c>
      <c r="P64" s="122"/>
      <c r="Q64" s="111" t="e">
        <f t="shared" si="7"/>
        <v>#DIV/0!</v>
      </c>
      <c r="R64" s="112" t="s">
        <v>136</v>
      </c>
      <c r="S64" s="113">
        <v>1</v>
      </c>
      <c r="T64" s="121"/>
      <c r="U64" s="114">
        <f t="shared" ref="U64:U65" si="8">H64*S64*T64</f>
        <v>0</v>
      </c>
    </row>
    <row r="65" spans="1:21" ht="15.75" thickBot="1">
      <c r="A65" s="47"/>
      <c r="B65" s="60"/>
      <c r="C65" s="36" t="s">
        <v>276</v>
      </c>
      <c r="D65" s="37" t="s">
        <v>222</v>
      </c>
      <c r="E65" s="95" t="s">
        <v>214</v>
      </c>
      <c r="F65" s="96" t="s">
        <v>215</v>
      </c>
      <c r="G65" s="38"/>
      <c r="H65" s="39">
        <v>18</v>
      </c>
      <c r="I65" s="40" t="s">
        <v>275</v>
      </c>
      <c r="J65" s="61"/>
      <c r="K65" s="48"/>
      <c r="L65" s="26"/>
      <c r="M65" s="110" t="s">
        <v>25</v>
      </c>
      <c r="N65" s="123"/>
      <c r="O65" s="5">
        <f>HLOOKUP(M65,Werkprogramma!$A$1:$AI$61,3,FALSE)</f>
        <v>200</v>
      </c>
      <c r="P65" s="122"/>
      <c r="Q65" s="111" t="e">
        <f t="shared" si="7"/>
        <v>#DIV/0!</v>
      </c>
      <c r="R65" s="112" t="s">
        <v>136</v>
      </c>
      <c r="S65" s="113">
        <v>1</v>
      </c>
      <c r="T65" s="121"/>
      <c r="U65" s="114">
        <f t="shared" si="8"/>
        <v>0</v>
      </c>
    </row>
    <row r="66" spans="1:21" ht="15.75" thickBot="1">
      <c r="A66" s="47"/>
      <c r="B66" s="60"/>
      <c r="C66" s="36" t="s">
        <v>276</v>
      </c>
      <c r="D66" s="37" t="s">
        <v>222</v>
      </c>
      <c r="E66" s="95" t="s">
        <v>216</v>
      </c>
      <c r="F66" s="96" t="s">
        <v>205</v>
      </c>
      <c r="G66" s="38"/>
      <c r="H66" s="39">
        <v>9.5</v>
      </c>
      <c r="I66" s="40" t="s">
        <v>274</v>
      </c>
      <c r="J66" s="61"/>
      <c r="K66" s="48"/>
      <c r="L66" s="26"/>
      <c r="M66" s="110" t="s">
        <v>40</v>
      </c>
      <c r="N66" s="123"/>
      <c r="O66" s="5">
        <v>400</v>
      </c>
      <c r="P66" s="122"/>
      <c r="Q66" s="111" t="e">
        <f t="shared" si="7"/>
        <v>#DIV/0!</v>
      </c>
      <c r="R66" s="112"/>
      <c r="S66" s="113"/>
      <c r="T66" s="114"/>
      <c r="U66" s="114"/>
    </row>
    <row r="67" spans="1:21" ht="15.75" thickBot="1">
      <c r="A67" s="47"/>
      <c r="B67" s="60"/>
      <c r="C67" s="36" t="s">
        <v>276</v>
      </c>
      <c r="D67" s="37" t="s">
        <v>222</v>
      </c>
      <c r="E67" s="95" t="s">
        <v>217</v>
      </c>
      <c r="F67" s="96" t="s">
        <v>207</v>
      </c>
      <c r="G67" s="38"/>
      <c r="H67" s="39">
        <v>1.9</v>
      </c>
      <c r="I67" s="40" t="s">
        <v>274</v>
      </c>
      <c r="J67" s="61"/>
      <c r="K67" s="48"/>
      <c r="L67" s="26"/>
      <c r="M67" s="110" t="s">
        <v>40</v>
      </c>
      <c r="N67" s="123"/>
      <c r="O67" s="5">
        <v>400</v>
      </c>
      <c r="P67" s="122"/>
      <c r="Q67" s="111" t="e">
        <f t="shared" si="7"/>
        <v>#DIV/0!</v>
      </c>
      <c r="R67" s="112"/>
      <c r="S67" s="113"/>
      <c r="T67" s="114"/>
      <c r="U67" s="114"/>
    </row>
    <row r="68" spans="1:21" ht="15.75" thickBot="1">
      <c r="A68" s="47"/>
      <c r="B68" s="60"/>
      <c r="C68" s="36" t="s">
        <v>276</v>
      </c>
      <c r="D68" s="37" t="s">
        <v>222</v>
      </c>
      <c r="E68" s="96" t="s">
        <v>218</v>
      </c>
      <c r="F68" s="96" t="s">
        <v>209</v>
      </c>
      <c r="G68" s="38"/>
      <c r="H68" s="39">
        <v>1.9</v>
      </c>
      <c r="I68" s="40" t="s">
        <v>274</v>
      </c>
      <c r="J68" s="61"/>
      <c r="K68" s="48"/>
      <c r="L68" s="26"/>
      <c r="M68" s="110" t="s">
        <v>40</v>
      </c>
      <c r="N68" s="123"/>
      <c r="O68" s="5">
        <v>400</v>
      </c>
      <c r="P68" s="122"/>
      <c r="Q68" s="111" t="e">
        <f t="shared" si="7"/>
        <v>#DIV/0!</v>
      </c>
      <c r="R68" s="112"/>
      <c r="S68" s="113"/>
      <c r="T68" s="114"/>
      <c r="U68" s="114"/>
    </row>
    <row r="69" spans="1:21" ht="15.75" thickBot="1">
      <c r="A69" s="47"/>
      <c r="B69" s="60"/>
      <c r="C69" s="36" t="s">
        <v>276</v>
      </c>
      <c r="D69" s="37" t="s">
        <v>222</v>
      </c>
      <c r="E69" s="96" t="s">
        <v>219</v>
      </c>
      <c r="F69" s="96" t="s">
        <v>220</v>
      </c>
      <c r="G69" s="38"/>
      <c r="H69" s="39">
        <v>4</v>
      </c>
      <c r="I69" s="40" t="s">
        <v>274</v>
      </c>
      <c r="J69" s="61"/>
      <c r="K69" s="48"/>
      <c r="L69" s="26"/>
      <c r="M69" s="110" t="s">
        <v>40</v>
      </c>
      <c r="N69" s="123"/>
      <c r="O69" s="5">
        <v>400</v>
      </c>
      <c r="P69" s="122"/>
      <c r="Q69" s="111" t="e">
        <f t="shared" si="7"/>
        <v>#DIV/0!</v>
      </c>
      <c r="R69" s="112"/>
      <c r="S69" s="113"/>
      <c r="T69" s="114"/>
      <c r="U69" s="114"/>
    </row>
    <row r="70" spans="1:21" ht="15.75" thickBot="1">
      <c r="A70" s="47"/>
      <c r="B70" s="60"/>
      <c r="C70" s="36" t="s">
        <v>276</v>
      </c>
      <c r="D70" s="37" t="s">
        <v>222</v>
      </c>
      <c r="E70" s="96" t="s">
        <v>221</v>
      </c>
      <c r="F70" s="96" t="s">
        <v>211</v>
      </c>
      <c r="G70" s="38"/>
      <c r="H70" s="39">
        <v>9</v>
      </c>
      <c r="I70" s="40" t="s">
        <v>274</v>
      </c>
      <c r="J70" s="61"/>
      <c r="K70" s="48"/>
      <c r="L70" s="26"/>
      <c r="M70" s="110" t="s">
        <v>40</v>
      </c>
      <c r="N70" s="123"/>
      <c r="O70" s="5">
        <v>400</v>
      </c>
      <c r="P70" s="122"/>
      <c r="Q70" s="111" t="e">
        <f t="shared" si="7"/>
        <v>#DIV/0!</v>
      </c>
      <c r="R70" s="112"/>
      <c r="S70" s="113"/>
      <c r="T70" s="114"/>
      <c r="U70" s="114"/>
    </row>
    <row r="71" spans="1:21" ht="15.75" thickBot="1">
      <c r="A71" s="47"/>
      <c r="B71" s="60"/>
      <c r="C71" s="36" t="s">
        <v>276</v>
      </c>
      <c r="D71" s="37" t="s">
        <v>255</v>
      </c>
      <c r="E71" s="97" t="s">
        <v>223</v>
      </c>
      <c r="F71" s="97" t="s">
        <v>171</v>
      </c>
      <c r="G71" s="38"/>
      <c r="H71" s="39">
        <v>58.4</v>
      </c>
      <c r="I71" s="40" t="s">
        <v>275</v>
      </c>
      <c r="J71" s="61"/>
      <c r="K71" s="48"/>
      <c r="L71" s="26"/>
      <c r="M71" s="110" t="s">
        <v>34</v>
      </c>
      <c r="N71" s="123"/>
      <c r="O71" s="5">
        <f>HLOOKUP(M71,Werkprogramma!$A$1:$AI$61,3,FALSE)</f>
        <v>200</v>
      </c>
      <c r="P71" s="122"/>
      <c r="Q71" s="111" t="e">
        <f t="shared" si="7"/>
        <v>#DIV/0!</v>
      </c>
      <c r="R71" s="112" t="s">
        <v>136</v>
      </c>
      <c r="S71" s="113">
        <v>1</v>
      </c>
      <c r="T71" s="121"/>
      <c r="U71" s="114">
        <f t="shared" ref="U71:U93" si="9">H71*S71*T71</f>
        <v>0</v>
      </c>
    </row>
    <row r="72" spans="1:21" ht="15.75" thickBot="1">
      <c r="A72" s="47"/>
      <c r="B72" s="60"/>
      <c r="C72" s="36" t="s">
        <v>276</v>
      </c>
      <c r="D72" s="37" t="s">
        <v>255</v>
      </c>
      <c r="E72" s="97" t="s">
        <v>224</v>
      </c>
      <c r="F72" s="97" t="s">
        <v>171</v>
      </c>
      <c r="G72" s="38"/>
      <c r="H72" s="39">
        <v>58</v>
      </c>
      <c r="I72" s="40" t="s">
        <v>275</v>
      </c>
      <c r="J72" s="61"/>
      <c r="K72" s="48"/>
      <c r="L72" s="26"/>
      <c r="M72" s="110" t="s">
        <v>34</v>
      </c>
      <c r="N72" s="123"/>
      <c r="O72" s="5">
        <f>HLOOKUP(M72,Werkprogramma!$A$1:$AI$61,3,FALSE)</f>
        <v>200</v>
      </c>
      <c r="P72" s="122"/>
      <c r="Q72" s="111" t="e">
        <f t="shared" si="7"/>
        <v>#DIV/0!</v>
      </c>
      <c r="R72" s="112" t="s">
        <v>136</v>
      </c>
      <c r="S72" s="113">
        <v>1</v>
      </c>
      <c r="T72" s="121"/>
      <c r="U72" s="114">
        <f t="shared" si="9"/>
        <v>0</v>
      </c>
    </row>
    <row r="73" spans="1:21" ht="15.75" thickBot="1">
      <c r="A73" s="47"/>
      <c r="B73" s="60"/>
      <c r="C73" s="36" t="s">
        <v>276</v>
      </c>
      <c r="D73" s="37" t="s">
        <v>255</v>
      </c>
      <c r="E73" s="97" t="s">
        <v>225</v>
      </c>
      <c r="F73" s="97" t="s">
        <v>171</v>
      </c>
      <c r="G73" s="38"/>
      <c r="H73" s="39">
        <v>57.2</v>
      </c>
      <c r="I73" s="40" t="s">
        <v>275</v>
      </c>
      <c r="J73" s="61"/>
      <c r="K73" s="48"/>
      <c r="L73" s="26"/>
      <c r="M73" s="110" t="s">
        <v>34</v>
      </c>
      <c r="N73" s="123"/>
      <c r="O73" s="5">
        <f>HLOOKUP(M73,Werkprogramma!$A$1:$AI$61,3,FALSE)</f>
        <v>200</v>
      </c>
      <c r="P73" s="122"/>
      <c r="Q73" s="111" t="e">
        <f t="shared" si="7"/>
        <v>#DIV/0!</v>
      </c>
      <c r="R73" s="112" t="s">
        <v>136</v>
      </c>
      <c r="S73" s="113">
        <v>1</v>
      </c>
      <c r="T73" s="121"/>
      <c r="U73" s="114">
        <f t="shared" si="9"/>
        <v>0</v>
      </c>
    </row>
    <row r="74" spans="1:21" ht="15.75" thickBot="1">
      <c r="A74" s="47"/>
      <c r="B74" s="60"/>
      <c r="C74" s="36" t="s">
        <v>276</v>
      </c>
      <c r="D74" s="37" t="s">
        <v>255</v>
      </c>
      <c r="E74" s="97" t="s">
        <v>226</v>
      </c>
      <c r="F74" s="97" t="s">
        <v>171</v>
      </c>
      <c r="G74" s="38"/>
      <c r="H74" s="39">
        <v>53.9</v>
      </c>
      <c r="I74" s="40" t="s">
        <v>275</v>
      </c>
      <c r="J74" s="61"/>
      <c r="K74" s="48"/>
      <c r="L74" s="26"/>
      <c r="M74" s="110" t="s">
        <v>34</v>
      </c>
      <c r="N74" s="123"/>
      <c r="O74" s="5">
        <f>HLOOKUP(M74,Werkprogramma!$A$1:$AI$61,3,FALSE)</f>
        <v>200</v>
      </c>
      <c r="P74" s="122"/>
      <c r="Q74" s="111" t="e">
        <f t="shared" si="7"/>
        <v>#DIV/0!</v>
      </c>
      <c r="R74" s="112" t="s">
        <v>136</v>
      </c>
      <c r="S74" s="113">
        <v>1</v>
      </c>
      <c r="T74" s="121"/>
      <c r="U74" s="114">
        <f t="shared" si="9"/>
        <v>0</v>
      </c>
    </row>
    <row r="75" spans="1:21" ht="15.75" thickBot="1">
      <c r="A75" s="47"/>
      <c r="B75" s="60"/>
      <c r="C75" s="36" t="s">
        <v>276</v>
      </c>
      <c r="D75" s="37" t="s">
        <v>255</v>
      </c>
      <c r="E75" s="97" t="s">
        <v>227</v>
      </c>
      <c r="F75" s="97" t="s">
        <v>228</v>
      </c>
      <c r="G75" s="38"/>
      <c r="H75" s="39">
        <v>28.6</v>
      </c>
      <c r="I75" s="40" t="s">
        <v>275</v>
      </c>
      <c r="J75" s="61"/>
      <c r="K75" s="48"/>
      <c r="L75" s="26"/>
      <c r="M75" s="110" t="s">
        <v>38</v>
      </c>
      <c r="N75" s="123"/>
      <c r="O75" s="5">
        <f>HLOOKUP(M75,Werkprogramma!$A$1:$AI$61,3,FALSE)</f>
        <v>120</v>
      </c>
      <c r="P75" s="122"/>
      <c r="Q75" s="111" t="e">
        <f t="shared" si="7"/>
        <v>#DIV/0!</v>
      </c>
      <c r="R75" s="112" t="s">
        <v>136</v>
      </c>
      <c r="S75" s="113">
        <v>1</v>
      </c>
      <c r="T75" s="121"/>
      <c r="U75" s="114">
        <f t="shared" si="9"/>
        <v>0</v>
      </c>
    </row>
    <row r="76" spans="1:21" ht="15.75" thickBot="1">
      <c r="A76" s="47"/>
      <c r="B76" s="60"/>
      <c r="C76" s="36" t="s">
        <v>276</v>
      </c>
      <c r="D76" s="37" t="s">
        <v>255</v>
      </c>
      <c r="E76" s="97" t="s">
        <v>229</v>
      </c>
      <c r="F76" s="97" t="s">
        <v>171</v>
      </c>
      <c r="G76" s="38"/>
      <c r="H76" s="39">
        <v>58.4</v>
      </c>
      <c r="I76" s="40" t="s">
        <v>275</v>
      </c>
      <c r="J76" s="61"/>
      <c r="K76" s="48"/>
      <c r="L76" s="26"/>
      <c r="M76" s="110" t="s">
        <v>34</v>
      </c>
      <c r="N76" s="123"/>
      <c r="O76" s="5">
        <f>HLOOKUP(M76,Werkprogramma!$A$1:$AI$61,3,FALSE)</f>
        <v>200</v>
      </c>
      <c r="P76" s="122"/>
      <c r="Q76" s="111" t="e">
        <f t="shared" si="7"/>
        <v>#DIV/0!</v>
      </c>
      <c r="R76" s="112" t="s">
        <v>136</v>
      </c>
      <c r="S76" s="113">
        <v>1</v>
      </c>
      <c r="T76" s="121"/>
      <c r="U76" s="114">
        <f t="shared" si="9"/>
        <v>0</v>
      </c>
    </row>
    <row r="77" spans="1:21" ht="15.75" thickBot="1">
      <c r="A77" s="47"/>
      <c r="B77" s="60"/>
      <c r="C77" s="36" t="s">
        <v>276</v>
      </c>
      <c r="D77" s="37" t="s">
        <v>255</v>
      </c>
      <c r="E77" s="97" t="s">
        <v>230</v>
      </c>
      <c r="F77" s="97" t="s">
        <v>231</v>
      </c>
      <c r="G77" s="38"/>
      <c r="H77" s="39">
        <v>58.1</v>
      </c>
      <c r="I77" s="40" t="s">
        <v>275</v>
      </c>
      <c r="J77" s="61"/>
      <c r="K77" s="48"/>
      <c r="L77" s="26"/>
      <c r="M77" s="110" t="s">
        <v>34</v>
      </c>
      <c r="N77" s="123"/>
      <c r="O77" s="5">
        <f>HLOOKUP(M77,Werkprogramma!$A$1:$AI$61,3,FALSE)</f>
        <v>200</v>
      </c>
      <c r="P77" s="122"/>
      <c r="Q77" s="111" t="e">
        <f t="shared" si="7"/>
        <v>#DIV/0!</v>
      </c>
      <c r="R77" s="112" t="s">
        <v>136</v>
      </c>
      <c r="S77" s="113">
        <v>1</v>
      </c>
      <c r="T77" s="121"/>
      <c r="U77" s="114">
        <f t="shared" si="9"/>
        <v>0</v>
      </c>
    </row>
    <row r="78" spans="1:21" ht="15.75" thickBot="1">
      <c r="A78" s="47"/>
      <c r="B78" s="60"/>
      <c r="C78" s="36" t="s">
        <v>276</v>
      </c>
      <c r="D78" s="37" t="s">
        <v>255</v>
      </c>
      <c r="E78" s="97" t="s">
        <v>232</v>
      </c>
      <c r="F78" s="97" t="s">
        <v>231</v>
      </c>
      <c r="G78" s="38"/>
      <c r="H78" s="39">
        <v>54.1</v>
      </c>
      <c r="I78" s="40" t="s">
        <v>275</v>
      </c>
      <c r="J78" s="61"/>
      <c r="K78" s="48"/>
      <c r="L78" s="26"/>
      <c r="M78" s="110" t="s">
        <v>34</v>
      </c>
      <c r="N78" s="123"/>
      <c r="O78" s="5">
        <f>HLOOKUP(M78,Werkprogramma!$A$1:$AI$61,3,FALSE)</f>
        <v>200</v>
      </c>
      <c r="P78" s="122"/>
      <c r="Q78" s="111" t="e">
        <f t="shared" si="7"/>
        <v>#DIV/0!</v>
      </c>
      <c r="R78" s="112" t="s">
        <v>136</v>
      </c>
      <c r="S78" s="113">
        <v>1</v>
      </c>
      <c r="T78" s="121"/>
      <c r="U78" s="114">
        <f t="shared" si="9"/>
        <v>0</v>
      </c>
    </row>
    <row r="79" spans="1:21" ht="15.75" thickBot="1">
      <c r="A79" s="47"/>
      <c r="B79" s="60"/>
      <c r="C79" s="36" t="s">
        <v>276</v>
      </c>
      <c r="D79" s="37" t="s">
        <v>255</v>
      </c>
      <c r="E79" s="97" t="s">
        <v>233</v>
      </c>
      <c r="F79" s="97" t="s">
        <v>235</v>
      </c>
      <c r="G79" s="38"/>
      <c r="H79" s="39">
        <v>146</v>
      </c>
      <c r="I79" s="40" t="s">
        <v>275</v>
      </c>
      <c r="J79" s="61"/>
      <c r="K79" s="48"/>
      <c r="L79" s="26"/>
      <c r="M79" s="110" t="s">
        <v>34</v>
      </c>
      <c r="N79" s="123"/>
      <c r="O79" s="5">
        <f>HLOOKUP(M79,Werkprogramma!$A$1:$AI$61,3,FALSE)</f>
        <v>200</v>
      </c>
      <c r="P79" s="122"/>
      <c r="Q79" s="111" t="e">
        <f t="shared" si="7"/>
        <v>#DIV/0!</v>
      </c>
      <c r="R79" s="112" t="s">
        <v>136</v>
      </c>
      <c r="S79" s="113">
        <v>1</v>
      </c>
      <c r="T79" s="121"/>
      <c r="U79" s="114">
        <f t="shared" si="9"/>
        <v>0</v>
      </c>
    </row>
    <row r="80" spans="1:21" ht="15.75" thickBot="1">
      <c r="A80" s="47"/>
      <c r="B80" s="60"/>
      <c r="C80" s="36" t="s">
        <v>276</v>
      </c>
      <c r="D80" s="37" t="s">
        <v>255</v>
      </c>
      <c r="E80" s="97" t="s">
        <v>234</v>
      </c>
      <c r="F80" s="97" t="s">
        <v>235</v>
      </c>
      <c r="G80" s="38"/>
      <c r="H80" s="39">
        <v>116.6</v>
      </c>
      <c r="I80" s="40" t="s">
        <v>275</v>
      </c>
      <c r="J80" s="61"/>
      <c r="K80" s="48"/>
      <c r="L80" s="26"/>
      <c r="M80" s="110" t="s">
        <v>34</v>
      </c>
      <c r="N80" s="123"/>
      <c r="O80" s="5">
        <f>HLOOKUP(M80,Werkprogramma!$A$1:$AI$61,3,FALSE)</f>
        <v>200</v>
      </c>
      <c r="P80" s="122"/>
      <c r="Q80" s="111" t="e">
        <f t="shared" si="7"/>
        <v>#DIV/0!</v>
      </c>
      <c r="R80" s="112" t="s">
        <v>136</v>
      </c>
      <c r="S80" s="113">
        <v>1</v>
      </c>
      <c r="T80" s="121"/>
      <c r="U80" s="114">
        <f t="shared" si="9"/>
        <v>0</v>
      </c>
    </row>
    <row r="81" spans="1:21" ht="15.75" thickBot="1">
      <c r="A81" s="47"/>
      <c r="B81" s="60"/>
      <c r="C81" s="36" t="s">
        <v>276</v>
      </c>
      <c r="D81" s="37" t="s">
        <v>255</v>
      </c>
      <c r="E81" s="97" t="s">
        <v>236</v>
      </c>
      <c r="F81" s="97" t="s">
        <v>231</v>
      </c>
      <c r="G81" s="38"/>
      <c r="H81" s="39">
        <v>53.9</v>
      </c>
      <c r="I81" s="40" t="s">
        <v>275</v>
      </c>
      <c r="J81" s="61"/>
      <c r="K81" s="48"/>
      <c r="L81" s="26"/>
      <c r="M81" s="110" t="s">
        <v>34</v>
      </c>
      <c r="N81" s="123"/>
      <c r="O81" s="5">
        <f>HLOOKUP(M81,Werkprogramma!$A$1:$AI$61,3,FALSE)</f>
        <v>200</v>
      </c>
      <c r="P81" s="122"/>
      <c r="Q81" s="111" t="e">
        <f t="shared" si="7"/>
        <v>#DIV/0!</v>
      </c>
      <c r="R81" s="112" t="s">
        <v>136</v>
      </c>
      <c r="S81" s="113">
        <v>1</v>
      </c>
      <c r="T81" s="121"/>
      <c r="U81" s="114">
        <f t="shared" si="9"/>
        <v>0</v>
      </c>
    </row>
    <row r="82" spans="1:21" ht="15.75" thickBot="1">
      <c r="A82" s="47"/>
      <c r="B82" s="60"/>
      <c r="C82" s="36" t="s">
        <v>276</v>
      </c>
      <c r="D82" s="37" t="s">
        <v>255</v>
      </c>
      <c r="E82" s="97" t="s">
        <v>237</v>
      </c>
      <c r="F82" s="97" t="s">
        <v>231</v>
      </c>
      <c r="G82" s="38"/>
      <c r="H82" s="39">
        <v>58</v>
      </c>
      <c r="I82" s="40" t="s">
        <v>275</v>
      </c>
      <c r="J82" s="61"/>
      <c r="K82" s="48"/>
      <c r="L82" s="26"/>
      <c r="M82" s="110" t="s">
        <v>34</v>
      </c>
      <c r="N82" s="123"/>
      <c r="O82" s="5">
        <f>HLOOKUP(M82,Werkprogramma!$A$1:$AI$61,3,FALSE)</f>
        <v>200</v>
      </c>
      <c r="P82" s="122"/>
      <c r="Q82" s="111" t="e">
        <f t="shared" si="7"/>
        <v>#DIV/0!</v>
      </c>
      <c r="R82" s="112" t="s">
        <v>136</v>
      </c>
      <c r="S82" s="113">
        <v>1</v>
      </c>
      <c r="T82" s="121"/>
      <c r="U82" s="114">
        <f t="shared" si="9"/>
        <v>0</v>
      </c>
    </row>
    <row r="83" spans="1:21" ht="15.75" thickBot="1">
      <c r="A83" s="47"/>
      <c r="B83" s="60"/>
      <c r="C83" s="36" t="s">
        <v>276</v>
      </c>
      <c r="D83" s="37" t="s">
        <v>255</v>
      </c>
      <c r="E83" s="97" t="s">
        <v>238</v>
      </c>
      <c r="F83" s="97" t="s">
        <v>256</v>
      </c>
      <c r="G83" s="38"/>
      <c r="H83" s="39">
        <v>58</v>
      </c>
      <c r="I83" s="40" t="s">
        <v>275</v>
      </c>
      <c r="J83" s="61"/>
      <c r="K83" s="48"/>
      <c r="L83" s="26"/>
      <c r="M83" s="110" t="s">
        <v>34</v>
      </c>
      <c r="N83" s="123"/>
      <c r="O83" s="5">
        <f>HLOOKUP(M83,Werkprogramma!$A$1:$AI$61,3,FALSE)</f>
        <v>200</v>
      </c>
      <c r="P83" s="122"/>
      <c r="Q83" s="111" t="e">
        <f t="shared" si="7"/>
        <v>#DIV/0!</v>
      </c>
      <c r="R83" s="112" t="s">
        <v>136</v>
      </c>
      <c r="S83" s="113">
        <v>1</v>
      </c>
      <c r="T83" s="121"/>
      <c r="U83" s="114">
        <f t="shared" si="9"/>
        <v>0</v>
      </c>
    </row>
    <row r="84" spans="1:21" ht="15.75" thickBot="1">
      <c r="A84" s="47"/>
      <c r="B84" s="60"/>
      <c r="C84" s="36" t="s">
        <v>276</v>
      </c>
      <c r="D84" s="37" t="s">
        <v>255</v>
      </c>
      <c r="E84" s="97" t="s">
        <v>239</v>
      </c>
      <c r="F84" s="97" t="s">
        <v>256</v>
      </c>
      <c r="G84" s="38"/>
      <c r="H84" s="39">
        <v>58</v>
      </c>
      <c r="I84" s="40" t="s">
        <v>275</v>
      </c>
      <c r="J84" s="61"/>
      <c r="K84" s="48"/>
      <c r="L84" s="26"/>
      <c r="M84" s="110" t="s">
        <v>34</v>
      </c>
      <c r="N84" s="123"/>
      <c r="O84" s="5">
        <f>HLOOKUP(M84,Werkprogramma!$A$1:$AI$61,3,FALSE)</f>
        <v>200</v>
      </c>
      <c r="P84" s="122"/>
      <c r="Q84" s="111" t="e">
        <f t="shared" si="7"/>
        <v>#DIV/0!</v>
      </c>
      <c r="R84" s="112" t="s">
        <v>136</v>
      </c>
      <c r="S84" s="113">
        <v>1</v>
      </c>
      <c r="T84" s="121"/>
      <c r="U84" s="114">
        <f t="shared" si="9"/>
        <v>0</v>
      </c>
    </row>
    <row r="85" spans="1:21" ht="15.75" thickBot="1">
      <c r="A85" s="47"/>
      <c r="B85" s="60"/>
      <c r="C85" s="36" t="s">
        <v>276</v>
      </c>
      <c r="D85" s="37" t="s">
        <v>255</v>
      </c>
      <c r="E85" s="97" t="s">
        <v>240</v>
      </c>
      <c r="F85" s="97" t="s">
        <v>171</v>
      </c>
      <c r="G85" s="38"/>
      <c r="H85" s="39">
        <v>53.9</v>
      </c>
      <c r="I85" s="40" t="s">
        <v>275</v>
      </c>
      <c r="J85" s="61"/>
      <c r="K85" s="48"/>
      <c r="L85" s="26"/>
      <c r="M85" s="110" t="s">
        <v>34</v>
      </c>
      <c r="N85" s="123"/>
      <c r="O85" s="5">
        <f>HLOOKUP(M85,Werkprogramma!$A$1:$AI$61,3,FALSE)</f>
        <v>200</v>
      </c>
      <c r="P85" s="122"/>
      <c r="Q85" s="111" t="e">
        <f t="shared" si="7"/>
        <v>#DIV/0!</v>
      </c>
      <c r="R85" s="112" t="s">
        <v>136</v>
      </c>
      <c r="S85" s="113">
        <v>1</v>
      </c>
      <c r="T85" s="121"/>
      <c r="U85" s="114">
        <f t="shared" si="9"/>
        <v>0</v>
      </c>
    </row>
    <row r="86" spans="1:21" ht="15.75" thickBot="1">
      <c r="A86" s="47"/>
      <c r="B86" s="60"/>
      <c r="C86" s="36" t="s">
        <v>276</v>
      </c>
      <c r="D86" s="37" t="s">
        <v>255</v>
      </c>
      <c r="E86" s="97" t="s">
        <v>241</v>
      </c>
      <c r="F86" s="97" t="s">
        <v>171</v>
      </c>
      <c r="G86" s="38"/>
      <c r="H86" s="39">
        <v>57.2</v>
      </c>
      <c r="I86" s="40" t="s">
        <v>275</v>
      </c>
      <c r="J86" s="61"/>
      <c r="K86" s="48"/>
      <c r="L86" s="26"/>
      <c r="M86" s="110" t="s">
        <v>34</v>
      </c>
      <c r="N86" s="123"/>
      <c r="O86" s="5">
        <f>HLOOKUP(M86,Werkprogramma!$A$1:$AI$61,3,FALSE)</f>
        <v>200</v>
      </c>
      <c r="P86" s="122"/>
      <c r="Q86" s="111" t="e">
        <f t="shared" si="7"/>
        <v>#DIV/0!</v>
      </c>
      <c r="R86" s="112" t="s">
        <v>136</v>
      </c>
      <c r="S86" s="113">
        <v>1</v>
      </c>
      <c r="T86" s="121"/>
      <c r="U86" s="114">
        <f t="shared" si="9"/>
        <v>0</v>
      </c>
    </row>
    <row r="87" spans="1:21" ht="15.75" thickBot="1">
      <c r="A87" s="47"/>
      <c r="B87" s="60"/>
      <c r="C87" s="36" t="s">
        <v>276</v>
      </c>
      <c r="D87" s="37" t="s">
        <v>255</v>
      </c>
      <c r="E87" s="97" t="s">
        <v>242</v>
      </c>
      <c r="F87" s="97" t="s">
        <v>243</v>
      </c>
      <c r="G87" s="38"/>
      <c r="H87" s="39">
        <v>29</v>
      </c>
      <c r="I87" s="40" t="s">
        <v>275</v>
      </c>
      <c r="J87" s="61"/>
      <c r="K87" s="48"/>
      <c r="L87" s="26"/>
      <c r="M87" s="110" t="s">
        <v>38</v>
      </c>
      <c r="N87" s="123"/>
      <c r="O87" s="5">
        <f>HLOOKUP(M87,Werkprogramma!$A$1:$AI$61,3,FALSE)</f>
        <v>120</v>
      </c>
      <c r="P87" s="122"/>
      <c r="Q87" s="111" t="e">
        <f t="shared" si="7"/>
        <v>#DIV/0!</v>
      </c>
      <c r="R87" s="112" t="s">
        <v>136</v>
      </c>
      <c r="S87" s="113">
        <v>1</v>
      </c>
      <c r="T87" s="121"/>
      <c r="U87" s="114">
        <f t="shared" si="9"/>
        <v>0</v>
      </c>
    </row>
    <row r="88" spans="1:21" ht="15.75" thickBot="1">
      <c r="A88" s="47"/>
      <c r="B88" s="60"/>
      <c r="C88" s="36" t="s">
        <v>276</v>
      </c>
      <c r="D88" s="37" t="s">
        <v>255</v>
      </c>
      <c r="E88" s="98" t="s">
        <v>244</v>
      </c>
      <c r="F88" s="98" t="s">
        <v>245</v>
      </c>
      <c r="G88" s="38"/>
      <c r="H88" s="39">
        <v>8.9</v>
      </c>
      <c r="I88" s="40" t="s">
        <v>275</v>
      </c>
      <c r="J88" s="61"/>
      <c r="K88" s="48"/>
      <c r="L88" s="26"/>
      <c r="M88" s="110" t="s">
        <v>38</v>
      </c>
      <c r="N88" s="123"/>
      <c r="O88" s="5">
        <f>HLOOKUP(M88,Werkprogramma!$A$1:$AI$61,3,FALSE)</f>
        <v>120</v>
      </c>
      <c r="P88" s="122"/>
      <c r="Q88" s="111" t="e">
        <f t="shared" si="7"/>
        <v>#DIV/0!</v>
      </c>
      <c r="R88" s="112" t="s">
        <v>136</v>
      </c>
      <c r="S88" s="113">
        <v>1</v>
      </c>
      <c r="T88" s="121"/>
      <c r="U88" s="114">
        <f t="shared" si="9"/>
        <v>0</v>
      </c>
    </row>
    <row r="89" spans="1:21" ht="15.75" thickBot="1">
      <c r="A89" s="47"/>
      <c r="B89" s="60"/>
      <c r="C89" s="36" t="s">
        <v>276</v>
      </c>
      <c r="D89" s="37" t="s">
        <v>255</v>
      </c>
      <c r="E89" s="98" t="s">
        <v>246</v>
      </c>
      <c r="F89" s="98" t="s">
        <v>245</v>
      </c>
      <c r="G89" s="38"/>
      <c r="H89" s="39">
        <v>8.8000000000000007</v>
      </c>
      <c r="I89" s="40" t="s">
        <v>275</v>
      </c>
      <c r="J89" s="61"/>
      <c r="K89" s="48"/>
      <c r="L89" s="26"/>
      <c r="M89" s="110" t="s">
        <v>38</v>
      </c>
      <c r="N89" s="123"/>
      <c r="O89" s="5">
        <f>HLOOKUP(M89,Werkprogramma!$A$1:$AI$61,3,FALSE)</f>
        <v>120</v>
      </c>
      <c r="P89" s="122"/>
      <c r="Q89" s="111" t="e">
        <f t="shared" si="7"/>
        <v>#DIV/0!</v>
      </c>
      <c r="R89" s="112" t="s">
        <v>136</v>
      </c>
      <c r="S89" s="113">
        <v>1</v>
      </c>
      <c r="T89" s="121"/>
      <c r="U89" s="114">
        <f t="shared" si="9"/>
        <v>0</v>
      </c>
    </row>
    <row r="90" spans="1:21" ht="15.75" thickBot="1">
      <c r="A90" s="47"/>
      <c r="B90" s="60"/>
      <c r="C90" s="36" t="s">
        <v>276</v>
      </c>
      <c r="D90" s="37" t="s">
        <v>255</v>
      </c>
      <c r="E90" s="98" t="s">
        <v>247</v>
      </c>
      <c r="F90" s="98" t="s">
        <v>248</v>
      </c>
      <c r="G90" s="38"/>
      <c r="H90" s="39">
        <v>47</v>
      </c>
      <c r="I90" s="40" t="s">
        <v>275</v>
      </c>
      <c r="J90" s="61"/>
      <c r="K90" s="48"/>
      <c r="L90" s="26"/>
      <c r="M90" s="110" t="s">
        <v>38</v>
      </c>
      <c r="N90" s="123"/>
      <c r="O90" s="5">
        <f>HLOOKUP(M90,Werkprogramma!$A$1:$AI$61,3,FALSE)</f>
        <v>120</v>
      </c>
      <c r="P90" s="122"/>
      <c r="Q90" s="111" t="e">
        <f t="shared" si="7"/>
        <v>#DIV/0!</v>
      </c>
      <c r="R90" s="112" t="s">
        <v>136</v>
      </c>
      <c r="S90" s="113">
        <v>1</v>
      </c>
      <c r="T90" s="121"/>
      <c r="U90" s="114">
        <f t="shared" si="9"/>
        <v>0</v>
      </c>
    </row>
    <row r="91" spans="1:21" ht="15.75" thickBot="1">
      <c r="A91" s="47"/>
      <c r="B91" s="60"/>
      <c r="C91" s="36" t="s">
        <v>276</v>
      </c>
      <c r="D91" s="37" t="s">
        <v>255</v>
      </c>
      <c r="E91" s="98" t="s">
        <v>257</v>
      </c>
      <c r="F91" s="98" t="s">
        <v>258</v>
      </c>
      <c r="G91" s="38"/>
      <c r="H91" s="39">
        <v>25.3</v>
      </c>
      <c r="I91" s="40" t="s">
        <v>275</v>
      </c>
      <c r="J91" s="61"/>
      <c r="K91" s="48"/>
      <c r="L91" s="26"/>
      <c r="M91" s="110" t="s">
        <v>34</v>
      </c>
      <c r="N91" s="123"/>
      <c r="O91" s="5">
        <f>HLOOKUP(M91,Werkprogramma!$A$1:$AI$61,3,FALSE)</f>
        <v>200</v>
      </c>
      <c r="P91" s="122"/>
      <c r="Q91" s="111" t="e">
        <f t="shared" ref="Q91:Q93" si="10">((H91*O91)/N91)*P91</f>
        <v>#DIV/0!</v>
      </c>
      <c r="R91" s="112" t="s">
        <v>136</v>
      </c>
      <c r="S91" s="113">
        <v>1</v>
      </c>
      <c r="T91" s="121"/>
      <c r="U91" s="114">
        <f t="shared" si="9"/>
        <v>0</v>
      </c>
    </row>
    <row r="92" spans="1:21" ht="15.75" thickBot="1">
      <c r="A92" s="47"/>
      <c r="B92" s="60"/>
      <c r="C92" s="36" t="s">
        <v>276</v>
      </c>
      <c r="D92" s="37" t="s">
        <v>255</v>
      </c>
      <c r="E92" s="98" t="s">
        <v>259</v>
      </c>
      <c r="F92" s="98" t="s">
        <v>261</v>
      </c>
      <c r="G92" s="38"/>
      <c r="H92" s="39">
        <v>100.3</v>
      </c>
      <c r="I92" s="40" t="s">
        <v>275</v>
      </c>
      <c r="J92" s="61"/>
      <c r="K92" s="48"/>
      <c r="L92" s="26"/>
      <c r="M92" s="110" t="s">
        <v>34</v>
      </c>
      <c r="N92" s="123"/>
      <c r="O92" s="5">
        <f>HLOOKUP(M92,Werkprogramma!$A$1:$AI$61,3,FALSE)</f>
        <v>200</v>
      </c>
      <c r="P92" s="122"/>
      <c r="Q92" s="111" t="e">
        <f t="shared" si="10"/>
        <v>#DIV/0!</v>
      </c>
      <c r="R92" s="112" t="s">
        <v>136</v>
      </c>
      <c r="S92" s="113">
        <v>1</v>
      </c>
      <c r="T92" s="121"/>
      <c r="U92" s="114">
        <f t="shared" si="9"/>
        <v>0</v>
      </c>
    </row>
    <row r="93" spans="1:21" ht="15.75" thickBot="1">
      <c r="A93" s="47"/>
      <c r="B93" s="60"/>
      <c r="C93" s="36" t="s">
        <v>276</v>
      </c>
      <c r="D93" s="37" t="s">
        <v>255</v>
      </c>
      <c r="E93" s="98" t="s">
        <v>260</v>
      </c>
      <c r="F93" s="98" t="s">
        <v>261</v>
      </c>
      <c r="G93" s="38"/>
      <c r="H93" s="39">
        <v>67.5</v>
      </c>
      <c r="I93" s="40" t="s">
        <v>275</v>
      </c>
      <c r="J93" s="61"/>
      <c r="K93" s="48"/>
      <c r="L93" s="26"/>
      <c r="M93" s="110" t="s">
        <v>34</v>
      </c>
      <c r="N93" s="123"/>
      <c r="O93" s="5">
        <f>HLOOKUP(M93,Werkprogramma!$A$1:$AI$61,3,FALSE)</f>
        <v>200</v>
      </c>
      <c r="P93" s="122"/>
      <c r="Q93" s="111" t="e">
        <f t="shared" si="10"/>
        <v>#DIV/0!</v>
      </c>
      <c r="R93" s="112" t="s">
        <v>136</v>
      </c>
      <c r="S93" s="113">
        <v>1</v>
      </c>
      <c r="T93" s="121"/>
      <c r="U93" s="114">
        <f t="shared" si="9"/>
        <v>0</v>
      </c>
    </row>
    <row r="94" spans="1:21" ht="15.75" thickBot="1">
      <c r="A94" s="47"/>
      <c r="B94" s="60"/>
      <c r="C94" s="36" t="s">
        <v>276</v>
      </c>
      <c r="D94" s="37" t="s">
        <v>255</v>
      </c>
      <c r="E94" s="98" t="s">
        <v>249</v>
      </c>
      <c r="F94" s="98" t="s">
        <v>205</v>
      </c>
      <c r="G94" s="38"/>
      <c r="H94" s="39">
        <v>13.7</v>
      </c>
      <c r="I94" s="40" t="s">
        <v>274</v>
      </c>
      <c r="J94" s="61"/>
      <c r="K94" s="48"/>
      <c r="L94" s="26"/>
      <c r="M94" s="110" t="s">
        <v>40</v>
      </c>
      <c r="N94" s="123"/>
      <c r="O94" s="5">
        <v>400</v>
      </c>
      <c r="P94" s="122"/>
      <c r="Q94" s="111" t="e">
        <f t="shared" si="7"/>
        <v>#DIV/0!</v>
      </c>
      <c r="R94" s="112"/>
      <c r="S94" s="113"/>
      <c r="T94" s="114"/>
      <c r="U94" s="114"/>
    </row>
    <row r="95" spans="1:21" ht="15.75" thickBot="1">
      <c r="A95" s="47"/>
      <c r="B95" s="60"/>
      <c r="C95" s="36" t="s">
        <v>276</v>
      </c>
      <c r="D95" s="37" t="s">
        <v>255</v>
      </c>
      <c r="E95" s="98" t="s">
        <v>250</v>
      </c>
      <c r="F95" s="98" t="s">
        <v>251</v>
      </c>
      <c r="G95" s="38"/>
      <c r="H95" s="39">
        <v>1.8</v>
      </c>
      <c r="I95" s="40" t="s">
        <v>274</v>
      </c>
      <c r="J95" s="61"/>
      <c r="K95" s="48"/>
      <c r="L95" s="26"/>
      <c r="M95" s="110" t="s">
        <v>40</v>
      </c>
      <c r="N95" s="123"/>
      <c r="O95" s="5">
        <v>400</v>
      </c>
      <c r="P95" s="122"/>
      <c r="Q95" s="111" t="e">
        <f t="shared" si="7"/>
        <v>#DIV/0!</v>
      </c>
      <c r="R95" s="112"/>
      <c r="S95" s="113"/>
      <c r="T95" s="114"/>
      <c r="U95" s="114"/>
    </row>
    <row r="96" spans="1:21" ht="15.75" thickBot="1">
      <c r="A96" s="47"/>
      <c r="B96" s="60"/>
      <c r="C96" s="36" t="s">
        <v>276</v>
      </c>
      <c r="D96" s="37" t="s">
        <v>255</v>
      </c>
      <c r="E96" s="98" t="s">
        <v>252</v>
      </c>
      <c r="F96" s="98" t="s">
        <v>253</v>
      </c>
      <c r="G96" s="38"/>
      <c r="H96" s="39">
        <v>4</v>
      </c>
      <c r="I96" s="40" t="s">
        <v>274</v>
      </c>
      <c r="J96" s="61"/>
      <c r="K96" s="48"/>
      <c r="L96" s="26"/>
      <c r="M96" s="110" t="s">
        <v>40</v>
      </c>
      <c r="N96" s="123"/>
      <c r="O96" s="5">
        <v>400</v>
      </c>
      <c r="P96" s="122"/>
      <c r="Q96" s="111" t="e">
        <f t="shared" si="7"/>
        <v>#DIV/0!</v>
      </c>
      <c r="R96" s="112"/>
      <c r="S96" s="113"/>
      <c r="T96" s="114"/>
      <c r="U96" s="114"/>
    </row>
    <row r="97" spans="1:21" ht="15.75" thickBot="1">
      <c r="A97" s="47"/>
      <c r="B97" s="60"/>
      <c r="C97" s="36" t="s">
        <v>276</v>
      </c>
      <c r="D97" s="37" t="s">
        <v>255</v>
      </c>
      <c r="E97" s="98" t="s">
        <v>254</v>
      </c>
      <c r="F97" s="98" t="s">
        <v>211</v>
      </c>
      <c r="G97" s="38"/>
      <c r="H97" s="39">
        <v>11.2</v>
      </c>
      <c r="I97" s="40" t="s">
        <v>274</v>
      </c>
      <c r="J97" s="61"/>
      <c r="K97" s="48"/>
      <c r="L97" s="26"/>
      <c r="M97" s="110" t="s">
        <v>40</v>
      </c>
      <c r="N97" s="123"/>
      <c r="O97" s="5">
        <v>400</v>
      </c>
      <c r="P97" s="122"/>
      <c r="Q97" s="111" t="e">
        <f t="shared" si="7"/>
        <v>#DIV/0!</v>
      </c>
      <c r="R97" s="112"/>
      <c r="S97" s="113"/>
      <c r="T97" s="114"/>
      <c r="U97" s="114"/>
    </row>
    <row r="98" spans="1:21" ht="15.75" thickBot="1">
      <c r="A98" s="45"/>
      <c r="B98" s="66"/>
      <c r="C98" s="67" t="s">
        <v>20</v>
      </c>
      <c r="D98" s="67"/>
      <c r="E98" s="67"/>
      <c r="F98" s="67"/>
      <c r="G98" s="67"/>
      <c r="H98" s="70">
        <f>SUM(H13:H97)</f>
        <v>3856.900000000001</v>
      </c>
      <c r="I98" s="68"/>
      <c r="J98" s="69"/>
      <c r="K98" s="46"/>
      <c r="L98" s="10"/>
      <c r="M98" s="5" t="s">
        <v>21</v>
      </c>
      <c r="N98" s="5"/>
      <c r="O98" s="5"/>
      <c r="P98" s="5"/>
      <c r="Q98" s="111"/>
      <c r="R98" s="111" t="s">
        <v>22</v>
      </c>
      <c r="S98" s="116"/>
      <c r="T98" s="114"/>
      <c r="U98" s="114"/>
    </row>
    <row r="99" spans="1:21" ht="15.75" thickBot="1">
      <c r="A99" s="62"/>
      <c r="B99" s="63"/>
      <c r="C99" s="63"/>
      <c r="D99" s="63"/>
      <c r="E99" s="63"/>
      <c r="F99" s="63"/>
      <c r="G99" s="63"/>
      <c r="H99" s="64"/>
      <c r="I99" s="63"/>
      <c r="J99" s="63"/>
      <c r="K99" s="65"/>
      <c r="L99" s="10"/>
      <c r="M99" s="117" t="e">
        <f>Q99</f>
        <v>#DIV/0!</v>
      </c>
      <c r="N99" s="5"/>
      <c r="O99" s="5"/>
      <c r="P99" s="5"/>
      <c r="Q99" s="111" t="e">
        <f>SUM(Q13:Q97)</f>
        <v>#DIV/0!</v>
      </c>
      <c r="R99" s="118">
        <f>U99</f>
        <v>0</v>
      </c>
      <c r="S99" s="116"/>
      <c r="T99" s="114"/>
      <c r="U99" s="114">
        <f>SUM(U13:U97)</f>
        <v>0</v>
      </c>
    </row>
    <row r="100" spans="1:21" ht="16.5" thickTop="1" thickBot="1">
      <c r="A100" s="51"/>
      <c r="B100" s="33"/>
      <c r="C100" s="33"/>
      <c r="D100" s="33"/>
      <c r="E100" s="33"/>
      <c r="F100" s="34"/>
      <c r="G100" s="35"/>
      <c r="H100" s="35"/>
      <c r="I100" s="35"/>
      <c r="J100" s="33"/>
      <c r="K100" s="52"/>
      <c r="L100" s="15"/>
    </row>
    <row r="101" spans="1:21" ht="15.75" thickBot="1">
      <c r="A101" s="53"/>
      <c r="B101" s="137" t="s">
        <v>23</v>
      </c>
      <c r="C101" s="138"/>
      <c r="D101" s="138"/>
      <c r="E101" s="138"/>
      <c r="F101" s="138"/>
      <c r="G101" s="138"/>
      <c r="H101" s="138"/>
      <c r="I101" s="138"/>
      <c r="J101" s="139"/>
      <c r="K101" s="54"/>
      <c r="L101" s="26"/>
      <c r="M101" s="17"/>
    </row>
    <row r="102" spans="1:21" ht="15.75" thickBot="1">
      <c r="A102" s="51"/>
      <c r="B102" s="131"/>
      <c r="C102" s="132"/>
      <c r="D102" s="132"/>
      <c r="E102" s="132"/>
      <c r="F102" s="132"/>
      <c r="G102" s="132"/>
      <c r="H102" s="132"/>
      <c r="I102" s="132"/>
      <c r="J102" s="133"/>
      <c r="K102" s="52"/>
      <c r="L102" s="26"/>
    </row>
    <row r="103" spans="1:21" ht="15.75" thickBot="1">
      <c r="A103" s="51"/>
      <c r="B103" s="134"/>
      <c r="C103" s="135"/>
      <c r="D103" s="135"/>
      <c r="E103" s="135"/>
      <c r="F103" s="135"/>
      <c r="G103" s="135"/>
      <c r="H103" s="135"/>
      <c r="I103" s="135"/>
      <c r="J103" s="136"/>
      <c r="K103" s="52"/>
      <c r="L103" s="26"/>
    </row>
    <row r="104" spans="1:21" ht="15.75" thickBot="1">
      <c r="A104" s="51"/>
      <c r="B104" s="134"/>
      <c r="C104" s="135"/>
      <c r="D104" s="135"/>
      <c r="E104" s="135"/>
      <c r="F104" s="135"/>
      <c r="G104" s="135"/>
      <c r="H104" s="135"/>
      <c r="I104" s="135"/>
      <c r="J104" s="136"/>
      <c r="K104" s="52"/>
      <c r="L104" s="26"/>
    </row>
    <row r="105" spans="1:21" ht="15.75" thickBot="1">
      <c r="A105" s="51"/>
      <c r="B105" s="134"/>
      <c r="C105" s="135"/>
      <c r="D105" s="135"/>
      <c r="E105" s="135"/>
      <c r="F105" s="135"/>
      <c r="G105" s="135"/>
      <c r="H105" s="135"/>
      <c r="I105" s="135"/>
      <c r="J105" s="136"/>
      <c r="K105" s="52"/>
      <c r="L105" s="26"/>
    </row>
    <row r="106" spans="1:21" ht="15.75" thickBot="1">
      <c r="A106" s="51"/>
      <c r="B106" s="134"/>
      <c r="C106" s="135"/>
      <c r="D106" s="135"/>
      <c r="E106" s="135"/>
      <c r="F106" s="135"/>
      <c r="G106" s="135"/>
      <c r="H106" s="135"/>
      <c r="I106" s="135"/>
      <c r="J106" s="136"/>
      <c r="K106" s="52"/>
      <c r="L106" s="26"/>
    </row>
    <row r="107" spans="1:21" ht="15.75" thickBot="1">
      <c r="A107" s="51"/>
      <c r="B107" s="134"/>
      <c r="C107" s="135"/>
      <c r="D107" s="135"/>
      <c r="E107" s="135"/>
      <c r="F107" s="135"/>
      <c r="G107" s="135"/>
      <c r="H107" s="135"/>
      <c r="I107" s="135"/>
      <c r="J107" s="136"/>
      <c r="K107" s="52"/>
      <c r="L107" s="13"/>
    </row>
    <row r="108" spans="1:21" ht="15.75" thickBot="1">
      <c r="A108" s="51"/>
      <c r="B108" s="134"/>
      <c r="C108" s="135"/>
      <c r="D108" s="135"/>
      <c r="E108" s="135"/>
      <c r="F108" s="135"/>
      <c r="G108" s="135"/>
      <c r="H108" s="135"/>
      <c r="I108" s="135"/>
      <c r="J108" s="136"/>
      <c r="K108" s="52"/>
      <c r="L108" s="13"/>
    </row>
    <row r="109" spans="1:21" ht="15.75" thickBot="1">
      <c r="A109" s="51"/>
      <c r="B109" s="127"/>
      <c r="C109" s="128"/>
      <c r="D109" s="128"/>
      <c r="E109" s="128"/>
      <c r="F109" s="128"/>
      <c r="G109" s="128"/>
      <c r="H109" s="128"/>
      <c r="I109" s="128"/>
      <c r="J109" s="129"/>
      <c r="K109" s="52"/>
      <c r="L109" s="13"/>
    </row>
    <row r="110" spans="1:21" ht="15.75" thickBot="1">
      <c r="A110" s="55"/>
      <c r="B110" s="56"/>
      <c r="C110" s="56"/>
      <c r="D110" s="56"/>
      <c r="E110" s="56"/>
      <c r="F110" s="57"/>
      <c r="G110" s="58"/>
      <c r="H110" s="58"/>
      <c r="I110" s="58"/>
      <c r="J110" s="56"/>
      <c r="K110" s="59"/>
      <c r="L110" s="13"/>
    </row>
    <row r="111" spans="1:21" ht="15.75" thickTop="1">
      <c r="A111" s="13"/>
      <c r="B111" s="13"/>
      <c r="C111" s="13"/>
      <c r="D111" s="13"/>
      <c r="E111" s="13"/>
      <c r="F111" s="14"/>
      <c r="G111" s="15"/>
      <c r="H111" s="15"/>
      <c r="I111" s="15"/>
      <c r="J111" s="15"/>
      <c r="K111" s="15"/>
      <c r="L111" s="15"/>
    </row>
    <row r="112" spans="1:21">
      <c r="A112" s="26"/>
      <c r="B112" s="26"/>
      <c r="C112" s="26"/>
      <c r="D112" s="26"/>
      <c r="E112" s="26"/>
      <c r="F112" s="26"/>
      <c r="G112" s="26"/>
      <c r="H112" s="11"/>
      <c r="I112" s="26"/>
      <c r="J112" s="26"/>
      <c r="K112" s="26"/>
      <c r="L112" s="26"/>
    </row>
  </sheetData>
  <sheetProtection algorithmName="SHA-512" hashValue="ib64IUz/J0eE5LruX/F87PW/ElDhNhntyJgYVrTIxkq44bZ6YxtZXlx5KUYk+Hr8qt90uZ0a2EevFPa3/kxWdA==" saltValue="yuXfeb6bUg4l+LJhDnEpWQ==" spinCount="100000" sheet="1" objects="1" scenarios="1"/>
  <autoFilter ref="T1:T114" xr:uid="{83B063BF-048C-4AF2-B303-1FAB61CA1524}"/>
  <mergeCells count="15">
    <mergeCell ref="M11:Q11"/>
    <mergeCell ref="R11:V11"/>
    <mergeCell ref="B109:J109"/>
    <mergeCell ref="D4:F4"/>
    <mergeCell ref="D5:F5"/>
    <mergeCell ref="D6:F6"/>
    <mergeCell ref="B102:J102"/>
    <mergeCell ref="B103:J103"/>
    <mergeCell ref="B104:J104"/>
    <mergeCell ref="B105:J105"/>
    <mergeCell ref="B106:J106"/>
    <mergeCell ref="B107:J107"/>
    <mergeCell ref="B108:J108"/>
    <mergeCell ref="B101:J101"/>
    <mergeCell ref="D10:F10"/>
  </mergeCells>
  <pageMargins left="0.7" right="0.7" top="0.75" bottom="0.75" header="0.3" footer="0.3"/>
  <pageSetup paperSize="9" scale="65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Werkprogramma!$A$60:$A$62</xm:f>
          </x14:formula1>
          <xm:sqref>R13:R97</xm:sqref>
        </x14:dataValidation>
        <x14:dataValidation type="list" allowBlank="1" showInputMessage="1" showErrorMessage="1" xr:uid="{00000000-0002-0000-0000-000001000000}">
          <x14:formula1>
            <xm:f>Werkprogramma!$C$1:$AI$1</xm:f>
          </x14:formula1>
          <xm:sqref>M13:M97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65"/>
  <sheetViews>
    <sheetView zoomScale="96" zoomScaleNormal="96" workbookViewId="0">
      <pane ySplit="4" topLeftCell="A5" activePane="bottomLeft" state="frozen"/>
      <selection pane="bottomLeft" activeCell="J4" sqref="J4"/>
    </sheetView>
  </sheetViews>
  <sheetFormatPr defaultColWidth="8.7109375" defaultRowHeight="15"/>
  <cols>
    <col min="1" max="1" width="83.42578125" bestFit="1" customWidth="1"/>
    <col min="2" max="2" width="8.42578125" customWidth="1"/>
    <col min="3" max="3" width="4" style="6" bestFit="1" customWidth="1"/>
    <col min="4" max="5" width="4" style="6" customWidth="1"/>
    <col min="6" max="6" width="4" style="6" bestFit="1" customWidth="1"/>
    <col min="7" max="8" width="4" style="6" customWidth="1"/>
    <col min="9" max="14" width="4.28515625" style="6" bestFit="1" customWidth="1"/>
    <col min="15" max="17" width="4.7109375" style="4" customWidth="1"/>
    <col min="18" max="19" width="4" style="6" bestFit="1" customWidth="1"/>
    <col min="20" max="22" width="4.28515625" style="4" bestFit="1" customWidth="1"/>
    <col min="23" max="23" width="4" style="4" bestFit="1" customWidth="1"/>
    <col min="24" max="25" width="4" style="4" customWidth="1"/>
    <col min="26" max="26" width="4" style="6" bestFit="1" customWidth="1"/>
    <col min="27" max="28" width="4" style="6" customWidth="1"/>
    <col min="29" max="29" width="4" style="6" bestFit="1" customWidth="1"/>
    <col min="30" max="31" width="4" style="6" customWidth="1"/>
    <col min="32" max="32" width="4.28515625" style="6" bestFit="1" customWidth="1"/>
    <col min="33" max="33" width="4" style="6" bestFit="1" customWidth="1"/>
    <col min="34" max="34" width="4" style="6" customWidth="1"/>
    <col min="35" max="35" width="4.28515625" style="6" bestFit="1" customWidth="1"/>
  </cols>
  <sheetData>
    <row r="1" spans="1:40" s="1" customFormat="1" ht="189.75" customHeight="1" thickBot="1">
      <c r="A1" s="75" t="s">
        <v>24</v>
      </c>
      <c r="B1" s="74"/>
      <c r="C1" s="76" t="s">
        <v>25</v>
      </c>
      <c r="D1" s="76" t="s">
        <v>26</v>
      </c>
      <c r="E1" s="76" t="s">
        <v>27</v>
      </c>
      <c r="F1" s="76" t="s">
        <v>28</v>
      </c>
      <c r="G1" s="76" t="s">
        <v>29</v>
      </c>
      <c r="H1" s="76" t="s">
        <v>30</v>
      </c>
      <c r="I1" s="76" t="s">
        <v>31</v>
      </c>
      <c r="J1" s="76" t="s">
        <v>32</v>
      </c>
      <c r="K1" s="76" t="s">
        <v>33</v>
      </c>
      <c r="L1" s="76" t="s">
        <v>34</v>
      </c>
      <c r="M1" s="76" t="s">
        <v>35</v>
      </c>
      <c r="N1" s="76" t="s">
        <v>36</v>
      </c>
      <c r="O1" s="77" t="s">
        <v>37</v>
      </c>
      <c r="P1" s="77" t="s">
        <v>38</v>
      </c>
      <c r="Q1" s="77" t="s">
        <v>39</v>
      </c>
      <c r="R1" s="76" t="s">
        <v>40</v>
      </c>
      <c r="S1" s="76" t="s">
        <v>41</v>
      </c>
      <c r="T1" s="77" t="s">
        <v>42</v>
      </c>
      <c r="U1" s="77" t="s">
        <v>43</v>
      </c>
      <c r="V1" s="77" t="s">
        <v>44</v>
      </c>
      <c r="W1" s="77" t="s">
        <v>45</v>
      </c>
      <c r="X1" s="77" t="s">
        <v>46</v>
      </c>
      <c r="Y1" s="77" t="s">
        <v>47</v>
      </c>
      <c r="Z1" s="76" t="s">
        <v>48</v>
      </c>
      <c r="AA1" s="76" t="s">
        <v>49</v>
      </c>
      <c r="AB1" s="76" t="s">
        <v>50</v>
      </c>
      <c r="AC1" s="76" t="s">
        <v>19</v>
      </c>
      <c r="AD1" s="76" t="s">
        <v>51</v>
      </c>
      <c r="AE1" s="76" t="s">
        <v>52</v>
      </c>
      <c r="AF1" s="76" t="s">
        <v>53</v>
      </c>
      <c r="AG1" s="76" t="s">
        <v>54</v>
      </c>
      <c r="AH1" s="76" t="s">
        <v>55</v>
      </c>
      <c r="AI1" s="76" t="s">
        <v>56</v>
      </c>
      <c r="AK1" s="3"/>
      <c r="AL1" s="3"/>
      <c r="AM1" s="3"/>
      <c r="AN1" s="3"/>
    </row>
    <row r="2" spans="1:40" ht="15.75" thickBot="1">
      <c r="A2" s="81" t="s">
        <v>57</v>
      </c>
      <c r="B2" s="78"/>
      <c r="C2" s="79" t="s">
        <v>58</v>
      </c>
      <c r="D2" s="79" t="s">
        <v>59</v>
      </c>
      <c r="E2" s="79" t="s">
        <v>60</v>
      </c>
      <c r="F2" s="79" t="s">
        <v>61</v>
      </c>
      <c r="G2" s="79" t="s">
        <v>62</v>
      </c>
      <c r="H2" s="79" t="s">
        <v>63</v>
      </c>
      <c r="I2" s="79" t="s">
        <v>64</v>
      </c>
      <c r="J2" s="79" t="s">
        <v>65</v>
      </c>
      <c r="K2" s="79" t="s">
        <v>66</v>
      </c>
      <c r="L2" s="79" t="s">
        <v>67</v>
      </c>
      <c r="M2" s="79" t="s">
        <v>68</v>
      </c>
      <c r="N2" s="79" t="s">
        <v>69</v>
      </c>
      <c r="O2" s="80" t="s">
        <v>70</v>
      </c>
      <c r="P2" s="80" t="s">
        <v>71</v>
      </c>
      <c r="Q2" s="80" t="s">
        <v>72</v>
      </c>
      <c r="R2" s="79">
        <v>8</v>
      </c>
      <c r="S2" s="79">
        <v>9</v>
      </c>
      <c r="T2" s="80" t="s">
        <v>73</v>
      </c>
      <c r="U2" s="80" t="s">
        <v>74</v>
      </c>
      <c r="V2" s="80" t="s">
        <v>75</v>
      </c>
      <c r="W2" s="80" t="s">
        <v>76</v>
      </c>
      <c r="X2" s="80" t="s">
        <v>77</v>
      </c>
      <c r="Y2" s="80" t="s">
        <v>78</v>
      </c>
      <c r="Z2" s="79" t="s">
        <v>79</v>
      </c>
      <c r="AA2" s="79" t="s">
        <v>80</v>
      </c>
      <c r="AB2" s="79" t="s">
        <v>81</v>
      </c>
      <c r="AC2" s="79" t="s">
        <v>82</v>
      </c>
      <c r="AD2" s="79" t="s">
        <v>83</v>
      </c>
      <c r="AE2" s="79" t="s">
        <v>84</v>
      </c>
      <c r="AF2" s="79">
        <v>14</v>
      </c>
      <c r="AG2" s="79" t="s">
        <v>85</v>
      </c>
      <c r="AH2" s="79" t="s">
        <v>86</v>
      </c>
      <c r="AI2" s="79" t="s">
        <v>87</v>
      </c>
    </row>
    <row r="3" spans="1:40" ht="15.75" hidden="1" thickBot="1">
      <c r="A3" s="2"/>
      <c r="B3" s="2"/>
      <c r="C3" s="6">
        <v>200</v>
      </c>
      <c r="D3" s="6">
        <v>120</v>
      </c>
      <c r="E3" s="6">
        <v>40</v>
      </c>
      <c r="F3" s="6">
        <v>200</v>
      </c>
      <c r="G3" s="6">
        <v>120</v>
      </c>
      <c r="H3" s="6">
        <v>40</v>
      </c>
      <c r="I3" s="6">
        <v>200</v>
      </c>
      <c r="J3" s="6">
        <v>120</v>
      </c>
      <c r="K3" s="6">
        <v>40</v>
      </c>
      <c r="L3" s="6">
        <v>200</v>
      </c>
      <c r="M3" s="6">
        <v>120</v>
      </c>
      <c r="N3" s="6">
        <v>40</v>
      </c>
      <c r="O3" s="6">
        <v>200</v>
      </c>
      <c r="P3" s="4">
        <v>120</v>
      </c>
      <c r="Q3" s="4">
        <v>40</v>
      </c>
      <c r="R3" s="6">
        <v>200</v>
      </c>
      <c r="S3" s="6">
        <v>200</v>
      </c>
      <c r="T3" s="6">
        <v>200</v>
      </c>
      <c r="U3" s="4">
        <v>120</v>
      </c>
      <c r="V3" s="4">
        <v>40</v>
      </c>
      <c r="W3" s="6">
        <v>200</v>
      </c>
      <c r="X3" s="4">
        <v>120</v>
      </c>
      <c r="Y3" s="4">
        <v>40</v>
      </c>
      <c r="Z3" s="6">
        <v>200</v>
      </c>
      <c r="AA3" s="6">
        <v>120</v>
      </c>
      <c r="AB3" s="6">
        <v>40</v>
      </c>
      <c r="AC3" s="6">
        <v>200</v>
      </c>
      <c r="AD3" s="6">
        <v>120</v>
      </c>
      <c r="AE3" s="6">
        <v>40</v>
      </c>
      <c r="AF3" s="6">
        <v>200</v>
      </c>
      <c r="AG3" s="6">
        <v>200</v>
      </c>
      <c r="AH3" s="6">
        <v>120</v>
      </c>
      <c r="AI3" s="6">
        <v>40</v>
      </c>
    </row>
    <row r="4" spans="1:40">
      <c r="A4" s="87" t="s">
        <v>88</v>
      </c>
      <c r="B4" s="8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90"/>
      <c r="Q4" s="90"/>
      <c r="R4" s="89"/>
      <c r="S4" s="89"/>
      <c r="T4" s="89"/>
      <c r="U4" s="90"/>
      <c r="V4" s="90"/>
      <c r="W4" s="89"/>
      <c r="X4" s="90"/>
      <c r="Y4" s="90"/>
      <c r="Z4" s="89"/>
      <c r="AA4" s="89"/>
      <c r="AB4" s="89"/>
      <c r="AC4" s="89"/>
      <c r="AD4" s="89"/>
      <c r="AE4" s="89"/>
      <c r="AF4" s="89"/>
      <c r="AG4" s="89"/>
      <c r="AH4" s="89"/>
      <c r="AI4" s="91"/>
    </row>
    <row r="5" spans="1:40">
      <c r="A5" s="82" t="s">
        <v>89</v>
      </c>
      <c r="B5" s="82"/>
      <c r="C5" s="83">
        <v>200</v>
      </c>
      <c r="D5" s="83">
        <v>120</v>
      </c>
      <c r="E5" s="83">
        <v>40</v>
      </c>
      <c r="F5" s="83">
        <v>200</v>
      </c>
      <c r="G5" s="83">
        <v>120</v>
      </c>
      <c r="H5" s="83">
        <v>40</v>
      </c>
      <c r="I5" s="83"/>
      <c r="J5" s="83"/>
      <c r="K5" s="83"/>
      <c r="L5" s="83">
        <v>200</v>
      </c>
      <c r="M5" s="83">
        <v>120</v>
      </c>
      <c r="N5" s="83">
        <v>40</v>
      </c>
      <c r="O5" s="84">
        <v>200</v>
      </c>
      <c r="P5" s="84">
        <v>120</v>
      </c>
      <c r="Q5" s="84">
        <v>40</v>
      </c>
      <c r="R5" s="83">
        <v>200</v>
      </c>
      <c r="S5" s="83"/>
      <c r="T5" s="84"/>
      <c r="U5" s="84"/>
      <c r="V5" s="84"/>
      <c r="W5" s="84">
        <v>200</v>
      </c>
      <c r="X5" s="84">
        <v>120</v>
      </c>
      <c r="Y5" s="84">
        <v>40</v>
      </c>
      <c r="Z5" s="83">
        <v>200</v>
      </c>
      <c r="AA5" s="83">
        <v>120</v>
      </c>
      <c r="AB5" s="83">
        <v>40</v>
      </c>
      <c r="AC5" s="83">
        <v>200</v>
      </c>
      <c r="AD5" s="83">
        <v>120</v>
      </c>
      <c r="AE5" s="83">
        <v>40</v>
      </c>
      <c r="AF5" s="83"/>
      <c r="AG5" s="83">
        <v>200</v>
      </c>
      <c r="AH5" s="83">
        <v>120</v>
      </c>
      <c r="AI5" s="83">
        <v>40</v>
      </c>
    </row>
    <row r="6" spans="1:40">
      <c r="A6" s="82" t="s">
        <v>90</v>
      </c>
      <c r="B6" s="82"/>
      <c r="C6" s="83"/>
      <c r="D6" s="83"/>
      <c r="E6" s="83"/>
      <c r="F6" s="83">
        <v>40</v>
      </c>
      <c r="G6" s="83">
        <v>40</v>
      </c>
      <c r="H6" s="83">
        <v>40</v>
      </c>
      <c r="I6" s="83"/>
      <c r="J6" s="83"/>
      <c r="K6" s="83"/>
      <c r="L6" s="83">
        <v>40</v>
      </c>
      <c r="M6" s="83">
        <v>40</v>
      </c>
      <c r="N6" s="83">
        <v>40</v>
      </c>
      <c r="O6" s="84">
        <v>40</v>
      </c>
      <c r="P6" s="84">
        <v>40</v>
      </c>
      <c r="Q6" s="84">
        <v>40</v>
      </c>
      <c r="R6" s="83"/>
      <c r="S6" s="83"/>
      <c r="T6" s="84"/>
      <c r="U6" s="84"/>
      <c r="V6" s="84"/>
      <c r="W6" s="84"/>
      <c r="X6" s="84"/>
      <c r="Y6" s="84"/>
      <c r="Z6" s="83">
        <v>200</v>
      </c>
      <c r="AA6" s="83">
        <v>120</v>
      </c>
      <c r="AB6" s="83">
        <v>40</v>
      </c>
      <c r="AC6" s="83">
        <v>200</v>
      </c>
      <c r="AD6" s="83">
        <v>120</v>
      </c>
      <c r="AE6" s="83">
        <v>40</v>
      </c>
      <c r="AF6" s="83">
        <v>12</v>
      </c>
      <c r="AG6" s="83"/>
      <c r="AH6" s="83"/>
      <c r="AI6" s="83"/>
    </row>
    <row r="7" spans="1:40">
      <c r="A7" s="82" t="s">
        <v>91</v>
      </c>
      <c r="B7" s="82"/>
      <c r="C7" s="83">
        <v>80</v>
      </c>
      <c r="D7" s="83">
        <v>80</v>
      </c>
      <c r="E7" s="83"/>
      <c r="F7" s="83">
        <v>80</v>
      </c>
      <c r="G7" s="83">
        <v>80</v>
      </c>
      <c r="H7" s="83"/>
      <c r="I7" s="83"/>
      <c r="J7" s="83"/>
      <c r="K7" s="83"/>
      <c r="L7" s="83">
        <v>80</v>
      </c>
      <c r="M7" s="83">
        <v>80</v>
      </c>
      <c r="N7" s="83">
        <v>40</v>
      </c>
      <c r="O7" s="84">
        <v>40</v>
      </c>
      <c r="P7" s="84">
        <v>40</v>
      </c>
      <c r="Q7" s="84">
        <v>40</v>
      </c>
      <c r="R7" s="83"/>
      <c r="S7" s="83"/>
      <c r="T7" s="84"/>
      <c r="U7" s="84"/>
      <c r="V7" s="84"/>
      <c r="W7" s="84">
        <v>40</v>
      </c>
      <c r="X7" s="84">
        <v>40</v>
      </c>
      <c r="Y7" s="84">
        <v>40</v>
      </c>
      <c r="Z7" s="83">
        <v>80</v>
      </c>
      <c r="AA7" s="83">
        <v>80</v>
      </c>
      <c r="AB7" s="83">
        <v>40</v>
      </c>
      <c r="AC7" s="83">
        <v>40</v>
      </c>
      <c r="AD7" s="83">
        <v>40</v>
      </c>
      <c r="AE7" s="83">
        <v>40</v>
      </c>
      <c r="AF7" s="83">
        <v>12</v>
      </c>
      <c r="AG7" s="83">
        <v>80</v>
      </c>
      <c r="AH7" s="83">
        <v>80</v>
      </c>
      <c r="AI7" s="83">
        <v>80</v>
      </c>
    </row>
    <row r="8" spans="1:40">
      <c r="A8" s="82" t="s">
        <v>92</v>
      </c>
      <c r="B8" s="82"/>
      <c r="C8" s="83"/>
      <c r="D8" s="83"/>
      <c r="E8" s="83"/>
      <c r="F8" s="83"/>
      <c r="G8" s="83"/>
      <c r="H8" s="83"/>
      <c r="I8" s="83"/>
      <c r="J8" s="83"/>
      <c r="K8" s="83"/>
      <c r="L8" s="83">
        <v>160</v>
      </c>
      <c r="M8" s="83">
        <v>80</v>
      </c>
      <c r="N8" s="83"/>
      <c r="O8" s="84">
        <v>160</v>
      </c>
      <c r="P8" s="84">
        <v>80</v>
      </c>
      <c r="Q8" s="84"/>
      <c r="R8" s="83"/>
      <c r="S8" s="83"/>
      <c r="T8" s="84"/>
      <c r="U8" s="84"/>
      <c r="V8" s="84"/>
      <c r="W8" s="84"/>
      <c r="X8" s="84"/>
      <c r="Y8" s="84"/>
      <c r="Z8" s="83"/>
      <c r="AA8" s="83"/>
      <c r="AB8" s="83"/>
      <c r="AC8" s="83"/>
      <c r="AD8" s="83"/>
      <c r="AE8" s="83"/>
      <c r="AF8" s="83"/>
      <c r="AG8" s="83"/>
      <c r="AH8" s="83"/>
      <c r="AI8" s="83"/>
    </row>
    <row r="9" spans="1:40">
      <c r="A9" s="82" t="s">
        <v>93</v>
      </c>
      <c r="B9" s="82"/>
      <c r="C9" s="83">
        <v>200</v>
      </c>
      <c r="D9" s="83">
        <v>120</v>
      </c>
      <c r="E9" s="83">
        <v>40</v>
      </c>
      <c r="F9" s="83">
        <v>200</v>
      </c>
      <c r="G9" s="83">
        <v>120</v>
      </c>
      <c r="H9" s="83">
        <v>40</v>
      </c>
      <c r="I9" s="83">
        <v>200</v>
      </c>
      <c r="J9" s="83">
        <v>120</v>
      </c>
      <c r="K9" s="83">
        <v>40</v>
      </c>
      <c r="L9" s="83">
        <v>40</v>
      </c>
      <c r="M9" s="83">
        <v>40</v>
      </c>
      <c r="N9" s="83">
        <v>40</v>
      </c>
      <c r="O9" s="84">
        <v>40</v>
      </c>
      <c r="P9" s="84">
        <v>40</v>
      </c>
      <c r="Q9" s="84">
        <v>40</v>
      </c>
      <c r="R9" s="83"/>
      <c r="S9" s="83"/>
      <c r="T9" s="84"/>
      <c r="U9" s="84"/>
      <c r="V9" s="84"/>
      <c r="W9" s="84"/>
      <c r="X9" s="84"/>
      <c r="Y9" s="84"/>
      <c r="Z9" s="83"/>
      <c r="AA9" s="83"/>
      <c r="AB9" s="83"/>
      <c r="AC9" s="83"/>
      <c r="AD9" s="83"/>
      <c r="AE9" s="83"/>
      <c r="AF9" s="83"/>
      <c r="AG9" s="83">
        <v>200</v>
      </c>
      <c r="AH9" s="83">
        <v>120</v>
      </c>
      <c r="AI9" s="83">
        <v>40</v>
      </c>
    </row>
    <row r="10" spans="1:40">
      <c r="A10" s="82" t="s">
        <v>94</v>
      </c>
      <c r="B10" s="82"/>
      <c r="C10" s="83">
        <v>160</v>
      </c>
      <c r="D10" s="83">
        <v>80</v>
      </c>
      <c r="E10" s="83"/>
      <c r="F10" s="83">
        <v>160</v>
      </c>
      <c r="G10" s="83">
        <v>80</v>
      </c>
      <c r="H10" s="83">
        <v>40</v>
      </c>
      <c r="I10" s="83">
        <v>160</v>
      </c>
      <c r="J10" s="83">
        <v>80</v>
      </c>
      <c r="K10" s="83"/>
      <c r="L10" s="83">
        <v>160</v>
      </c>
      <c r="M10" s="83">
        <v>80</v>
      </c>
      <c r="N10" s="83"/>
      <c r="O10" s="84">
        <v>160</v>
      </c>
      <c r="P10" s="84">
        <v>80</v>
      </c>
      <c r="Q10" s="84"/>
      <c r="R10" s="83"/>
      <c r="S10" s="83"/>
      <c r="T10" s="84">
        <v>160</v>
      </c>
      <c r="U10" s="84">
        <v>80</v>
      </c>
      <c r="V10" s="84"/>
      <c r="W10" s="84">
        <v>160</v>
      </c>
      <c r="X10" s="84">
        <v>80</v>
      </c>
      <c r="Y10" s="84"/>
      <c r="Z10" s="83">
        <v>160</v>
      </c>
      <c r="AA10" s="83">
        <v>80</v>
      </c>
      <c r="AB10" s="83"/>
      <c r="AC10" s="83">
        <v>160</v>
      </c>
      <c r="AD10" s="83">
        <v>120</v>
      </c>
      <c r="AE10" s="83"/>
      <c r="AF10" s="83"/>
      <c r="AG10" s="83">
        <v>160</v>
      </c>
      <c r="AH10" s="83">
        <v>80</v>
      </c>
      <c r="AI10" s="83"/>
    </row>
    <row r="11" spans="1:40">
      <c r="A11" s="82" t="s">
        <v>95</v>
      </c>
      <c r="B11" s="82"/>
      <c r="C11" s="83">
        <v>40</v>
      </c>
      <c r="D11" s="83">
        <v>40</v>
      </c>
      <c r="E11" s="83">
        <v>40</v>
      </c>
      <c r="F11" s="83">
        <v>40</v>
      </c>
      <c r="G11" s="83">
        <v>40</v>
      </c>
      <c r="H11" s="83">
        <v>40</v>
      </c>
      <c r="I11" s="83">
        <v>40</v>
      </c>
      <c r="J11" s="83">
        <v>40</v>
      </c>
      <c r="K11" s="83">
        <v>40</v>
      </c>
      <c r="L11" s="83">
        <v>40</v>
      </c>
      <c r="M11" s="83">
        <v>40</v>
      </c>
      <c r="N11" s="83">
        <v>40</v>
      </c>
      <c r="O11" s="84">
        <v>40</v>
      </c>
      <c r="P11" s="84">
        <v>40</v>
      </c>
      <c r="Q11" s="84">
        <v>40</v>
      </c>
      <c r="R11" s="83"/>
      <c r="S11" s="83"/>
      <c r="T11" s="84">
        <v>40</v>
      </c>
      <c r="U11" s="84">
        <v>40</v>
      </c>
      <c r="V11" s="84">
        <v>40</v>
      </c>
      <c r="W11" s="84">
        <v>40</v>
      </c>
      <c r="X11" s="84">
        <v>40</v>
      </c>
      <c r="Y11" s="84">
        <v>40</v>
      </c>
      <c r="Z11" s="83">
        <v>40</v>
      </c>
      <c r="AA11" s="83">
        <v>40</v>
      </c>
      <c r="AB11" s="83">
        <v>40</v>
      </c>
      <c r="AC11" s="83">
        <v>40</v>
      </c>
      <c r="AD11" s="83">
        <v>40</v>
      </c>
      <c r="AE11" s="83">
        <v>40</v>
      </c>
      <c r="AF11" s="83">
        <v>12</v>
      </c>
      <c r="AG11" s="83">
        <v>40</v>
      </c>
      <c r="AH11" s="83">
        <v>40</v>
      </c>
      <c r="AI11" s="83">
        <v>40</v>
      </c>
    </row>
    <row r="12" spans="1:40">
      <c r="A12" s="82" t="s">
        <v>96</v>
      </c>
      <c r="B12" s="82"/>
      <c r="C12" s="83">
        <v>4</v>
      </c>
      <c r="D12" s="83">
        <v>4</v>
      </c>
      <c r="E12" s="83">
        <v>4</v>
      </c>
      <c r="F12" s="83">
        <v>4</v>
      </c>
      <c r="G12" s="83">
        <v>4</v>
      </c>
      <c r="H12" s="83">
        <v>4</v>
      </c>
      <c r="I12" s="83">
        <v>4</v>
      </c>
      <c r="J12" s="83">
        <v>4</v>
      </c>
      <c r="K12" s="83">
        <v>4</v>
      </c>
      <c r="L12" s="83">
        <v>4</v>
      </c>
      <c r="M12" s="83">
        <v>4</v>
      </c>
      <c r="N12" s="83">
        <v>4</v>
      </c>
      <c r="O12" s="84"/>
      <c r="P12" s="84"/>
      <c r="Q12" s="84"/>
      <c r="R12" s="83"/>
      <c r="S12" s="83"/>
      <c r="T12" s="84">
        <v>4</v>
      </c>
      <c r="U12" s="84">
        <v>4</v>
      </c>
      <c r="V12" s="84">
        <v>4</v>
      </c>
      <c r="W12" s="84">
        <v>4</v>
      </c>
      <c r="X12" s="84">
        <v>4</v>
      </c>
      <c r="Y12" s="84">
        <v>4</v>
      </c>
      <c r="Z12" s="83">
        <v>4</v>
      </c>
      <c r="AA12" s="83">
        <v>4</v>
      </c>
      <c r="AB12" s="83">
        <v>4</v>
      </c>
      <c r="AC12" s="83">
        <v>4</v>
      </c>
      <c r="AD12" s="83">
        <v>4</v>
      </c>
      <c r="AE12" s="83">
        <v>4</v>
      </c>
      <c r="AF12" s="83"/>
      <c r="AG12" s="83">
        <v>4</v>
      </c>
      <c r="AH12" s="83">
        <v>4</v>
      </c>
      <c r="AI12" s="83">
        <v>4</v>
      </c>
    </row>
    <row r="13" spans="1:40">
      <c r="A13" s="82"/>
      <c r="B13" s="82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4"/>
      <c r="P13" s="84"/>
      <c r="Q13" s="84"/>
      <c r="R13" s="83"/>
      <c r="S13" s="83"/>
      <c r="T13" s="84"/>
      <c r="U13" s="84"/>
      <c r="V13" s="84"/>
      <c r="W13" s="84"/>
      <c r="X13" s="84"/>
      <c r="Y13" s="84"/>
      <c r="Z13" s="83"/>
      <c r="AA13" s="83"/>
      <c r="AB13" s="83"/>
      <c r="AC13" s="83"/>
      <c r="AD13" s="83"/>
      <c r="AE13" s="83"/>
      <c r="AF13" s="83"/>
      <c r="AG13" s="83"/>
      <c r="AH13" s="83"/>
      <c r="AI13" s="83"/>
    </row>
    <row r="14" spans="1:40">
      <c r="A14" s="82" t="s">
        <v>97</v>
      </c>
      <c r="B14" s="82"/>
      <c r="C14" s="83">
        <v>40</v>
      </c>
      <c r="D14" s="83">
        <v>40</v>
      </c>
      <c r="E14" s="83">
        <v>40</v>
      </c>
      <c r="F14" s="83">
        <v>40</v>
      </c>
      <c r="G14" s="83">
        <v>40</v>
      </c>
      <c r="H14" s="83">
        <v>40</v>
      </c>
      <c r="I14" s="83">
        <v>40</v>
      </c>
      <c r="J14" s="83">
        <v>40</v>
      </c>
      <c r="K14" s="83">
        <v>40</v>
      </c>
      <c r="L14" s="83">
        <v>40</v>
      </c>
      <c r="M14" s="83">
        <v>40</v>
      </c>
      <c r="N14" s="83">
        <v>40</v>
      </c>
      <c r="O14" s="84">
        <v>40</v>
      </c>
      <c r="P14" s="84">
        <v>40</v>
      </c>
      <c r="Q14" s="84">
        <v>40</v>
      </c>
      <c r="R14" s="83"/>
      <c r="S14" s="83"/>
      <c r="T14" s="84">
        <v>40</v>
      </c>
      <c r="U14" s="84">
        <v>40</v>
      </c>
      <c r="V14" s="84">
        <v>40</v>
      </c>
      <c r="W14" s="84">
        <v>40</v>
      </c>
      <c r="X14" s="84">
        <v>40</v>
      </c>
      <c r="Y14" s="84">
        <v>40</v>
      </c>
      <c r="Z14" s="83">
        <v>40</v>
      </c>
      <c r="AA14" s="83">
        <v>40</v>
      </c>
      <c r="AB14" s="83">
        <v>40</v>
      </c>
      <c r="AC14" s="83">
        <v>40</v>
      </c>
      <c r="AD14" s="83">
        <v>40</v>
      </c>
      <c r="AE14" s="83">
        <v>40</v>
      </c>
      <c r="AF14" s="83">
        <v>12</v>
      </c>
      <c r="AG14" s="83">
        <v>40</v>
      </c>
      <c r="AH14" s="83">
        <v>40</v>
      </c>
      <c r="AI14" s="83">
        <v>40</v>
      </c>
    </row>
    <row r="15" spans="1:40">
      <c r="A15" s="82" t="s">
        <v>98</v>
      </c>
      <c r="B15" s="82"/>
      <c r="C15" s="83">
        <v>40</v>
      </c>
      <c r="D15" s="83">
        <v>40</v>
      </c>
      <c r="E15" s="83">
        <v>40</v>
      </c>
      <c r="F15" s="83">
        <v>40</v>
      </c>
      <c r="G15" s="83">
        <v>40</v>
      </c>
      <c r="H15" s="83">
        <v>40</v>
      </c>
      <c r="I15" s="83">
        <v>40</v>
      </c>
      <c r="J15" s="83">
        <v>40</v>
      </c>
      <c r="K15" s="83">
        <v>40</v>
      </c>
      <c r="L15" s="83">
        <v>40</v>
      </c>
      <c r="M15" s="83">
        <v>40</v>
      </c>
      <c r="N15" s="83">
        <v>40</v>
      </c>
      <c r="O15" s="84">
        <v>40</v>
      </c>
      <c r="P15" s="84">
        <v>40</v>
      </c>
      <c r="Q15" s="84">
        <v>40</v>
      </c>
      <c r="R15" s="83"/>
      <c r="S15" s="83"/>
      <c r="T15" s="84">
        <v>40</v>
      </c>
      <c r="U15" s="84">
        <v>40</v>
      </c>
      <c r="V15" s="84">
        <v>40</v>
      </c>
      <c r="W15" s="84">
        <v>40</v>
      </c>
      <c r="X15" s="84">
        <v>40</v>
      </c>
      <c r="Y15" s="84">
        <v>40</v>
      </c>
      <c r="Z15" s="83">
        <v>40</v>
      </c>
      <c r="AA15" s="83">
        <v>40</v>
      </c>
      <c r="AB15" s="83">
        <v>40</v>
      </c>
      <c r="AC15" s="83">
        <v>40</v>
      </c>
      <c r="AD15" s="83">
        <v>40</v>
      </c>
      <c r="AE15" s="83">
        <v>40</v>
      </c>
      <c r="AF15" s="83">
        <v>12</v>
      </c>
      <c r="AG15" s="83">
        <v>40</v>
      </c>
      <c r="AH15" s="83">
        <v>40</v>
      </c>
      <c r="AI15" s="83">
        <v>40</v>
      </c>
    </row>
    <row r="16" spans="1:40">
      <c r="A16" s="82" t="s">
        <v>99</v>
      </c>
      <c r="B16" s="82"/>
      <c r="C16" s="83">
        <v>40</v>
      </c>
      <c r="D16" s="83">
        <v>40</v>
      </c>
      <c r="E16" s="83">
        <v>40</v>
      </c>
      <c r="F16" s="83">
        <v>40</v>
      </c>
      <c r="G16" s="83">
        <v>40</v>
      </c>
      <c r="H16" s="83">
        <v>40</v>
      </c>
      <c r="I16" s="83">
        <v>40</v>
      </c>
      <c r="J16" s="83">
        <v>40</v>
      </c>
      <c r="K16" s="83">
        <v>40</v>
      </c>
      <c r="L16" s="83">
        <v>40</v>
      </c>
      <c r="M16" s="83">
        <v>40</v>
      </c>
      <c r="N16" s="83">
        <v>40</v>
      </c>
      <c r="O16" s="84">
        <v>40</v>
      </c>
      <c r="P16" s="84">
        <v>40</v>
      </c>
      <c r="Q16" s="84">
        <v>40</v>
      </c>
      <c r="R16" s="83"/>
      <c r="S16" s="83"/>
      <c r="T16" s="84">
        <v>40</v>
      </c>
      <c r="U16" s="84">
        <v>40</v>
      </c>
      <c r="V16" s="84">
        <v>40</v>
      </c>
      <c r="W16" s="84">
        <v>40</v>
      </c>
      <c r="X16" s="84">
        <v>40</v>
      </c>
      <c r="Y16" s="84">
        <v>40</v>
      </c>
      <c r="Z16" s="83">
        <v>40</v>
      </c>
      <c r="AA16" s="83">
        <v>40</v>
      </c>
      <c r="AB16" s="83">
        <v>40</v>
      </c>
      <c r="AC16" s="83">
        <v>40</v>
      </c>
      <c r="AD16" s="83">
        <v>40</v>
      </c>
      <c r="AE16" s="83">
        <v>40</v>
      </c>
      <c r="AF16" s="83">
        <v>12</v>
      </c>
      <c r="AG16" s="83">
        <v>40</v>
      </c>
      <c r="AH16" s="83">
        <v>40</v>
      </c>
      <c r="AI16" s="83">
        <v>40</v>
      </c>
    </row>
    <row r="17" spans="1:35">
      <c r="A17" s="82" t="s">
        <v>100</v>
      </c>
      <c r="B17" s="82"/>
      <c r="C17" s="83">
        <v>40</v>
      </c>
      <c r="D17" s="83">
        <v>40</v>
      </c>
      <c r="E17" s="83">
        <v>40</v>
      </c>
      <c r="F17" s="83">
        <v>40</v>
      </c>
      <c r="G17" s="83">
        <v>40</v>
      </c>
      <c r="H17" s="83">
        <v>40</v>
      </c>
      <c r="I17" s="83">
        <v>40</v>
      </c>
      <c r="J17" s="83">
        <v>40</v>
      </c>
      <c r="K17" s="83">
        <v>40</v>
      </c>
      <c r="L17" s="83">
        <v>40</v>
      </c>
      <c r="M17" s="83">
        <v>40</v>
      </c>
      <c r="N17" s="83">
        <v>40</v>
      </c>
      <c r="O17" s="84">
        <v>40</v>
      </c>
      <c r="P17" s="84">
        <v>40</v>
      </c>
      <c r="Q17" s="84">
        <v>40</v>
      </c>
      <c r="R17" s="83"/>
      <c r="S17" s="83"/>
      <c r="T17" s="84"/>
      <c r="U17" s="84"/>
      <c r="V17" s="84"/>
      <c r="W17" s="84">
        <v>40</v>
      </c>
      <c r="X17" s="84">
        <v>40</v>
      </c>
      <c r="Y17" s="84">
        <v>40</v>
      </c>
      <c r="Z17" s="83">
        <v>40</v>
      </c>
      <c r="AA17" s="83">
        <v>40</v>
      </c>
      <c r="AB17" s="83">
        <v>40</v>
      </c>
      <c r="AC17" s="83">
        <v>40</v>
      </c>
      <c r="AD17" s="83">
        <v>40</v>
      </c>
      <c r="AE17" s="83">
        <v>40</v>
      </c>
      <c r="AF17" s="83"/>
      <c r="AG17" s="83">
        <v>40</v>
      </c>
      <c r="AH17" s="83">
        <v>40</v>
      </c>
      <c r="AI17" s="83">
        <v>40</v>
      </c>
    </row>
    <row r="18" spans="1:35">
      <c r="A18" s="82"/>
      <c r="B18" s="82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84"/>
      <c r="Q18" s="84"/>
      <c r="R18" s="83"/>
      <c r="S18" s="83"/>
      <c r="T18" s="84"/>
      <c r="U18" s="84"/>
      <c r="V18" s="84"/>
      <c r="W18" s="84"/>
      <c r="X18" s="84"/>
      <c r="Y18" s="84"/>
      <c r="Z18" s="83"/>
      <c r="AA18" s="83"/>
      <c r="AB18" s="83"/>
      <c r="AC18" s="83"/>
      <c r="AD18" s="83"/>
      <c r="AE18" s="83"/>
      <c r="AF18" s="83"/>
      <c r="AG18" s="83"/>
      <c r="AH18" s="83"/>
      <c r="AI18" s="83"/>
    </row>
    <row r="19" spans="1:35">
      <c r="A19" s="82" t="s">
        <v>101</v>
      </c>
      <c r="B19" s="82"/>
      <c r="C19" s="83"/>
      <c r="D19" s="83"/>
      <c r="E19" s="83"/>
      <c r="F19" s="83"/>
      <c r="G19" s="83"/>
      <c r="H19" s="83"/>
      <c r="I19" s="83"/>
      <c r="J19" s="83"/>
      <c r="K19" s="83"/>
      <c r="L19" s="83">
        <v>40</v>
      </c>
      <c r="M19" s="83">
        <v>40</v>
      </c>
      <c r="N19" s="83">
        <v>40</v>
      </c>
      <c r="O19" s="84"/>
      <c r="P19" s="84"/>
      <c r="Q19" s="84"/>
      <c r="R19" s="83"/>
      <c r="S19" s="83"/>
      <c r="T19" s="84"/>
      <c r="U19" s="84"/>
      <c r="V19" s="84"/>
      <c r="W19" s="84">
        <v>200</v>
      </c>
      <c r="X19" s="84">
        <v>120</v>
      </c>
      <c r="Y19" s="84">
        <v>40</v>
      </c>
      <c r="Z19" s="83">
        <v>200</v>
      </c>
      <c r="AA19" s="83">
        <v>120</v>
      </c>
      <c r="AB19" s="83">
        <v>40</v>
      </c>
      <c r="AC19" s="83"/>
      <c r="AD19" s="83"/>
      <c r="AE19" s="83"/>
      <c r="AF19" s="83"/>
      <c r="AG19" s="83"/>
      <c r="AH19" s="83"/>
      <c r="AI19" s="83"/>
    </row>
    <row r="20" spans="1:35">
      <c r="A20" s="82" t="s">
        <v>102</v>
      </c>
      <c r="B20" s="82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4"/>
      <c r="P20" s="84"/>
      <c r="Q20" s="84"/>
      <c r="R20" s="83"/>
      <c r="S20" s="83"/>
      <c r="T20" s="84"/>
      <c r="U20" s="84"/>
      <c r="V20" s="84"/>
      <c r="W20" s="84"/>
      <c r="X20" s="84"/>
      <c r="Y20" s="84"/>
      <c r="Z20" s="83"/>
      <c r="AA20" s="83"/>
      <c r="AB20" s="83"/>
      <c r="AC20" s="83">
        <v>200</v>
      </c>
      <c r="AD20" s="83">
        <v>120</v>
      </c>
      <c r="AE20" s="83">
        <v>40</v>
      </c>
      <c r="AF20" s="83"/>
      <c r="AG20" s="83"/>
      <c r="AH20" s="83"/>
      <c r="AI20" s="83"/>
    </row>
    <row r="21" spans="1:35">
      <c r="A21" s="82" t="s">
        <v>103</v>
      </c>
      <c r="B21" s="82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4">
        <v>40</v>
      </c>
      <c r="P21" s="84">
        <v>40</v>
      </c>
      <c r="Q21" s="84">
        <v>40</v>
      </c>
      <c r="R21" s="83"/>
      <c r="S21" s="83"/>
      <c r="T21" s="84"/>
      <c r="U21" s="84"/>
      <c r="V21" s="84"/>
      <c r="W21" s="84"/>
      <c r="X21" s="84"/>
      <c r="Y21" s="84"/>
      <c r="Z21" s="83"/>
      <c r="AA21" s="83"/>
      <c r="AB21" s="83"/>
      <c r="AC21" s="83"/>
      <c r="AD21" s="83"/>
      <c r="AE21" s="83"/>
      <c r="AF21" s="83"/>
      <c r="AG21" s="83"/>
      <c r="AH21" s="83"/>
      <c r="AI21" s="83"/>
    </row>
    <row r="22" spans="1:35">
      <c r="A22" s="82" t="s">
        <v>104</v>
      </c>
      <c r="B22" s="82"/>
      <c r="C22" s="83"/>
      <c r="D22" s="83"/>
      <c r="E22" s="83"/>
      <c r="F22" s="83">
        <v>40</v>
      </c>
      <c r="G22" s="83">
        <v>40</v>
      </c>
      <c r="H22" s="83">
        <v>40</v>
      </c>
      <c r="I22" s="83"/>
      <c r="J22" s="83"/>
      <c r="K22" s="83"/>
      <c r="L22" s="83"/>
      <c r="M22" s="83"/>
      <c r="N22" s="83"/>
      <c r="O22" s="84"/>
      <c r="P22" s="84"/>
      <c r="Q22" s="84"/>
      <c r="R22" s="83"/>
      <c r="S22" s="83"/>
      <c r="T22" s="84">
        <v>40</v>
      </c>
      <c r="U22" s="84">
        <v>40</v>
      </c>
      <c r="V22" s="84">
        <v>40</v>
      </c>
      <c r="W22" s="84">
        <v>40</v>
      </c>
      <c r="X22" s="84">
        <v>40</v>
      </c>
      <c r="Y22" s="84">
        <v>40</v>
      </c>
      <c r="Z22" s="83"/>
      <c r="AA22" s="83"/>
      <c r="AB22" s="83"/>
      <c r="AC22" s="83"/>
      <c r="AD22" s="83"/>
      <c r="AE22" s="83"/>
      <c r="AF22" s="83"/>
      <c r="AG22" s="83"/>
      <c r="AH22" s="83"/>
      <c r="AI22" s="83"/>
    </row>
    <row r="23" spans="1:35">
      <c r="A23" s="82" t="s">
        <v>105</v>
      </c>
      <c r="B23" s="82"/>
      <c r="C23" s="83"/>
      <c r="D23" s="83"/>
      <c r="E23" s="83"/>
      <c r="F23" s="83">
        <v>40</v>
      </c>
      <c r="G23" s="83">
        <v>40</v>
      </c>
      <c r="H23" s="83">
        <v>40</v>
      </c>
      <c r="I23" s="83"/>
      <c r="J23" s="83"/>
      <c r="K23" s="83"/>
      <c r="L23" s="83"/>
      <c r="M23" s="83"/>
      <c r="N23" s="83"/>
      <c r="O23" s="84"/>
      <c r="P23" s="84"/>
      <c r="Q23" s="84"/>
      <c r="R23" s="83"/>
      <c r="S23" s="83"/>
      <c r="T23" s="84"/>
      <c r="U23" s="84"/>
      <c r="V23" s="84"/>
      <c r="W23" s="84"/>
      <c r="X23" s="84"/>
      <c r="Y23" s="84"/>
      <c r="Z23" s="83"/>
      <c r="AA23" s="83"/>
      <c r="AB23" s="83"/>
      <c r="AC23" s="83"/>
      <c r="AD23" s="83"/>
      <c r="AE23" s="83"/>
      <c r="AF23" s="83"/>
      <c r="AG23" s="83"/>
      <c r="AH23" s="83"/>
      <c r="AI23" s="83"/>
    </row>
    <row r="24" spans="1:35">
      <c r="A24" s="82" t="s">
        <v>106</v>
      </c>
      <c r="B24" s="82"/>
      <c r="C24" s="83"/>
      <c r="D24" s="83"/>
      <c r="E24" s="83"/>
      <c r="F24" s="83">
        <v>4</v>
      </c>
      <c r="G24" s="83">
        <v>4</v>
      </c>
      <c r="H24" s="83">
        <v>4</v>
      </c>
      <c r="I24" s="83"/>
      <c r="J24" s="83"/>
      <c r="K24" s="83"/>
      <c r="L24" s="83"/>
      <c r="M24" s="83"/>
      <c r="N24" s="83"/>
      <c r="O24" s="84"/>
      <c r="P24" s="84"/>
      <c r="Q24" s="84"/>
      <c r="R24" s="83"/>
      <c r="S24" s="83"/>
      <c r="T24" s="84"/>
      <c r="U24" s="84"/>
      <c r="V24" s="84"/>
      <c r="W24" s="84">
        <v>40</v>
      </c>
      <c r="X24" s="84">
        <v>40</v>
      </c>
      <c r="Y24" s="84">
        <v>40</v>
      </c>
      <c r="Z24" s="83"/>
      <c r="AA24" s="83"/>
      <c r="AB24" s="83"/>
      <c r="AC24" s="83"/>
      <c r="AD24" s="83"/>
      <c r="AE24" s="83"/>
      <c r="AF24" s="83"/>
      <c r="AG24" s="83">
        <v>4</v>
      </c>
      <c r="AH24" s="83">
        <v>4</v>
      </c>
      <c r="AI24" s="83">
        <v>4</v>
      </c>
    </row>
    <row r="25" spans="1:35">
      <c r="A25" s="82" t="s">
        <v>107</v>
      </c>
      <c r="B25" s="82"/>
      <c r="C25" s="83">
        <v>40</v>
      </c>
      <c r="D25" s="83">
        <v>40</v>
      </c>
      <c r="E25" s="83">
        <v>40</v>
      </c>
      <c r="F25" s="83">
        <v>40</v>
      </c>
      <c r="G25" s="83">
        <v>40</v>
      </c>
      <c r="H25" s="83">
        <v>40</v>
      </c>
      <c r="I25" s="83"/>
      <c r="J25" s="83"/>
      <c r="K25" s="83"/>
      <c r="L25" s="83">
        <v>40</v>
      </c>
      <c r="M25" s="83">
        <v>40</v>
      </c>
      <c r="N25" s="83">
        <v>40</v>
      </c>
      <c r="O25" s="84">
        <v>4</v>
      </c>
      <c r="P25" s="84">
        <v>4</v>
      </c>
      <c r="Q25" s="84">
        <v>4</v>
      </c>
      <c r="R25" s="83"/>
      <c r="S25" s="83"/>
      <c r="T25" s="84"/>
      <c r="U25" s="84"/>
      <c r="V25" s="84"/>
      <c r="W25" s="84">
        <v>4</v>
      </c>
      <c r="X25" s="84">
        <v>4</v>
      </c>
      <c r="Y25" s="84">
        <v>4</v>
      </c>
      <c r="Z25" s="83">
        <v>40</v>
      </c>
      <c r="AA25" s="83">
        <v>40</v>
      </c>
      <c r="AB25" s="83">
        <v>40</v>
      </c>
      <c r="AC25" s="83">
        <v>40</v>
      </c>
      <c r="AD25" s="83">
        <v>40</v>
      </c>
      <c r="AE25" s="83">
        <v>40</v>
      </c>
      <c r="AF25" s="83"/>
      <c r="AG25" s="83">
        <v>40</v>
      </c>
      <c r="AH25" s="83">
        <v>40</v>
      </c>
      <c r="AI25" s="83">
        <v>40</v>
      </c>
    </row>
    <row r="26" spans="1:35">
      <c r="A26" s="82" t="s">
        <v>108</v>
      </c>
      <c r="B26" s="82"/>
      <c r="C26" s="83"/>
      <c r="D26" s="83"/>
      <c r="E26" s="83"/>
      <c r="F26" s="83"/>
      <c r="G26" s="83"/>
      <c r="H26" s="83"/>
      <c r="I26" s="83"/>
      <c r="J26" s="83"/>
      <c r="K26" s="83"/>
      <c r="L26" s="83">
        <v>4</v>
      </c>
      <c r="M26" s="83">
        <v>4</v>
      </c>
      <c r="N26" s="83">
        <v>4</v>
      </c>
      <c r="O26" s="84">
        <v>4</v>
      </c>
      <c r="P26" s="84">
        <v>4</v>
      </c>
      <c r="Q26" s="84">
        <v>4</v>
      </c>
      <c r="R26" s="83"/>
      <c r="S26" s="83"/>
      <c r="T26" s="84"/>
      <c r="U26" s="84"/>
      <c r="V26" s="84"/>
      <c r="W26" s="84"/>
      <c r="X26" s="84"/>
      <c r="Y26" s="84"/>
      <c r="Z26" s="83"/>
      <c r="AA26" s="83"/>
      <c r="AB26" s="83"/>
      <c r="AC26" s="83"/>
      <c r="AD26" s="83"/>
      <c r="AE26" s="83"/>
      <c r="AF26" s="83"/>
      <c r="AG26" s="83"/>
      <c r="AH26" s="83"/>
      <c r="AI26" s="83"/>
    </row>
    <row r="27" spans="1:35">
      <c r="A27" s="82" t="s">
        <v>109</v>
      </c>
      <c r="B27" s="82"/>
      <c r="C27" s="83"/>
      <c r="D27" s="83"/>
      <c r="E27" s="83"/>
      <c r="F27" s="83"/>
      <c r="G27" s="83"/>
      <c r="H27" s="83"/>
      <c r="I27" s="83"/>
      <c r="J27" s="83"/>
      <c r="K27" s="83"/>
      <c r="L27" s="83">
        <v>4</v>
      </c>
      <c r="M27" s="83">
        <v>4</v>
      </c>
      <c r="N27" s="83">
        <v>4</v>
      </c>
      <c r="O27" s="84">
        <v>4</v>
      </c>
      <c r="P27" s="84">
        <v>4</v>
      </c>
      <c r="Q27" s="84">
        <v>4</v>
      </c>
      <c r="R27" s="83"/>
      <c r="S27" s="83"/>
      <c r="T27" s="84"/>
      <c r="U27" s="84"/>
      <c r="V27" s="84"/>
      <c r="W27" s="84"/>
      <c r="X27" s="84"/>
      <c r="Y27" s="84"/>
      <c r="Z27" s="83">
        <v>4</v>
      </c>
      <c r="AA27" s="83">
        <v>4</v>
      </c>
      <c r="AB27" s="83">
        <v>4</v>
      </c>
      <c r="AC27" s="83">
        <v>4</v>
      </c>
      <c r="AD27" s="83">
        <v>4</v>
      </c>
      <c r="AE27" s="83">
        <v>4</v>
      </c>
      <c r="AF27" s="83"/>
      <c r="AG27" s="83">
        <v>4</v>
      </c>
      <c r="AH27" s="83">
        <v>4</v>
      </c>
      <c r="AI27" s="83">
        <v>4</v>
      </c>
    </row>
    <row r="28" spans="1:35">
      <c r="A28" s="82" t="s">
        <v>110</v>
      </c>
      <c r="B28" s="82"/>
      <c r="C28" s="83">
        <v>4</v>
      </c>
      <c r="D28" s="83">
        <v>4</v>
      </c>
      <c r="E28" s="83">
        <v>4</v>
      </c>
      <c r="F28" s="83">
        <v>4</v>
      </c>
      <c r="G28" s="83">
        <v>4</v>
      </c>
      <c r="H28" s="83">
        <v>4</v>
      </c>
      <c r="I28" s="83">
        <v>4</v>
      </c>
      <c r="J28" s="83">
        <v>4</v>
      </c>
      <c r="K28" s="83">
        <v>4</v>
      </c>
      <c r="L28" s="83">
        <v>4</v>
      </c>
      <c r="M28" s="83">
        <v>4</v>
      </c>
      <c r="N28" s="83">
        <v>4</v>
      </c>
      <c r="O28" s="84">
        <v>4</v>
      </c>
      <c r="P28" s="84">
        <v>4</v>
      </c>
      <c r="Q28" s="84">
        <v>4</v>
      </c>
      <c r="R28" s="83"/>
      <c r="S28" s="83"/>
      <c r="T28" s="84">
        <v>4</v>
      </c>
      <c r="U28" s="84">
        <v>4</v>
      </c>
      <c r="V28" s="84">
        <v>4</v>
      </c>
      <c r="W28" s="84">
        <v>4</v>
      </c>
      <c r="X28" s="84">
        <v>4</v>
      </c>
      <c r="Y28" s="84">
        <v>4</v>
      </c>
      <c r="Z28" s="83">
        <v>4</v>
      </c>
      <c r="AA28" s="83">
        <v>4</v>
      </c>
      <c r="AB28" s="83">
        <v>4</v>
      </c>
      <c r="AC28" s="83">
        <v>4</v>
      </c>
      <c r="AD28" s="83">
        <v>4</v>
      </c>
      <c r="AE28" s="83">
        <v>4</v>
      </c>
      <c r="AF28" s="83"/>
      <c r="AG28" s="83">
        <v>4</v>
      </c>
      <c r="AH28" s="83">
        <v>4</v>
      </c>
      <c r="AI28" s="83">
        <v>4</v>
      </c>
    </row>
    <row r="29" spans="1:35">
      <c r="A29" s="82" t="s">
        <v>111</v>
      </c>
      <c r="B29" s="82"/>
      <c r="C29" s="83"/>
      <c r="D29" s="83"/>
      <c r="E29" s="83"/>
      <c r="F29" s="83">
        <v>4</v>
      </c>
      <c r="G29" s="83">
        <v>4</v>
      </c>
      <c r="H29" s="83">
        <v>4</v>
      </c>
      <c r="I29" s="83"/>
      <c r="J29" s="83"/>
      <c r="K29" s="83"/>
      <c r="L29" s="83">
        <v>4</v>
      </c>
      <c r="M29" s="83">
        <v>4</v>
      </c>
      <c r="N29" s="83">
        <v>4</v>
      </c>
      <c r="O29" s="84">
        <v>4</v>
      </c>
      <c r="P29" s="84">
        <v>4</v>
      </c>
      <c r="Q29" s="84">
        <v>4</v>
      </c>
      <c r="R29" s="83"/>
      <c r="S29" s="83"/>
      <c r="T29" s="84"/>
      <c r="U29" s="84"/>
      <c r="V29" s="84"/>
      <c r="W29" s="84"/>
      <c r="X29" s="84"/>
      <c r="Y29" s="84"/>
      <c r="Z29" s="83">
        <v>4</v>
      </c>
      <c r="AA29" s="83">
        <v>4</v>
      </c>
      <c r="AB29" s="83">
        <v>4</v>
      </c>
      <c r="AC29" s="83"/>
      <c r="AD29" s="83"/>
      <c r="AE29" s="83"/>
      <c r="AF29" s="83"/>
      <c r="AG29" s="83"/>
      <c r="AH29" s="83"/>
      <c r="AI29" s="83"/>
    </row>
    <row r="30" spans="1:35">
      <c r="A30" s="82" t="s">
        <v>112</v>
      </c>
      <c r="B30" s="82"/>
      <c r="C30" s="83"/>
      <c r="D30" s="83"/>
      <c r="E30" s="83"/>
      <c r="F30" s="83">
        <v>4</v>
      </c>
      <c r="G30" s="83">
        <v>4</v>
      </c>
      <c r="H30" s="83">
        <v>4</v>
      </c>
      <c r="I30" s="83"/>
      <c r="J30" s="83"/>
      <c r="K30" s="83"/>
      <c r="L30" s="83">
        <v>4</v>
      </c>
      <c r="M30" s="83">
        <v>4</v>
      </c>
      <c r="N30" s="83">
        <v>4</v>
      </c>
      <c r="O30" s="84">
        <v>4</v>
      </c>
      <c r="P30" s="84">
        <v>4</v>
      </c>
      <c r="Q30" s="84">
        <v>4</v>
      </c>
      <c r="R30" s="83"/>
      <c r="S30" s="83"/>
      <c r="T30" s="84"/>
      <c r="U30" s="84"/>
      <c r="V30" s="84"/>
      <c r="W30" s="84"/>
      <c r="X30" s="84"/>
      <c r="Y30" s="84"/>
      <c r="Z30" s="83">
        <v>4</v>
      </c>
      <c r="AA30" s="83">
        <v>4</v>
      </c>
      <c r="AB30" s="83">
        <v>4</v>
      </c>
      <c r="AC30" s="83"/>
      <c r="AD30" s="83"/>
      <c r="AE30" s="83"/>
      <c r="AF30" s="83"/>
      <c r="AG30" s="83"/>
      <c r="AH30" s="83"/>
      <c r="AI30" s="83"/>
    </row>
    <row r="31" spans="1:35">
      <c r="A31" s="82" t="s">
        <v>113</v>
      </c>
      <c r="B31" s="82"/>
      <c r="C31" s="83"/>
      <c r="D31" s="83"/>
      <c r="E31" s="83"/>
      <c r="F31" s="83">
        <v>1</v>
      </c>
      <c r="G31" s="83">
        <v>1</v>
      </c>
      <c r="H31" s="83">
        <v>1</v>
      </c>
      <c r="I31" s="83"/>
      <c r="J31" s="83"/>
      <c r="K31" s="83"/>
      <c r="L31" s="83">
        <v>1</v>
      </c>
      <c r="M31" s="83">
        <v>1</v>
      </c>
      <c r="N31" s="83">
        <v>1</v>
      </c>
      <c r="O31" s="84">
        <v>1</v>
      </c>
      <c r="P31" s="84">
        <v>1</v>
      </c>
      <c r="Q31" s="84">
        <v>1</v>
      </c>
      <c r="R31" s="83"/>
      <c r="S31" s="83"/>
      <c r="T31" s="84">
        <v>1</v>
      </c>
      <c r="U31" s="84">
        <v>1</v>
      </c>
      <c r="V31" s="84">
        <v>1</v>
      </c>
      <c r="W31" s="84">
        <v>1</v>
      </c>
      <c r="X31" s="84">
        <v>1</v>
      </c>
      <c r="Y31" s="84">
        <v>1</v>
      </c>
      <c r="Z31" s="83">
        <v>1</v>
      </c>
      <c r="AA31" s="83">
        <v>1</v>
      </c>
      <c r="AB31" s="83">
        <v>1</v>
      </c>
      <c r="AC31" s="83">
        <v>1</v>
      </c>
      <c r="AD31" s="83">
        <v>1</v>
      </c>
      <c r="AE31" s="83">
        <v>1</v>
      </c>
      <c r="AF31" s="83">
        <v>1</v>
      </c>
      <c r="AG31" s="83">
        <v>1</v>
      </c>
      <c r="AH31" s="83">
        <v>1</v>
      </c>
      <c r="AI31" s="83">
        <v>1</v>
      </c>
    </row>
    <row r="32" spans="1:35">
      <c r="A32" s="82" t="s">
        <v>114</v>
      </c>
      <c r="B32" s="82"/>
      <c r="C32" s="83">
        <v>1</v>
      </c>
      <c r="D32" s="83">
        <v>1</v>
      </c>
      <c r="E32" s="83">
        <v>1</v>
      </c>
      <c r="F32" s="83">
        <v>1</v>
      </c>
      <c r="G32" s="83">
        <v>1</v>
      </c>
      <c r="H32" s="83">
        <v>1</v>
      </c>
      <c r="I32" s="83">
        <v>1</v>
      </c>
      <c r="J32" s="83">
        <v>1</v>
      </c>
      <c r="K32" s="83">
        <v>1</v>
      </c>
      <c r="L32" s="83">
        <v>1</v>
      </c>
      <c r="M32" s="83">
        <v>1</v>
      </c>
      <c r="N32" s="83">
        <v>1</v>
      </c>
      <c r="O32" s="84">
        <v>1</v>
      </c>
      <c r="P32" s="84">
        <v>1</v>
      </c>
      <c r="Q32" s="84">
        <v>1</v>
      </c>
      <c r="R32" s="83"/>
      <c r="S32" s="83"/>
      <c r="T32" s="84">
        <v>1</v>
      </c>
      <c r="U32" s="84">
        <v>1</v>
      </c>
      <c r="V32" s="84">
        <v>1</v>
      </c>
      <c r="W32" s="84">
        <v>1</v>
      </c>
      <c r="X32" s="84">
        <v>1</v>
      </c>
      <c r="Y32" s="84">
        <v>1</v>
      </c>
      <c r="Z32" s="83">
        <v>1</v>
      </c>
      <c r="AA32" s="83">
        <v>1</v>
      </c>
      <c r="AB32" s="83">
        <v>1</v>
      </c>
      <c r="AC32" s="83">
        <v>1</v>
      </c>
      <c r="AD32" s="83">
        <v>1</v>
      </c>
      <c r="AE32" s="83">
        <v>1</v>
      </c>
      <c r="AF32" s="83">
        <v>1</v>
      </c>
      <c r="AG32" s="83">
        <v>1</v>
      </c>
      <c r="AH32" s="83">
        <v>1</v>
      </c>
      <c r="AI32" s="83">
        <v>1</v>
      </c>
    </row>
    <row r="33" spans="1:35">
      <c r="A33" s="82" t="s">
        <v>115</v>
      </c>
      <c r="B33" s="82"/>
      <c r="C33" s="83">
        <v>4</v>
      </c>
      <c r="D33" s="83">
        <v>4</v>
      </c>
      <c r="E33" s="83">
        <v>4</v>
      </c>
      <c r="F33" s="83">
        <v>4</v>
      </c>
      <c r="G33" s="83">
        <v>4</v>
      </c>
      <c r="H33" s="83">
        <v>4</v>
      </c>
      <c r="I33" s="83">
        <v>4</v>
      </c>
      <c r="J33" s="83">
        <v>4</v>
      </c>
      <c r="K33" s="83">
        <v>4</v>
      </c>
      <c r="L33" s="83">
        <v>4</v>
      </c>
      <c r="M33" s="83">
        <v>4</v>
      </c>
      <c r="N33" s="83">
        <v>4</v>
      </c>
      <c r="O33" s="84">
        <v>4</v>
      </c>
      <c r="P33" s="84">
        <v>4</v>
      </c>
      <c r="Q33" s="84">
        <v>4</v>
      </c>
      <c r="R33" s="83"/>
      <c r="S33" s="83"/>
      <c r="T33" s="84">
        <v>4</v>
      </c>
      <c r="U33" s="84">
        <v>4</v>
      </c>
      <c r="V33" s="84">
        <v>4</v>
      </c>
      <c r="W33" s="84">
        <v>4</v>
      </c>
      <c r="X33" s="84">
        <v>4</v>
      </c>
      <c r="Y33" s="84">
        <v>4</v>
      </c>
      <c r="Z33" s="83">
        <v>4</v>
      </c>
      <c r="AA33" s="83">
        <v>4</v>
      </c>
      <c r="AB33" s="83">
        <v>4</v>
      </c>
      <c r="AC33" s="83">
        <v>4</v>
      </c>
      <c r="AD33" s="83">
        <v>4</v>
      </c>
      <c r="AE33" s="83">
        <v>4</v>
      </c>
      <c r="AF33" s="83">
        <v>4</v>
      </c>
      <c r="AG33" s="83">
        <v>4</v>
      </c>
      <c r="AH33" s="83">
        <v>4</v>
      </c>
      <c r="AI33" s="83">
        <v>4</v>
      </c>
    </row>
    <row r="34" spans="1:35">
      <c r="A34" s="82"/>
      <c r="B34" s="82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4"/>
      <c r="P34" s="84"/>
      <c r="Q34" s="84"/>
      <c r="R34" s="83"/>
      <c r="S34" s="83"/>
      <c r="T34" s="84"/>
      <c r="U34" s="84"/>
      <c r="V34" s="84"/>
      <c r="W34" s="84"/>
      <c r="X34" s="84"/>
      <c r="Y34" s="84"/>
      <c r="Z34" s="83"/>
      <c r="AA34" s="83"/>
      <c r="AB34" s="83"/>
      <c r="AC34" s="83"/>
      <c r="AD34" s="83"/>
      <c r="AE34" s="83"/>
      <c r="AF34" s="83"/>
      <c r="AG34" s="83"/>
      <c r="AH34" s="83"/>
      <c r="AI34" s="83"/>
    </row>
    <row r="35" spans="1:35">
      <c r="A35" s="82" t="s">
        <v>116</v>
      </c>
      <c r="B35" s="82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6"/>
      <c r="P35" s="86"/>
      <c r="Q35" s="86"/>
      <c r="R35" s="85">
        <v>200</v>
      </c>
      <c r="S35" s="85">
        <v>200</v>
      </c>
      <c r="T35" s="86"/>
      <c r="U35" s="86"/>
      <c r="V35" s="86"/>
      <c r="W35" s="86"/>
      <c r="X35" s="86"/>
      <c r="Y35" s="86"/>
      <c r="Z35" s="85"/>
      <c r="AA35" s="85"/>
      <c r="AB35" s="85"/>
      <c r="AC35" s="85"/>
      <c r="AD35" s="85"/>
      <c r="AE35" s="85"/>
      <c r="AF35" s="85"/>
      <c r="AG35" s="85"/>
      <c r="AH35" s="85"/>
      <c r="AI35" s="85"/>
    </row>
    <row r="36" spans="1:35">
      <c r="A36" s="82" t="s">
        <v>117</v>
      </c>
      <c r="B36" s="82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6"/>
      <c r="P36" s="86"/>
      <c r="Q36" s="86"/>
      <c r="R36" s="85">
        <v>200</v>
      </c>
      <c r="S36" s="85">
        <v>200</v>
      </c>
      <c r="T36" s="86"/>
      <c r="U36" s="86"/>
      <c r="V36" s="86"/>
      <c r="W36" s="86"/>
      <c r="X36" s="86"/>
      <c r="Y36" s="86"/>
      <c r="Z36" s="85"/>
      <c r="AA36" s="85"/>
      <c r="AB36" s="85"/>
      <c r="AC36" s="85"/>
      <c r="AD36" s="85"/>
      <c r="AE36" s="85"/>
      <c r="AF36" s="85"/>
      <c r="AG36" s="85"/>
      <c r="AH36" s="85"/>
      <c r="AI36" s="85"/>
    </row>
    <row r="37" spans="1:35">
      <c r="A37" s="82" t="s">
        <v>118</v>
      </c>
      <c r="B37" s="82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6"/>
      <c r="P37" s="86"/>
      <c r="Q37" s="86"/>
      <c r="R37" s="85">
        <v>200</v>
      </c>
      <c r="S37" s="85">
        <v>200</v>
      </c>
      <c r="T37" s="86"/>
      <c r="U37" s="86"/>
      <c r="V37" s="86"/>
      <c r="W37" s="86"/>
      <c r="X37" s="86"/>
      <c r="Y37" s="86"/>
      <c r="Z37" s="85"/>
      <c r="AA37" s="85"/>
      <c r="AB37" s="85"/>
      <c r="AC37" s="85"/>
      <c r="AD37" s="85"/>
      <c r="AE37" s="85"/>
      <c r="AF37" s="85"/>
      <c r="AG37" s="85"/>
      <c r="AH37" s="85"/>
      <c r="AI37" s="85"/>
    </row>
    <row r="38" spans="1:35">
      <c r="A38" s="82" t="s">
        <v>119</v>
      </c>
      <c r="B38" s="82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6"/>
      <c r="P38" s="86"/>
      <c r="Q38" s="86"/>
      <c r="R38" s="85">
        <v>200</v>
      </c>
      <c r="S38" s="85"/>
      <c r="T38" s="86"/>
      <c r="U38" s="86"/>
      <c r="V38" s="86"/>
      <c r="W38" s="86"/>
      <c r="X38" s="86"/>
      <c r="Y38" s="86"/>
      <c r="Z38" s="85"/>
      <c r="AA38" s="85"/>
      <c r="AB38" s="85"/>
      <c r="AC38" s="85"/>
      <c r="AD38" s="85"/>
      <c r="AE38" s="85"/>
      <c r="AF38" s="85"/>
      <c r="AG38" s="85"/>
      <c r="AH38" s="85"/>
      <c r="AI38" s="85"/>
    </row>
    <row r="39" spans="1:35">
      <c r="A39" s="82" t="s">
        <v>120</v>
      </c>
      <c r="B39" s="82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6"/>
      <c r="P39" s="86"/>
      <c r="Q39" s="86"/>
      <c r="R39" s="85">
        <v>200</v>
      </c>
      <c r="S39" s="85"/>
      <c r="T39" s="86"/>
      <c r="U39" s="86"/>
      <c r="V39" s="86"/>
      <c r="W39" s="86"/>
      <c r="X39" s="86"/>
      <c r="Y39" s="86"/>
      <c r="Z39" s="85"/>
      <c r="AA39" s="85"/>
      <c r="AB39" s="85"/>
      <c r="AC39" s="85"/>
      <c r="AD39" s="85"/>
      <c r="AE39" s="85"/>
      <c r="AF39" s="85"/>
      <c r="AG39" s="85"/>
      <c r="AH39" s="85"/>
      <c r="AI39" s="85"/>
    </row>
    <row r="40" spans="1:35">
      <c r="A40" s="82" t="s">
        <v>121</v>
      </c>
      <c r="B40" s="82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6"/>
      <c r="P40" s="86"/>
      <c r="Q40" s="86"/>
      <c r="R40" s="85">
        <v>200</v>
      </c>
      <c r="S40" s="85"/>
      <c r="T40" s="86"/>
      <c r="U40" s="86"/>
      <c r="V40" s="86"/>
      <c r="W40" s="86"/>
      <c r="X40" s="86"/>
      <c r="Y40" s="86"/>
      <c r="Z40" s="85"/>
      <c r="AA40" s="85"/>
      <c r="AB40" s="85"/>
      <c r="AC40" s="85"/>
      <c r="AD40" s="85"/>
      <c r="AE40" s="85"/>
      <c r="AF40" s="85"/>
      <c r="AG40" s="85"/>
      <c r="AH40" s="85"/>
      <c r="AI40" s="85"/>
    </row>
    <row r="41" spans="1:35">
      <c r="A41" s="82" t="s">
        <v>122</v>
      </c>
      <c r="B41" s="82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6"/>
      <c r="P41" s="86"/>
      <c r="Q41" s="86"/>
      <c r="R41" s="85">
        <v>200</v>
      </c>
      <c r="S41" s="85"/>
      <c r="T41" s="86"/>
      <c r="U41" s="86"/>
      <c r="V41" s="86"/>
      <c r="W41" s="86"/>
      <c r="X41" s="86"/>
      <c r="Y41" s="86"/>
      <c r="Z41" s="85"/>
      <c r="AA41" s="85"/>
      <c r="AB41" s="85"/>
      <c r="AC41" s="85"/>
      <c r="AD41" s="85"/>
      <c r="AE41" s="85"/>
      <c r="AF41" s="85"/>
      <c r="AG41" s="85"/>
      <c r="AH41" s="85"/>
      <c r="AI41" s="85"/>
    </row>
    <row r="42" spans="1:35">
      <c r="A42" s="82" t="s">
        <v>123</v>
      </c>
      <c r="B42" s="82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6"/>
      <c r="P42" s="86"/>
      <c r="Q42" s="86"/>
      <c r="R42" s="85">
        <v>200</v>
      </c>
      <c r="S42" s="85"/>
      <c r="T42" s="86"/>
      <c r="U42" s="86"/>
      <c r="V42" s="86"/>
      <c r="W42" s="86"/>
      <c r="X42" s="86"/>
      <c r="Y42" s="86"/>
      <c r="Z42" s="85"/>
      <c r="AA42" s="85"/>
      <c r="AB42" s="85"/>
      <c r="AC42" s="85"/>
      <c r="AD42" s="85"/>
      <c r="AE42" s="85"/>
      <c r="AF42" s="85"/>
      <c r="AG42" s="85"/>
      <c r="AH42" s="85"/>
      <c r="AI42" s="85"/>
    </row>
    <row r="43" spans="1:35">
      <c r="A43" s="82" t="s">
        <v>124</v>
      </c>
      <c r="B43" s="82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6"/>
      <c r="P43" s="86"/>
      <c r="Q43" s="86"/>
      <c r="R43" s="85">
        <v>40</v>
      </c>
      <c r="S43" s="85"/>
      <c r="T43" s="86"/>
      <c r="U43" s="86"/>
      <c r="V43" s="86"/>
      <c r="W43" s="86"/>
      <c r="X43" s="86"/>
      <c r="Y43" s="86"/>
      <c r="Z43" s="85"/>
      <c r="AA43" s="85"/>
      <c r="AB43" s="85"/>
      <c r="AC43" s="85"/>
      <c r="AD43" s="85"/>
      <c r="AE43" s="85"/>
      <c r="AF43" s="85"/>
      <c r="AG43" s="85"/>
      <c r="AH43" s="85"/>
      <c r="AI43" s="85"/>
    </row>
    <row r="44" spans="1:35">
      <c r="A44" s="82" t="s">
        <v>125</v>
      </c>
      <c r="B44" s="82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6"/>
      <c r="P44" s="86"/>
      <c r="Q44" s="86"/>
      <c r="R44" s="85">
        <v>40</v>
      </c>
      <c r="S44" s="85">
        <v>40</v>
      </c>
      <c r="T44" s="86"/>
      <c r="U44" s="86"/>
      <c r="V44" s="86"/>
      <c r="W44" s="86"/>
      <c r="X44" s="86"/>
      <c r="Y44" s="86"/>
      <c r="Z44" s="85"/>
      <c r="AA44" s="85"/>
      <c r="AB44" s="85"/>
      <c r="AC44" s="85"/>
      <c r="AD44" s="85"/>
      <c r="AE44" s="85"/>
      <c r="AF44" s="85"/>
      <c r="AG44" s="85"/>
      <c r="AH44" s="85"/>
      <c r="AI44" s="85"/>
    </row>
    <row r="45" spans="1:35">
      <c r="A45" s="82" t="s">
        <v>126</v>
      </c>
      <c r="B45" s="82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6"/>
      <c r="P45" s="86"/>
      <c r="Q45" s="86"/>
      <c r="R45" s="85">
        <v>40</v>
      </c>
      <c r="S45" s="85">
        <v>40</v>
      </c>
      <c r="T45" s="86"/>
      <c r="U45" s="86"/>
      <c r="V45" s="86"/>
      <c r="W45" s="86"/>
      <c r="X45" s="86"/>
      <c r="Y45" s="86"/>
      <c r="Z45" s="85"/>
      <c r="AA45" s="85"/>
      <c r="AB45" s="85"/>
      <c r="AC45" s="85"/>
      <c r="AD45" s="85"/>
      <c r="AE45" s="85"/>
      <c r="AF45" s="85"/>
      <c r="AG45" s="85"/>
      <c r="AH45" s="85"/>
      <c r="AI45" s="85"/>
    </row>
    <row r="46" spans="1:35">
      <c r="A46" s="82" t="s">
        <v>127</v>
      </c>
      <c r="B46" s="82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6"/>
      <c r="P46" s="86"/>
      <c r="Q46" s="86"/>
      <c r="R46" s="85"/>
      <c r="S46" s="85"/>
      <c r="T46" s="86"/>
      <c r="U46" s="86"/>
      <c r="V46" s="86"/>
      <c r="W46" s="86"/>
      <c r="X46" s="86"/>
      <c r="Y46" s="86"/>
      <c r="Z46" s="85"/>
      <c r="AA46" s="85"/>
      <c r="AB46" s="85"/>
      <c r="AC46" s="85">
        <v>40</v>
      </c>
      <c r="AD46" s="85">
        <v>40</v>
      </c>
      <c r="AE46" s="85">
        <v>40</v>
      </c>
      <c r="AF46" s="85"/>
      <c r="AG46" s="85"/>
      <c r="AH46" s="85"/>
      <c r="AI46" s="85"/>
    </row>
    <row r="47" spans="1:35">
      <c r="A47" s="124" t="s">
        <v>283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>
        <v>200</v>
      </c>
      <c r="S47" s="85">
        <v>200</v>
      </c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</row>
    <row r="49" spans="1:36">
      <c r="A49" t="s">
        <v>128</v>
      </c>
    </row>
    <row r="50" spans="1:36">
      <c r="A50" t="s">
        <v>129</v>
      </c>
    </row>
    <row r="51" spans="1:36">
      <c r="A51" t="s">
        <v>130</v>
      </c>
    </row>
    <row r="52" spans="1:36">
      <c r="A52" t="s">
        <v>131</v>
      </c>
    </row>
    <row r="53" spans="1:36">
      <c r="A53" t="s">
        <v>132</v>
      </c>
    </row>
    <row r="54" spans="1:36">
      <c r="A54" t="s">
        <v>133</v>
      </c>
    </row>
    <row r="55" spans="1:36">
      <c r="A55" t="s">
        <v>134</v>
      </c>
    </row>
    <row r="56" spans="1:36">
      <c r="A56" t="s">
        <v>135</v>
      </c>
    </row>
    <row r="58" spans="1:36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R58" s="4"/>
      <c r="S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36">
      <c r="A59" s="16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R59" s="4"/>
      <c r="S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36">
      <c r="A60" s="20"/>
      <c r="B60" s="7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2"/>
      <c r="P60" s="22"/>
      <c r="Q60" s="22"/>
      <c r="R60" s="21"/>
      <c r="S60" s="21"/>
      <c r="T60" s="22"/>
      <c r="U60" s="22"/>
      <c r="V60" s="22"/>
      <c r="W60" s="22"/>
      <c r="X60" s="22"/>
      <c r="Y60" s="22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0"/>
    </row>
    <row r="61" spans="1:36">
      <c r="A61" s="20"/>
      <c r="B61" s="7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2"/>
      <c r="P61" s="22"/>
      <c r="Q61" s="22"/>
      <c r="R61" s="21"/>
      <c r="S61" s="21"/>
      <c r="T61" s="22"/>
      <c r="U61" s="22"/>
      <c r="V61" s="22"/>
      <c r="W61" s="22"/>
      <c r="X61" s="22"/>
      <c r="Y61" s="22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0"/>
    </row>
    <row r="62" spans="1:36">
      <c r="A62" s="23"/>
      <c r="B62" s="24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2"/>
      <c r="P62" s="22"/>
      <c r="Q62" s="22"/>
      <c r="R62" s="21"/>
      <c r="S62" s="21"/>
      <c r="T62" s="22"/>
      <c r="U62" s="22"/>
      <c r="V62" s="22"/>
      <c r="W62" s="22"/>
      <c r="X62" s="22"/>
      <c r="Y62" s="22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0"/>
    </row>
    <row r="63" spans="1:36">
      <c r="A63" s="20"/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2"/>
      <c r="P63" s="22"/>
      <c r="Q63" s="22"/>
      <c r="R63" s="21"/>
      <c r="S63" s="21"/>
      <c r="T63" s="22"/>
      <c r="U63" s="22"/>
      <c r="V63" s="22"/>
      <c r="W63" s="22"/>
      <c r="X63" s="22"/>
      <c r="Y63" s="22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6">
      <c r="A64" s="5"/>
      <c r="B64" s="7"/>
      <c r="C64" s="8"/>
      <c r="D64" s="8"/>
      <c r="E64" s="8"/>
      <c r="F64" s="4"/>
      <c r="G64" s="4"/>
      <c r="H64" s="4"/>
      <c r="I64" s="4"/>
      <c r="J64" s="4"/>
      <c r="K64" s="4"/>
      <c r="L64" s="9"/>
      <c r="M64" s="4"/>
      <c r="N64" s="4"/>
      <c r="R64" s="4"/>
      <c r="S64" s="4"/>
      <c r="Z64" s="4"/>
      <c r="AA64" s="4"/>
      <c r="AB64" s="4"/>
      <c r="AC64" s="4"/>
      <c r="AD64" s="4"/>
      <c r="AE64" s="4"/>
      <c r="AF64" s="4"/>
      <c r="AG64" s="4"/>
      <c r="AH64" s="4"/>
      <c r="AI64" s="4"/>
    </row>
    <row r="65" spans="1:35">
      <c r="A65" s="5"/>
      <c r="B65" s="7"/>
      <c r="C65" s="8"/>
      <c r="D65" s="8"/>
      <c r="E65" s="8"/>
      <c r="F65" s="4"/>
      <c r="G65" s="4"/>
      <c r="H65" s="4"/>
      <c r="I65" s="4"/>
      <c r="J65" s="4"/>
      <c r="K65" s="4"/>
      <c r="L65" s="4"/>
      <c r="M65" s="4"/>
      <c r="N65" s="4"/>
      <c r="R65" s="4"/>
      <c r="S65" s="4"/>
      <c r="Z65" s="4"/>
      <c r="AA65" s="4"/>
      <c r="AB65" s="4"/>
      <c r="AC65" s="4"/>
      <c r="AD65" s="4"/>
      <c r="AE65" s="4"/>
      <c r="AF65" s="4"/>
      <c r="AG65" s="4"/>
      <c r="AH65" s="4"/>
      <c r="AI65" s="4"/>
    </row>
  </sheetData>
  <sheetProtection algorithmName="SHA-512" hashValue="AGGSSaaCmoGrPcimK44wEzKiQwlFveDHicBTnMqWxAs8g9zHSFlYYlen67PXkjA6wmjUNEtxQml825oy7332qA==" saltValue="8By1+oCM2htd0bd0COlNcg==" spinCount="100000" sheet="1" objects="1" scenarios="1"/>
  <pageMargins left="0.7" right="0.7" top="0.75" bottom="0.75" header="0.3" footer="0.3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0" ma:contentTypeDescription="Een nieuw document maken." ma:contentTypeScope="" ma:versionID="51c76e09a11203c6d531db50ef71d4cc">
  <xsd:schema xmlns:xsd="http://www.w3.org/2001/XMLSchema" xmlns:xs="http://www.w3.org/2001/XMLSchema" xmlns:p="http://schemas.microsoft.com/office/2006/metadata/properties" xmlns:ns2="e119f780-fb82-45e2-9f8e-81a7b540ed3a" targetNamespace="http://schemas.microsoft.com/office/2006/metadata/properties" ma:root="true" ma:fieldsID="539d8d00b16e2e88c3fd1ffe15285b4f" ns2:_="">
    <xsd:import namespace="e119f780-fb82-45e2-9f8e-81a7b540e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49D889-9360-492C-856C-0A62489F1C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F23227-BC30-479D-A50B-BFEB825D1C1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119f780-fb82-45e2-9f8e-81a7b540ed3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FC80DB5-4A11-4E5B-88D8-ACA3728DED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Ruimtestaat</vt:lpstr>
      <vt:lpstr>Werkprogramma</vt:lpstr>
      <vt:lpstr>Ruimtestaat!Afdrukbereik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marleen</dc:creator>
  <cp:keywords/>
  <dc:description/>
  <cp:lastModifiedBy>Marleen van der Velden | InkoopMeesters</cp:lastModifiedBy>
  <cp:revision/>
  <cp:lastPrinted>2020-05-27T12:52:53Z</cp:lastPrinted>
  <dcterms:created xsi:type="dcterms:W3CDTF">2018-03-30T14:51:13Z</dcterms:created>
  <dcterms:modified xsi:type="dcterms:W3CDTF">2020-09-11T11:11:23Z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13947400</vt:r8>
  </property>
</Properties>
</file>