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ttps://prorailbv.sharepoint.com/teams/CCM2018_96466/Contractering/Aanbesteding/"/>
    </mc:Choice>
  </mc:AlternateContent>
  <xr:revisionPtr revIDLastSave="0" documentId="10_ncr:100000_{26DD4B68-A4B4-4960-A7BF-610A95A5C4A8}" xr6:coauthVersionLast="31" xr6:coauthVersionMax="31" xr10:uidLastSave="{00000000-0000-0000-0000-000000000000}"/>
  <bookViews>
    <workbookView xWindow="0" yWindow="0" windowWidth="19200" windowHeight="6615" xr2:uid="{00000000-000D-0000-FFFF-FFFF00000000}"/>
  </bookViews>
  <sheets>
    <sheet name="Duurzaamheid en Kwaliteit" sheetId="3" r:id="rId1"/>
    <sheet name="Systeemkast toelichting" sheetId="5" r:id="rId2"/>
  </sheets>
  <definedNames>
    <definedName name="_xlnm.Print_Area" localSheetId="0">'Duurzaamheid en Kwaliteit'!$A$1:$S$71</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6" i="3" l="1"/>
  <c r="N41" i="3" l="1"/>
  <c r="N10" i="3" l="1"/>
  <c r="J10" i="3" l="1"/>
  <c r="L47" i="3"/>
  <c r="N47" i="3" s="1"/>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L48" i="3" l="1"/>
  <c r="N48" i="3" s="1"/>
  <c r="L49" i="3" l="1"/>
  <c r="N49" i="3" s="1"/>
  <c r="L50" i="3" l="1"/>
  <c r="N50" i="3" s="1"/>
  <c r="L51" i="3" l="1"/>
  <c r="N51" i="3" s="1"/>
  <c r="L52" i="3" l="1"/>
  <c r="N52" i="3" s="1"/>
  <c r="L53" i="3" l="1"/>
  <c r="N53" i="3" s="1"/>
  <c r="L54" i="3" l="1"/>
  <c r="N54" i="3" s="1"/>
  <c r="Q12" i="3"/>
  <c r="Q13" i="3"/>
  <c r="Q14" i="3"/>
  <c r="Q15" i="3"/>
  <c r="Q16" i="3"/>
  <c r="Q17" i="3"/>
  <c r="Q18" i="3"/>
  <c r="Q19" i="3"/>
  <c r="Q20" i="3"/>
  <c r="Q10" i="3"/>
  <c r="L55" i="3" l="1"/>
  <c r="N55" i="3" s="1"/>
  <c r="F60" i="3"/>
  <c r="J30" i="3"/>
  <c r="J31" i="3"/>
  <c r="J32" i="3"/>
  <c r="J33" i="3"/>
  <c r="J34" i="3"/>
  <c r="J35" i="3"/>
  <c r="J36" i="3"/>
  <c r="J37" i="3"/>
  <c r="J38" i="3"/>
  <c r="J39" i="3"/>
  <c r="J40" i="3"/>
  <c r="J41" i="3"/>
  <c r="J11" i="3"/>
  <c r="J12" i="3"/>
  <c r="J13" i="3"/>
  <c r="J14" i="3"/>
  <c r="J15" i="3"/>
  <c r="J16" i="3"/>
  <c r="J17" i="3"/>
  <c r="J18" i="3"/>
  <c r="J19" i="3"/>
  <c r="J20" i="3"/>
  <c r="J21" i="3"/>
  <c r="J22" i="3"/>
  <c r="J23" i="3"/>
  <c r="J24" i="3"/>
  <c r="J25" i="3"/>
  <c r="J26" i="3"/>
  <c r="J27" i="3"/>
  <c r="J28" i="3"/>
  <c r="J29" i="3"/>
  <c r="L56" i="3" l="1"/>
  <c r="N56" i="3" s="1"/>
  <c r="J42" i="3"/>
  <c r="J43" i="3" s="1"/>
  <c r="J44" i="3" s="1"/>
  <c r="D60" i="3" s="1"/>
  <c r="L57" i="3" l="1"/>
  <c r="N57" i="3" l="1"/>
  <c r="E60" i="3" s="1"/>
  <c r="G60" i="3" s="1"/>
</calcChain>
</file>

<file path=xl/sharedStrings.xml><?xml version="1.0" encoding="utf-8"?>
<sst xmlns="http://schemas.openxmlformats.org/spreadsheetml/2006/main" count="290" uniqueCount="163">
  <si>
    <t>Aantal</t>
  </si>
  <si>
    <t>Omschrijving</t>
  </si>
  <si>
    <t>Minimale uitgangsstroom/ vermogens bereik</t>
  </si>
  <si>
    <t>Aantal groepen t.b.v. batterijset</t>
  </si>
  <si>
    <t>Aantal groepen direct op de dc-rail t.b.v. verbruikers</t>
  </si>
  <si>
    <t>Wisselrichters</t>
  </si>
  <si>
    <t>DC/DC converters</t>
  </si>
  <si>
    <t>Locatie</t>
  </si>
  <si>
    <t>Totaal</t>
  </si>
  <si>
    <t>230/12</t>
  </si>
  <si>
    <t>0-20A (GM1)</t>
  </si>
  <si>
    <t>1 x 12V SBSC11F 91Ah</t>
  </si>
  <si>
    <t>Binnen</t>
  </si>
  <si>
    <t>0-40A (GM1)</t>
  </si>
  <si>
    <t>2 x 1 x 12V SBSC11F 91Ah</t>
  </si>
  <si>
    <t>230/24</t>
  </si>
  <si>
    <t>0-20A (GM4)</t>
  </si>
  <si>
    <t>2 x 12V SBSC11F 91Ah</t>
  </si>
  <si>
    <t>2 x 48V-0,25 kW (DC1)</t>
  </si>
  <si>
    <t>230/48</t>
  </si>
  <si>
    <t>0-20A (GM8)</t>
  </si>
  <si>
    <t>4 x 12V SBSB10F 38Ah</t>
  </si>
  <si>
    <t>0-40A (GM8)</t>
  </si>
  <si>
    <t>2 x 4 x 12V SBSB10F 38Ah</t>
  </si>
  <si>
    <t>230/60</t>
  </si>
  <si>
    <t>0-40A (GM10)</t>
  </si>
  <si>
    <t>5 x 12V SBS170F 170Ah</t>
  </si>
  <si>
    <t>230/132</t>
  </si>
  <si>
    <t>0-15A (GM11)</t>
  </si>
  <si>
    <t>n.v.t.</t>
  </si>
  <si>
    <t>0-5kVA (GM14)</t>
  </si>
  <si>
    <t>0-5 kVA (GM12)</t>
  </si>
  <si>
    <t>1 x 1kVA (WR1)</t>
  </si>
  <si>
    <t>2 x 48V-0,5 kW (DC2)</t>
  </si>
  <si>
    <t>0-7,5 kVA (GM13)</t>
  </si>
  <si>
    <t>2 x 2kVA (WR4)</t>
  </si>
  <si>
    <t>2 x 24V-1 kW (DC6)</t>
  </si>
  <si>
    <t>0-12,5 kVA (GM14)</t>
  </si>
  <si>
    <t>2 x 2kVA (WR6)</t>
  </si>
  <si>
    <t>2 x 24V-1 kW (DC9) 
2 x 48V-0,5 kW (DC11)</t>
  </si>
  <si>
    <t>GM1</t>
  </si>
  <si>
    <t>GM2</t>
  </si>
  <si>
    <t>GM3</t>
  </si>
  <si>
    <t>GM4</t>
  </si>
  <si>
    <t>GM5</t>
  </si>
  <si>
    <t>GM6</t>
  </si>
  <si>
    <t>GM7</t>
  </si>
  <si>
    <t>GM8</t>
  </si>
  <si>
    <t>GM9</t>
  </si>
  <si>
    <t>GM10</t>
  </si>
  <si>
    <t>GM11</t>
  </si>
  <si>
    <t>GM12</t>
  </si>
  <si>
    <t>GM13</t>
  </si>
  <si>
    <t>GM14</t>
  </si>
  <si>
    <t>WR1</t>
  </si>
  <si>
    <t>WR2</t>
  </si>
  <si>
    <t>WR3</t>
  </si>
  <si>
    <t>WR4</t>
  </si>
  <si>
    <t>WR5</t>
  </si>
  <si>
    <t>WR6</t>
  </si>
  <si>
    <t>DC1</t>
  </si>
  <si>
    <t>DC2</t>
  </si>
  <si>
    <t>DC3</t>
  </si>
  <si>
    <t>DC4</t>
  </si>
  <si>
    <t>DC5</t>
  </si>
  <si>
    <t>DC6</t>
  </si>
  <si>
    <t>DC7</t>
  </si>
  <si>
    <t>DC8</t>
  </si>
  <si>
    <t>DC9</t>
  </si>
  <si>
    <t>DC10</t>
  </si>
  <si>
    <t>DC11</t>
  </si>
  <si>
    <t>DC12</t>
  </si>
  <si>
    <t xml:space="preserve">Werkelijke uitgang-spanning </t>
  </si>
  <si>
    <t xml:space="preserve">Gevraagde uitgangs-stroom- /vermogens-bereik </t>
  </si>
  <si>
    <t>Ingangs-spanning &amp; frequentie</t>
  </si>
  <si>
    <t>Energieverlies (VA) bij 50% van gevraagde uitgangs-stroom- /vermogens-bereik (kolom C)</t>
  </si>
  <si>
    <t>Totaal energieverlies</t>
  </si>
  <si>
    <t>13,62V</t>
  </si>
  <si>
    <t>0-20A</t>
  </si>
  <si>
    <t>230V 50Hz</t>
  </si>
  <si>
    <t>15,89V</t>
  </si>
  <si>
    <t>110V 50Hz/75Hz</t>
  </si>
  <si>
    <t>27,24V</t>
  </si>
  <si>
    <t>0-40A</t>
  </si>
  <si>
    <t>54,48V</t>
  </si>
  <si>
    <t>0-5A</t>
  </si>
  <si>
    <t xml:space="preserve">0-10A </t>
  </si>
  <si>
    <t>68,1V</t>
  </si>
  <si>
    <t>0-10A</t>
  </si>
  <si>
    <t>149,82V</t>
  </si>
  <si>
    <t>0-15A </t>
  </si>
  <si>
    <t>0-2,5 kVA</t>
  </si>
  <si>
    <t>230V</t>
  </si>
  <si>
    <t>1 kVA</t>
  </si>
  <si>
    <t>2 kVA</t>
  </si>
  <si>
    <t>48V</t>
  </si>
  <si>
    <t>0,25 kW</t>
  </si>
  <si>
    <t>0,5 kW</t>
  </si>
  <si>
    <t>1 kW</t>
  </si>
  <si>
    <t>60V</t>
  </si>
  <si>
    <t>2,5 kW</t>
  </si>
  <si>
    <t>24V</t>
  </si>
  <si>
    <t>0,5kW</t>
  </si>
  <si>
    <t>Totaal (VA)</t>
  </si>
  <si>
    <t>Totaal over 10 jaar (kVAh)</t>
  </si>
  <si>
    <t>Kosten energieverlies (€0,13/kWh)</t>
  </si>
  <si>
    <t>SK1</t>
  </si>
  <si>
    <t>SK2</t>
  </si>
  <si>
    <t>SK3</t>
  </si>
  <si>
    <t>SK4</t>
  </si>
  <si>
    <t>SK5</t>
  </si>
  <si>
    <t>SK6</t>
  </si>
  <si>
    <t>SK7</t>
  </si>
  <si>
    <t>SK8</t>
  </si>
  <si>
    <t>SK9</t>
  </si>
  <si>
    <t>SK10</t>
  </si>
  <si>
    <t>SK11</t>
  </si>
  <si>
    <t>SK12</t>
  </si>
  <si>
    <t>Kostprijs module hardware</t>
  </si>
  <si>
    <t>Korting Levensduur</t>
  </si>
  <si>
    <t>Korting afmeting module</t>
  </si>
  <si>
    <t>nee</t>
  </si>
  <si>
    <t>ja</t>
  </si>
  <si>
    <t>Is deze module kleiner of gelijk aan 2 HE</t>
  </si>
  <si>
    <t>Levensduur</t>
  </si>
  <si>
    <t>Aangeboden type</t>
  </si>
  <si>
    <t>Onderdeel</t>
  </si>
  <si>
    <t>Energieverlies</t>
  </si>
  <si>
    <t>Afmeting</t>
  </si>
  <si>
    <t>Dit Aanbiedingsformat  dient rechtsgeldig te worden ondertekend.</t>
  </si>
  <si>
    <t>Alle gele cellen dienen door de leverancier te worden in gevuld.</t>
  </si>
  <si>
    <t>Bedrijfsnaam:</t>
  </si>
  <si>
    <t>Naam:</t>
  </si>
  <si>
    <t>Functie:</t>
  </si>
  <si>
    <t>Plaats:</t>
  </si>
  <si>
    <t>Datum:</t>
  </si>
  <si>
    <t>Handtekening</t>
  </si>
  <si>
    <t>Geef hier het type aan dat u levert, dit type dient overeen te komen met het opgegeven type in de aanbiedingsbegroting</t>
  </si>
  <si>
    <t xml:space="preserve">De minimale levensduur is 10 jaar. In deze kolom kunt u de totale levenduur van het door u aangeboden systeem opgeven. De restrictie is dat er geen extra onderhoud of vervanging van onderdelen benodigd is ten opzichte van de eerste 10 jaar en dat de performance blijft voldoen. U krijgt 3% korting per extra jaar levensduur over de totale omvang per onderdeel.  </t>
  </si>
  <si>
    <t>U dient hier de prijs in te vullen vanuit de Aanbiedingsbegroting Tab 2 Prijzen van onderdelen en hulpmiddelen. Alleen de module prijs van het aangeboden type. (Muv systeemkasten zie toelichting 14)</t>
  </si>
  <si>
    <t>Ruimte voor de volgende onderdelen</t>
  </si>
  <si>
    <t>Gelijkrichters</t>
  </si>
  <si>
    <t>Batterijen</t>
  </si>
  <si>
    <t>Systeemkast</t>
  </si>
  <si>
    <t>Gelijkrichting
AC/DC(V)</t>
  </si>
  <si>
    <t xml:space="preserve">Behuizing </t>
  </si>
  <si>
    <t xml:space="preserve">SK1 </t>
  </si>
  <si>
    <t>De Systeemkast bestaat uit:                                             </t>
  </si>
  <si>
    <t>Prijsopbouw</t>
  </si>
  <si>
    <t>De prijs van een  Systeemkast is inclusief alle werkzaamheden om een werkende installatie conform de vraagspecificatie te leveren. Bijvoorbeeld  alle componenten monteren, aansluiten en het geheel als systeem testen.</t>
  </si>
  <si>
    <t>Toelichting en invulinstructie Duurzaamheid en Kwaliteit</t>
  </si>
  <si>
    <t>Het Aanbiedingsformat  mag niet worden gewijzigd door de leverancier.</t>
  </si>
  <si>
    <r>
      <rPr>
        <sz val="11"/>
        <color rgb="FFFF0000"/>
        <rFont val="Calibri"/>
        <family val="2"/>
        <scheme val="minor"/>
      </rPr>
      <t>2:</t>
    </r>
    <r>
      <rPr>
        <sz val="11"/>
        <color theme="1"/>
        <rFont val="Calibri"/>
        <family val="2"/>
        <scheme val="minor"/>
      </rPr>
      <t xml:space="preserve"> Een behuizing conform de eisen uit de vraagspecificatie. </t>
    </r>
  </si>
  <si>
    <r>
      <rPr>
        <sz val="11"/>
        <color rgb="FFFF0000"/>
        <rFont val="Calibri"/>
        <family val="2"/>
        <scheme val="minor"/>
      </rPr>
      <t>3 en 4:</t>
    </r>
    <r>
      <rPr>
        <sz val="11"/>
        <color theme="1"/>
        <rFont val="Calibri"/>
        <family val="2"/>
        <scheme val="minor"/>
      </rPr>
      <t xml:space="preserve">  Een verdeelinrichting met een aantal groepen zoals genoemd in de vraagspecificatie en in de tabel.</t>
    </r>
  </si>
  <si>
    <r>
      <rPr>
        <sz val="11"/>
        <color rgb="FFFF0000"/>
        <rFont val="Calibri"/>
        <family val="2"/>
        <scheme val="minor"/>
      </rPr>
      <t>5:</t>
    </r>
    <r>
      <rPr>
        <sz val="11"/>
        <color theme="1"/>
        <rFont val="Calibri"/>
        <family val="2"/>
        <scheme val="minor"/>
      </rPr>
      <t xml:space="preserve"> Geschikt om te plaatsen op deze locatie. </t>
    </r>
  </si>
  <si>
    <r>
      <rPr>
        <sz val="11"/>
        <color rgb="FFFF0000"/>
        <rFont val="Calibri"/>
        <family val="2"/>
        <scheme val="minor"/>
      </rPr>
      <t xml:space="preserve">6 t/m 10: </t>
    </r>
    <r>
      <rPr>
        <sz val="11"/>
        <color theme="1"/>
        <rFont val="Calibri"/>
        <family val="2"/>
        <scheme val="minor"/>
      </rPr>
      <t xml:space="preserve">De behuizing dient groot genoeg te zijn om een systeem te kunnen bouwen met ruimte voor de genoemde onderdelen; gelijkrichters, batterijen, wisselrichters en DC/DC-converters. </t>
    </r>
    <r>
      <rPr>
        <u/>
        <sz val="11"/>
        <color theme="1"/>
        <rFont val="Calibri"/>
        <family val="2"/>
        <scheme val="minor"/>
      </rPr>
      <t>Deze maken geen deel uit van de prijs voor de Systeemkast</t>
    </r>
    <r>
      <rPr>
        <sz val="11"/>
        <color theme="1"/>
        <rFont val="Calibri"/>
        <family val="2"/>
        <scheme val="minor"/>
      </rPr>
      <t xml:space="preserve"> maar zijn wel onderdeel van de functionaliteit van de Systeemkast conform de eisen uit de vraagspecificatie.</t>
    </r>
  </si>
  <si>
    <r>
      <t xml:space="preserve">Alle overige onderdelen die nodig zijn om het geheel als een Systeem conform de vraagspecificatie te laten werken. Ook onderdelen die bijvoorbeeld nodig zijn om een aantal hoofdonderdelen parallel te laten werken. Bijvoorbeeld een besturingsmodule van de gelijkrichters. </t>
    </r>
    <r>
      <rPr>
        <u/>
        <sz val="11"/>
        <color theme="1"/>
        <rFont val="Calibri"/>
        <family val="2"/>
        <scheme val="minor"/>
      </rPr>
      <t>Deze onderdelen dient u wel op te geven</t>
    </r>
    <r>
      <rPr>
        <sz val="11"/>
        <color theme="1"/>
        <rFont val="Calibri"/>
        <family val="2"/>
        <scheme val="minor"/>
      </rPr>
      <t xml:space="preserve"> in de Aanbiedingsbegroting Tab 4; Productlevering Systeemkasten</t>
    </r>
  </si>
  <si>
    <t>Toelichting bij systeemkast en hoe deze in het aanbiedingsformat aangeboden dient te worden (Tab 4 Productlevering: Systeemkasten)</t>
  </si>
  <si>
    <t>U dient hier de prijs in te vullen vanuit de Aanbiedingsbegroting Tab Aanbiedingsblad - Afroepdiensten - Productlevering - Regel Systeemkasten, kolom Totaal Prijs Systeem. De korting word berekend over de gemiddelde prijs per kast.</t>
  </si>
  <si>
    <t>versie</t>
  </si>
  <si>
    <t>1.0</t>
  </si>
  <si>
    <t>datum:</t>
  </si>
  <si>
    <t>Bijlage Duurzaamheid en Kwaliteit - Laagspanningsvoedingen voor Railinfrasystemen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</si>
</sst>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8"/>
      <color theme="1"/>
      <name val="Calibri"/>
      <family val="2"/>
      <scheme val="minor"/>
    </font>
    <font>
      <sz val="11"/>
      <color rgb="FFFF0000"/>
      <name val="Calibri"/>
      <family val="2"/>
      <scheme val="minor"/>
    </font>
    <font>
      <sz val="11"/>
      <color theme="1"/>
      <name val="Arial"/>
      <family val="2"/>
    </font>
    <font>
      <u/>
      <sz val="11"/>
      <color theme="1"/>
      <name val="Calibri"/>
      <family val="2"/>
      <scheme val="minor"/>
    </font>
    <font>
      <sz val="12"/>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14">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2" xfId="0" applyBorder="1"/>
    <xf numFmtId="0" fontId="0" fillId="0" borderId="2" xfId="0" applyBorder="1"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horizontal="center" wrapText="1"/>
    </xf>
    <xf numFmtId="0" fontId="0" fillId="0" borderId="0" xfId="0" applyBorder="1" applyAlignment="1">
      <alignment wrapText="1"/>
    </xf>
    <xf numFmtId="0" fontId="0" fillId="0" borderId="5" xfId="0" applyBorder="1"/>
    <xf numFmtId="0" fontId="0" fillId="0" borderId="4" xfId="0" applyBorder="1" applyAlignment="1">
      <alignment horizontal="center"/>
    </xf>
    <xf numFmtId="0" fontId="0" fillId="0" borderId="0" xfId="0" applyBorder="1" applyAlignment="1">
      <alignment horizontal="center"/>
    </xf>
    <xf numFmtId="0" fontId="0" fillId="0" borderId="7" xfId="0" applyBorder="1"/>
    <xf numFmtId="0" fontId="0" fillId="0" borderId="0" xfId="0" applyAlignment="1">
      <alignment horizontal="center" vertical="center" wrapText="1"/>
    </xf>
    <xf numFmtId="0" fontId="0" fillId="0" borderId="0" xfId="0" applyAlignment="1">
      <alignment horizontal="center" vertical="center"/>
    </xf>
    <xf numFmtId="0" fontId="0" fillId="0" borderId="0" xfId="0" applyFill="1"/>
    <xf numFmtId="0" fontId="0" fillId="0" borderId="0" xfId="0" applyFill="1" applyBorder="1"/>
    <xf numFmtId="0" fontId="0" fillId="0" borderId="2" xfId="0" applyBorder="1" applyAlignment="1">
      <alignment horizontal="center"/>
    </xf>
    <xf numFmtId="0" fontId="0" fillId="0" borderId="7" xfId="0" applyBorder="1" applyAlignment="1">
      <alignment horizontal="center"/>
    </xf>
    <xf numFmtId="0" fontId="0" fillId="0" borderId="11" xfId="0" applyBorder="1" applyAlignment="1">
      <alignment horizontal="center" vertical="center"/>
    </xf>
    <xf numFmtId="0" fontId="0" fillId="0" borderId="12" xfId="0" applyBorder="1" applyAlignment="1">
      <alignment horizontal="center"/>
    </xf>
    <xf numFmtId="0" fontId="0" fillId="0" borderId="12" xfId="0" applyBorder="1"/>
    <xf numFmtId="0" fontId="0" fillId="2" borderId="12" xfId="0" applyFill="1" applyBorder="1"/>
    <xf numFmtId="3" fontId="0" fillId="0" borderId="13" xfId="0" applyNumberFormat="1" applyBorder="1"/>
    <xf numFmtId="0" fontId="0" fillId="0" borderId="14" xfId="0" applyBorder="1" applyAlignment="1">
      <alignment horizontal="center" vertical="center"/>
    </xf>
    <xf numFmtId="0" fontId="0" fillId="2" borderId="0" xfId="0" applyFill="1" applyBorder="1"/>
    <xf numFmtId="3" fontId="0" fillId="0" borderId="15" xfId="0" applyNumberFormat="1" applyBorder="1"/>
    <xf numFmtId="0" fontId="0" fillId="0" borderId="16" xfId="0" applyBorder="1" applyAlignment="1">
      <alignment horizontal="center" vertical="center"/>
    </xf>
    <xf numFmtId="0" fontId="0" fillId="0" borderId="17" xfId="0" applyBorder="1" applyAlignment="1">
      <alignment horizontal="center" vertical="center"/>
    </xf>
    <xf numFmtId="0" fontId="0" fillId="0" borderId="17" xfId="0" applyBorder="1"/>
    <xf numFmtId="0" fontId="0" fillId="2" borderId="17" xfId="0" applyFill="1" applyBorder="1"/>
    <xf numFmtId="0" fontId="2" fillId="0" borderId="19" xfId="0" applyFont="1" applyBorder="1" applyAlignment="1">
      <alignment horizontal="center" vertical="top"/>
    </xf>
    <xf numFmtId="0" fontId="2" fillId="0" borderId="20" xfId="0" applyFont="1" applyBorder="1" applyAlignment="1">
      <alignment horizontal="center" vertical="top" wrapText="1"/>
    </xf>
    <xf numFmtId="0" fontId="2" fillId="0" borderId="20" xfId="0" applyFont="1" applyBorder="1" applyAlignment="1">
      <alignment horizontal="center" vertical="top"/>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0" fontId="0" fillId="2" borderId="14" xfId="0" applyFill="1" applyBorder="1"/>
    <xf numFmtId="164" fontId="0" fillId="0" borderId="15" xfId="1" applyNumberFormat="1" applyFont="1" applyBorder="1"/>
    <xf numFmtId="0" fontId="0" fillId="0" borderId="14" xfId="0" applyBorder="1"/>
    <xf numFmtId="164" fontId="0" fillId="0" borderId="18" xfId="1" applyNumberFormat="1" applyFont="1" applyBorder="1"/>
    <xf numFmtId="0" fontId="0" fillId="0" borderId="15" xfId="0" applyBorder="1"/>
    <xf numFmtId="0" fontId="0" fillId="2" borderId="16" xfId="0" applyFill="1" applyBorder="1"/>
    <xf numFmtId="0" fontId="0" fillId="0" borderId="18" xfId="0" applyBorder="1"/>
    <xf numFmtId="3" fontId="0" fillId="0" borderId="0" xfId="0" applyNumberFormat="1" applyBorder="1"/>
    <xf numFmtId="0" fontId="0" fillId="0" borderId="12" xfId="0" applyBorder="1" applyAlignment="1">
      <alignment horizontal="center" vertical="center"/>
    </xf>
    <xf numFmtId="3" fontId="0" fillId="0" borderId="12" xfId="0" applyNumberFormat="1" applyBorder="1"/>
    <xf numFmtId="3" fontId="0" fillId="0" borderId="17" xfId="0" applyNumberFormat="1" applyBorder="1"/>
    <xf numFmtId="0" fontId="0" fillId="0" borderId="14" xfId="0" applyFill="1" applyBorder="1"/>
    <xf numFmtId="0" fontId="0" fillId="0" borderId="17" xfId="0" applyFill="1" applyBorder="1"/>
    <xf numFmtId="0" fontId="0" fillId="0" borderId="11" xfId="0" applyBorder="1"/>
    <xf numFmtId="0" fontId="0" fillId="0" borderId="12" xfId="0" applyFill="1" applyBorder="1" applyAlignment="1">
      <alignment horizontal="center" vertical="center"/>
    </xf>
    <xf numFmtId="0" fontId="0" fillId="0" borderId="13" xfId="0" applyBorder="1"/>
    <xf numFmtId="0" fontId="0" fillId="0" borderId="16" xfId="0" applyFill="1" applyBorder="1" applyAlignment="1">
      <alignment horizontal="center" vertical="center"/>
    </xf>
    <xf numFmtId="164" fontId="0" fillId="0" borderId="17" xfId="0" applyNumberFormat="1" applyBorder="1" applyAlignment="1">
      <alignment horizontal="center" vertical="center"/>
    </xf>
    <xf numFmtId="164" fontId="2" fillId="0" borderId="18" xfId="0" applyNumberFormat="1" applyFont="1" applyBorder="1"/>
    <xf numFmtId="0" fontId="0" fillId="0" borderId="23" xfId="0" applyBorder="1"/>
    <xf numFmtId="0" fontId="0" fillId="0" borderId="26" xfId="0" applyBorder="1"/>
    <xf numFmtId="0" fontId="0" fillId="0" borderId="28" xfId="0" applyBorder="1"/>
    <xf numFmtId="0" fontId="5" fillId="0" borderId="12" xfId="0" applyFont="1" applyBorder="1"/>
    <xf numFmtId="0" fontId="5" fillId="0" borderId="0" xfId="0" applyFont="1" applyBorder="1" applyAlignment="1">
      <alignment horizontal="center" vertical="center"/>
    </xf>
    <xf numFmtId="0" fontId="5" fillId="0" borderId="0" xfId="0" applyFont="1" applyBorder="1"/>
    <xf numFmtId="0" fontId="5" fillId="0" borderId="0" xfId="0" applyFont="1" applyAlignment="1">
      <alignment horizontal="left" vertical="center"/>
    </xf>
    <xf numFmtId="0" fontId="3" fillId="0" borderId="0" xfId="0" applyFont="1" applyFill="1" applyBorder="1"/>
    <xf numFmtId="0" fontId="2" fillId="0" borderId="0" xfId="0" applyFont="1"/>
    <xf numFmtId="0" fontId="2" fillId="0" borderId="9" xfId="0" applyFont="1" applyBorder="1" applyAlignment="1">
      <alignment horizontal="center" wrapText="1"/>
    </xf>
    <xf numFmtId="0" fontId="2" fillId="0" borderId="9" xfId="0" applyFont="1" applyBorder="1" applyAlignment="1">
      <alignment horizontal="center" vertical="center" wrapText="1"/>
    </xf>
    <xf numFmtId="0" fontId="0" fillId="0" borderId="1"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6" fillId="0" borderId="0" xfId="0" applyFont="1" applyAlignment="1">
      <alignment vertical="center"/>
    </xf>
    <xf numFmtId="0" fontId="6" fillId="0" borderId="0" xfId="0" applyFont="1" applyAlignment="1">
      <alignment horizontal="left" vertical="center" indent="1"/>
    </xf>
    <xf numFmtId="0" fontId="5" fillId="0" borderId="0" xfId="0" applyFont="1" applyAlignment="1">
      <alignment horizontal="center"/>
    </xf>
    <xf numFmtId="0" fontId="0" fillId="0" borderId="8" xfId="0" applyBorder="1" applyAlignment="1">
      <alignment wrapText="1"/>
    </xf>
    <xf numFmtId="0" fontId="0" fillId="0" borderId="16" xfId="0" applyBorder="1"/>
    <xf numFmtId="0" fontId="4" fillId="0" borderId="0" xfId="0" applyFont="1" applyBorder="1" applyAlignment="1"/>
    <xf numFmtId="14" fontId="4" fillId="0" borderId="0" xfId="0" applyNumberFormat="1" applyFont="1" applyBorder="1" applyAlignment="1"/>
    <xf numFmtId="0" fontId="8" fillId="0" borderId="0" xfId="0" applyFont="1" applyBorder="1"/>
    <xf numFmtId="0" fontId="0" fillId="0" borderId="0" xfId="0" applyAlignment="1">
      <alignment horizontal="left" vertical="center"/>
    </xf>
    <xf numFmtId="0" fontId="0" fillId="2" borderId="24" xfId="0" applyFill="1" applyBorder="1" applyAlignment="1">
      <alignment horizontal="left"/>
    </xf>
    <xf numFmtId="0" fontId="0" fillId="2" borderId="25" xfId="0" applyFill="1" applyBorder="1" applyAlignment="1">
      <alignment horizontal="left"/>
    </xf>
    <xf numFmtId="0" fontId="0" fillId="2" borderId="9" xfId="0" applyFill="1" applyBorder="1" applyAlignment="1">
      <alignment horizontal="left"/>
    </xf>
    <xf numFmtId="0" fontId="0" fillId="2" borderId="27" xfId="0" applyFill="1" applyBorder="1" applyAlignment="1">
      <alignment horizontal="left"/>
    </xf>
    <xf numFmtId="0" fontId="0" fillId="0" borderId="17" xfId="0" applyBorder="1" applyAlignment="1">
      <alignment horizontal="center"/>
    </xf>
    <xf numFmtId="0" fontId="0" fillId="2" borderId="29" xfId="0" applyFill="1" applyBorder="1" applyAlignment="1">
      <alignment horizontal="left"/>
    </xf>
    <xf numFmtId="0" fontId="0" fillId="2" borderId="30" xfId="0" applyFill="1" applyBorder="1" applyAlignment="1">
      <alignment horizontal="left"/>
    </xf>
    <xf numFmtId="0" fontId="0" fillId="2" borderId="11" xfId="0"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8" xfId="0" applyFill="1" applyBorder="1" applyAlignment="1">
      <alignment horizontal="center"/>
    </xf>
    <xf numFmtId="0" fontId="0" fillId="0" borderId="0" xfId="0" applyAlignment="1">
      <alignment horizontal="left" vertical="center" wrapText="1"/>
    </xf>
    <xf numFmtId="0" fontId="0" fillId="0" borderId="0" xfId="0" applyFill="1" applyAlignment="1">
      <alignment horizontal="left" vertical="center"/>
    </xf>
    <xf numFmtId="0" fontId="2" fillId="0" borderId="9" xfId="0" applyFont="1" applyBorder="1" applyAlignment="1">
      <alignment horizontal="center" vertical="top"/>
    </xf>
    <xf numFmtId="0" fontId="2" fillId="0" borderId="9" xfId="0" applyFont="1" applyBorder="1" applyAlignment="1">
      <alignment horizontal="center" vertical="top" wrapText="1"/>
    </xf>
    <xf numFmtId="0" fontId="2" fillId="0" borderId="10" xfId="0" applyFont="1" applyBorder="1" applyAlignment="1">
      <alignment horizontal="center" vertical="top"/>
    </xf>
    <xf numFmtId="0" fontId="2" fillId="3" borderId="9" xfId="0" applyFont="1" applyFill="1" applyBorder="1" applyAlignment="1">
      <alignment horizontal="center"/>
    </xf>
    <xf numFmtId="0" fontId="2" fillId="0" borderId="9" xfId="0" applyFont="1" applyFill="1" applyBorder="1" applyAlignment="1">
      <alignment horizontal="center" vertical="top" wrapText="1"/>
    </xf>
    <xf numFmtId="0" fontId="2" fillId="0" borderId="31" xfId="0" applyFont="1" applyBorder="1" applyAlignment="1">
      <alignment horizontal="center" vertical="top"/>
    </xf>
    <xf numFmtId="0" fontId="2" fillId="0" borderId="32" xfId="0" applyFont="1" applyBorder="1" applyAlignment="1">
      <alignment horizontal="center" vertical="top"/>
    </xf>
    <xf numFmtId="0" fontId="0" fillId="0" borderId="0" xfId="0" applyAlignment="1">
      <alignment horizontal="left" wrapText="1"/>
    </xf>
    <xf numFmtId="0" fontId="2" fillId="0" borderId="0" xfId="0" applyFont="1" applyAlignment="1">
      <alignment horizontal="left" wrapText="1"/>
    </xf>
    <xf numFmtId="0" fontId="0" fillId="0" borderId="0" xfId="0" applyFont="1" applyAlignment="1">
      <alignment horizontal="left" wrapText="1"/>
    </xf>
    <xf numFmtId="0" fontId="0" fillId="0" borderId="0" xfId="0" applyAlignment="1">
      <alignment horizontal="left"/>
    </xf>
    <xf numFmtId="0" fontId="9" fillId="0" borderId="0" xfId="0" applyFont="1" applyAlignment="1">
      <alignment horizontal="left"/>
    </xf>
    <xf numFmtId="0" fontId="2" fillId="0" borderId="9"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206375</xdr:colOff>
      <xdr:row>3</xdr:row>
      <xdr:rowOff>95250</xdr:rowOff>
    </xdr:from>
    <xdr:to>
      <xdr:col>16</xdr:col>
      <xdr:colOff>455519</xdr:colOff>
      <xdr:row>5</xdr:row>
      <xdr:rowOff>34925</xdr:rowOff>
    </xdr:to>
    <xdr:pic>
      <xdr:nvPicPr>
        <xdr:cNvPr id="2" name="Afbeelding 1">
          <a:extLst>
            <a:ext uri="{FF2B5EF4-FFF2-40B4-BE49-F238E27FC236}">
              <a16:creationId xmlns:a16="http://schemas.microsoft.com/office/drawing/2014/main" id="{FD8AAF47-EC14-4C6F-9253-4112FCD434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91000" y="523875"/>
          <a:ext cx="1646144" cy="3524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A82"/>
  <sheetViews>
    <sheetView tabSelected="1" zoomScale="70" zoomScaleNormal="70" workbookViewId="0">
      <selection activeCell="M15" sqref="M15"/>
    </sheetView>
  </sheetViews>
  <sheetFormatPr defaultRowHeight="15" x14ac:dyDescent="0.25"/>
  <cols>
    <col min="1" max="1" width="1.7109375" customWidth="1"/>
    <col min="2" max="2" width="2" customWidth="1"/>
    <col min="3" max="3" width="22" bestFit="1" customWidth="1"/>
    <col min="4" max="4" width="18.7109375" style="2" bestFit="1" customWidth="1"/>
    <col min="5" max="5" width="19.140625" style="2" customWidth="1"/>
    <col min="6" max="6" width="18.5703125" bestFit="1" customWidth="1"/>
    <col min="7" max="7" width="23.5703125" customWidth="1"/>
    <col min="8" max="8" width="29.140625" customWidth="1"/>
    <col min="9" max="9" width="32.42578125" bestFit="1" customWidth="1"/>
    <col min="10" max="10" width="20" bestFit="1" customWidth="1"/>
    <col min="11" max="11" width="3.5703125" customWidth="1"/>
    <col min="12" max="13" width="20.28515625" customWidth="1"/>
    <col min="14" max="14" width="18.42578125" customWidth="1"/>
    <col min="15" max="15" width="2.5703125" customWidth="1"/>
    <col min="16" max="16" width="21" customWidth="1"/>
    <col min="17" max="17" width="12.42578125" customWidth="1"/>
    <col min="18" max="19" width="3" customWidth="1"/>
    <col min="21" max="21" width="0" hidden="1" customWidth="1"/>
  </cols>
  <sheetData>
    <row r="1" spans="2:27" ht="15.75" thickBot="1" x14ac:dyDescent="0.3">
      <c r="D1" s="15"/>
      <c r="E1" s="15"/>
    </row>
    <row r="2" spans="2:27" x14ac:dyDescent="0.25">
      <c r="B2" s="53"/>
      <c r="C2" s="48"/>
      <c r="D2" s="48"/>
      <c r="E2" s="22"/>
      <c r="F2" s="22"/>
      <c r="G2" s="22"/>
      <c r="H2" s="22"/>
      <c r="I2" s="22"/>
      <c r="J2" s="22"/>
      <c r="K2" s="22"/>
      <c r="L2" s="22"/>
      <c r="M2" s="22"/>
      <c r="N2" s="22"/>
      <c r="O2" s="22"/>
      <c r="P2" s="22"/>
      <c r="Q2" s="22"/>
      <c r="R2" s="55"/>
    </row>
    <row r="3" spans="2:27" ht="23.25" x14ac:dyDescent="0.35">
      <c r="B3" s="42"/>
      <c r="C3" s="82" t="s">
        <v>162</v>
      </c>
      <c r="D3" s="82"/>
      <c r="E3" s="82"/>
      <c r="F3" s="82"/>
      <c r="G3" s="82"/>
      <c r="H3" s="82"/>
      <c r="I3" s="82"/>
      <c r="J3" s="82"/>
      <c r="K3" s="82"/>
      <c r="L3" s="82" t="s">
        <v>159</v>
      </c>
      <c r="M3" s="82" t="s">
        <v>160</v>
      </c>
      <c r="N3" s="82" t="s">
        <v>161</v>
      </c>
      <c r="O3" s="82"/>
      <c r="P3" s="83">
        <v>43706</v>
      </c>
      <c r="Q3" s="82"/>
      <c r="R3" s="44"/>
    </row>
    <row r="4" spans="2:27" ht="15.75" x14ac:dyDescent="0.25">
      <c r="B4" s="42"/>
      <c r="C4" s="84" t="s">
        <v>130</v>
      </c>
      <c r="D4" s="6"/>
      <c r="E4" s="6"/>
      <c r="F4" s="7"/>
      <c r="G4" s="7"/>
      <c r="H4" s="7"/>
      <c r="I4" s="7"/>
      <c r="J4" s="7"/>
      <c r="K4" s="7"/>
      <c r="L4" s="7"/>
      <c r="M4" s="7"/>
      <c r="N4" s="7"/>
      <c r="O4" s="7"/>
      <c r="P4" s="7"/>
      <c r="Q4" s="7"/>
      <c r="R4" s="44"/>
    </row>
    <row r="5" spans="2:27" ht="15.75" x14ac:dyDescent="0.25">
      <c r="B5" s="42"/>
      <c r="C5" s="84" t="s">
        <v>151</v>
      </c>
      <c r="D5" s="6"/>
      <c r="E5" s="6"/>
      <c r="F5" s="7"/>
      <c r="G5" s="7"/>
      <c r="H5" s="7"/>
      <c r="I5" s="7"/>
      <c r="J5" s="7"/>
      <c r="K5" s="7"/>
      <c r="L5" s="7"/>
      <c r="M5" s="7"/>
      <c r="N5" s="7"/>
      <c r="O5" s="7"/>
      <c r="P5" s="7"/>
      <c r="Q5" s="7"/>
      <c r="R5" s="44"/>
    </row>
    <row r="6" spans="2:27" ht="15.75" x14ac:dyDescent="0.25">
      <c r="B6" s="42"/>
      <c r="C6" s="84" t="s">
        <v>129</v>
      </c>
      <c r="D6" s="6"/>
      <c r="E6" s="6"/>
      <c r="F6" s="7"/>
      <c r="G6" s="7"/>
      <c r="H6" s="7"/>
      <c r="I6" s="7"/>
      <c r="J6" s="7"/>
      <c r="K6" s="7"/>
      <c r="L6" s="7"/>
      <c r="M6" s="7"/>
      <c r="N6" s="7"/>
      <c r="O6" s="7"/>
      <c r="P6" s="7"/>
      <c r="Q6" s="7"/>
      <c r="R6" s="44"/>
    </row>
    <row r="7" spans="2:27" ht="15" customHeight="1" x14ac:dyDescent="0.25">
      <c r="B7" s="42"/>
      <c r="C7" s="6"/>
      <c r="D7" s="9"/>
      <c r="E7" s="6"/>
      <c r="F7" s="7"/>
      <c r="G7" s="7"/>
      <c r="H7" s="7"/>
      <c r="I7" s="7"/>
      <c r="J7" s="7"/>
      <c r="K7" s="7"/>
      <c r="L7" s="7"/>
      <c r="M7" s="7"/>
      <c r="N7" s="7"/>
      <c r="O7" s="7"/>
      <c r="P7" s="7"/>
      <c r="Q7" s="7"/>
      <c r="R7" s="44"/>
      <c r="U7" t="s">
        <v>121</v>
      </c>
    </row>
    <row r="8" spans="2:27" ht="15.75" thickBot="1" x14ac:dyDescent="0.3">
      <c r="B8" s="42"/>
      <c r="C8" s="63">
        <v>1</v>
      </c>
      <c r="D8" s="63">
        <v>2</v>
      </c>
      <c r="E8" s="63">
        <v>3</v>
      </c>
      <c r="F8" s="63">
        <v>4</v>
      </c>
      <c r="G8" s="63">
        <v>5</v>
      </c>
      <c r="H8" s="63">
        <v>6</v>
      </c>
      <c r="I8" s="63">
        <v>7</v>
      </c>
      <c r="J8" s="63">
        <v>8</v>
      </c>
      <c r="K8" s="64"/>
      <c r="L8" s="63">
        <v>9</v>
      </c>
      <c r="M8" s="63">
        <v>10</v>
      </c>
      <c r="N8" s="63">
        <v>11</v>
      </c>
      <c r="O8" s="64"/>
      <c r="P8" s="63">
        <v>12</v>
      </c>
      <c r="Q8" s="63">
        <v>13</v>
      </c>
      <c r="R8" s="44"/>
      <c r="U8" t="s">
        <v>122</v>
      </c>
    </row>
    <row r="9" spans="2:27" ht="60.75" thickBot="1" x14ac:dyDescent="0.3">
      <c r="B9" s="42"/>
      <c r="C9" s="32" t="s">
        <v>126</v>
      </c>
      <c r="D9" s="33" t="s">
        <v>72</v>
      </c>
      <c r="E9" s="33" t="s">
        <v>73</v>
      </c>
      <c r="F9" s="33" t="s">
        <v>74</v>
      </c>
      <c r="G9" s="34" t="s">
        <v>125</v>
      </c>
      <c r="H9" s="33" t="s">
        <v>75</v>
      </c>
      <c r="I9" s="34" t="s">
        <v>0</v>
      </c>
      <c r="J9" s="35" t="s">
        <v>76</v>
      </c>
      <c r="K9" s="36"/>
      <c r="L9" s="37" t="s">
        <v>118</v>
      </c>
      <c r="M9" s="38" t="s">
        <v>124</v>
      </c>
      <c r="N9" s="39" t="s">
        <v>119</v>
      </c>
      <c r="O9" s="36"/>
      <c r="P9" s="37" t="s">
        <v>123</v>
      </c>
      <c r="Q9" s="39" t="s">
        <v>120</v>
      </c>
      <c r="R9" s="44"/>
      <c r="U9">
        <v>10</v>
      </c>
    </row>
    <row r="10" spans="2:27" x14ac:dyDescent="0.25">
      <c r="B10" s="42"/>
      <c r="C10" s="20" t="s">
        <v>40</v>
      </c>
      <c r="D10" s="21" t="s">
        <v>77</v>
      </c>
      <c r="E10" s="21" t="s">
        <v>78</v>
      </c>
      <c r="F10" s="22" t="s">
        <v>79</v>
      </c>
      <c r="G10" s="23"/>
      <c r="H10" s="23"/>
      <c r="I10" s="21">
        <v>40</v>
      </c>
      <c r="J10" s="24">
        <f>I10*H10</f>
        <v>0</v>
      </c>
      <c r="K10" s="7"/>
      <c r="L10" s="40"/>
      <c r="M10" s="26">
        <v>10</v>
      </c>
      <c r="N10" s="41">
        <f>SUM((L10*I10)*((M10-10)*0.03))</f>
        <v>0</v>
      </c>
      <c r="O10" s="7"/>
      <c r="P10" s="40" t="s">
        <v>121</v>
      </c>
      <c r="Q10" s="44">
        <f>IF(P10="ja", 1,0)*I10*200</f>
        <v>0</v>
      </c>
      <c r="R10" s="44"/>
      <c r="U10">
        <v>11</v>
      </c>
    </row>
    <row r="11" spans="2:27" x14ac:dyDescent="0.25">
      <c r="B11" s="42"/>
      <c r="C11" s="25" t="s">
        <v>41</v>
      </c>
      <c r="D11" s="12" t="s">
        <v>80</v>
      </c>
      <c r="E11" s="12" t="s">
        <v>78</v>
      </c>
      <c r="F11" s="7" t="s">
        <v>81</v>
      </c>
      <c r="G11" s="26"/>
      <c r="H11" s="26"/>
      <c r="I11" s="12">
        <v>40</v>
      </c>
      <c r="J11" s="27">
        <f t="shared" ref="J11:J41" si="0">I11*H11</f>
        <v>0</v>
      </c>
      <c r="K11" s="7"/>
      <c r="L11" s="40"/>
      <c r="M11" s="26">
        <v>10</v>
      </c>
      <c r="N11" s="41">
        <f t="shared" ref="N11:N40" si="1">SUM((L11*I11)*((M11-10)*0.03))</f>
        <v>0</v>
      </c>
      <c r="O11" s="7"/>
      <c r="P11" s="42"/>
      <c r="Q11" s="44"/>
      <c r="R11" s="44"/>
      <c r="U11">
        <v>12</v>
      </c>
    </row>
    <row r="12" spans="2:27" x14ac:dyDescent="0.25">
      <c r="B12" s="42"/>
      <c r="C12" s="25" t="s">
        <v>42</v>
      </c>
      <c r="D12" s="12" t="s">
        <v>80</v>
      </c>
      <c r="E12" s="12" t="s">
        <v>78</v>
      </c>
      <c r="F12" s="7" t="s">
        <v>79</v>
      </c>
      <c r="G12" s="26"/>
      <c r="H12" s="26"/>
      <c r="I12" s="12">
        <v>40</v>
      </c>
      <c r="J12" s="27">
        <f t="shared" si="0"/>
        <v>0</v>
      </c>
      <c r="K12" s="7"/>
      <c r="L12" s="40"/>
      <c r="M12" s="26">
        <v>10</v>
      </c>
      <c r="N12" s="41">
        <f t="shared" si="1"/>
        <v>0</v>
      </c>
      <c r="O12" s="7"/>
      <c r="P12" s="40" t="s">
        <v>121</v>
      </c>
      <c r="Q12" s="44">
        <f t="shared" ref="Q12:Q20" si="2">IF(P12="ja", 1,0)*I12*200</f>
        <v>0</v>
      </c>
      <c r="R12" s="44"/>
      <c r="U12">
        <v>13</v>
      </c>
    </row>
    <row r="13" spans="2:27" x14ac:dyDescent="0.25">
      <c r="B13" s="42"/>
      <c r="C13" s="25" t="s">
        <v>43</v>
      </c>
      <c r="D13" s="12" t="s">
        <v>82</v>
      </c>
      <c r="E13" s="12" t="s">
        <v>78</v>
      </c>
      <c r="F13" s="7" t="s">
        <v>79</v>
      </c>
      <c r="G13" s="26"/>
      <c r="H13" s="26"/>
      <c r="I13" s="12">
        <v>40</v>
      </c>
      <c r="J13" s="27">
        <f t="shared" si="0"/>
        <v>0</v>
      </c>
      <c r="K13" s="7"/>
      <c r="L13" s="40"/>
      <c r="M13" s="26">
        <v>10</v>
      </c>
      <c r="N13" s="41">
        <f t="shared" si="1"/>
        <v>0</v>
      </c>
      <c r="O13" s="7"/>
      <c r="P13" s="40" t="s">
        <v>121</v>
      </c>
      <c r="Q13" s="44">
        <f t="shared" si="2"/>
        <v>0</v>
      </c>
      <c r="R13" s="44"/>
      <c r="U13">
        <v>14</v>
      </c>
      <c r="V13" s="16"/>
      <c r="W13" s="16"/>
      <c r="X13" s="16"/>
      <c r="Y13" s="16"/>
      <c r="Z13" s="16"/>
      <c r="AA13" s="16"/>
    </row>
    <row r="14" spans="2:27" x14ac:dyDescent="0.25">
      <c r="B14" s="42"/>
      <c r="C14" s="25" t="s">
        <v>44</v>
      </c>
      <c r="D14" s="12" t="s">
        <v>82</v>
      </c>
      <c r="E14" s="12" t="s">
        <v>83</v>
      </c>
      <c r="F14" s="7" t="s">
        <v>79</v>
      </c>
      <c r="G14" s="26"/>
      <c r="H14" s="26"/>
      <c r="I14" s="12">
        <v>40</v>
      </c>
      <c r="J14" s="27">
        <f t="shared" si="0"/>
        <v>0</v>
      </c>
      <c r="K14" s="7"/>
      <c r="L14" s="40"/>
      <c r="M14" s="26">
        <v>10</v>
      </c>
      <c r="N14" s="41">
        <f t="shared" si="1"/>
        <v>0</v>
      </c>
      <c r="O14" s="7"/>
      <c r="P14" s="40" t="s">
        <v>121</v>
      </c>
      <c r="Q14" s="44">
        <f t="shared" si="2"/>
        <v>0</v>
      </c>
      <c r="R14" s="44"/>
      <c r="U14">
        <v>15</v>
      </c>
      <c r="V14" s="17"/>
      <c r="W14" s="17"/>
      <c r="X14" s="17"/>
      <c r="Y14" s="17"/>
      <c r="Z14" s="17"/>
      <c r="AA14" s="16"/>
    </row>
    <row r="15" spans="2:27" x14ac:dyDescent="0.25">
      <c r="B15" s="42"/>
      <c r="C15" s="25" t="s">
        <v>45</v>
      </c>
      <c r="D15" s="12" t="s">
        <v>84</v>
      </c>
      <c r="E15" s="12" t="s">
        <v>85</v>
      </c>
      <c r="F15" s="7" t="s">
        <v>79</v>
      </c>
      <c r="G15" s="26"/>
      <c r="H15" s="26"/>
      <c r="I15" s="12">
        <v>40</v>
      </c>
      <c r="J15" s="27">
        <f t="shared" si="0"/>
        <v>0</v>
      </c>
      <c r="K15" s="7"/>
      <c r="L15" s="40"/>
      <c r="M15" s="26">
        <v>10</v>
      </c>
      <c r="N15" s="41">
        <f t="shared" si="1"/>
        <v>0</v>
      </c>
      <c r="O15" s="7"/>
      <c r="P15" s="40" t="s">
        <v>121</v>
      </c>
      <c r="Q15" s="44">
        <f t="shared" si="2"/>
        <v>0</v>
      </c>
      <c r="R15" s="44"/>
      <c r="U15">
        <v>16</v>
      </c>
      <c r="V15" s="66"/>
      <c r="W15" s="17"/>
      <c r="X15" s="17"/>
      <c r="Y15" s="17"/>
      <c r="Z15" s="17"/>
      <c r="AA15" s="16"/>
    </row>
    <row r="16" spans="2:27" x14ac:dyDescent="0.25">
      <c r="B16" s="42"/>
      <c r="C16" s="25" t="s">
        <v>46</v>
      </c>
      <c r="D16" s="12" t="s">
        <v>84</v>
      </c>
      <c r="E16" s="12" t="s">
        <v>86</v>
      </c>
      <c r="F16" s="7" t="s">
        <v>79</v>
      </c>
      <c r="G16" s="26"/>
      <c r="H16" s="26"/>
      <c r="I16" s="12">
        <v>40</v>
      </c>
      <c r="J16" s="27">
        <f t="shared" si="0"/>
        <v>0</v>
      </c>
      <c r="K16" s="7"/>
      <c r="L16" s="40"/>
      <c r="M16" s="26">
        <v>10</v>
      </c>
      <c r="N16" s="41">
        <f t="shared" si="1"/>
        <v>0</v>
      </c>
      <c r="O16" s="7"/>
      <c r="P16" s="40" t="s">
        <v>121</v>
      </c>
      <c r="Q16" s="44">
        <f t="shared" si="2"/>
        <v>0</v>
      </c>
      <c r="R16" s="44"/>
      <c r="U16">
        <v>17</v>
      </c>
      <c r="V16" s="17"/>
      <c r="W16" s="17"/>
      <c r="X16" s="17"/>
      <c r="Y16" s="17"/>
      <c r="Z16" s="17"/>
      <c r="AA16" s="16"/>
    </row>
    <row r="17" spans="2:27" x14ac:dyDescent="0.25">
      <c r="B17" s="42"/>
      <c r="C17" s="25" t="s">
        <v>47</v>
      </c>
      <c r="D17" s="12" t="s">
        <v>84</v>
      </c>
      <c r="E17" s="12" t="s">
        <v>78</v>
      </c>
      <c r="F17" s="7" t="s">
        <v>79</v>
      </c>
      <c r="G17" s="26"/>
      <c r="H17" s="26"/>
      <c r="I17" s="12">
        <v>40</v>
      </c>
      <c r="J17" s="27">
        <f t="shared" si="0"/>
        <v>0</v>
      </c>
      <c r="K17" s="7"/>
      <c r="L17" s="40"/>
      <c r="M17" s="26">
        <v>10</v>
      </c>
      <c r="N17" s="41">
        <f t="shared" si="1"/>
        <v>0</v>
      </c>
      <c r="O17" s="7"/>
      <c r="P17" s="40" t="s">
        <v>121</v>
      </c>
      <c r="Q17" s="44">
        <f t="shared" si="2"/>
        <v>0</v>
      </c>
      <c r="R17" s="44"/>
      <c r="U17">
        <v>18</v>
      </c>
      <c r="V17" s="17"/>
      <c r="W17" s="17"/>
      <c r="X17" s="17"/>
      <c r="Y17" s="17"/>
      <c r="Z17" s="17"/>
      <c r="AA17" s="16"/>
    </row>
    <row r="18" spans="2:27" x14ac:dyDescent="0.25">
      <c r="B18" s="42"/>
      <c r="C18" s="25" t="s">
        <v>48</v>
      </c>
      <c r="D18" s="12" t="s">
        <v>87</v>
      </c>
      <c r="E18" s="12" t="s">
        <v>88</v>
      </c>
      <c r="F18" s="7" t="s">
        <v>79</v>
      </c>
      <c r="G18" s="26"/>
      <c r="H18" s="26"/>
      <c r="I18" s="12">
        <v>40</v>
      </c>
      <c r="J18" s="27">
        <f t="shared" si="0"/>
        <v>0</v>
      </c>
      <c r="K18" s="7"/>
      <c r="L18" s="40"/>
      <c r="M18" s="26">
        <v>10</v>
      </c>
      <c r="N18" s="41">
        <f t="shared" si="1"/>
        <v>0</v>
      </c>
      <c r="O18" s="7"/>
      <c r="P18" s="40" t="s">
        <v>121</v>
      </c>
      <c r="Q18" s="44">
        <f t="shared" si="2"/>
        <v>0</v>
      </c>
      <c r="R18" s="44"/>
      <c r="U18">
        <v>19</v>
      </c>
      <c r="V18" s="17"/>
      <c r="W18" s="17"/>
      <c r="X18" s="17"/>
      <c r="Y18" s="17"/>
      <c r="Z18" s="17"/>
      <c r="AA18" s="16"/>
    </row>
    <row r="19" spans="2:27" x14ac:dyDescent="0.25">
      <c r="B19" s="42"/>
      <c r="C19" s="25" t="s">
        <v>49</v>
      </c>
      <c r="D19" s="12" t="s">
        <v>87</v>
      </c>
      <c r="E19" s="12" t="s">
        <v>78</v>
      </c>
      <c r="F19" s="7" t="s">
        <v>79</v>
      </c>
      <c r="G19" s="26"/>
      <c r="H19" s="26"/>
      <c r="I19" s="12">
        <v>40</v>
      </c>
      <c r="J19" s="27">
        <f t="shared" si="0"/>
        <v>0</v>
      </c>
      <c r="K19" s="7"/>
      <c r="L19" s="40"/>
      <c r="M19" s="26">
        <v>10</v>
      </c>
      <c r="N19" s="41">
        <f t="shared" si="1"/>
        <v>0</v>
      </c>
      <c r="O19" s="7"/>
      <c r="P19" s="40" t="s">
        <v>121</v>
      </c>
      <c r="Q19" s="44">
        <f t="shared" si="2"/>
        <v>0</v>
      </c>
      <c r="R19" s="44"/>
      <c r="U19">
        <v>20</v>
      </c>
      <c r="V19" s="16"/>
      <c r="W19" s="16"/>
      <c r="X19" s="16"/>
      <c r="Y19" s="16"/>
      <c r="Z19" s="16"/>
      <c r="AA19" s="16"/>
    </row>
    <row r="20" spans="2:27" ht="15.75" thickBot="1" x14ac:dyDescent="0.3">
      <c r="B20" s="42"/>
      <c r="C20" s="25" t="s">
        <v>50</v>
      </c>
      <c r="D20" s="12" t="s">
        <v>89</v>
      </c>
      <c r="E20" s="12" t="s">
        <v>90</v>
      </c>
      <c r="F20" s="7" t="s">
        <v>79</v>
      </c>
      <c r="G20" s="26"/>
      <c r="H20" s="26"/>
      <c r="I20" s="12">
        <v>40</v>
      </c>
      <c r="J20" s="27">
        <f t="shared" si="0"/>
        <v>0</v>
      </c>
      <c r="K20" s="7"/>
      <c r="L20" s="40"/>
      <c r="M20" s="26">
        <v>10</v>
      </c>
      <c r="N20" s="41">
        <f t="shared" si="1"/>
        <v>0</v>
      </c>
      <c r="O20" s="7"/>
      <c r="P20" s="45" t="s">
        <v>121</v>
      </c>
      <c r="Q20" s="46">
        <f t="shared" si="2"/>
        <v>0</v>
      </c>
      <c r="R20" s="44"/>
    </row>
    <row r="21" spans="2:27" x14ac:dyDescent="0.25">
      <c r="B21" s="42"/>
      <c r="C21" s="25" t="s">
        <v>51</v>
      </c>
      <c r="D21" s="12" t="s">
        <v>82</v>
      </c>
      <c r="E21" s="12" t="s">
        <v>91</v>
      </c>
      <c r="F21" s="7" t="s">
        <v>79</v>
      </c>
      <c r="G21" s="26"/>
      <c r="H21" s="26"/>
      <c r="I21" s="12">
        <v>40</v>
      </c>
      <c r="J21" s="27">
        <f t="shared" si="0"/>
        <v>0</v>
      </c>
      <c r="K21" s="7"/>
      <c r="L21" s="40"/>
      <c r="M21" s="26">
        <v>10</v>
      </c>
      <c r="N21" s="41">
        <f t="shared" si="1"/>
        <v>0</v>
      </c>
      <c r="O21" s="7"/>
      <c r="P21" s="7"/>
      <c r="Q21" s="7"/>
      <c r="R21" s="44"/>
    </row>
    <row r="22" spans="2:27" x14ac:dyDescent="0.25">
      <c r="B22" s="42"/>
      <c r="C22" s="25" t="s">
        <v>52</v>
      </c>
      <c r="D22" s="12" t="s">
        <v>84</v>
      </c>
      <c r="E22" s="8" t="s">
        <v>91</v>
      </c>
      <c r="F22" s="7" t="s">
        <v>79</v>
      </c>
      <c r="G22" s="26"/>
      <c r="H22" s="26"/>
      <c r="I22" s="12">
        <v>40</v>
      </c>
      <c r="J22" s="27">
        <f t="shared" si="0"/>
        <v>0</v>
      </c>
      <c r="K22" s="7"/>
      <c r="L22" s="40"/>
      <c r="M22" s="26">
        <v>10</v>
      </c>
      <c r="N22" s="41">
        <f t="shared" si="1"/>
        <v>0</v>
      </c>
      <c r="O22" s="7"/>
      <c r="P22" s="7"/>
      <c r="Q22" s="7"/>
      <c r="R22" s="44"/>
    </row>
    <row r="23" spans="2:27" x14ac:dyDescent="0.25">
      <c r="B23" s="42"/>
      <c r="C23" s="25" t="s">
        <v>53</v>
      </c>
      <c r="D23" s="12" t="s">
        <v>87</v>
      </c>
      <c r="E23" s="12" t="s">
        <v>91</v>
      </c>
      <c r="F23" s="7" t="s">
        <v>79</v>
      </c>
      <c r="G23" s="26"/>
      <c r="H23" s="26"/>
      <c r="I23" s="12">
        <v>40</v>
      </c>
      <c r="J23" s="27">
        <f t="shared" si="0"/>
        <v>0</v>
      </c>
      <c r="K23" s="7"/>
      <c r="L23" s="40"/>
      <c r="M23" s="26">
        <v>10</v>
      </c>
      <c r="N23" s="41">
        <f t="shared" si="1"/>
        <v>0</v>
      </c>
      <c r="O23" s="7"/>
      <c r="P23" s="7"/>
      <c r="Q23" s="7"/>
      <c r="R23" s="44"/>
    </row>
    <row r="24" spans="2:27" x14ac:dyDescent="0.25">
      <c r="B24" s="42"/>
      <c r="C24" s="25" t="s">
        <v>54</v>
      </c>
      <c r="D24" s="12" t="s">
        <v>92</v>
      </c>
      <c r="E24" s="12" t="s">
        <v>93</v>
      </c>
      <c r="F24" s="7" t="s">
        <v>82</v>
      </c>
      <c r="G24" s="26"/>
      <c r="H24" s="26"/>
      <c r="I24" s="12">
        <v>25</v>
      </c>
      <c r="J24" s="27">
        <f t="shared" si="0"/>
        <v>0</v>
      </c>
      <c r="K24" s="7"/>
      <c r="L24" s="40"/>
      <c r="M24" s="26">
        <v>10</v>
      </c>
      <c r="N24" s="41">
        <f t="shared" si="1"/>
        <v>0</v>
      </c>
      <c r="O24" s="7"/>
      <c r="P24" s="7"/>
      <c r="Q24" s="7"/>
      <c r="R24" s="44"/>
    </row>
    <row r="25" spans="2:27" x14ac:dyDescent="0.25">
      <c r="B25" s="42"/>
      <c r="C25" s="25" t="s">
        <v>55</v>
      </c>
      <c r="D25" s="12" t="s">
        <v>92</v>
      </c>
      <c r="E25" s="12" t="s">
        <v>94</v>
      </c>
      <c r="F25" s="7" t="s">
        <v>82</v>
      </c>
      <c r="G25" s="26"/>
      <c r="H25" s="26"/>
      <c r="I25" s="12">
        <v>25</v>
      </c>
      <c r="J25" s="27">
        <f t="shared" si="0"/>
        <v>0</v>
      </c>
      <c r="K25" s="7"/>
      <c r="L25" s="40"/>
      <c r="M25" s="26">
        <v>10</v>
      </c>
      <c r="N25" s="41">
        <f t="shared" si="1"/>
        <v>0</v>
      </c>
      <c r="O25" s="7"/>
      <c r="P25" s="7"/>
      <c r="Q25" s="7"/>
      <c r="R25" s="44"/>
    </row>
    <row r="26" spans="2:27" x14ac:dyDescent="0.25">
      <c r="B26" s="42"/>
      <c r="C26" s="25" t="s">
        <v>56</v>
      </c>
      <c r="D26" s="12" t="s">
        <v>92</v>
      </c>
      <c r="E26" s="12" t="s">
        <v>93</v>
      </c>
      <c r="F26" s="7" t="s">
        <v>84</v>
      </c>
      <c r="G26" s="26"/>
      <c r="H26" s="26"/>
      <c r="I26" s="12">
        <v>25</v>
      </c>
      <c r="J26" s="27">
        <f t="shared" si="0"/>
        <v>0</v>
      </c>
      <c r="K26" s="7"/>
      <c r="L26" s="40"/>
      <c r="M26" s="26">
        <v>10</v>
      </c>
      <c r="N26" s="41">
        <f t="shared" si="1"/>
        <v>0</v>
      </c>
      <c r="O26" s="7"/>
      <c r="P26" s="7"/>
      <c r="Q26" s="7"/>
      <c r="R26" s="44"/>
    </row>
    <row r="27" spans="2:27" x14ac:dyDescent="0.25">
      <c r="B27" s="42"/>
      <c r="C27" s="25" t="s">
        <v>57</v>
      </c>
      <c r="D27" s="12" t="s">
        <v>92</v>
      </c>
      <c r="E27" s="12" t="s">
        <v>94</v>
      </c>
      <c r="F27" s="7" t="s">
        <v>84</v>
      </c>
      <c r="G27" s="26"/>
      <c r="H27" s="26"/>
      <c r="I27" s="12">
        <v>25</v>
      </c>
      <c r="J27" s="27">
        <f t="shared" si="0"/>
        <v>0</v>
      </c>
      <c r="K27" s="7"/>
      <c r="L27" s="40"/>
      <c r="M27" s="26">
        <v>10</v>
      </c>
      <c r="N27" s="41">
        <f t="shared" si="1"/>
        <v>0</v>
      </c>
      <c r="O27" s="7"/>
      <c r="P27" s="7"/>
      <c r="Q27" s="7"/>
      <c r="R27" s="44"/>
    </row>
    <row r="28" spans="2:27" x14ac:dyDescent="0.25">
      <c r="B28" s="42"/>
      <c r="C28" s="25" t="s">
        <v>58</v>
      </c>
      <c r="D28" s="12" t="s">
        <v>92</v>
      </c>
      <c r="E28" s="8" t="s">
        <v>93</v>
      </c>
      <c r="F28" s="7" t="s">
        <v>87</v>
      </c>
      <c r="G28" s="26"/>
      <c r="H28" s="26"/>
      <c r="I28" s="12">
        <v>25</v>
      </c>
      <c r="J28" s="27">
        <f t="shared" si="0"/>
        <v>0</v>
      </c>
      <c r="K28" s="7"/>
      <c r="L28" s="40"/>
      <c r="M28" s="26">
        <v>10</v>
      </c>
      <c r="N28" s="41">
        <f t="shared" si="1"/>
        <v>0</v>
      </c>
      <c r="O28" s="7"/>
      <c r="P28" s="7"/>
      <c r="Q28" s="7"/>
      <c r="R28" s="44"/>
    </row>
    <row r="29" spans="2:27" x14ac:dyDescent="0.25">
      <c r="B29" s="42"/>
      <c r="C29" s="25" t="s">
        <v>59</v>
      </c>
      <c r="D29" s="12" t="s">
        <v>92</v>
      </c>
      <c r="E29" s="12" t="s">
        <v>94</v>
      </c>
      <c r="F29" s="7" t="s">
        <v>87</v>
      </c>
      <c r="G29" s="26"/>
      <c r="H29" s="26"/>
      <c r="I29" s="12">
        <v>25</v>
      </c>
      <c r="J29" s="27">
        <f t="shared" si="0"/>
        <v>0</v>
      </c>
      <c r="K29" s="7"/>
      <c r="L29" s="40"/>
      <c r="M29" s="26">
        <v>10</v>
      </c>
      <c r="N29" s="41">
        <f t="shared" si="1"/>
        <v>0</v>
      </c>
      <c r="O29" s="7"/>
      <c r="P29" s="7"/>
      <c r="Q29" s="7"/>
      <c r="R29" s="44"/>
    </row>
    <row r="30" spans="2:27" x14ac:dyDescent="0.25">
      <c r="B30" s="42"/>
      <c r="C30" s="25" t="s">
        <v>60</v>
      </c>
      <c r="D30" s="12" t="s">
        <v>95</v>
      </c>
      <c r="E30" s="12" t="s">
        <v>96</v>
      </c>
      <c r="F30" s="7" t="s">
        <v>82</v>
      </c>
      <c r="G30" s="26"/>
      <c r="H30" s="26"/>
      <c r="I30" s="12">
        <v>25</v>
      </c>
      <c r="J30" s="27">
        <f t="shared" si="0"/>
        <v>0</v>
      </c>
      <c r="K30" s="7"/>
      <c r="L30" s="40"/>
      <c r="M30" s="26">
        <v>10</v>
      </c>
      <c r="N30" s="41">
        <f t="shared" si="1"/>
        <v>0</v>
      </c>
      <c r="O30" s="7"/>
      <c r="P30" s="7"/>
      <c r="Q30" s="7"/>
      <c r="R30" s="44"/>
    </row>
    <row r="31" spans="2:27" x14ac:dyDescent="0.25">
      <c r="B31" s="42"/>
      <c r="C31" s="25" t="s">
        <v>61</v>
      </c>
      <c r="D31" s="12" t="s">
        <v>95</v>
      </c>
      <c r="E31" s="12" t="s">
        <v>97</v>
      </c>
      <c r="F31" s="7" t="s">
        <v>82</v>
      </c>
      <c r="G31" s="26"/>
      <c r="H31" s="26"/>
      <c r="I31" s="12">
        <v>25</v>
      </c>
      <c r="J31" s="27">
        <f t="shared" si="0"/>
        <v>0</v>
      </c>
      <c r="K31" s="7"/>
      <c r="L31" s="40"/>
      <c r="M31" s="26">
        <v>10</v>
      </c>
      <c r="N31" s="41">
        <f t="shared" si="1"/>
        <v>0</v>
      </c>
      <c r="O31" s="7"/>
      <c r="P31" s="7"/>
      <c r="Q31" s="7"/>
      <c r="R31" s="44"/>
    </row>
    <row r="32" spans="2:27" x14ac:dyDescent="0.25">
      <c r="B32" s="42"/>
      <c r="C32" s="25" t="s">
        <v>62</v>
      </c>
      <c r="D32" s="12" t="s">
        <v>95</v>
      </c>
      <c r="E32" s="12" t="s">
        <v>98</v>
      </c>
      <c r="F32" s="7" t="s">
        <v>82</v>
      </c>
      <c r="G32" s="26"/>
      <c r="H32" s="26"/>
      <c r="I32" s="12">
        <v>25</v>
      </c>
      <c r="J32" s="27">
        <f t="shared" si="0"/>
        <v>0</v>
      </c>
      <c r="K32" s="7"/>
      <c r="L32" s="40"/>
      <c r="M32" s="26">
        <v>10</v>
      </c>
      <c r="N32" s="41">
        <f t="shared" si="1"/>
        <v>0</v>
      </c>
      <c r="O32" s="7"/>
      <c r="P32" s="7"/>
      <c r="Q32" s="7"/>
      <c r="R32" s="44"/>
    </row>
    <row r="33" spans="2:18" x14ac:dyDescent="0.25">
      <c r="B33" s="42"/>
      <c r="C33" s="25" t="s">
        <v>63</v>
      </c>
      <c r="D33" s="12" t="s">
        <v>99</v>
      </c>
      <c r="E33" s="12" t="s">
        <v>100</v>
      </c>
      <c r="F33" s="7" t="s">
        <v>82</v>
      </c>
      <c r="G33" s="26"/>
      <c r="H33" s="26"/>
      <c r="I33" s="12">
        <v>25</v>
      </c>
      <c r="J33" s="27">
        <f t="shared" si="0"/>
        <v>0</v>
      </c>
      <c r="K33" s="7"/>
      <c r="L33" s="40"/>
      <c r="M33" s="26">
        <v>10</v>
      </c>
      <c r="N33" s="41">
        <f t="shared" si="1"/>
        <v>0</v>
      </c>
      <c r="O33" s="7"/>
      <c r="P33" s="7"/>
      <c r="Q33" s="7"/>
      <c r="R33" s="44"/>
    </row>
    <row r="34" spans="2:18" x14ac:dyDescent="0.25">
      <c r="B34" s="42"/>
      <c r="C34" s="25" t="s">
        <v>64</v>
      </c>
      <c r="D34" s="12" t="s">
        <v>101</v>
      </c>
      <c r="E34" s="12" t="s">
        <v>102</v>
      </c>
      <c r="F34" s="7" t="s">
        <v>84</v>
      </c>
      <c r="G34" s="26"/>
      <c r="H34" s="26"/>
      <c r="I34" s="12">
        <v>25</v>
      </c>
      <c r="J34" s="27">
        <f t="shared" si="0"/>
        <v>0</v>
      </c>
      <c r="K34" s="7"/>
      <c r="L34" s="40"/>
      <c r="M34" s="26">
        <v>10</v>
      </c>
      <c r="N34" s="41">
        <f t="shared" si="1"/>
        <v>0</v>
      </c>
      <c r="O34" s="7"/>
      <c r="P34" s="7"/>
      <c r="Q34" s="7"/>
      <c r="R34" s="44"/>
    </row>
    <row r="35" spans="2:18" x14ac:dyDescent="0.25">
      <c r="B35" s="42"/>
      <c r="C35" s="25" t="s">
        <v>65</v>
      </c>
      <c r="D35" s="12" t="s">
        <v>101</v>
      </c>
      <c r="E35" s="12" t="s">
        <v>98</v>
      </c>
      <c r="F35" s="7" t="s">
        <v>84</v>
      </c>
      <c r="G35" s="26"/>
      <c r="H35" s="26"/>
      <c r="I35" s="12">
        <v>25</v>
      </c>
      <c r="J35" s="27">
        <f t="shared" si="0"/>
        <v>0</v>
      </c>
      <c r="K35" s="7"/>
      <c r="L35" s="40"/>
      <c r="M35" s="26">
        <v>10</v>
      </c>
      <c r="N35" s="41">
        <f t="shared" si="1"/>
        <v>0</v>
      </c>
      <c r="O35" s="7"/>
      <c r="P35" s="7"/>
      <c r="Q35" s="7"/>
      <c r="R35" s="44"/>
    </row>
    <row r="36" spans="2:18" x14ac:dyDescent="0.25">
      <c r="B36" s="42"/>
      <c r="C36" s="25" t="s">
        <v>66</v>
      </c>
      <c r="D36" s="12" t="s">
        <v>99</v>
      </c>
      <c r="E36" s="12" t="s">
        <v>100</v>
      </c>
      <c r="F36" s="7" t="s">
        <v>84</v>
      </c>
      <c r="G36" s="26"/>
      <c r="H36" s="26"/>
      <c r="I36" s="12">
        <v>25</v>
      </c>
      <c r="J36" s="27">
        <f t="shared" si="0"/>
        <v>0</v>
      </c>
      <c r="K36" s="7"/>
      <c r="L36" s="40"/>
      <c r="M36" s="26">
        <v>10</v>
      </c>
      <c r="N36" s="41">
        <f t="shared" si="1"/>
        <v>0</v>
      </c>
      <c r="O36" s="7"/>
      <c r="P36" s="7"/>
      <c r="Q36" s="7"/>
      <c r="R36" s="44"/>
    </row>
    <row r="37" spans="2:18" x14ac:dyDescent="0.25">
      <c r="B37" s="42"/>
      <c r="C37" s="25" t="s">
        <v>67</v>
      </c>
      <c r="D37" s="12" t="s">
        <v>101</v>
      </c>
      <c r="E37" s="12" t="s">
        <v>97</v>
      </c>
      <c r="F37" s="7" t="s">
        <v>87</v>
      </c>
      <c r="G37" s="26"/>
      <c r="H37" s="26"/>
      <c r="I37" s="12">
        <v>25</v>
      </c>
      <c r="J37" s="27">
        <f t="shared" si="0"/>
        <v>0</v>
      </c>
      <c r="K37" s="7"/>
      <c r="L37" s="40"/>
      <c r="M37" s="26">
        <v>10</v>
      </c>
      <c r="N37" s="41">
        <f t="shared" si="1"/>
        <v>0</v>
      </c>
      <c r="O37" s="7"/>
      <c r="P37" s="7"/>
      <c r="Q37" s="7"/>
      <c r="R37" s="44"/>
    </row>
    <row r="38" spans="2:18" x14ac:dyDescent="0.25">
      <c r="B38" s="42"/>
      <c r="C38" s="25" t="s">
        <v>68</v>
      </c>
      <c r="D38" s="12" t="s">
        <v>101</v>
      </c>
      <c r="E38" s="12" t="s">
        <v>98</v>
      </c>
      <c r="F38" s="7" t="s">
        <v>87</v>
      </c>
      <c r="G38" s="26"/>
      <c r="H38" s="26"/>
      <c r="I38" s="12">
        <v>25</v>
      </c>
      <c r="J38" s="27">
        <f t="shared" si="0"/>
        <v>0</v>
      </c>
      <c r="K38" s="7"/>
      <c r="L38" s="40"/>
      <c r="M38" s="26">
        <v>10</v>
      </c>
      <c r="N38" s="41">
        <f t="shared" si="1"/>
        <v>0</v>
      </c>
      <c r="O38" s="7"/>
      <c r="P38" s="7"/>
      <c r="Q38" s="7"/>
      <c r="R38" s="44"/>
    </row>
    <row r="39" spans="2:18" x14ac:dyDescent="0.25">
      <c r="B39" s="42"/>
      <c r="C39" s="25" t="s">
        <v>69</v>
      </c>
      <c r="D39" s="12" t="s">
        <v>95</v>
      </c>
      <c r="E39" s="12" t="s">
        <v>96</v>
      </c>
      <c r="F39" s="7" t="s">
        <v>87</v>
      </c>
      <c r="G39" s="26"/>
      <c r="H39" s="26"/>
      <c r="I39" s="12">
        <v>25</v>
      </c>
      <c r="J39" s="27">
        <f t="shared" si="0"/>
        <v>0</v>
      </c>
      <c r="K39" s="7"/>
      <c r="L39" s="40"/>
      <c r="M39" s="26">
        <v>10</v>
      </c>
      <c r="N39" s="41">
        <f t="shared" si="1"/>
        <v>0</v>
      </c>
      <c r="O39" s="7"/>
      <c r="P39" s="7"/>
      <c r="Q39" s="7"/>
      <c r="R39" s="44"/>
    </row>
    <row r="40" spans="2:18" x14ac:dyDescent="0.25">
      <c r="B40" s="42"/>
      <c r="C40" s="25" t="s">
        <v>70</v>
      </c>
      <c r="D40" s="6" t="s">
        <v>95</v>
      </c>
      <c r="E40" s="6" t="s">
        <v>97</v>
      </c>
      <c r="F40" s="7" t="s">
        <v>87</v>
      </c>
      <c r="G40" s="26"/>
      <c r="H40" s="26"/>
      <c r="I40" s="12">
        <v>25</v>
      </c>
      <c r="J40" s="27">
        <f t="shared" si="0"/>
        <v>0</v>
      </c>
      <c r="K40" s="7"/>
      <c r="L40" s="40"/>
      <c r="M40" s="26">
        <v>10</v>
      </c>
      <c r="N40" s="41">
        <f t="shared" si="1"/>
        <v>0</v>
      </c>
      <c r="O40" s="7"/>
      <c r="P40" s="7"/>
      <c r="Q40" s="7"/>
      <c r="R40" s="44"/>
    </row>
    <row r="41" spans="2:18" x14ac:dyDescent="0.25">
      <c r="B41" s="42"/>
      <c r="C41" s="25" t="s">
        <v>71</v>
      </c>
      <c r="D41" s="6" t="s">
        <v>95</v>
      </c>
      <c r="E41" s="6" t="s">
        <v>98</v>
      </c>
      <c r="F41" s="7" t="s">
        <v>87</v>
      </c>
      <c r="G41" s="26"/>
      <c r="H41" s="26"/>
      <c r="I41" s="12">
        <v>25</v>
      </c>
      <c r="J41" s="27">
        <f t="shared" si="0"/>
        <v>0</v>
      </c>
      <c r="K41" s="7"/>
      <c r="L41" s="40"/>
      <c r="M41" s="26">
        <v>10</v>
      </c>
      <c r="N41" s="41">
        <f>SUM((L41*I41)*((M41-10)*0.03))</f>
        <v>0</v>
      </c>
      <c r="O41" s="7"/>
      <c r="P41" s="7"/>
      <c r="Q41" s="7"/>
      <c r="R41" s="44"/>
    </row>
    <row r="42" spans="2:18" x14ac:dyDescent="0.25">
      <c r="B42" s="42"/>
      <c r="C42" s="25"/>
      <c r="D42" s="6"/>
      <c r="E42" s="6"/>
      <c r="F42" s="7"/>
      <c r="G42" s="17"/>
      <c r="H42" s="17"/>
      <c r="I42" s="7" t="s">
        <v>103</v>
      </c>
      <c r="J42" s="27">
        <f>SUM(J10:J41)</f>
        <v>0</v>
      </c>
      <c r="K42" s="7"/>
      <c r="L42" s="51"/>
      <c r="M42" s="17"/>
      <c r="N42" s="41"/>
      <c r="O42" s="7"/>
      <c r="P42" s="7"/>
      <c r="Q42" s="7"/>
      <c r="R42" s="44"/>
    </row>
    <row r="43" spans="2:18" x14ac:dyDescent="0.25">
      <c r="B43" s="42"/>
      <c r="C43" s="25"/>
      <c r="D43" s="6"/>
      <c r="E43" s="6"/>
      <c r="F43" s="7"/>
      <c r="G43" s="17"/>
      <c r="H43" s="17"/>
      <c r="I43" s="7" t="s">
        <v>104</v>
      </c>
      <c r="J43" s="27">
        <f>(J42*10*8766)/1000</f>
        <v>0</v>
      </c>
      <c r="K43" s="7"/>
      <c r="L43" s="51"/>
      <c r="M43" s="17"/>
      <c r="N43" s="41"/>
      <c r="O43" s="7"/>
      <c r="P43" s="7"/>
      <c r="Q43" s="7"/>
      <c r="R43" s="44"/>
    </row>
    <row r="44" spans="2:18" ht="15.75" thickBot="1" x14ac:dyDescent="0.3">
      <c r="B44" s="42"/>
      <c r="C44" s="28"/>
      <c r="D44" s="29"/>
      <c r="E44" s="29"/>
      <c r="F44" s="30"/>
      <c r="G44" s="52"/>
      <c r="H44" s="52"/>
      <c r="I44" s="30" t="s">
        <v>105</v>
      </c>
      <c r="J44" s="43">
        <f>J43*0.13</f>
        <v>0</v>
      </c>
      <c r="K44" s="7"/>
      <c r="L44" s="51"/>
      <c r="M44" s="17"/>
      <c r="N44" s="41"/>
      <c r="O44" s="7"/>
      <c r="P44" s="7"/>
      <c r="Q44" s="7"/>
      <c r="R44" s="44"/>
    </row>
    <row r="45" spans="2:18" ht="15.75" thickBot="1" x14ac:dyDescent="0.3">
      <c r="B45" s="42"/>
      <c r="C45" s="6"/>
      <c r="D45" s="6"/>
      <c r="E45" s="6"/>
      <c r="F45" s="7"/>
      <c r="G45" s="17"/>
      <c r="H45" s="17"/>
      <c r="I45" s="12"/>
      <c r="J45" s="47"/>
      <c r="K45" s="7"/>
      <c r="L45" s="51"/>
      <c r="M45" s="17"/>
      <c r="N45" s="41"/>
      <c r="O45" s="7"/>
      <c r="P45" s="7"/>
      <c r="Q45" s="7"/>
      <c r="R45" s="44"/>
    </row>
    <row r="46" spans="2:18" x14ac:dyDescent="0.25">
      <c r="B46" s="42"/>
      <c r="C46" s="20" t="s">
        <v>106</v>
      </c>
      <c r="D46" s="48"/>
      <c r="E46" s="48"/>
      <c r="F46" s="22"/>
      <c r="G46" s="22"/>
      <c r="H46" s="22"/>
      <c r="I46" s="21"/>
      <c r="J46" s="49"/>
      <c r="K46" s="62">
        <v>14</v>
      </c>
      <c r="L46" s="26"/>
      <c r="M46" s="26">
        <v>10</v>
      </c>
      <c r="N46" s="41">
        <f>SUM(((L46/12)*30)*((M46-10)*0.03))</f>
        <v>0</v>
      </c>
      <c r="O46" s="7"/>
      <c r="P46" s="7"/>
      <c r="Q46" s="7"/>
      <c r="R46" s="44"/>
    </row>
    <row r="47" spans="2:18" x14ac:dyDescent="0.25">
      <c r="B47" s="42"/>
      <c r="C47" s="25" t="s">
        <v>107</v>
      </c>
      <c r="D47" s="6"/>
      <c r="E47" s="6"/>
      <c r="F47" s="7"/>
      <c r="G47" s="7"/>
      <c r="H47" s="7"/>
      <c r="I47" s="7"/>
      <c r="J47" s="47"/>
      <c r="K47" s="7"/>
      <c r="L47" s="7">
        <f>L46</f>
        <v>0</v>
      </c>
      <c r="M47" s="26">
        <v>10</v>
      </c>
      <c r="N47" s="41">
        <f t="shared" ref="N47:N57" si="3">SUM(((L47/12)*30)*((M47-10)*0.03))</f>
        <v>0</v>
      </c>
      <c r="O47" s="7"/>
      <c r="P47" s="7"/>
      <c r="Q47" s="7"/>
      <c r="R47" s="44"/>
    </row>
    <row r="48" spans="2:18" x14ac:dyDescent="0.25">
      <c r="B48" s="42"/>
      <c r="C48" s="25" t="s">
        <v>108</v>
      </c>
      <c r="D48" s="6"/>
      <c r="E48" s="6"/>
      <c r="F48" s="7"/>
      <c r="G48" s="7"/>
      <c r="H48" s="7"/>
      <c r="I48" s="7"/>
      <c r="J48" s="47"/>
      <c r="K48" s="7"/>
      <c r="L48" s="7">
        <f t="shared" ref="L48:L57" si="4">L47</f>
        <v>0</v>
      </c>
      <c r="M48" s="26">
        <v>10</v>
      </c>
      <c r="N48" s="41">
        <f t="shared" si="3"/>
        <v>0</v>
      </c>
      <c r="O48" s="7"/>
      <c r="P48" s="7"/>
      <c r="Q48" s="7"/>
      <c r="R48" s="44"/>
    </row>
    <row r="49" spans="2:18" x14ac:dyDescent="0.25">
      <c r="B49" s="42"/>
      <c r="C49" s="25" t="s">
        <v>109</v>
      </c>
      <c r="D49" s="6"/>
      <c r="E49" s="6"/>
      <c r="F49" s="7"/>
      <c r="G49" s="7"/>
      <c r="H49" s="7"/>
      <c r="I49" s="12"/>
      <c r="J49" s="47"/>
      <c r="K49" s="7"/>
      <c r="L49" s="7">
        <f t="shared" si="4"/>
        <v>0</v>
      </c>
      <c r="M49" s="26">
        <v>10</v>
      </c>
      <c r="N49" s="41">
        <f t="shared" si="3"/>
        <v>0</v>
      </c>
      <c r="O49" s="7"/>
      <c r="P49" s="7"/>
      <c r="Q49" s="7"/>
      <c r="R49" s="44"/>
    </row>
    <row r="50" spans="2:18" x14ac:dyDescent="0.25">
      <c r="B50" s="42"/>
      <c r="C50" s="25" t="s">
        <v>110</v>
      </c>
      <c r="D50" s="6"/>
      <c r="E50" s="6"/>
      <c r="F50" s="7"/>
      <c r="G50" s="7"/>
      <c r="H50" s="7"/>
      <c r="I50" s="7"/>
      <c r="J50" s="47"/>
      <c r="K50" s="7"/>
      <c r="L50" s="7">
        <f t="shared" si="4"/>
        <v>0</v>
      </c>
      <c r="M50" s="26">
        <v>10</v>
      </c>
      <c r="N50" s="41">
        <f t="shared" si="3"/>
        <v>0</v>
      </c>
      <c r="O50" s="7"/>
      <c r="P50" s="7"/>
      <c r="Q50" s="7"/>
      <c r="R50" s="44"/>
    </row>
    <row r="51" spans="2:18" x14ac:dyDescent="0.25">
      <c r="B51" s="42"/>
      <c r="C51" s="25" t="s">
        <v>111</v>
      </c>
      <c r="D51" s="6"/>
      <c r="E51" s="6"/>
      <c r="F51" s="7"/>
      <c r="G51" s="7"/>
      <c r="H51" s="7"/>
      <c r="I51" s="7"/>
      <c r="J51" s="47"/>
      <c r="K51" s="7"/>
      <c r="L51" s="7">
        <f t="shared" si="4"/>
        <v>0</v>
      </c>
      <c r="M51" s="26">
        <v>10</v>
      </c>
      <c r="N51" s="41">
        <f t="shared" si="3"/>
        <v>0</v>
      </c>
      <c r="O51" s="7"/>
      <c r="P51" s="7"/>
      <c r="Q51" s="7"/>
      <c r="R51" s="44"/>
    </row>
    <row r="52" spans="2:18" x14ac:dyDescent="0.25">
      <c r="B52" s="42"/>
      <c r="C52" s="25" t="s">
        <v>112</v>
      </c>
      <c r="D52" s="6"/>
      <c r="E52" s="6"/>
      <c r="F52" s="7"/>
      <c r="G52" s="7"/>
      <c r="H52" s="7"/>
      <c r="I52" s="7"/>
      <c r="J52" s="47"/>
      <c r="K52" s="7"/>
      <c r="L52" s="7">
        <f t="shared" si="4"/>
        <v>0</v>
      </c>
      <c r="M52" s="26">
        <v>10</v>
      </c>
      <c r="N52" s="41">
        <f t="shared" si="3"/>
        <v>0</v>
      </c>
      <c r="O52" s="7"/>
      <c r="P52" s="7"/>
      <c r="Q52" s="7"/>
      <c r="R52" s="44"/>
    </row>
    <row r="53" spans="2:18" x14ac:dyDescent="0.25">
      <c r="B53" s="42"/>
      <c r="C53" s="25" t="s">
        <v>113</v>
      </c>
      <c r="D53" s="6"/>
      <c r="E53" s="6"/>
      <c r="F53" s="7"/>
      <c r="G53" s="7"/>
      <c r="H53" s="7"/>
      <c r="I53" s="7"/>
      <c r="J53" s="47"/>
      <c r="K53" s="7"/>
      <c r="L53" s="7">
        <f t="shared" si="4"/>
        <v>0</v>
      </c>
      <c r="M53" s="26">
        <v>10</v>
      </c>
      <c r="N53" s="41">
        <f t="shared" si="3"/>
        <v>0</v>
      </c>
      <c r="O53" s="7"/>
      <c r="P53" s="7"/>
      <c r="Q53" s="7"/>
      <c r="R53" s="44"/>
    </row>
    <row r="54" spans="2:18" x14ac:dyDescent="0.25">
      <c r="B54" s="42"/>
      <c r="C54" s="25" t="s">
        <v>114</v>
      </c>
      <c r="D54" s="6"/>
      <c r="E54" s="6"/>
      <c r="F54" s="7"/>
      <c r="G54" s="7"/>
      <c r="H54" s="7"/>
      <c r="I54" s="12"/>
      <c r="J54" s="47"/>
      <c r="K54" s="7"/>
      <c r="L54" s="7">
        <f t="shared" si="4"/>
        <v>0</v>
      </c>
      <c r="M54" s="26">
        <v>10</v>
      </c>
      <c r="N54" s="41">
        <f t="shared" si="3"/>
        <v>0</v>
      </c>
      <c r="O54" s="7"/>
      <c r="P54" s="7"/>
      <c r="Q54" s="7"/>
      <c r="R54" s="44"/>
    </row>
    <row r="55" spans="2:18" x14ac:dyDescent="0.25">
      <c r="B55" s="42"/>
      <c r="C55" s="25" t="s">
        <v>115</v>
      </c>
      <c r="D55" s="6"/>
      <c r="E55" s="6"/>
      <c r="F55" s="7"/>
      <c r="G55" s="7"/>
      <c r="H55" s="7"/>
      <c r="I55" s="7"/>
      <c r="J55" s="47"/>
      <c r="K55" s="7"/>
      <c r="L55" s="7">
        <f t="shared" si="4"/>
        <v>0</v>
      </c>
      <c r="M55" s="26">
        <v>10</v>
      </c>
      <c r="N55" s="41">
        <f t="shared" si="3"/>
        <v>0</v>
      </c>
      <c r="O55" s="7"/>
      <c r="P55" s="7"/>
      <c r="Q55" s="7"/>
      <c r="R55" s="44"/>
    </row>
    <row r="56" spans="2:18" x14ac:dyDescent="0.25">
      <c r="B56" s="42"/>
      <c r="C56" s="25" t="s">
        <v>116</v>
      </c>
      <c r="D56" s="6"/>
      <c r="E56" s="6"/>
      <c r="F56" s="7"/>
      <c r="G56" s="7"/>
      <c r="H56" s="7"/>
      <c r="I56" s="7"/>
      <c r="J56" s="47"/>
      <c r="K56" s="7"/>
      <c r="L56" s="7">
        <f t="shared" si="4"/>
        <v>0</v>
      </c>
      <c r="M56" s="26">
        <v>10</v>
      </c>
      <c r="N56" s="41">
        <f t="shared" si="3"/>
        <v>0</v>
      </c>
      <c r="O56" s="7"/>
      <c r="P56" s="7"/>
      <c r="Q56" s="7"/>
      <c r="R56" s="44"/>
    </row>
    <row r="57" spans="2:18" ht="15.75" thickBot="1" x14ac:dyDescent="0.3">
      <c r="B57" s="42"/>
      <c r="C57" s="28" t="s">
        <v>117</v>
      </c>
      <c r="D57" s="29"/>
      <c r="E57" s="29"/>
      <c r="F57" s="30"/>
      <c r="G57" s="30"/>
      <c r="H57" s="30"/>
      <c r="I57" s="30"/>
      <c r="J57" s="50"/>
      <c r="K57" s="30"/>
      <c r="L57" s="30">
        <f t="shared" si="4"/>
        <v>0</v>
      </c>
      <c r="M57" s="31">
        <v>10</v>
      </c>
      <c r="N57" s="43">
        <f t="shared" si="3"/>
        <v>0</v>
      </c>
      <c r="O57" s="7"/>
      <c r="P57" s="7"/>
      <c r="Q57" s="7"/>
      <c r="R57" s="44"/>
    </row>
    <row r="58" spans="2:18" ht="15.75" thickBot="1" x14ac:dyDescent="0.3">
      <c r="B58" s="42"/>
      <c r="C58" s="7"/>
      <c r="D58" s="6"/>
      <c r="E58" s="6"/>
      <c r="F58" s="7"/>
      <c r="G58" s="7"/>
      <c r="H58" s="7"/>
      <c r="I58" s="7"/>
      <c r="J58" s="7"/>
      <c r="K58" s="7"/>
      <c r="L58" s="7"/>
      <c r="M58" s="7"/>
      <c r="N58" s="7"/>
      <c r="O58" s="7"/>
      <c r="P58" s="7" t="s">
        <v>136</v>
      </c>
      <c r="Q58" s="7"/>
      <c r="R58" s="44"/>
    </row>
    <row r="59" spans="2:18" x14ac:dyDescent="0.25">
      <c r="B59" s="42"/>
      <c r="C59" s="53"/>
      <c r="D59" s="54" t="s">
        <v>127</v>
      </c>
      <c r="E59" s="48" t="s">
        <v>124</v>
      </c>
      <c r="F59" s="22" t="s">
        <v>128</v>
      </c>
      <c r="G59" s="55"/>
      <c r="H59" s="7"/>
      <c r="I59" s="59" t="s">
        <v>131</v>
      </c>
      <c r="J59" s="86"/>
      <c r="K59" s="86"/>
      <c r="L59" s="86"/>
      <c r="M59" s="87"/>
      <c r="N59" s="7"/>
      <c r="O59" s="7"/>
      <c r="P59" s="93"/>
      <c r="Q59" s="94"/>
      <c r="R59" s="44"/>
    </row>
    <row r="60" spans="2:18" ht="15.75" thickBot="1" x14ac:dyDescent="0.3">
      <c r="B60" s="42"/>
      <c r="C60" s="56" t="s">
        <v>8</v>
      </c>
      <c r="D60" s="57">
        <f>J44</f>
        <v>0</v>
      </c>
      <c r="E60" s="57">
        <f>SUM(N10:N57)</f>
        <v>0</v>
      </c>
      <c r="F60" s="57">
        <f>SUM(Q10:Q20)</f>
        <v>0</v>
      </c>
      <c r="G60" s="58">
        <f>SUM(D60-E60-F60)</f>
        <v>0</v>
      </c>
      <c r="H60" s="7"/>
      <c r="I60" s="60" t="s">
        <v>132</v>
      </c>
      <c r="J60" s="88"/>
      <c r="K60" s="88"/>
      <c r="L60" s="88"/>
      <c r="M60" s="89"/>
      <c r="N60" s="7"/>
      <c r="O60" s="7"/>
      <c r="P60" s="95"/>
      <c r="Q60" s="96"/>
      <c r="R60" s="44"/>
    </row>
    <row r="61" spans="2:18" x14ac:dyDescent="0.25">
      <c r="B61" s="42"/>
      <c r="C61" s="7"/>
      <c r="D61" s="6"/>
      <c r="E61" s="6"/>
      <c r="F61" s="7"/>
      <c r="G61" s="7"/>
      <c r="H61" s="7"/>
      <c r="I61" s="60" t="s">
        <v>133</v>
      </c>
      <c r="J61" s="88"/>
      <c r="K61" s="88"/>
      <c r="L61" s="88"/>
      <c r="M61" s="89"/>
      <c r="N61" s="7"/>
      <c r="O61" s="7"/>
      <c r="P61" s="95"/>
      <c r="Q61" s="96"/>
      <c r="R61" s="44"/>
    </row>
    <row r="62" spans="2:18" x14ac:dyDescent="0.25">
      <c r="B62" s="42"/>
      <c r="C62" s="7"/>
      <c r="D62" s="6"/>
      <c r="E62" s="6"/>
      <c r="F62" s="7"/>
      <c r="G62" s="7"/>
      <c r="H62" s="7"/>
      <c r="I62" s="60" t="s">
        <v>134</v>
      </c>
      <c r="J62" s="88"/>
      <c r="K62" s="88"/>
      <c r="L62" s="88"/>
      <c r="M62" s="89"/>
      <c r="N62" s="7"/>
      <c r="O62" s="7"/>
      <c r="P62" s="95"/>
      <c r="Q62" s="96"/>
      <c r="R62" s="44"/>
    </row>
    <row r="63" spans="2:18" ht="15.75" thickBot="1" x14ac:dyDescent="0.3">
      <c r="B63" s="42"/>
      <c r="C63" s="7"/>
      <c r="D63" s="6"/>
      <c r="E63" s="6"/>
      <c r="F63" s="7"/>
      <c r="G63" s="7"/>
      <c r="H63" s="7"/>
      <c r="I63" s="61" t="s">
        <v>135</v>
      </c>
      <c r="J63" s="91"/>
      <c r="K63" s="91"/>
      <c r="L63" s="91"/>
      <c r="M63" s="92"/>
      <c r="N63" s="7"/>
      <c r="O63" s="7"/>
      <c r="P63" s="97"/>
      <c r="Q63" s="98"/>
      <c r="R63" s="44"/>
    </row>
    <row r="64" spans="2:18" ht="15.75" thickBot="1" x14ac:dyDescent="0.3">
      <c r="B64" s="81"/>
      <c r="C64" s="30"/>
      <c r="D64" s="29"/>
      <c r="E64" s="29"/>
      <c r="F64" s="30"/>
      <c r="G64" s="30"/>
      <c r="H64" s="30"/>
      <c r="I64" s="30"/>
      <c r="J64" s="90"/>
      <c r="K64" s="90"/>
      <c r="L64" s="90"/>
      <c r="M64" s="90"/>
      <c r="N64" s="30"/>
      <c r="O64" s="30"/>
      <c r="P64" s="30"/>
      <c r="Q64" s="30"/>
      <c r="R64" s="46"/>
    </row>
    <row r="65" spans="4:17" x14ac:dyDescent="0.25">
      <c r="F65" s="14"/>
    </row>
    <row r="66" spans="4:17" x14ac:dyDescent="0.25">
      <c r="D66" s="3" t="s">
        <v>150</v>
      </c>
    </row>
    <row r="67" spans="4:17" ht="15" customHeight="1" x14ac:dyDescent="0.25">
      <c r="D67" s="65">
        <v>5</v>
      </c>
      <c r="E67" s="85" t="s">
        <v>137</v>
      </c>
      <c r="F67" s="85"/>
      <c r="G67" s="85"/>
      <c r="H67" s="85"/>
      <c r="I67" s="85"/>
      <c r="J67" s="85"/>
      <c r="K67" s="85"/>
      <c r="L67" s="85"/>
      <c r="M67" s="85"/>
      <c r="N67" s="85"/>
      <c r="O67" s="85"/>
      <c r="P67" s="85"/>
      <c r="Q67" s="85"/>
    </row>
    <row r="68" spans="4:17" x14ac:dyDescent="0.25">
      <c r="D68" s="65">
        <v>9</v>
      </c>
      <c r="E68" s="85" t="s">
        <v>139</v>
      </c>
      <c r="F68" s="85"/>
      <c r="G68" s="85"/>
      <c r="H68" s="85"/>
      <c r="I68" s="85"/>
      <c r="J68" s="85"/>
      <c r="K68" s="85"/>
      <c r="L68" s="85"/>
      <c r="M68" s="85"/>
      <c r="N68" s="85"/>
      <c r="O68" s="85"/>
      <c r="P68" s="85"/>
      <c r="Q68" s="85"/>
    </row>
    <row r="69" spans="4:17" ht="39" customHeight="1" x14ac:dyDescent="0.25">
      <c r="D69" s="65">
        <v>10</v>
      </c>
      <c r="E69" s="99" t="s">
        <v>138</v>
      </c>
      <c r="F69" s="99"/>
      <c r="G69" s="99"/>
      <c r="H69" s="99"/>
      <c r="I69" s="99"/>
      <c r="J69" s="99"/>
      <c r="K69" s="99"/>
      <c r="L69" s="99"/>
      <c r="M69" s="99"/>
      <c r="N69" s="99"/>
      <c r="O69" s="99"/>
      <c r="P69" s="99"/>
      <c r="Q69" s="99"/>
    </row>
    <row r="70" spans="4:17" x14ac:dyDescent="0.25">
      <c r="D70" s="65">
        <v>14</v>
      </c>
      <c r="E70" s="100" t="s">
        <v>158</v>
      </c>
      <c r="F70" s="100"/>
      <c r="G70" s="100"/>
      <c r="H70" s="100"/>
      <c r="I70" s="100"/>
      <c r="J70" s="100"/>
      <c r="K70" s="100"/>
      <c r="L70" s="100"/>
      <c r="M70" s="100"/>
      <c r="N70" s="100"/>
      <c r="O70" s="100"/>
      <c r="P70" s="100"/>
      <c r="Q70" s="100"/>
    </row>
    <row r="71" spans="4:17" x14ac:dyDescent="0.25">
      <c r="E71" s="85"/>
      <c r="F71" s="85"/>
      <c r="G71" s="85"/>
      <c r="H71" s="85"/>
      <c r="I71" s="85"/>
      <c r="J71" s="85"/>
      <c r="K71" s="85"/>
      <c r="L71" s="85"/>
      <c r="M71" s="85"/>
      <c r="N71" s="85"/>
      <c r="O71" s="85"/>
      <c r="P71" s="85"/>
      <c r="Q71" s="85"/>
    </row>
    <row r="72" spans="4:17" x14ac:dyDescent="0.25">
      <c r="E72" s="85"/>
      <c r="F72" s="85"/>
      <c r="G72" s="85"/>
      <c r="H72" s="85"/>
      <c r="I72" s="85"/>
      <c r="J72" s="85"/>
      <c r="K72" s="85"/>
      <c r="L72" s="85"/>
      <c r="M72" s="85"/>
      <c r="N72" s="85"/>
      <c r="O72" s="85"/>
      <c r="P72" s="85"/>
      <c r="Q72" s="85"/>
    </row>
    <row r="73" spans="4:17" x14ac:dyDescent="0.25">
      <c r="D73" s="3"/>
      <c r="E73" s="85"/>
      <c r="F73" s="85"/>
      <c r="G73" s="85"/>
      <c r="H73" s="85"/>
      <c r="I73" s="85"/>
      <c r="J73" s="85"/>
      <c r="K73" s="85"/>
      <c r="L73" s="85"/>
      <c r="M73" s="85"/>
      <c r="N73" s="85"/>
      <c r="O73" s="85"/>
      <c r="P73" s="85"/>
      <c r="Q73" s="85"/>
    </row>
    <row r="74" spans="4:17" x14ac:dyDescent="0.25">
      <c r="D74" s="3"/>
      <c r="E74" s="85"/>
      <c r="F74" s="85"/>
      <c r="G74" s="85"/>
      <c r="H74" s="85"/>
      <c r="I74" s="85"/>
      <c r="J74" s="85"/>
      <c r="K74" s="85"/>
      <c r="L74" s="85"/>
      <c r="M74" s="85"/>
      <c r="N74" s="85"/>
      <c r="O74" s="85"/>
      <c r="P74" s="85"/>
      <c r="Q74" s="85"/>
    </row>
    <row r="75" spans="4:17" x14ac:dyDescent="0.25">
      <c r="D75" s="3"/>
      <c r="E75" s="85"/>
      <c r="F75" s="85"/>
      <c r="G75" s="85"/>
      <c r="H75" s="85"/>
      <c r="I75" s="85"/>
      <c r="J75" s="85"/>
      <c r="K75" s="85"/>
      <c r="L75" s="85"/>
      <c r="M75" s="85"/>
      <c r="N75" s="85"/>
      <c r="O75" s="85"/>
      <c r="P75" s="85"/>
      <c r="Q75" s="85"/>
    </row>
    <row r="76" spans="4:17" x14ac:dyDescent="0.25">
      <c r="D76" s="3"/>
      <c r="E76" s="85"/>
      <c r="F76" s="85"/>
      <c r="G76" s="85"/>
      <c r="H76" s="85"/>
      <c r="I76" s="85"/>
      <c r="J76" s="85"/>
      <c r="K76" s="85"/>
      <c r="L76" s="85"/>
      <c r="M76" s="85"/>
      <c r="N76" s="85"/>
      <c r="O76" s="85"/>
      <c r="P76" s="85"/>
      <c r="Q76" s="85"/>
    </row>
    <row r="77" spans="4:17" x14ac:dyDescent="0.25">
      <c r="E77" s="85"/>
      <c r="F77" s="85"/>
      <c r="G77" s="85"/>
      <c r="H77" s="85"/>
      <c r="I77" s="85"/>
      <c r="J77" s="85"/>
      <c r="K77" s="85"/>
      <c r="L77" s="85"/>
      <c r="M77" s="85"/>
      <c r="N77" s="85"/>
      <c r="O77" s="85"/>
      <c r="P77" s="85"/>
      <c r="Q77" s="85"/>
    </row>
    <row r="78" spans="4:17" x14ac:dyDescent="0.25">
      <c r="E78" s="85"/>
      <c r="F78" s="85"/>
      <c r="G78" s="85"/>
      <c r="H78" s="85"/>
      <c r="I78" s="85"/>
      <c r="J78" s="85"/>
      <c r="K78" s="85"/>
      <c r="L78" s="85"/>
      <c r="M78" s="85"/>
      <c r="N78" s="85"/>
      <c r="O78" s="85"/>
      <c r="P78" s="85"/>
      <c r="Q78" s="85"/>
    </row>
    <row r="79" spans="4:17" x14ac:dyDescent="0.25">
      <c r="E79" s="85"/>
      <c r="F79" s="85"/>
      <c r="G79" s="85"/>
      <c r="H79" s="85"/>
      <c r="I79" s="85"/>
      <c r="J79" s="85"/>
      <c r="K79" s="85"/>
      <c r="L79" s="85"/>
      <c r="M79" s="85"/>
      <c r="N79" s="85"/>
      <c r="O79" s="85"/>
      <c r="P79" s="85"/>
      <c r="Q79" s="85"/>
    </row>
    <row r="80" spans="4:17" x14ac:dyDescent="0.25">
      <c r="E80" s="85"/>
      <c r="F80" s="85"/>
      <c r="G80" s="85"/>
      <c r="H80" s="85"/>
      <c r="I80" s="85"/>
      <c r="J80" s="85"/>
      <c r="K80" s="85"/>
      <c r="L80" s="85"/>
      <c r="M80" s="85"/>
      <c r="N80" s="85"/>
      <c r="O80" s="85"/>
      <c r="P80" s="85"/>
      <c r="Q80" s="85"/>
    </row>
    <row r="81" spans="5:17" x14ac:dyDescent="0.25">
      <c r="E81" s="85"/>
      <c r="F81" s="85"/>
      <c r="G81" s="85"/>
      <c r="H81" s="85"/>
      <c r="I81" s="85"/>
      <c r="J81" s="85"/>
      <c r="K81" s="85"/>
      <c r="L81" s="85"/>
      <c r="M81" s="85"/>
      <c r="N81" s="85"/>
      <c r="O81" s="85"/>
      <c r="P81" s="85"/>
      <c r="Q81" s="85"/>
    </row>
    <row r="82" spans="5:17" x14ac:dyDescent="0.25">
      <c r="E82" s="85"/>
      <c r="F82" s="85"/>
      <c r="G82" s="85"/>
      <c r="H82" s="85"/>
      <c r="I82" s="85"/>
      <c r="J82" s="85"/>
      <c r="K82" s="85"/>
      <c r="L82" s="85"/>
      <c r="M82" s="85"/>
      <c r="N82" s="85"/>
      <c r="O82" s="85"/>
      <c r="P82" s="85"/>
      <c r="Q82" s="85"/>
    </row>
  </sheetData>
  <mergeCells count="23">
    <mergeCell ref="E78:Q78"/>
    <mergeCell ref="E79:Q79"/>
    <mergeCell ref="E80:Q80"/>
    <mergeCell ref="E81:Q81"/>
    <mergeCell ref="E82:Q82"/>
    <mergeCell ref="E73:Q73"/>
    <mergeCell ref="E74:Q74"/>
    <mergeCell ref="E75:Q75"/>
    <mergeCell ref="E76:Q76"/>
    <mergeCell ref="E77:Q77"/>
    <mergeCell ref="E68:Q68"/>
    <mergeCell ref="E69:Q69"/>
    <mergeCell ref="E70:Q70"/>
    <mergeCell ref="E71:Q71"/>
    <mergeCell ref="E72:Q72"/>
    <mergeCell ref="E67:Q67"/>
    <mergeCell ref="J59:M59"/>
    <mergeCell ref="J60:M60"/>
    <mergeCell ref="J61:M61"/>
    <mergeCell ref="J62:M62"/>
    <mergeCell ref="J64:M64"/>
    <mergeCell ref="J63:M63"/>
    <mergeCell ref="P59:Q63"/>
  </mergeCells>
  <dataValidations count="2">
    <dataValidation type="list" allowBlank="1" showInputMessage="1" showErrorMessage="1" sqref="P10:P23" xr:uid="{72355965-9905-456A-B3E0-DF7535F2D493}">
      <formula1>$U$7:$U$8</formula1>
    </dataValidation>
    <dataValidation type="list" allowBlank="1" showInputMessage="1" showErrorMessage="1" sqref="M10:M57" xr:uid="{D644A0DA-3552-452C-BC31-32F34AACCA0F}">
      <formula1>$U$9:$U$19</formula1>
    </dataValidation>
  </dataValidations>
  <pageMargins left="0" right="0" top="0.74803149606299213" bottom="0.74803149606299213" header="0.31496062992125984" footer="0.31496062992125984"/>
  <pageSetup paperSize="8"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C47B-7041-4B91-90E4-BA3BEE6BC623}">
  <dimension ref="B2:K44"/>
  <sheetViews>
    <sheetView workbookViewId="0">
      <selection activeCell="B11" sqref="B11:I11"/>
    </sheetView>
  </sheetViews>
  <sheetFormatPr defaultRowHeight="15" x14ac:dyDescent="0.25"/>
  <cols>
    <col min="1" max="1" width="4.5703125" customWidth="1"/>
    <col min="2" max="2" width="16" customWidth="1"/>
    <col min="3" max="3" width="20" style="1" customWidth="1"/>
    <col min="4" max="4" width="13.5703125" bestFit="1" customWidth="1"/>
    <col min="5" max="5" width="19.42578125" customWidth="1"/>
    <col min="6" max="6" width="12.85546875" customWidth="1"/>
    <col min="7" max="7" width="20.28515625" customWidth="1"/>
    <col min="8" max="8" width="17.42578125" bestFit="1" customWidth="1"/>
    <col min="9" max="9" width="23" bestFit="1" customWidth="1"/>
    <col min="10" max="10" width="16" customWidth="1"/>
    <col min="11" max="11" width="20.28515625" bestFit="1" customWidth="1"/>
  </cols>
  <sheetData>
    <row r="2" spans="2:11" x14ac:dyDescent="0.25">
      <c r="B2" s="109" t="s">
        <v>157</v>
      </c>
      <c r="C2" s="109"/>
      <c r="D2" s="109"/>
      <c r="E2" s="109"/>
      <c r="F2" s="109"/>
      <c r="G2" s="109"/>
      <c r="H2" s="109"/>
      <c r="I2" s="109"/>
    </row>
    <row r="3" spans="2:11" x14ac:dyDescent="0.25">
      <c r="B3" s="108" t="s">
        <v>147</v>
      </c>
      <c r="C3" s="108"/>
      <c r="D3" s="108"/>
      <c r="E3" s="108"/>
      <c r="F3" s="108"/>
      <c r="G3" s="108"/>
      <c r="H3" s="108"/>
      <c r="I3" s="108"/>
    </row>
    <row r="4" spans="2:11" x14ac:dyDescent="0.25">
      <c r="B4" s="110" t="s">
        <v>152</v>
      </c>
      <c r="C4" s="110"/>
      <c r="D4" s="110"/>
      <c r="E4" s="110"/>
      <c r="F4" s="110"/>
      <c r="G4" s="110"/>
      <c r="H4" s="110"/>
      <c r="I4" s="110"/>
    </row>
    <row r="5" spans="2:11" x14ac:dyDescent="0.25">
      <c r="B5" s="110" t="s">
        <v>153</v>
      </c>
      <c r="C5" s="110"/>
      <c r="D5" s="110"/>
      <c r="E5" s="110"/>
      <c r="F5" s="110"/>
      <c r="G5" s="110"/>
      <c r="H5" s="110"/>
      <c r="I5" s="110"/>
    </row>
    <row r="6" spans="2:11" x14ac:dyDescent="0.25">
      <c r="B6" s="108" t="s">
        <v>154</v>
      </c>
      <c r="C6" s="108"/>
      <c r="D6" s="108"/>
      <c r="E6" s="108"/>
      <c r="F6" s="108"/>
      <c r="G6" s="108"/>
      <c r="H6" s="108"/>
      <c r="I6" s="108"/>
    </row>
    <row r="7" spans="2:11" ht="45.75" customHeight="1" x14ac:dyDescent="0.25">
      <c r="B7" s="108" t="s">
        <v>155</v>
      </c>
      <c r="C7" s="108"/>
      <c r="D7" s="108"/>
      <c r="E7" s="108"/>
      <c r="F7" s="108"/>
      <c r="G7" s="108"/>
      <c r="H7" s="108"/>
      <c r="I7" s="108"/>
    </row>
    <row r="8" spans="2:11" ht="46.5" customHeight="1" x14ac:dyDescent="0.25">
      <c r="B8" s="108" t="s">
        <v>156</v>
      </c>
      <c r="C8" s="108"/>
      <c r="D8" s="108"/>
      <c r="E8" s="108"/>
      <c r="F8" s="108"/>
      <c r="G8" s="108"/>
      <c r="H8" s="108"/>
      <c r="I8" s="108"/>
    </row>
    <row r="9" spans="2:11" x14ac:dyDescent="0.25">
      <c r="B9" s="111"/>
      <c r="C9" s="111"/>
      <c r="D9" s="111"/>
      <c r="E9" s="111"/>
      <c r="F9" s="111"/>
      <c r="G9" s="111"/>
      <c r="H9" s="111"/>
      <c r="I9" s="111"/>
    </row>
    <row r="10" spans="2:11" x14ac:dyDescent="0.25">
      <c r="B10" s="111"/>
      <c r="C10" s="111"/>
      <c r="D10" s="111"/>
      <c r="E10" s="111"/>
      <c r="F10" s="111"/>
      <c r="G10" s="111"/>
      <c r="H10" s="111"/>
      <c r="I10" s="111"/>
    </row>
    <row r="11" spans="2:11" ht="15.75" x14ac:dyDescent="0.25">
      <c r="B11" s="112" t="s">
        <v>148</v>
      </c>
      <c r="C11" s="112"/>
      <c r="D11" s="112"/>
      <c r="E11" s="112"/>
      <c r="F11" s="112"/>
      <c r="G11" s="112"/>
      <c r="H11" s="112"/>
      <c r="I11" s="112"/>
    </row>
    <row r="12" spans="2:11" ht="29.25" customHeight="1" x14ac:dyDescent="0.25">
      <c r="B12" s="108" t="s">
        <v>149</v>
      </c>
      <c r="C12" s="108"/>
      <c r="D12" s="108"/>
      <c r="E12" s="108"/>
      <c r="F12" s="108"/>
      <c r="G12" s="108"/>
      <c r="H12" s="108"/>
      <c r="I12" s="108"/>
    </row>
    <row r="14" spans="2:11" x14ac:dyDescent="0.25">
      <c r="B14" s="79">
        <v>1</v>
      </c>
      <c r="C14" s="79">
        <v>2</v>
      </c>
      <c r="D14" s="79">
        <v>3</v>
      </c>
      <c r="E14" s="79">
        <v>4</v>
      </c>
      <c r="F14" s="79">
        <v>5</v>
      </c>
      <c r="G14" s="79">
        <v>6</v>
      </c>
      <c r="H14" s="79">
        <v>7</v>
      </c>
      <c r="I14" s="79">
        <v>8</v>
      </c>
      <c r="J14" s="79">
        <v>9</v>
      </c>
      <c r="K14" s="79">
        <v>10</v>
      </c>
    </row>
    <row r="15" spans="2:11" s="67" customFormat="1" ht="15" customHeight="1" x14ac:dyDescent="0.25">
      <c r="B15" s="103" t="s">
        <v>143</v>
      </c>
      <c r="C15" s="101" t="s">
        <v>1</v>
      </c>
      <c r="D15" s="105" t="s">
        <v>3</v>
      </c>
      <c r="E15" s="105" t="s">
        <v>4</v>
      </c>
      <c r="F15" s="105" t="s">
        <v>7</v>
      </c>
      <c r="G15" s="104" t="s">
        <v>140</v>
      </c>
      <c r="H15" s="104"/>
      <c r="I15" s="104"/>
      <c r="J15" s="104"/>
      <c r="K15" s="104"/>
    </row>
    <row r="16" spans="2:11" s="67" customFormat="1" x14ac:dyDescent="0.25">
      <c r="B16" s="106"/>
      <c r="C16" s="101"/>
      <c r="D16" s="105"/>
      <c r="E16" s="105"/>
      <c r="F16" s="105"/>
      <c r="G16" s="113" t="s">
        <v>141</v>
      </c>
      <c r="H16" s="113"/>
      <c r="I16" s="105" t="s">
        <v>142</v>
      </c>
      <c r="J16" s="101" t="s">
        <v>5</v>
      </c>
      <c r="K16" s="102" t="s">
        <v>6</v>
      </c>
    </row>
    <row r="17" spans="2:11" s="67" customFormat="1" ht="45" x14ac:dyDescent="0.25">
      <c r="B17" s="107"/>
      <c r="C17" s="103"/>
      <c r="D17" s="105"/>
      <c r="E17" s="105"/>
      <c r="F17" s="105"/>
      <c r="G17" s="68" t="s">
        <v>144</v>
      </c>
      <c r="H17" s="69" t="s">
        <v>2</v>
      </c>
      <c r="I17" s="105"/>
      <c r="J17" s="101"/>
      <c r="K17" s="102"/>
    </row>
    <row r="18" spans="2:11" x14ac:dyDescent="0.25">
      <c r="B18" s="70" t="s">
        <v>146</v>
      </c>
      <c r="C18" s="74" t="s">
        <v>145</v>
      </c>
      <c r="D18" s="18">
        <v>1</v>
      </c>
      <c r="E18" s="18">
        <v>4</v>
      </c>
      <c r="F18" s="18" t="s">
        <v>12</v>
      </c>
      <c r="G18" s="18" t="s">
        <v>9</v>
      </c>
      <c r="H18" s="5" t="s">
        <v>10</v>
      </c>
      <c r="I18" s="4" t="s">
        <v>11</v>
      </c>
      <c r="J18" s="18"/>
      <c r="K18" s="72"/>
    </row>
    <row r="19" spans="2:11" x14ac:dyDescent="0.25">
      <c r="B19" s="11" t="s">
        <v>107</v>
      </c>
      <c r="C19" s="75" t="s">
        <v>145</v>
      </c>
      <c r="D19" s="12">
        <v>1</v>
      </c>
      <c r="E19" s="12">
        <v>4</v>
      </c>
      <c r="F19" s="12" t="s">
        <v>12</v>
      </c>
      <c r="G19" s="12" t="s">
        <v>9</v>
      </c>
      <c r="H19" s="6" t="s">
        <v>13</v>
      </c>
      <c r="I19" s="7" t="s">
        <v>14</v>
      </c>
      <c r="J19" s="12"/>
      <c r="K19" s="73"/>
    </row>
    <row r="20" spans="2:11" ht="13.5" customHeight="1" x14ac:dyDescent="0.25">
      <c r="B20" s="11" t="s">
        <v>108</v>
      </c>
      <c r="C20" s="75" t="s">
        <v>145</v>
      </c>
      <c r="D20" s="12">
        <v>1</v>
      </c>
      <c r="E20" s="12">
        <v>4</v>
      </c>
      <c r="F20" s="12" t="s">
        <v>12</v>
      </c>
      <c r="G20" s="12" t="s">
        <v>15</v>
      </c>
      <c r="H20" s="6" t="s">
        <v>16</v>
      </c>
      <c r="I20" s="7" t="s">
        <v>17</v>
      </c>
      <c r="J20" s="12"/>
      <c r="K20" s="73"/>
    </row>
    <row r="21" spans="2:11" ht="13.5" customHeight="1" x14ac:dyDescent="0.25">
      <c r="B21" s="11" t="s">
        <v>109</v>
      </c>
      <c r="C21" s="75" t="s">
        <v>145</v>
      </c>
      <c r="D21" s="12">
        <v>1</v>
      </c>
      <c r="E21" s="12">
        <v>4</v>
      </c>
      <c r="F21" s="12" t="s">
        <v>12</v>
      </c>
      <c r="G21" s="12" t="s">
        <v>15</v>
      </c>
      <c r="H21" s="6" t="s">
        <v>16</v>
      </c>
      <c r="I21" s="7" t="s">
        <v>17</v>
      </c>
      <c r="J21" s="12"/>
      <c r="K21" s="10" t="s">
        <v>18</v>
      </c>
    </row>
    <row r="22" spans="2:11" x14ac:dyDescent="0.25">
      <c r="B22" s="11" t="s">
        <v>110</v>
      </c>
      <c r="C22" s="75" t="s">
        <v>145</v>
      </c>
      <c r="D22" s="12">
        <v>1</v>
      </c>
      <c r="E22" s="12">
        <v>6</v>
      </c>
      <c r="F22" s="12" t="s">
        <v>12</v>
      </c>
      <c r="G22" s="12" t="s">
        <v>19</v>
      </c>
      <c r="H22" s="6" t="s">
        <v>20</v>
      </c>
      <c r="I22" s="7" t="s">
        <v>21</v>
      </c>
      <c r="J22" s="12"/>
      <c r="K22" s="73"/>
    </row>
    <row r="23" spans="2:11" x14ac:dyDescent="0.25">
      <c r="B23" s="11" t="s">
        <v>111</v>
      </c>
      <c r="C23" s="75" t="s">
        <v>145</v>
      </c>
      <c r="D23" s="12">
        <v>1</v>
      </c>
      <c r="E23" s="12">
        <v>6</v>
      </c>
      <c r="F23" s="12" t="s">
        <v>12</v>
      </c>
      <c r="G23" s="12" t="s">
        <v>19</v>
      </c>
      <c r="H23" s="6" t="s">
        <v>22</v>
      </c>
      <c r="I23" s="7" t="s">
        <v>23</v>
      </c>
      <c r="J23" s="12"/>
      <c r="K23" s="73"/>
    </row>
    <row r="24" spans="2:11" x14ac:dyDescent="0.25">
      <c r="B24" s="11" t="s">
        <v>112</v>
      </c>
      <c r="C24" s="75" t="s">
        <v>145</v>
      </c>
      <c r="D24" s="12">
        <v>1</v>
      </c>
      <c r="E24" s="12">
        <v>10</v>
      </c>
      <c r="F24" s="12" t="s">
        <v>12</v>
      </c>
      <c r="G24" s="12" t="s">
        <v>24</v>
      </c>
      <c r="H24" s="6" t="s">
        <v>25</v>
      </c>
      <c r="I24" s="7" t="s">
        <v>26</v>
      </c>
      <c r="J24" s="12"/>
      <c r="K24" s="73"/>
    </row>
    <row r="25" spans="2:11" x14ac:dyDescent="0.25">
      <c r="B25" s="11" t="s">
        <v>113</v>
      </c>
      <c r="C25" s="75" t="s">
        <v>145</v>
      </c>
      <c r="D25" s="12">
        <v>2</v>
      </c>
      <c r="E25" s="12">
        <v>2</v>
      </c>
      <c r="F25" s="12" t="s">
        <v>12</v>
      </c>
      <c r="G25" s="12" t="s">
        <v>27</v>
      </c>
      <c r="H25" s="6" t="s">
        <v>28</v>
      </c>
      <c r="I25" s="7" t="s">
        <v>29</v>
      </c>
      <c r="J25" s="12"/>
      <c r="K25" s="73"/>
    </row>
    <row r="26" spans="2:11" x14ac:dyDescent="0.25">
      <c r="B26" s="11" t="s">
        <v>114</v>
      </c>
      <c r="C26" s="75" t="s">
        <v>145</v>
      </c>
      <c r="D26" s="12">
        <v>1</v>
      </c>
      <c r="E26" s="12">
        <v>5</v>
      </c>
      <c r="F26" s="12" t="s">
        <v>12</v>
      </c>
      <c r="G26" s="12" t="s">
        <v>24</v>
      </c>
      <c r="H26" s="6" t="s">
        <v>30</v>
      </c>
      <c r="I26" s="7" t="s">
        <v>29</v>
      </c>
      <c r="J26" s="12"/>
      <c r="K26" s="73"/>
    </row>
    <row r="27" spans="2:11" x14ac:dyDescent="0.25">
      <c r="B27" s="11" t="s">
        <v>115</v>
      </c>
      <c r="C27" s="75" t="s">
        <v>145</v>
      </c>
      <c r="D27" s="12">
        <v>1</v>
      </c>
      <c r="E27" s="12">
        <v>6</v>
      </c>
      <c r="F27" s="12" t="s">
        <v>12</v>
      </c>
      <c r="G27" s="12" t="s">
        <v>15</v>
      </c>
      <c r="H27" s="12" t="s">
        <v>31</v>
      </c>
      <c r="I27" s="7" t="s">
        <v>29</v>
      </c>
      <c r="J27" s="7" t="s">
        <v>32</v>
      </c>
      <c r="K27" s="10" t="s">
        <v>33</v>
      </c>
    </row>
    <row r="28" spans="2:11" x14ac:dyDescent="0.25">
      <c r="B28" s="11" t="s">
        <v>116</v>
      </c>
      <c r="C28" s="75" t="s">
        <v>145</v>
      </c>
      <c r="D28" s="12">
        <v>1</v>
      </c>
      <c r="E28" s="12">
        <v>4</v>
      </c>
      <c r="F28" s="12" t="s">
        <v>12</v>
      </c>
      <c r="G28" s="12" t="s">
        <v>19</v>
      </c>
      <c r="H28" s="12" t="s">
        <v>34</v>
      </c>
      <c r="I28" s="7" t="s">
        <v>29</v>
      </c>
      <c r="J28" s="7" t="s">
        <v>35</v>
      </c>
      <c r="K28" s="10" t="s">
        <v>36</v>
      </c>
    </row>
    <row r="29" spans="2:11" ht="30" x14ac:dyDescent="0.25">
      <c r="B29" s="71" t="s">
        <v>117</v>
      </c>
      <c r="C29" s="76" t="s">
        <v>145</v>
      </c>
      <c r="D29" s="19">
        <v>1</v>
      </c>
      <c r="E29" s="19">
        <v>8</v>
      </c>
      <c r="F29" s="19" t="s">
        <v>12</v>
      </c>
      <c r="G29" s="19" t="s">
        <v>24</v>
      </c>
      <c r="H29" s="19" t="s">
        <v>37</v>
      </c>
      <c r="I29" s="13" t="s">
        <v>29</v>
      </c>
      <c r="J29" s="13" t="s">
        <v>38</v>
      </c>
      <c r="K29" s="80" t="s">
        <v>39</v>
      </c>
    </row>
    <row r="30" spans="2:11" s="1" customFormat="1" x14ac:dyDescent="0.25">
      <c r="C30" s="15"/>
      <c r="G30" s="15"/>
    </row>
    <row r="35" spans="2:2" x14ac:dyDescent="0.25">
      <c r="B35" s="77"/>
    </row>
    <row r="36" spans="2:2" x14ac:dyDescent="0.25">
      <c r="B36" s="78"/>
    </row>
    <row r="37" spans="2:2" x14ac:dyDescent="0.25">
      <c r="B37" s="78"/>
    </row>
    <row r="38" spans="2:2" x14ac:dyDescent="0.25">
      <c r="B38" s="78"/>
    </row>
    <row r="39" spans="2:2" x14ac:dyDescent="0.25">
      <c r="B39" s="78"/>
    </row>
    <row r="40" spans="2:2" x14ac:dyDescent="0.25">
      <c r="B40" s="78"/>
    </row>
    <row r="41" spans="2:2" x14ac:dyDescent="0.25">
      <c r="B41" s="77"/>
    </row>
    <row r="42" spans="2:2" x14ac:dyDescent="0.25">
      <c r="B42" s="77"/>
    </row>
    <row r="43" spans="2:2" x14ac:dyDescent="0.25">
      <c r="B43" s="77"/>
    </row>
    <row r="44" spans="2:2" x14ac:dyDescent="0.25">
      <c r="B44" s="77"/>
    </row>
  </sheetData>
  <mergeCells count="21">
    <mergeCell ref="B15:B17"/>
    <mergeCell ref="B12:I12"/>
    <mergeCell ref="B2:I2"/>
    <mergeCell ref="B3:I3"/>
    <mergeCell ref="B4:I4"/>
    <mergeCell ref="B5:I5"/>
    <mergeCell ref="B6:I6"/>
    <mergeCell ref="B7:I7"/>
    <mergeCell ref="B8:I8"/>
    <mergeCell ref="B9:I9"/>
    <mergeCell ref="B10:I10"/>
    <mergeCell ref="B11:I11"/>
    <mergeCell ref="G16:H16"/>
    <mergeCell ref="I16:I17"/>
    <mergeCell ref="J16:J17"/>
    <mergeCell ref="K16:K17"/>
    <mergeCell ref="C15:C17"/>
    <mergeCell ref="G15:K15"/>
    <mergeCell ref="D15:D17"/>
    <mergeCell ref="E15:E17"/>
    <mergeCell ref="F15:F1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standaard)" ma:contentTypeID="0x01010087BE2328015641F89A3F39F9EAAF275F005B8AD925813B42D6B7CE6A62A16C16E400AFBF3BDFBC46E24196A95D6705886779" ma:contentTypeVersion="5" ma:contentTypeDescription=" " ma:contentTypeScope="" ma:versionID="d323f25cac1ce9e4ac66f75e03576424">
  <xsd:schema xmlns:xsd="http://www.w3.org/2001/XMLSchema" xmlns:xs="http://www.w3.org/2001/XMLSchema" xmlns:p="http://schemas.microsoft.com/office/2006/metadata/properties" xmlns:ns2="feef5865-a982-42aa-8640-9d4286765ef6" xmlns:ns3="b2f7c624-5915-4e40-9297-1716875329c2" xmlns:ns4="ef337ecf-2d0e-4912-bbd7-6d207d01f37d" targetNamespace="http://schemas.microsoft.com/office/2006/metadata/properties" ma:root="true" ma:fieldsID="165c8d6a81cfa8971e69209def4ccab5" ns2:_="" ns3:_="" ns4:_="">
    <xsd:import namespace="feef5865-a982-42aa-8640-9d4286765ef6"/>
    <xsd:import namespace="b2f7c624-5915-4e40-9297-1716875329c2"/>
    <xsd:import namespace="ef337ecf-2d0e-4912-bbd7-6d207d01f37d"/>
    <xsd:element name="properties">
      <xsd:complexType>
        <xsd:sequence>
          <xsd:element name="documentManagement">
            <xsd:complexType>
              <xsd:all>
                <xsd:element ref="ns2:TaxCatchAll" minOccurs="0"/>
                <xsd:element ref="ns2:TaxCatchAllLabel" minOccurs="0"/>
                <xsd:element ref="ns2:TaxKeywordTaxHTField" minOccurs="0"/>
                <xsd:element ref="ns2:_dlc_DocId" minOccurs="0"/>
                <xsd:element ref="ns2:_dlc_DocIdUrl" minOccurs="0"/>
                <xsd:element ref="ns2:_dlc_DocIdPersistId" minOccurs="0"/>
                <xsd:element ref="ns3:AMCENCM_Documentsoort_AC" minOccurs="0"/>
                <xsd:element ref="ns2:AMCENCM_DocumentSpecifiek" minOccurs="0"/>
                <xsd:element ref="ns3:AMCENCM_Doelgroep"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TaxCatchAll" ma:index="3" nillable="true" ma:displayName="Taxonomy Catch All Column" ma:hidden="true" ma:list="{6b421347-6406-4da3-871c-e558ecbd884a}" ma:internalName="TaxCatchAll" ma:showField="CatchAllData" ma:web="64121f37-56be-474c-a1e0-a6f522df94ca">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6b421347-6406-4da3-871c-e558ecbd884a}" ma:internalName="TaxCatchAllLabel" ma:readOnly="true" ma:showField="CatchAllDataLabel" ma:web="64121f37-56be-474c-a1e0-a6f522df94ca">
      <xsd:complexType>
        <xsd:complexContent>
          <xsd:extension base="dms:MultiChoiceLookup">
            <xsd:sequence>
              <xsd:element name="Value" type="dms:Lookup" maxOccurs="unbounded" minOccurs="0" nillable="true"/>
            </xsd:sequence>
          </xsd:extension>
        </xsd:complexContent>
      </xsd:complexType>
    </xsd:element>
    <xsd:element name="TaxKeywordTaxHTField" ma:index="5"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AMCENCM_DocumentSpecifiek" ma:index="16" nillable="true" ma:displayName="Document specifiek" ma:format="Dropdown" ma:internalName="AMCENCM_DocumentSpecifiek">
      <xsd:simpleType>
        <xsd:restriction base="dms:Choice">
          <xsd:enumeration value="Onderbouwende documenten"/>
        </xsd:restriction>
      </xsd:simpleType>
    </xsd:element>
  </xsd:schema>
  <xsd:schema xmlns:xsd="http://www.w3.org/2001/XMLSchema" xmlns:xs="http://www.w3.org/2001/XMLSchema" xmlns:dms="http://schemas.microsoft.com/office/2006/documentManagement/types" xmlns:pc="http://schemas.microsoft.com/office/infopath/2007/PartnerControls" targetNamespace="b2f7c624-5915-4e40-9297-1716875329c2" elementFormDefault="qualified">
    <xsd:import namespace="http://schemas.microsoft.com/office/2006/documentManagement/types"/>
    <xsd:import namespace="http://schemas.microsoft.com/office/infopath/2007/PartnerControls"/>
    <xsd:element name="AMCENCM_Documentsoort_AC" ma:index="15" nillable="true" ma:displayName="Documentsoort" ma:format="Dropdown" ma:internalName="AMCENCM_Documentsoort_AC">
      <xsd:simpleType>
        <xsd:restriction base="dms:Choice">
          <xsd:enumeration value="Aanbesteding"/>
          <xsd:enumeration value="Algemene voorwaarden"/>
          <xsd:enumeration value="Annex"/>
          <xsd:enumeration value="Basisovereenkomst"/>
          <xsd:enumeration value="Gunning"/>
          <xsd:enumeration value="Overige"/>
          <xsd:enumeration value="Projectdocumenten"/>
          <xsd:enumeration value="Relevante documenten"/>
          <xsd:enumeration value="Vraagspecificatie"/>
        </xsd:restriction>
      </xsd:simpleType>
    </xsd:element>
    <xsd:element name="AMCENCM_Doelgroep" ma:index="17" nillable="true" ma:displayName="Gegadigde" ma:format="Dropdown" ma:internalName="AMCENCM_Doelgroep">
      <xsd:simpleType>
        <xsd:restriction base="dms:Choice">
          <xsd:enumeration value="Nvt."/>
          <xsd:enumeration value="Gegadigde 1"/>
          <xsd:enumeration value="Gegadigde 2"/>
          <xsd:enumeration value="Gegadigde 3"/>
          <xsd:enumeration value="Gegadigde 4"/>
          <xsd:enumeration value="Gegadigde 5"/>
        </xsd:restriction>
      </xsd:simpleType>
    </xsd:element>
  </xsd:schema>
  <xsd:schema xmlns:xsd="http://www.w3.org/2001/XMLSchema" xmlns:xs="http://www.w3.org/2001/XMLSchema" xmlns:dms="http://schemas.microsoft.com/office/2006/documentManagement/types" xmlns:pc="http://schemas.microsoft.com/office/infopath/2007/PartnerControls" targetNamespace="ef337ecf-2d0e-4912-bbd7-6d207d01f37d"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feef5865-a982-42aa-8640-9d4286765ef6">
      <Terms xmlns="http://schemas.microsoft.com/office/infopath/2007/PartnerControls">
        <TermInfo xmlns="http://schemas.microsoft.com/office/infopath/2007/PartnerControls">
          <TermName xmlns="http://schemas.microsoft.com/office/infopath/2007/PartnerControls">Railinfrasystemen</TermName>
          <TermId xmlns="http://schemas.microsoft.com/office/infopath/2007/PartnerControls">ab0d3a58-9053-4686-84a8-90f5a1d6bad2</TermId>
        </TermInfo>
        <TermInfo xmlns="http://schemas.microsoft.com/office/infopath/2007/PartnerControls">
          <TermName xmlns="http://schemas.microsoft.com/office/infopath/2007/PartnerControls">Bijlage Duurzaamheid en Kwaliteit</TermName>
          <TermId xmlns="http://schemas.microsoft.com/office/infopath/2007/PartnerControls">28506bf1-e23f-45d5-a920-33688f4db7e7</TermId>
        </TermInfo>
        <TermInfo xmlns="http://schemas.microsoft.com/office/infopath/2007/PartnerControls">
          <TermName xmlns="http://schemas.microsoft.com/office/infopath/2007/PartnerControls">Laagspanningsvoedingen</TermName>
          <TermId xmlns="http://schemas.microsoft.com/office/infopath/2007/PartnerControls">e5dd6842-f496-4d60-b76d-3a71af0221a1</TermId>
        </TermInfo>
      </Terms>
    </TaxKeywordTaxHTField>
    <AMCENCM_Documentsoort_AC xmlns="b2f7c624-5915-4e40-9297-1716875329c2">Aanbesteding</AMCENCM_Documentsoort_AC>
    <TaxCatchAll xmlns="feef5865-a982-42aa-8640-9d4286765ef6">
      <Value>39</Value>
      <Value>38</Value>
      <Value>46</Value>
    </TaxCatchAll>
    <AMCENCM_Doelgroep xmlns="b2f7c624-5915-4e40-9297-1716875329c2" xsi:nil="true"/>
    <AMCENCM_DocumentSpecifiek xmlns="feef5865-a982-42aa-8640-9d4286765ef6" xsi:nil="true"/>
    <_dlc_DocId xmlns="feef5865-a982-42aa-8640-9d4286765ef6">CCM201896466-1495818267-56</_dlc_DocId>
    <_dlc_DocIdUrl xmlns="feef5865-a982-42aa-8640-9d4286765ef6">
      <Url>https://prorailbv.sharepoint.com/teams/CCM2018_96466/Contractering/_layouts/15/DocIdRedir.aspx?ID=CCM201896466-1495818267-56</Url>
      <Description>CCM201896466-1495818267-56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A785294-9007-469B-A7D8-9619EB733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b2f7c624-5915-4e40-9297-1716875329c2"/>
    <ds:schemaRef ds:uri="ef337ecf-2d0e-4912-bbd7-6d207d01f3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28ADF8-49B7-4375-925B-25DD731592C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b2f7c624-5915-4e40-9297-1716875329c2"/>
    <ds:schemaRef ds:uri="feef5865-a982-42aa-8640-9d4286765ef6"/>
    <ds:schemaRef ds:uri="ef337ecf-2d0e-4912-bbd7-6d207d01f37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587C348-AABA-4CE3-BB77-FBE3C3B0303B}">
  <ds:schemaRefs>
    <ds:schemaRef ds:uri="http://schemas.microsoft.com/sharepoint/v3/contenttype/forms"/>
  </ds:schemaRefs>
</ds:datastoreItem>
</file>

<file path=customXml/itemProps4.xml><?xml version="1.0" encoding="utf-8"?>
<ds:datastoreItem xmlns:ds="http://schemas.openxmlformats.org/officeDocument/2006/customXml" ds:itemID="{2A000058-D913-44AB-A790-66DFACF820F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Duurzaamheid en Kwaliteit</vt:lpstr>
      <vt:lpstr>Systeemkast toelichting</vt:lpstr>
      <vt:lpstr>'Duurzaamheid en Kwaliteit'!Afdrukbereik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6 Duurzaamheid en Kwaliteit - Laagspanningsvoedingen voor Railinfrasystemen</dc:title>
  <dc:subject/>
  <dc:creator>Bok, Martin</dc:creator>
  <cp:keywords>Railinfrasystemen; Bijlage Duurzaamheid en Kwaliteit; Laagspanningsvoedingen</cp:keywords>
  <dc:description/>
  <cp:lastModifiedBy>Lacomblé, MER (Marcel)</cp:lastModifiedBy>
  <cp:revision/>
  <cp:lastPrinted>2019-07-16T08:53:36Z</cp:lastPrinted>
  <dcterms:created xsi:type="dcterms:W3CDTF">2019-02-13T11:50:09Z</dcterms:created>
  <dcterms:modified xsi:type="dcterms:W3CDTF">2019-08-29T09:57:40Z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0x01010087BE2328015641F89A3F39F9EAAF275F005B8AD925813B42D6B7CE6A62A16C16E400AFBF3BDFBC46E24196A95D6705886779</vt:lpwstr>
  </property>
  <property fmtid="{D5CDD505-2E9C-101B-9397-08002B2CF9AE}" pid="3" name="_dlc_DocIdItemGuid">
    <vt:lpwstr>0602973c-8de6-4825-a96d-b8fcc4d6433d</vt:lpwstr>
  </property>
  <property fmtid="{D5CDD505-2E9C-101B-9397-08002B2CF9AE}" pid="4" name="TaxKeyword">
    <vt:lpwstr>39;#Railinfrasystemen|ab0d3a58-9053-4686-84a8-90f5a1d6bad2;#46;#Bijlage Duurzaamheid en Kwaliteit|28506bf1-e23f-45d5-a920-33688f4db7e7;#38;#Laagspanningsvoedingen|e5dd6842-f496-4d60-b76d-3a71af0221a1</vt:lpwstr>
  </property>
  <property fmtid="{D5CDD505-2E9C-101B-9397-08002B2CF9AE}" pid="5" name="AuthorIds_UIVersion_3">
    <vt:lpwstr>37</vt:lpwstr>
  </property>
</Properties>
</file>