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VDHAABFPS01\CompendaArchief$\CRMAlphaAdviesBureauDB\Archief\00013500\"/>
    </mc:Choice>
  </mc:AlternateContent>
  <bookViews>
    <workbookView xWindow="0" yWindow="0" windowWidth="28800" windowHeight="12435" tabRatio="799" firstSheet="1" activeTab="1"/>
  </bookViews>
  <sheets>
    <sheet name="Verzamelblad" sheetId="28" state="hidden" r:id="rId1"/>
    <sheet name="Algemene gegevens" sheetId="10" r:id="rId2"/>
    <sheet name="Voorbeeld Kernassortiment" sheetId="13" state="hidden" r:id="rId3"/>
    <sheet name="Prijzenblad" sheetId="107" r:id="rId4"/>
    <sheet name="Programma van Eisen" sheetId="1" r:id="rId5"/>
    <sheet name="1" sheetId="24" r:id="rId6"/>
    <sheet name="2" sheetId="69" r:id="rId7"/>
    <sheet name="3" sheetId="70" r:id="rId8"/>
    <sheet name="4" sheetId="71" r:id="rId9"/>
    <sheet name="5" sheetId="72" r:id="rId10"/>
    <sheet name="6" sheetId="73" r:id="rId11"/>
    <sheet name="7" sheetId="74" r:id="rId12"/>
    <sheet name="8" sheetId="75" r:id="rId13"/>
    <sheet name="9" sheetId="76" r:id="rId14"/>
    <sheet name="10" sheetId="77" r:id="rId15"/>
    <sheet name="11" sheetId="78" r:id="rId16"/>
    <sheet name="12" sheetId="79" r:id="rId17"/>
    <sheet name="13" sheetId="80" r:id="rId18"/>
    <sheet name="14" sheetId="81" r:id="rId19"/>
    <sheet name="15" sheetId="82" r:id="rId20"/>
    <sheet name="16" sheetId="83" r:id="rId21"/>
    <sheet name="17" sheetId="84" r:id="rId22"/>
    <sheet name="18" sheetId="85" r:id="rId23"/>
    <sheet name="19" sheetId="86" r:id="rId24"/>
    <sheet name="20" sheetId="87" r:id="rId25"/>
    <sheet name="21" sheetId="88" r:id="rId26"/>
    <sheet name="22" sheetId="89" r:id="rId27"/>
    <sheet name="23" sheetId="90" state="hidden" r:id="rId28"/>
    <sheet name="24" sheetId="91" state="hidden" r:id="rId29"/>
    <sheet name="25" sheetId="92" state="hidden" r:id="rId30"/>
    <sheet name="26" sheetId="93" state="hidden" r:id="rId31"/>
    <sheet name="27" sheetId="94" state="hidden" r:id="rId32"/>
    <sheet name="28" sheetId="95" state="hidden" r:id="rId33"/>
    <sheet name="29" sheetId="96" state="hidden" r:id="rId34"/>
    <sheet name="30" sheetId="97" state="hidden" r:id="rId35"/>
    <sheet name="31" sheetId="98" state="hidden" r:id="rId36"/>
    <sheet name="32" sheetId="99" state="hidden" r:id="rId37"/>
    <sheet name="33" sheetId="100" state="hidden" r:id="rId38"/>
    <sheet name="34" sheetId="101" state="hidden" r:id="rId39"/>
    <sheet name="35" sheetId="102" state="hidden" r:id="rId40"/>
    <sheet name="36" sheetId="103" state="hidden" r:id="rId41"/>
    <sheet name="37" sheetId="104" state="hidden" r:id="rId42"/>
    <sheet name="38" sheetId="105" state="hidden" r:id="rId43"/>
    <sheet name="39" sheetId="106" state="hidden" r:id="rId44"/>
    <sheet name="7. overige tafels" sheetId="7" state="hidden" r:id="rId45"/>
    <sheet name="8.Kasten - modulair" sheetId="23" state="hidden" r:id="rId46"/>
  </sheets>
  <definedNames>
    <definedName name="_xlnm._FilterDatabase" localSheetId="0" hidden="1">Verzamelblad!$A$1:$AN$41</definedName>
    <definedName name="_xlnm.Print_Area" localSheetId="44">'7. overige tafels'!$A$1:$D$28</definedName>
    <definedName name="_xlnm.Print_Area" localSheetId="1">'Algemene gegevens'!$A$1:$AL$25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 i="74" l="1"/>
  <c r="C12" i="74"/>
  <c r="B12" i="74"/>
  <c r="D12" i="85"/>
  <c r="C12" i="85"/>
  <c r="B12" i="85"/>
  <c r="D17" i="85"/>
  <c r="C17" i="85"/>
  <c r="B17" i="85"/>
  <c r="D16" i="85"/>
  <c r="C16" i="85"/>
  <c r="B16" i="85"/>
  <c r="C12" i="91"/>
  <c r="D12" i="91"/>
  <c r="B12" i="91"/>
  <c r="C12" i="90"/>
  <c r="D12" i="90"/>
  <c r="B12" i="90"/>
  <c r="C17" i="90"/>
  <c r="D17" i="90"/>
  <c r="B17" i="90"/>
  <c r="D16" i="90"/>
  <c r="C16" i="90"/>
  <c r="B16" i="90"/>
  <c r="C13" i="24"/>
  <c r="H13" i="107"/>
  <c r="E13" i="107"/>
  <c r="I13" i="107"/>
  <c r="H12" i="107"/>
  <c r="E12" i="107"/>
  <c r="H11" i="107"/>
  <c r="E11" i="107"/>
  <c r="I11" i="107" s="1"/>
  <c r="H10" i="107"/>
  <c r="I10" i="107" s="1"/>
  <c r="E10" i="107"/>
  <c r="H9" i="107"/>
  <c r="E9" i="107"/>
  <c r="I9" i="107" s="1"/>
  <c r="H8" i="107"/>
  <c r="E8" i="107"/>
  <c r="H7" i="107"/>
  <c r="E7" i="107"/>
  <c r="I7" i="107" s="1"/>
  <c r="H6" i="107"/>
  <c r="E6" i="107"/>
  <c r="H5" i="107"/>
  <c r="E5" i="107"/>
  <c r="I5" i="107" s="1"/>
  <c r="H4" i="107"/>
  <c r="I4" i="107"/>
  <c r="E4" i="107"/>
  <c r="I6" i="107"/>
  <c r="I12" i="107"/>
  <c r="I8" i="107"/>
  <c r="D15" i="106"/>
  <c r="C15" i="106"/>
  <c r="B15" i="106"/>
  <c r="D14" i="106"/>
  <c r="B14" i="106"/>
  <c r="D13" i="106"/>
  <c r="B13" i="106"/>
  <c r="D12" i="106"/>
  <c r="B12" i="106"/>
  <c r="D11" i="106"/>
  <c r="B11" i="106"/>
  <c r="D10" i="106"/>
  <c r="B10" i="106"/>
  <c r="D9" i="106"/>
  <c r="B9" i="106"/>
  <c r="D8" i="106"/>
  <c r="B8" i="106"/>
  <c r="D7" i="106"/>
  <c r="B7" i="106"/>
  <c r="B4" i="106"/>
  <c r="C3" i="106"/>
  <c r="B3" i="106"/>
  <c r="B2" i="106"/>
  <c r="D15" i="105"/>
  <c r="C15" i="105"/>
  <c r="B15" i="105"/>
  <c r="D14" i="105"/>
  <c r="B14" i="105"/>
  <c r="D13" i="105"/>
  <c r="B13" i="105"/>
  <c r="D12" i="105"/>
  <c r="B12" i="105"/>
  <c r="D11" i="105"/>
  <c r="B11" i="105"/>
  <c r="D10" i="105"/>
  <c r="B10" i="105"/>
  <c r="D9" i="105"/>
  <c r="B9" i="105"/>
  <c r="D8" i="105"/>
  <c r="B8" i="105"/>
  <c r="D7" i="105"/>
  <c r="B7" i="105"/>
  <c r="B4" i="105"/>
  <c r="C3" i="105"/>
  <c r="B3" i="105"/>
  <c r="B2" i="105"/>
  <c r="D15" i="104"/>
  <c r="C15" i="104"/>
  <c r="B15" i="104"/>
  <c r="D14" i="104"/>
  <c r="B14" i="104"/>
  <c r="D13" i="104"/>
  <c r="B13" i="104"/>
  <c r="D12" i="104"/>
  <c r="B12" i="104"/>
  <c r="D11" i="104"/>
  <c r="B11" i="104"/>
  <c r="D10" i="104"/>
  <c r="B10" i="104"/>
  <c r="D9" i="104"/>
  <c r="B9" i="104"/>
  <c r="D8" i="104"/>
  <c r="B8" i="104"/>
  <c r="D7" i="104"/>
  <c r="B7" i="104"/>
  <c r="B4" i="104"/>
  <c r="C3" i="104"/>
  <c r="B3" i="104"/>
  <c r="B2" i="104"/>
  <c r="D15" i="103"/>
  <c r="C15" i="103"/>
  <c r="B15" i="103"/>
  <c r="D14" i="103"/>
  <c r="B14" i="103"/>
  <c r="D13" i="103"/>
  <c r="B13" i="103"/>
  <c r="D12" i="103"/>
  <c r="B12" i="103"/>
  <c r="D11" i="103"/>
  <c r="B11" i="103"/>
  <c r="D10" i="103"/>
  <c r="B10" i="103"/>
  <c r="D9" i="103"/>
  <c r="B9" i="103"/>
  <c r="D8" i="103"/>
  <c r="B8" i="103"/>
  <c r="D7" i="103"/>
  <c r="B7" i="103"/>
  <c r="B4" i="103"/>
  <c r="C3" i="103"/>
  <c r="B3" i="103"/>
  <c r="B2" i="103"/>
  <c r="D15" i="102"/>
  <c r="C15" i="102"/>
  <c r="B15" i="102"/>
  <c r="D14" i="102"/>
  <c r="B14" i="102"/>
  <c r="D13" i="102"/>
  <c r="B13" i="102"/>
  <c r="D12" i="102"/>
  <c r="B12" i="102"/>
  <c r="D11" i="102"/>
  <c r="B11" i="102"/>
  <c r="D10" i="102"/>
  <c r="B10" i="102"/>
  <c r="D9" i="102"/>
  <c r="B9" i="102"/>
  <c r="D8" i="102"/>
  <c r="B8" i="102"/>
  <c r="D7" i="102"/>
  <c r="B7" i="102"/>
  <c r="B4" i="102"/>
  <c r="C3" i="102"/>
  <c r="B3" i="102"/>
  <c r="B2" i="102"/>
  <c r="D15" i="101"/>
  <c r="C15" i="101"/>
  <c r="B15" i="101"/>
  <c r="D14" i="101"/>
  <c r="B14" i="101"/>
  <c r="D13" i="101"/>
  <c r="B13" i="101"/>
  <c r="D12" i="101"/>
  <c r="B12" i="101"/>
  <c r="D11" i="101"/>
  <c r="B11" i="101"/>
  <c r="D10" i="101"/>
  <c r="B10" i="101"/>
  <c r="D9" i="101"/>
  <c r="B9" i="101"/>
  <c r="D8" i="101"/>
  <c r="B8" i="101"/>
  <c r="D7" i="101"/>
  <c r="B7" i="101"/>
  <c r="B4" i="101"/>
  <c r="C3" i="101"/>
  <c r="B3" i="101"/>
  <c r="B2" i="101"/>
  <c r="D15" i="100"/>
  <c r="C15" i="100"/>
  <c r="B15" i="100"/>
  <c r="D14" i="100"/>
  <c r="B14" i="100"/>
  <c r="D13" i="100"/>
  <c r="B13" i="100"/>
  <c r="D12" i="100"/>
  <c r="B12" i="100"/>
  <c r="D11" i="100"/>
  <c r="B11" i="100"/>
  <c r="D10" i="100"/>
  <c r="B10" i="100"/>
  <c r="D9" i="100"/>
  <c r="B9" i="100"/>
  <c r="D8" i="100"/>
  <c r="B8" i="100"/>
  <c r="D7" i="100"/>
  <c r="B7" i="100"/>
  <c r="B4" i="100"/>
  <c r="C3" i="100"/>
  <c r="B3" i="100"/>
  <c r="B2" i="100"/>
  <c r="D15" i="99"/>
  <c r="C15" i="99"/>
  <c r="B15" i="99"/>
  <c r="D14" i="99"/>
  <c r="B14" i="99"/>
  <c r="D13" i="99"/>
  <c r="B13" i="99"/>
  <c r="D12" i="99"/>
  <c r="B12" i="99"/>
  <c r="D11" i="99"/>
  <c r="B11" i="99"/>
  <c r="D10" i="99"/>
  <c r="B10" i="99"/>
  <c r="D9" i="99"/>
  <c r="B9" i="99"/>
  <c r="D8" i="99"/>
  <c r="B8" i="99"/>
  <c r="D7" i="99"/>
  <c r="B7" i="99"/>
  <c r="B4" i="99"/>
  <c r="C3" i="99"/>
  <c r="B3" i="99"/>
  <c r="B2" i="99"/>
  <c r="D15" i="98"/>
  <c r="C15" i="98"/>
  <c r="B15" i="98"/>
  <c r="D14" i="98"/>
  <c r="B14" i="98"/>
  <c r="D13" i="98"/>
  <c r="B13" i="98"/>
  <c r="D12" i="98"/>
  <c r="B12" i="98"/>
  <c r="D11" i="98"/>
  <c r="B11" i="98"/>
  <c r="D10" i="98"/>
  <c r="B10" i="98"/>
  <c r="D9" i="98"/>
  <c r="B9" i="98"/>
  <c r="D8" i="98"/>
  <c r="B8" i="98"/>
  <c r="D7" i="98"/>
  <c r="B7" i="98"/>
  <c r="B4" i="98"/>
  <c r="C3" i="98"/>
  <c r="B3" i="98"/>
  <c r="B2" i="98"/>
  <c r="D15" i="97"/>
  <c r="C15" i="97"/>
  <c r="B15" i="97"/>
  <c r="D14" i="97"/>
  <c r="B14" i="97"/>
  <c r="D13" i="97"/>
  <c r="B13" i="97"/>
  <c r="D12" i="97"/>
  <c r="B12" i="97"/>
  <c r="D11" i="97"/>
  <c r="B11" i="97"/>
  <c r="D10" i="97"/>
  <c r="B10" i="97"/>
  <c r="D9" i="97"/>
  <c r="B9" i="97"/>
  <c r="D8" i="97"/>
  <c r="B8" i="97"/>
  <c r="D7" i="97"/>
  <c r="B7" i="97"/>
  <c r="B4" i="97"/>
  <c r="C3" i="97"/>
  <c r="B3" i="97"/>
  <c r="B2" i="97"/>
  <c r="D15" i="96"/>
  <c r="C15" i="96"/>
  <c r="B15" i="96"/>
  <c r="D14" i="96"/>
  <c r="B14" i="96"/>
  <c r="D13" i="96"/>
  <c r="B13" i="96"/>
  <c r="D12" i="96"/>
  <c r="B12" i="96"/>
  <c r="D11" i="96"/>
  <c r="B11" i="96"/>
  <c r="D10" i="96"/>
  <c r="B10" i="96"/>
  <c r="D9" i="96"/>
  <c r="B9" i="96"/>
  <c r="D8" i="96"/>
  <c r="B8" i="96"/>
  <c r="D7" i="96"/>
  <c r="B7" i="96"/>
  <c r="B4" i="96"/>
  <c r="C3" i="96"/>
  <c r="B3" i="96"/>
  <c r="B2" i="96"/>
  <c r="D15" i="95"/>
  <c r="C15" i="95"/>
  <c r="B15" i="95"/>
  <c r="D14" i="95"/>
  <c r="B14" i="95"/>
  <c r="D13" i="95"/>
  <c r="B13" i="95"/>
  <c r="D12" i="95"/>
  <c r="B12" i="95"/>
  <c r="D11" i="95"/>
  <c r="B11" i="95"/>
  <c r="D10" i="95"/>
  <c r="B10" i="95"/>
  <c r="D9" i="95"/>
  <c r="B9" i="95"/>
  <c r="D8" i="95"/>
  <c r="B8" i="95"/>
  <c r="D7" i="95"/>
  <c r="B7" i="95"/>
  <c r="B4" i="95"/>
  <c r="C3" i="95"/>
  <c r="B3" i="95"/>
  <c r="B2" i="95"/>
  <c r="D15" i="94"/>
  <c r="C15" i="94"/>
  <c r="B15" i="94"/>
  <c r="D14" i="94"/>
  <c r="B14" i="94"/>
  <c r="D13" i="94"/>
  <c r="B13" i="94"/>
  <c r="D12" i="94"/>
  <c r="B12" i="94"/>
  <c r="D11" i="94"/>
  <c r="B11" i="94"/>
  <c r="D10" i="94"/>
  <c r="B10" i="94"/>
  <c r="D9" i="94"/>
  <c r="B9" i="94"/>
  <c r="D8" i="94"/>
  <c r="B8" i="94"/>
  <c r="D7" i="94"/>
  <c r="B7" i="94"/>
  <c r="B4" i="94"/>
  <c r="C3" i="94"/>
  <c r="B3" i="94"/>
  <c r="B2" i="94"/>
  <c r="D15" i="93"/>
  <c r="C15" i="93"/>
  <c r="B15" i="93"/>
  <c r="D14" i="93"/>
  <c r="B14" i="93"/>
  <c r="D13" i="93"/>
  <c r="B13" i="93"/>
  <c r="D12" i="93"/>
  <c r="B12" i="93"/>
  <c r="D11" i="93"/>
  <c r="B11" i="93"/>
  <c r="D10" i="93"/>
  <c r="B10" i="93"/>
  <c r="D9" i="93"/>
  <c r="B9" i="93"/>
  <c r="D8" i="93"/>
  <c r="B8" i="93"/>
  <c r="D7" i="93"/>
  <c r="B7" i="93"/>
  <c r="B4" i="93"/>
  <c r="C3" i="93"/>
  <c r="B3" i="93"/>
  <c r="B2" i="93"/>
  <c r="D15" i="92"/>
  <c r="C15" i="92"/>
  <c r="B15" i="92"/>
  <c r="D14" i="92"/>
  <c r="B14" i="92"/>
  <c r="D13" i="92"/>
  <c r="B13" i="92"/>
  <c r="D12" i="92"/>
  <c r="B12" i="92"/>
  <c r="D11" i="92"/>
  <c r="B11" i="92"/>
  <c r="D10" i="92"/>
  <c r="B10" i="92"/>
  <c r="D9" i="92"/>
  <c r="B9" i="92"/>
  <c r="D8" i="92"/>
  <c r="B8" i="92"/>
  <c r="D7" i="92"/>
  <c r="B7" i="92"/>
  <c r="B4" i="92"/>
  <c r="C3" i="92"/>
  <c r="B3" i="92"/>
  <c r="B2" i="92"/>
  <c r="D15" i="91"/>
  <c r="C15" i="91"/>
  <c r="B15" i="91"/>
  <c r="D14" i="91"/>
  <c r="B14" i="91"/>
  <c r="D13" i="91"/>
  <c r="B13" i="91"/>
  <c r="D11" i="91"/>
  <c r="B11" i="91"/>
  <c r="D10" i="91"/>
  <c r="B10" i="91"/>
  <c r="D9" i="91"/>
  <c r="B9" i="91"/>
  <c r="D8" i="91"/>
  <c r="B8" i="91"/>
  <c r="D7" i="91"/>
  <c r="B7" i="91"/>
  <c r="B4" i="91"/>
  <c r="C3" i="91"/>
  <c r="B3" i="91"/>
  <c r="B2" i="91"/>
  <c r="D15" i="90"/>
  <c r="C15" i="90"/>
  <c r="B15" i="90"/>
  <c r="D14" i="90"/>
  <c r="B14" i="90"/>
  <c r="D13" i="90"/>
  <c r="B13" i="90"/>
  <c r="D11" i="90"/>
  <c r="B11" i="90"/>
  <c r="D10" i="90"/>
  <c r="B10" i="90"/>
  <c r="D9" i="90"/>
  <c r="B9" i="90"/>
  <c r="D8" i="90"/>
  <c r="B8" i="90"/>
  <c r="D7" i="90"/>
  <c r="B7" i="90"/>
  <c r="B4" i="90"/>
  <c r="C3" i="90"/>
  <c r="B3" i="90"/>
  <c r="B2" i="90"/>
  <c r="D15" i="89"/>
  <c r="C15" i="89"/>
  <c r="B15" i="89"/>
  <c r="D14" i="89"/>
  <c r="B14" i="89"/>
  <c r="D13" i="89"/>
  <c r="B13" i="89"/>
  <c r="D12" i="89"/>
  <c r="B12" i="89"/>
  <c r="D11" i="89"/>
  <c r="B11" i="89"/>
  <c r="D10" i="89"/>
  <c r="B10" i="89"/>
  <c r="D9" i="89"/>
  <c r="B9" i="89"/>
  <c r="D8" i="89"/>
  <c r="B8" i="89"/>
  <c r="D7" i="89"/>
  <c r="B7" i="89"/>
  <c r="B4" i="89"/>
  <c r="C3" i="89"/>
  <c r="B3" i="89"/>
  <c r="B2" i="89"/>
  <c r="D15" i="88"/>
  <c r="C15" i="88"/>
  <c r="B15" i="88"/>
  <c r="D14" i="88"/>
  <c r="B14" i="88"/>
  <c r="D13" i="88"/>
  <c r="B13" i="88"/>
  <c r="D12" i="88"/>
  <c r="B12" i="88"/>
  <c r="D11" i="88"/>
  <c r="B11" i="88"/>
  <c r="D10" i="88"/>
  <c r="B10" i="88"/>
  <c r="D9" i="88"/>
  <c r="B9" i="88"/>
  <c r="D8" i="88"/>
  <c r="B8" i="88"/>
  <c r="D7" i="88"/>
  <c r="B7" i="88"/>
  <c r="B4" i="88"/>
  <c r="C3" i="88"/>
  <c r="B3" i="88"/>
  <c r="B2" i="88"/>
  <c r="D15" i="87"/>
  <c r="C15" i="87"/>
  <c r="B15" i="87"/>
  <c r="D14" i="87"/>
  <c r="B14" i="87"/>
  <c r="D13" i="87"/>
  <c r="B13" i="87"/>
  <c r="D12" i="87"/>
  <c r="B12" i="87"/>
  <c r="D11" i="87"/>
  <c r="B11" i="87"/>
  <c r="D10" i="87"/>
  <c r="B10" i="87"/>
  <c r="D9" i="87"/>
  <c r="B9" i="87"/>
  <c r="D8" i="87"/>
  <c r="B8" i="87"/>
  <c r="D7" i="87"/>
  <c r="B7" i="87"/>
  <c r="B4" i="87"/>
  <c r="C3" i="87"/>
  <c r="B3" i="87"/>
  <c r="B2" i="87"/>
  <c r="D15" i="86"/>
  <c r="C15" i="86"/>
  <c r="B15" i="86"/>
  <c r="D14" i="86"/>
  <c r="B14" i="86"/>
  <c r="D13" i="86"/>
  <c r="B13" i="86"/>
  <c r="D12" i="86"/>
  <c r="B12" i="86"/>
  <c r="D11" i="86"/>
  <c r="B11" i="86"/>
  <c r="D10" i="86"/>
  <c r="B10" i="86"/>
  <c r="D9" i="86"/>
  <c r="B9" i="86"/>
  <c r="D8" i="86"/>
  <c r="B8" i="86"/>
  <c r="D7" i="86"/>
  <c r="B7" i="86"/>
  <c r="B4" i="86"/>
  <c r="C3" i="86"/>
  <c r="B3" i="86"/>
  <c r="B2" i="86"/>
  <c r="D14" i="85"/>
  <c r="B14" i="85"/>
  <c r="D13" i="85"/>
  <c r="B13" i="85"/>
  <c r="D11" i="85"/>
  <c r="B11" i="85"/>
  <c r="D10" i="85"/>
  <c r="B10" i="85"/>
  <c r="D9" i="85"/>
  <c r="B9" i="85"/>
  <c r="D8" i="85"/>
  <c r="B8" i="85"/>
  <c r="D7" i="85"/>
  <c r="B7" i="85"/>
  <c r="B4" i="85"/>
  <c r="C3" i="85"/>
  <c r="B3" i="85"/>
  <c r="B2" i="85"/>
  <c r="D15" i="84"/>
  <c r="C15" i="84"/>
  <c r="B15" i="84"/>
  <c r="D14" i="84"/>
  <c r="B14" i="84"/>
  <c r="D13" i="84"/>
  <c r="B13" i="84"/>
  <c r="D12" i="84"/>
  <c r="B12" i="84"/>
  <c r="D11" i="84"/>
  <c r="B11" i="84"/>
  <c r="D10" i="84"/>
  <c r="B10" i="84"/>
  <c r="D9" i="84"/>
  <c r="B9" i="84"/>
  <c r="D8" i="84"/>
  <c r="B8" i="84"/>
  <c r="D7" i="84"/>
  <c r="B7" i="84"/>
  <c r="B4" i="84"/>
  <c r="C3" i="84"/>
  <c r="B3" i="84"/>
  <c r="B2" i="84"/>
  <c r="D15" i="83"/>
  <c r="C15" i="83"/>
  <c r="B15" i="83"/>
  <c r="D14" i="83"/>
  <c r="B14" i="83"/>
  <c r="D13" i="83"/>
  <c r="B13" i="83"/>
  <c r="D12" i="83"/>
  <c r="B12" i="83"/>
  <c r="D11" i="83"/>
  <c r="B11" i="83"/>
  <c r="D10" i="83"/>
  <c r="B10" i="83"/>
  <c r="D9" i="83"/>
  <c r="B9" i="83"/>
  <c r="D8" i="83"/>
  <c r="B8" i="83"/>
  <c r="D7" i="83"/>
  <c r="B7" i="83"/>
  <c r="B4" i="83"/>
  <c r="C3" i="83"/>
  <c r="B3" i="83"/>
  <c r="B2" i="83"/>
  <c r="D15" i="82"/>
  <c r="C15" i="82"/>
  <c r="B15" i="82"/>
  <c r="D14" i="82"/>
  <c r="B14" i="82"/>
  <c r="D13" i="82"/>
  <c r="B13" i="82"/>
  <c r="D12" i="82"/>
  <c r="B12" i="82"/>
  <c r="D11" i="82"/>
  <c r="B11" i="82"/>
  <c r="D10" i="82"/>
  <c r="B10" i="82"/>
  <c r="D9" i="82"/>
  <c r="B9" i="82"/>
  <c r="D8" i="82"/>
  <c r="B8" i="82"/>
  <c r="D7" i="82"/>
  <c r="B7" i="82"/>
  <c r="B4" i="82"/>
  <c r="C3" i="82"/>
  <c r="B3" i="82"/>
  <c r="B2" i="82"/>
  <c r="D15" i="81"/>
  <c r="C15" i="81"/>
  <c r="B15" i="81"/>
  <c r="D14" i="81"/>
  <c r="B14" i="81"/>
  <c r="D13" i="81"/>
  <c r="B13" i="81"/>
  <c r="D12" i="81"/>
  <c r="B12" i="81"/>
  <c r="D11" i="81"/>
  <c r="B11" i="81"/>
  <c r="D10" i="81"/>
  <c r="B10" i="81"/>
  <c r="D9" i="81"/>
  <c r="B9" i="81"/>
  <c r="D8" i="81"/>
  <c r="B8" i="81"/>
  <c r="D7" i="81"/>
  <c r="B7" i="81"/>
  <c r="B4" i="81"/>
  <c r="C3" i="81"/>
  <c r="B3" i="81"/>
  <c r="B2" i="81"/>
  <c r="D15" i="80"/>
  <c r="C15" i="80"/>
  <c r="B15" i="80"/>
  <c r="D14" i="80"/>
  <c r="B14" i="80"/>
  <c r="D13" i="80"/>
  <c r="B13" i="80"/>
  <c r="D12" i="80"/>
  <c r="B12" i="80"/>
  <c r="D11" i="80"/>
  <c r="B11" i="80"/>
  <c r="D10" i="80"/>
  <c r="B10" i="80"/>
  <c r="D9" i="80"/>
  <c r="B9" i="80"/>
  <c r="D8" i="80"/>
  <c r="B8" i="80"/>
  <c r="D7" i="80"/>
  <c r="B7" i="80"/>
  <c r="B4" i="80"/>
  <c r="C3" i="80"/>
  <c r="B3" i="80"/>
  <c r="B2" i="80"/>
  <c r="D15" i="79"/>
  <c r="C15" i="79"/>
  <c r="B15" i="79"/>
  <c r="D14" i="79"/>
  <c r="B14" i="79"/>
  <c r="D13" i="79"/>
  <c r="B13" i="79"/>
  <c r="D12" i="79"/>
  <c r="B12" i="79"/>
  <c r="D11" i="79"/>
  <c r="B11" i="79"/>
  <c r="D10" i="79"/>
  <c r="B10" i="79"/>
  <c r="D9" i="79"/>
  <c r="B9" i="79"/>
  <c r="D8" i="79"/>
  <c r="B8" i="79"/>
  <c r="D7" i="79"/>
  <c r="B7" i="79"/>
  <c r="B4" i="79"/>
  <c r="C3" i="79"/>
  <c r="B3" i="79"/>
  <c r="B2" i="79"/>
  <c r="D15" i="78"/>
  <c r="C15" i="78"/>
  <c r="B15" i="78"/>
  <c r="D14" i="78"/>
  <c r="B14" i="78"/>
  <c r="D13" i="78"/>
  <c r="B13" i="78"/>
  <c r="D12" i="78"/>
  <c r="B12" i="78"/>
  <c r="D11" i="78"/>
  <c r="B11" i="78"/>
  <c r="D10" i="78"/>
  <c r="B10" i="78"/>
  <c r="D9" i="78"/>
  <c r="B9" i="78"/>
  <c r="D8" i="78"/>
  <c r="B8" i="78"/>
  <c r="D7" i="78"/>
  <c r="B7" i="78"/>
  <c r="B4" i="78"/>
  <c r="C3" i="78"/>
  <c r="B3" i="78"/>
  <c r="B2" i="78"/>
  <c r="D15" i="77"/>
  <c r="C15" i="77"/>
  <c r="B15" i="77"/>
  <c r="D14" i="77"/>
  <c r="B14" i="77"/>
  <c r="D13" i="77"/>
  <c r="B13" i="77"/>
  <c r="D12" i="77"/>
  <c r="B12" i="77"/>
  <c r="D11" i="77"/>
  <c r="B11" i="77"/>
  <c r="D10" i="77"/>
  <c r="B10" i="77"/>
  <c r="D9" i="77"/>
  <c r="B9" i="77"/>
  <c r="D8" i="77"/>
  <c r="B8" i="77"/>
  <c r="D7" i="77"/>
  <c r="B7" i="77"/>
  <c r="B4" i="77"/>
  <c r="C3" i="77"/>
  <c r="B3" i="77"/>
  <c r="B2" i="77"/>
  <c r="D14" i="76"/>
  <c r="B14" i="76"/>
  <c r="D13" i="76"/>
  <c r="B13" i="76"/>
  <c r="D12" i="76"/>
  <c r="B12" i="76"/>
  <c r="D11" i="76"/>
  <c r="B11" i="76"/>
  <c r="D10" i="76"/>
  <c r="B10" i="76"/>
  <c r="D9" i="76"/>
  <c r="B9" i="76"/>
  <c r="D8" i="76"/>
  <c r="B8" i="76"/>
  <c r="D7" i="76"/>
  <c r="B7" i="76"/>
  <c r="B4" i="76"/>
  <c r="C3" i="76"/>
  <c r="B3" i="76"/>
  <c r="B2" i="76"/>
  <c r="D15" i="75"/>
  <c r="C15" i="75"/>
  <c r="B15" i="75"/>
  <c r="D14" i="75"/>
  <c r="B14" i="75"/>
  <c r="D13" i="75"/>
  <c r="B13" i="75"/>
  <c r="D12" i="75"/>
  <c r="B12" i="75"/>
  <c r="D11" i="75"/>
  <c r="B11" i="75"/>
  <c r="D10" i="75"/>
  <c r="B10" i="75"/>
  <c r="D9" i="75"/>
  <c r="B9" i="75"/>
  <c r="D8" i="75"/>
  <c r="B8" i="75"/>
  <c r="D7" i="75"/>
  <c r="B7" i="75"/>
  <c r="B4" i="75"/>
  <c r="C3" i="75"/>
  <c r="B3" i="75"/>
  <c r="B2" i="75"/>
  <c r="D14" i="74"/>
  <c r="B14" i="74"/>
  <c r="D13" i="74"/>
  <c r="B13" i="74"/>
  <c r="D10" i="74"/>
  <c r="B10" i="74"/>
  <c r="D9" i="74"/>
  <c r="B9" i="74"/>
  <c r="D8" i="74"/>
  <c r="B8" i="74"/>
  <c r="D7" i="74"/>
  <c r="B7" i="74"/>
  <c r="B4" i="74"/>
  <c r="C3" i="74"/>
  <c r="B3" i="74"/>
  <c r="B2" i="74"/>
  <c r="D15" i="73"/>
  <c r="C15" i="73"/>
  <c r="B15" i="73"/>
  <c r="D14" i="73"/>
  <c r="B14" i="73"/>
  <c r="D13" i="73"/>
  <c r="B13" i="73"/>
  <c r="D12" i="73"/>
  <c r="B12" i="73"/>
  <c r="D11" i="73"/>
  <c r="B11" i="73"/>
  <c r="D10" i="73"/>
  <c r="B10" i="73"/>
  <c r="D9" i="73"/>
  <c r="B9" i="73"/>
  <c r="D8" i="73"/>
  <c r="B8" i="73"/>
  <c r="D7" i="73"/>
  <c r="B7" i="73"/>
  <c r="B4" i="73"/>
  <c r="C3" i="73"/>
  <c r="B3" i="73"/>
  <c r="B2" i="73"/>
  <c r="D15" i="72"/>
  <c r="C15" i="72"/>
  <c r="B15" i="72"/>
  <c r="D14" i="72"/>
  <c r="B14" i="72"/>
  <c r="D13" i="72"/>
  <c r="B13" i="72"/>
  <c r="D12" i="72"/>
  <c r="B12" i="72"/>
  <c r="D11" i="72"/>
  <c r="B11" i="72"/>
  <c r="D10" i="72"/>
  <c r="B10" i="72"/>
  <c r="D9" i="72"/>
  <c r="B9" i="72"/>
  <c r="D8" i="72"/>
  <c r="B8" i="72"/>
  <c r="D7" i="72"/>
  <c r="B7" i="72"/>
  <c r="B4" i="72"/>
  <c r="C3" i="72"/>
  <c r="B3" i="72"/>
  <c r="B2" i="72"/>
  <c r="D15" i="71"/>
  <c r="C15" i="71"/>
  <c r="B15" i="71"/>
  <c r="D14" i="71"/>
  <c r="B14" i="71"/>
  <c r="D13" i="71"/>
  <c r="B13" i="71"/>
  <c r="D12" i="71"/>
  <c r="B12" i="71"/>
  <c r="D11" i="71"/>
  <c r="B11" i="71"/>
  <c r="D10" i="71"/>
  <c r="B10" i="71"/>
  <c r="D9" i="71"/>
  <c r="B9" i="71"/>
  <c r="D8" i="71"/>
  <c r="B8" i="71"/>
  <c r="D7" i="71"/>
  <c r="B7" i="71"/>
  <c r="B4" i="71"/>
  <c r="C3" i="71"/>
  <c r="B3" i="71"/>
  <c r="B2" i="71"/>
  <c r="D15" i="70"/>
  <c r="C15" i="70"/>
  <c r="B15" i="70"/>
  <c r="D14" i="70"/>
  <c r="B14" i="70"/>
  <c r="D13" i="70"/>
  <c r="B13" i="70"/>
  <c r="D12" i="70"/>
  <c r="B12" i="70"/>
  <c r="D11" i="70"/>
  <c r="B11" i="70"/>
  <c r="D10" i="70"/>
  <c r="B10" i="70"/>
  <c r="D9" i="70"/>
  <c r="B9" i="70"/>
  <c r="D8" i="70"/>
  <c r="B8" i="70"/>
  <c r="D7" i="70"/>
  <c r="B7" i="70"/>
  <c r="B4" i="70"/>
  <c r="C3" i="70"/>
  <c r="B3" i="70"/>
  <c r="B2" i="70"/>
  <c r="D15" i="69"/>
  <c r="C15" i="69"/>
  <c r="B15" i="69"/>
  <c r="D14" i="69"/>
  <c r="B14" i="69"/>
  <c r="D13" i="69"/>
  <c r="B13" i="69"/>
  <c r="D12" i="69"/>
  <c r="B12" i="69"/>
  <c r="D11" i="69"/>
  <c r="B11" i="69"/>
  <c r="D10" i="69"/>
  <c r="B10" i="69"/>
  <c r="D9" i="69"/>
  <c r="B9" i="69"/>
  <c r="D8" i="69"/>
  <c r="B8" i="69"/>
  <c r="D7" i="69"/>
  <c r="B7" i="69"/>
  <c r="B4" i="69"/>
  <c r="C3" i="69"/>
  <c r="B3" i="69"/>
  <c r="B2" i="69"/>
  <c r="D15" i="24"/>
  <c r="C15" i="24"/>
  <c r="B15" i="24"/>
  <c r="D14" i="24"/>
  <c r="B14" i="24"/>
  <c r="D13" i="24"/>
  <c r="B13" i="24"/>
  <c r="D12" i="24"/>
  <c r="B12" i="24"/>
  <c r="D11" i="24"/>
  <c r="B11" i="24"/>
  <c r="D10" i="24"/>
  <c r="B10" i="24"/>
  <c r="D9" i="24"/>
  <c r="B9" i="24"/>
  <c r="D8" i="24"/>
  <c r="B8" i="24"/>
  <c r="D7" i="24"/>
  <c r="B7" i="24"/>
  <c r="B4" i="24"/>
  <c r="C3" i="24"/>
  <c r="B3" i="24"/>
  <c r="B2" i="24"/>
  <c r="I14" i="107" l="1"/>
</calcChain>
</file>

<file path=xl/comments1.xml><?xml version="1.0" encoding="utf-8"?>
<comments xmlns="http://schemas.openxmlformats.org/spreadsheetml/2006/main">
  <authors>
    <author>Wendy Biljard</author>
  </authors>
  <commentList>
    <comment ref="C4" authorId="0" shapeId="0">
      <text>
        <r>
          <rPr>
            <b/>
            <sz val="9"/>
            <color indexed="39"/>
            <rFont val="Calibri"/>
            <family val="2"/>
          </rPr>
          <t>Indien u voldoet aan de eis zet u een vinkje.</t>
        </r>
      </text>
    </comment>
  </commentList>
</comments>
</file>

<file path=xl/comments2.xml><?xml version="1.0" encoding="utf-8"?>
<comments xmlns="http://schemas.openxmlformats.org/spreadsheetml/2006/main">
  <authors>
    <author>Wendy Biljard</author>
  </authors>
  <commentList>
    <comment ref="C6" authorId="0" shapeId="0">
      <text>
        <r>
          <rPr>
            <b/>
            <sz val="9"/>
            <color indexed="39"/>
            <rFont val="Calibri"/>
            <family val="2"/>
          </rPr>
          <t>Indien u voldoet aan de eis zet u een vinkje.</t>
        </r>
      </text>
    </comment>
  </commentList>
</comments>
</file>

<file path=xl/comments3.xml><?xml version="1.0" encoding="utf-8"?>
<comments xmlns="http://schemas.openxmlformats.org/spreadsheetml/2006/main">
  <authors>
    <author>Wendy Biljard</author>
  </authors>
  <commentList>
    <comment ref="C6" authorId="0" shapeId="0">
      <text>
        <r>
          <rPr>
            <b/>
            <sz val="9"/>
            <color indexed="39"/>
            <rFont val="Calibri"/>
            <family val="2"/>
          </rPr>
          <t>Indien u voldoet aan de eis zet u een vinkje.</t>
        </r>
      </text>
    </comment>
  </commentList>
</comments>
</file>

<file path=xl/sharedStrings.xml><?xml version="1.0" encoding="utf-8"?>
<sst xmlns="http://schemas.openxmlformats.org/spreadsheetml/2006/main" count="1415" uniqueCount="245">
  <si>
    <t>Minimale eisen  en aanvullende wensen</t>
  </si>
  <si>
    <t>eis</t>
  </si>
  <si>
    <t>specificatie</t>
  </si>
  <si>
    <t>Kruk - Taboeret</t>
  </si>
  <si>
    <t>1. Kleuter - leerling stoel</t>
  </si>
  <si>
    <t>2. Leerling tafels</t>
  </si>
  <si>
    <t>3. Kruk - Taboeretten</t>
  </si>
  <si>
    <t>4. Docentenbureau- en stoel</t>
  </si>
  <si>
    <t>5. Kasten - diverse uitvoeringen</t>
  </si>
  <si>
    <t>6. Groepstafels</t>
  </si>
  <si>
    <t>Kasten zijn voorzien een vlak bovenblad, tenzij uitdrukkelijk anders is verzocht</t>
  </si>
  <si>
    <t>Kleuterstoel</t>
  </si>
  <si>
    <t>Leerlingtafel</t>
  </si>
  <si>
    <t>Speeltafel kleuters</t>
  </si>
  <si>
    <t>Inschrijfbiljet</t>
  </si>
  <si>
    <t>Volledige naam onderneming (Handelsnaam Kvk)</t>
  </si>
  <si>
    <t>Vestigingsplaats onderneming(Kvk)</t>
  </si>
  <si>
    <t>Kvk-nummer</t>
  </si>
  <si>
    <t>Tekenbevoegde voor contract</t>
  </si>
  <si>
    <t>Functie</t>
  </si>
  <si>
    <t>Tekenbevoegde wijzigingen</t>
  </si>
  <si>
    <t>Contactpersoon offerte</t>
  </si>
  <si>
    <t>Telefoonnummer kantoor</t>
  </si>
  <si>
    <t>Postadres kantoor</t>
  </si>
  <si>
    <t>PC + plaats postadres</t>
  </si>
  <si>
    <t>Mobiel nummer contactpersoon offerte</t>
  </si>
  <si>
    <t>E-mail adres contactpersoon offerte</t>
  </si>
  <si>
    <t>Leerlingstoel traditioneel</t>
  </si>
  <si>
    <t>Groepstafel standaard 140x70</t>
  </si>
  <si>
    <t>Groepstafel variant 1 tbv kleuters</t>
  </si>
  <si>
    <t>Groepstafel variant 2 tbv groep 3-8</t>
  </si>
  <si>
    <t>Leerlingstoel met voetensteun (1 hoogte zitten)</t>
  </si>
  <si>
    <t>Kleutertafel</t>
  </si>
  <si>
    <t>Leerlingtafel 1 hoogte zitten</t>
  </si>
  <si>
    <t>lendensteun</t>
  </si>
  <si>
    <t>armleuningen</t>
  </si>
  <si>
    <t>Voorbeeld Kernassortiment</t>
  </si>
  <si>
    <t>kast 3</t>
  </si>
  <si>
    <t>"+ overige in lijn kortings%</t>
  </si>
  <si>
    <t>+ overige in lijn kortings%</t>
  </si>
  <si>
    <t>Meubels vanuit casus</t>
  </si>
  <si>
    <t>hout of staal of keuzevrij</t>
  </si>
  <si>
    <t>zitting</t>
  </si>
  <si>
    <t>kleurenpallet</t>
  </si>
  <si>
    <t xml:space="preserve">netwaeve/ trevira (dichte stof) </t>
  </si>
  <si>
    <t>gasveer (voor diverse zithoogtes)</t>
  </si>
  <si>
    <t>voetenring</t>
  </si>
  <si>
    <t>Hard is voor zachte vloeren en zacht is voor op harde vloeren</t>
  </si>
  <si>
    <t>Wielen  hard/zacht (of voor zowel harde als zachte vloeren geschikt)</t>
  </si>
  <si>
    <t>1 hoogte zitten houdt in. De tafels zijn per leeftijdscategorie op 1 hoogte.</t>
  </si>
  <si>
    <t>de kinderen krijgen een stoel met voetensteun waardoor ze toch comfortabel kunnen zitten</t>
  </si>
  <si>
    <t>evt gewenste vorm van groepstafel uitvragen en gewenste afmetingen om goede vergelijking te kunnen maken.</t>
  </si>
  <si>
    <t>7. Eigen invulling  (Maximaal 10 meubelstukken)</t>
  </si>
  <si>
    <t>Bureau in hoogte verstelbaar</t>
  </si>
  <si>
    <t>Bureau dagelijks in hoogte verstelbaar</t>
  </si>
  <si>
    <t>Bureaustoel</t>
  </si>
  <si>
    <t>Lage kast open</t>
  </si>
  <si>
    <t>Hoge kast dicht</t>
  </si>
  <si>
    <t>Met staal versterkt frame</t>
  </si>
  <si>
    <t>Randafwerking pvc:  minimaal 2 mm PP kantenband.</t>
  </si>
  <si>
    <t>Kasten dienen standaard met slot geleverd te worden</t>
  </si>
  <si>
    <t>De kasten dienen dicht geleverd te worden</t>
  </si>
  <si>
    <t>Lage kasten zijn leverbaar met een topblad in dezelfde uitvoering als het overige meubilair</t>
  </si>
  <si>
    <t>De kantinetafels zijn makkelijk verplaatsbaar en vochtbestendig</t>
  </si>
  <si>
    <t>De kantinetafels hebben een afmeting van 140 x 70 cm en zijn ook leverbaar in verschillende formaten en vormen</t>
  </si>
  <si>
    <t>Kasten zijn leverbaar in verschillende uitvoeringen met soortgelijke uitstraling, kleuren en materialen</t>
  </si>
  <si>
    <t xml:space="preserve">Kantine- en vergadertafels </t>
  </si>
  <si>
    <t>U levert groepstafels in verschillende uitvoeringen en hoogten met soortgelijke frames, framekleuren en bladkleuren</t>
  </si>
  <si>
    <t>Tafelblad moet van dergelijk materiaal zijn gemaakt dat het na veelvuldig verplaatsen en optillen niet loslaat van het onderstel, spaanplaat 18 mm met CPL/HPL afwerking</t>
  </si>
  <si>
    <t>Er dient een loper leverbaar te zijn die op de sloten van alle geleverde kasten van dezelfde lijn past</t>
  </si>
  <si>
    <t>Stevig en robuust, randen bestand tegen intensief gebruik en veelvuldig stoten van stoelen en andere tafels</t>
  </si>
  <si>
    <t>Qua uitstraling leverbaar zowel afwijkend (bijv. kantoor/ kantine) als passend bij de lijn van leerlingsets.</t>
  </si>
  <si>
    <t>Stevige en robuust en passend bij de lijn van leerlingsets</t>
  </si>
  <si>
    <t>garderobebakken en lockers voor leerlingen</t>
  </si>
  <si>
    <t>Diverse kastinrichtingen leverbaar en verstelbaar</t>
  </si>
  <si>
    <t>De kasten zijn leverbaar met jaloeziedeuren of openslaande deuren</t>
  </si>
  <si>
    <t>Tafels voor ICT toepassingen (met bv kabelgoot, monitor in tafelblad) zijn leverbaar</t>
  </si>
  <si>
    <t>Kasten zijn leverbaar in hout of metaal</t>
  </si>
  <si>
    <t>De tafelpoten zijn voorzien van beschermdoppen zodat de vloer niet beschadigt</t>
  </si>
  <si>
    <t>De vergadertafels hebben aan afmeting van 180 x 90 cm en zijn ook leverbaar in verschillende formaten en vormen</t>
  </si>
  <si>
    <t>Kasten modulair</t>
  </si>
  <si>
    <t xml:space="preserve">Het digibord moet in de modulair op te bouwen kast verwerkt kunnen worden. Dit bord mag maximaal xx centimeter diep bevestigd zijn. </t>
  </si>
  <si>
    <t>De modulair op te bouwen kasten dienen zonder wielen geleverd te worden</t>
  </si>
  <si>
    <t>Algemene eisen</t>
  </si>
  <si>
    <t>Het aantal grondstofstromen kan per locatie verschillen. Opdrachtgever behoudt zich, per locatie, het recht voor om grondstofstromen te reduceren of anders af te laten voeren als dit een duurzaam en/of financieel voordeel oplevert voor Opdrachtgever</t>
  </si>
  <si>
    <t>Logistieke eisen</t>
  </si>
  <si>
    <t>De inschrijver ledigt de reguliere afvalstromen op vaste, van tevoren overeengekomen, tijden. Indien inschrijver wenst af te wijken van het reguliere ledigingsmoment, kan dit uitsluitend na goedkeuring van Opdrachtgever.</t>
  </si>
  <si>
    <t>De inschrijver zorgt ervoor dat defecten aan inzamelmiddelen en toebehoren, binnen 1 werkdag na melding door Opdrachtgever, worden verholpen. Indien reparatie niet mogelijk is, zorgt de inschrijver binnen 2 werkdagen voor een vervangend of gelijkwaardig inzamelmiddel.</t>
  </si>
  <si>
    <t>De inschrijver gaat akkoord met de wensen van Opdrachtgever dat de inzamelmiddelen in ieder geval gereinigd of omgewisseld worden in geval van: reukoverlast, aangehecht vuil, graffiti en bekladding.</t>
  </si>
  <si>
    <t>De inschrijver gaat akkoord met de eisen van Opdrachtgever dat uitsluitend niet milieubelastende reinigingsmiddelen worden gebruikt.</t>
  </si>
  <si>
    <t>De inschrijver zorgt ervoor dat de weegbon met de factuur meegezonden wordt in geval van afvalstoffen die vanwege wet- en regelgeving bij afvoer gewogen moeten worden.</t>
  </si>
  <si>
    <t>De inschrijver zorgt ervoor dat de directe omgeving van de locaties van Opdrachtgever zo min mogelijk hinder ondervindt van de ledigingen.</t>
  </si>
  <si>
    <t>Verrijdbare inzamelmiddelen, groter dan 240 liter, dienen de mogelijkheid te hebben de wielen te blokkeren.</t>
  </si>
  <si>
    <t>De inschrijver dient daar waar mogelijk, samen te werken/overleggen met andere leveranciers van Opdrachtgever om in de operatie zo efficient en effectief mogelijk met afval(stromen) om te gaan.</t>
  </si>
  <si>
    <t xml:space="preserve">De inschijver werkt, indien gevraagd, mee aan onderwijsmateriaal ten behoeve van bewustwording onder de leerlingen en leraren. </t>
  </si>
  <si>
    <t>240 liter rolcontainer</t>
  </si>
  <si>
    <t>Vertrouwelijk papier</t>
  </si>
  <si>
    <t>Restafval</t>
  </si>
  <si>
    <t>Afvalstroom</t>
  </si>
  <si>
    <t>Containertype</t>
  </si>
  <si>
    <t>Huur per maand</t>
  </si>
  <si>
    <t>Huur per jaar</t>
  </si>
  <si>
    <t>Inschrijver dient per school een jaarplanning op te stellen voor de vaste inzamelmomenten.</t>
  </si>
  <si>
    <t>Soortelijk gewicht</t>
  </si>
  <si>
    <t>Tarieven/opbrengsten voor papier zijn gebaseerd op het soortelijk gewicht van 50 kg per m3.</t>
  </si>
  <si>
    <t>Opdrachtnemer geeft (éénmalig) een certificaat af waarin hij verklaart dat het verwijderde papier op vertrouwelijke wijze vernietigd zal worden conform minimaal de DIN norm 32757-1 veiligheidsklasse 3 of een vergelijkbare minimaal even zware norm. Daarnaast voldoet Opdrachtnemer aan de CA+ certificering voor de verwerking van vertrouwelijk papier.</t>
  </si>
  <si>
    <t>360 liter rolcontainer</t>
  </si>
  <si>
    <t>660 liter rolcontainer</t>
  </si>
  <si>
    <t>770 liter rolcontainer</t>
  </si>
  <si>
    <t>1100 liter rolcontainer</t>
  </si>
  <si>
    <t>1300 liter rolcontainer</t>
  </si>
  <si>
    <t>1700 liter rolcontainer</t>
  </si>
  <si>
    <t>Glas</t>
  </si>
  <si>
    <t>Swill</t>
  </si>
  <si>
    <t>120 liter rolcontainer</t>
  </si>
  <si>
    <t>Locatie</t>
  </si>
  <si>
    <t>Adres</t>
  </si>
  <si>
    <t>Postcode</t>
  </si>
  <si>
    <t>Plaats</t>
  </si>
  <si>
    <t>Huisnummer</t>
  </si>
  <si>
    <t>Toevoeging</t>
  </si>
  <si>
    <t>aantal containers</t>
  </si>
  <si>
    <t>inhoud container</t>
  </si>
  <si>
    <t>ledigingsfrequentie</t>
  </si>
  <si>
    <t>Aantal containers</t>
  </si>
  <si>
    <t>Inhoud rolcontainer</t>
  </si>
  <si>
    <t>Ledigingsfrequentie</t>
  </si>
  <si>
    <t xml:space="preserve">Locatie: </t>
  </si>
  <si>
    <t>Leiden</t>
  </si>
  <si>
    <t>De algemene eis voor de dienstverlening is dat er geen handelingen worden verwacht van Opdrachtgever. De situatie kan zich voordoen dat de locatie er voor kiest zelf bepaalde handelingen uit te voeren (bijvoorbeeld het aan de straat zetten van de inzamelmiddelen). Dit zijn uitzonderingen en kunnen ieder moment teruggedraaid worden zonder dat hier extra kosten voor worden gerekend.</t>
  </si>
  <si>
    <t>In de locatiedossiers staat per locatie aangegeven waar en welke inzamelmiddelen afgesloten dienen te worden.</t>
  </si>
  <si>
    <t>De inschrijver gaat ermee akkoord dat er geen sprake is van een minimale afname bij het leveren van inzamelmiddelen en/of het afvoeren van afval.</t>
  </si>
  <si>
    <t>Het Avontuur</t>
  </si>
  <si>
    <t>Veldboeket</t>
  </si>
  <si>
    <t>Zoeterwoude</t>
  </si>
  <si>
    <t>Bernardus</t>
  </si>
  <si>
    <t>Kooikerpad</t>
  </si>
  <si>
    <t>2382 EA</t>
  </si>
  <si>
    <t>Basisschool Joppensz</t>
  </si>
  <si>
    <t>Van Vollenhovenkade</t>
  </si>
  <si>
    <t>2318 GG</t>
  </si>
  <si>
    <t>2381 JK</t>
  </si>
  <si>
    <t>t Klankbord</t>
  </si>
  <si>
    <t>A.Kleynstraat</t>
  </si>
  <si>
    <t>2331 DV</t>
  </si>
  <si>
    <t>De Leeuwerik</t>
  </si>
  <si>
    <t>Leeuwerikstraat</t>
  </si>
  <si>
    <t>2352 ER</t>
  </si>
  <si>
    <t>Leiderdorp</t>
  </si>
  <si>
    <t>De Leidse Houtschool</t>
  </si>
  <si>
    <t>Adriaan Pauwstraat</t>
  </si>
  <si>
    <t>2334 CG</t>
  </si>
  <si>
    <t>Pacelli</t>
  </si>
  <si>
    <t>Damlaan</t>
  </si>
  <si>
    <t>2332 XH</t>
  </si>
  <si>
    <t>De Schakel</t>
  </si>
  <si>
    <t>Van Alphenplein</t>
  </si>
  <si>
    <t>2353 BX</t>
  </si>
  <si>
    <t>De Singel</t>
  </si>
  <si>
    <t>Bonaireplein</t>
  </si>
  <si>
    <t>2315 HG</t>
  </si>
  <si>
    <t>St. Jozeph</t>
  </si>
  <si>
    <t>Oppenheimstraat</t>
  </si>
  <si>
    <t>2313 JE</t>
  </si>
  <si>
    <t>De Tweemaster</t>
  </si>
  <si>
    <t>Broekplein</t>
  </si>
  <si>
    <t>2318 TJ</t>
  </si>
  <si>
    <t>Zijlwijkschool</t>
  </si>
  <si>
    <t>Schaduwpad</t>
  </si>
  <si>
    <t>2317 VX</t>
  </si>
  <si>
    <t>De Zwaluw</t>
  </si>
  <si>
    <t>Antoinette Kleynstraat</t>
  </si>
  <si>
    <t>Bonaventuracollege Burggravenlaan</t>
  </si>
  <si>
    <t>Burggravenlaan</t>
  </si>
  <si>
    <t>2313 HV</t>
  </si>
  <si>
    <t>Bonaventuracollege Marienpoelstraat</t>
  </si>
  <si>
    <t>Marienpoelstraat</t>
  </si>
  <si>
    <t>2334 CZ</t>
  </si>
  <si>
    <t>Visser 't Hooft Lyceum Locatie Leiden</t>
  </si>
  <si>
    <t xml:space="preserve">Kagerstraat </t>
  </si>
  <si>
    <t>2334 CP</t>
  </si>
  <si>
    <t>Antonie Duycklaan</t>
  </si>
  <si>
    <t>H</t>
  </si>
  <si>
    <t>2334 CD</t>
  </si>
  <si>
    <t>Visser 't Hooft Lyceum Locatie Leiderdorp</t>
  </si>
  <si>
    <t>Muzenlaan</t>
  </si>
  <si>
    <t>2353 LD</t>
  </si>
  <si>
    <t>Visser 't Hooft Lyceum Locatie Rijnsburg</t>
  </si>
  <si>
    <t>Noordeinde</t>
  </si>
  <si>
    <t>2231 LK</t>
  </si>
  <si>
    <t>Rijnsburg</t>
  </si>
  <si>
    <t>VMBO Boerhaavelaan</t>
  </si>
  <si>
    <t>Vijf Meilaan</t>
  </si>
  <si>
    <t>2324 VV</t>
  </si>
  <si>
    <t>Prijzenblad</t>
  </si>
  <si>
    <t>Aantal containers*</t>
  </si>
  <si>
    <t>Ledigingskosten per jaar</t>
  </si>
  <si>
    <t>Totaal per jaar (inschrijfprijs)</t>
  </si>
  <si>
    <t>1000 liter rolcontainer</t>
  </si>
  <si>
    <t>Totaal inschrijfprijs</t>
  </si>
  <si>
    <t>Prijzen containers op afroep</t>
  </si>
  <si>
    <t>Papier</t>
  </si>
  <si>
    <t>Klein Chemisch Afval</t>
  </si>
  <si>
    <t>Bouw en sloop afval</t>
  </si>
  <si>
    <t>30 liter chemobox</t>
  </si>
  <si>
    <t>60 liter chemobox</t>
  </si>
  <si>
    <t>6 m3 afzetcontainer</t>
  </si>
  <si>
    <t>9 m3 afzetcontainer</t>
  </si>
  <si>
    <t>12 m3 afzetcontainer</t>
  </si>
  <si>
    <t>20 m3 afzetcontainer</t>
  </si>
  <si>
    <t>Eenmalige kosten plaatsing container</t>
  </si>
  <si>
    <t>Kosten per lediging*</t>
  </si>
  <si>
    <t>* Dit betreffen de kosten minus de eventuele opbrengst van de betreffende stroom. U mag hier derhalve negatieve kosten opgeven.</t>
  </si>
  <si>
    <t>Kosten per lediging**</t>
  </si>
  <si>
    <t>Inzamelfrequentie***</t>
  </si>
  <si>
    <t>*** LET OP: Inzamelfrequentie is gebaseerd op 40 weken ten behoeve van de gunning. In de praktijk kan deze frequentie afwijken.</t>
  </si>
  <si>
    <t>** Dit betreffen de kosten minus de eventuele opbrengst van de betreffende stroom. U mag hier derhalve negatieve kosten opgeven.</t>
  </si>
  <si>
    <t>De inschrijver ledigt en onderhoudt de inzamelmiddelen op reguliere werkuren, voor zover dit plaatsvindt op de locatie, op werkdagen tussen 8.30 uur en 17.00 uur. De PO locaties dienen op andere tijden dan tussen 8.00 uur - 8.45 uur en 14.15 uur - 15.15 uur geledigd en onderhouden te worden. Indien locaties afwijken van dit tijdstip, geschiedt dit in overleg met Opdrachtgever. Begintijden en vakanties worden in overleg met Opdrachtgever vastgesteld. HIerin is Opdrachtgever leidend.</t>
  </si>
  <si>
    <t>De inschrijver zorgt ervoor dat de inzamelmiddelen geledigd worden op basis van de daartoe noodzakelijke ledigingsfrequenties. De frequenties dienen te allen tijde ervoor te zorgen dat er nooit een overschot van afval op de locaties ontstaat. De gewenste ledigingsfrequenties zijn opgenomen in tabblad Locatiedossiers. Inschrijver kan afwijken van deze ledigingsfrequenties, maar dient er rekening mee te houden dat de locatie leidend is bij het vaststellen van de frequenties.</t>
  </si>
  <si>
    <t>De inschrijver herstelt gebreken in de dienstverlening uiterlijk binnen 1 werkdag (24 uur).</t>
  </si>
  <si>
    <t>Klein Chemisch Afval dient in UN gekeurde inzamelmiddelen ingezameld te worden.</t>
  </si>
  <si>
    <t>Inschrijver verzorgt de administratieve handelingen die bij het inzamelen en verwerken van Klein Chemisch Afval horen (waaronder het aanvragen van afvalstroomnumers).</t>
  </si>
  <si>
    <t>In de BSA container kunnen de volgende grondstoffen zitten: hout, puin, metaal, glas, plastic, steen.</t>
  </si>
  <si>
    <t>De inschrijver voert incidentele en additionele afvoer- en/of plaatsingsopdrachten zo spoedig mogelijk (en uiterlijk binnen twee werkdagen) uit. De inschrijver wordt verzocht aan te geven wat de gegarandeerde reactietijd tijdens werkdagen is in kantooruren na verzoek van Opdrachtgever. Dit dient u in cel D25 neer te zetten. De aangeboden ledigingstarieven en huurtarieven van de invulbladen zijn hierbij van toepassing.</t>
  </si>
  <si>
    <t>240 L</t>
  </si>
  <si>
    <t>360 L</t>
  </si>
  <si>
    <t>660 L</t>
  </si>
  <si>
    <t>1000 L</t>
  </si>
  <si>
    <t>1100 L</t>
  </si>
  <si>
    <t>Bestuurskantoor</t>
  </si>
  <si>
    <t xml:space="preserve">De scholen van Opdrachtgever hebben de volgende afvalstromen: Restafval, Plastic, Papier. Tevens is het mogelijk dat er diverse stromen op afroep geledigd dienen te worden. </t>
  </si>
  <si>
    <t>Plastic</t>
  </si>
  <si>
    <t>1300 L</t>
  </si>
  <si>
    <t>770 L</t>
  </si>
  <si>
    <t>op afroep</t>
  </si>
  <si>
    <t>Vetten</t>
  </si>
  <si>
    <t>60 L</t>
  </si>
  <si>
    <t>60 liter vat</t>
  </si>
  <si>
    <t>* specificatie per locatie inzichtelijk in Locatiedossiers (nummer 1 tot en met 24)</t>
  </si>
  <si>
    <t>De Astronaut</t>
  </si>
  <si>
    <t>Kennedylaan</t>
  </si>
  <si>
    <t>Tarieven voor restafval zijn gebaseerd op het soortelijk gewicht van 90 kg per m3.</t>
  </si>
  <si>
    <t>Kosten verwerking per ton</t>
  </si>
  <si>
    <t>PMD</t>
  </si>
  <si>
    <t>Tarieven/opbrengsten voor PMD zijn gebaseerd op het soortelijk gewicht van 20 kg per 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</si>
</sst>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quot;€&quot;\ * #,##0.00_ ;_ &quot;€&quot;\ * \-#,##0.00_ ;_ &quot;€&quot;\ * &quot;-&quot;??_ ;_ @_ "/>
    <numFmt numFmtId="43" formatCode="_ * #,##0.00_ ;_ * \-#,##0.00_ ;_ * &quot;-&quot;??_ ;_ @_ "/>
    <numFmt numFmtId="164" formatCode="0#########"/>
    <numFmt numFmtId="165" formatCode="_-&quot;€&quot;\ * #,##0.00_-;_-&quot;€&quot;\ * #,##0.00\-;_-&quot;€&quot;\ * &quot;-&quot;??_-;_-@_-"/>
    <numFmt numFmtId="166" formatCode="_-[$€]\ * #,##0.00_-;_-[$€]\ * #,##0.00\-;_-[$€]\ * &quot;-&quot;??_-;_-@_-"/>
    <numFmt numFmtId="167" formatCode="&quot;€&quot;\ #,##0.00"/>
  </numFmts>
  <fonts count="64"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2"/>
      <color theme="1"/>
      <name val="Calibri"/>
      <family val="2"/>
      <scheme val="minor"/>
    </font>
    <font>
      <i/>
      <sz val="11"/>
      <color theme="0"/>
      <name val="Calibri"/>
      <family val="2"/>
      <scheme val="minor"/>
    </font>
    <font>
      <sz val="11"/>
      <color theme="1"/>
      <name val="Calibri"/>
      <family val="2"/>
    </font>
    <font>
      <b/>
      <sz val="9"/>
      <color indexed="39"/>
      <name val="Calibri"/>
      <family val="2"/>
    </font>
    <font>
      <sz val="11"/>
      <name val="Calibri"/>
      <family val="2"/>
    </font>
    <font>
      <b/>
      <sz val="11"/>
      <color theme="1"/>
      <name val="Calibri"/>
      <family val="2"/>
      <scheme val="minor"/>
    </font>
    <font>
      <b/>
      <sz val="11"/>
      <color theme="0"/>
      <name val="Calibri"/>
      <family val="2"/>
      <scheme val="minor"/>
    </font>
    <font>
      <sz val="20"/>
      <color theme="0"/>
      <name val="Calibri"/>
      <family val="2"/>
      <scheme val="minor"/>
    </font>
    <font>
      <sz val="11"/>
      <name val="Calibri"/>
      <family val="2"/>
      <scheme val="minor"/>
    </font>
    <font>
      <sz val="11"/>
      <color rgb="FF000000"/>
      <name val="Calibri"/>
      <family val="2"/>
      <scheme val="minor"/>
    </font>
    <font>
      <sz val="12"/>
      <name val="Calibri"/>
      <family val="2"/>
      <scheme val="minor"/>
    </font>
    <font>
      <sz val="11"/>
      <color rgb="FFFF0000"/>
      <name val="Calibri"/>
      <family val="2"/>
      <scheme val="minor"/>
    </font>
    <font>
      <sz val="9"/>
      <color theme="1"/>
      <name val="Verdana"/>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Arial"/>
      <family val="2"/>
    </font>
    <font>
      <sz val="10"/>
      <color theme="1"/>
      <name val="Century Gothic"/>
      <family val="2"/>
    </font>
    <font>
      <sz val="10"/>
      <color indexed="8"/>
      <name val="Century Gothic"/>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u/>
      <sz val="10"/>
      <color theme="10"/>
      <name val="Arial"/>
      <family val="2"/>
    </font>
    <font>
      <sz val="10"/>
      <color theme="1"/>
      <name val="Calibri"/>
      <family val="2"/>
      <scheme val="minor"/>
    </font>
    <font>
      <b/>
      <sz val="18"/>
      <color theme="3"/>
      <name val="Calibri Light"/>
      <family val="2"/>
      <scheme val="major"/>
    </font>
    <font>
      <sz val="11"/>
      <name val="Arial"/>
      <family val="2"/>
    </font>
    <font>
      <i/>
      <sz val="11"/>
      <color theme="0"/>
      <name val="Calibri"/>
      <family val="2"/>
    </font>
    <font>
      <sz val="11"/>
      <color theme="0"/>
      <name val="Calibri"/>
      <family val="2"/>
    </font>
    <font>
      <b/>
      <sz val="11"/>
      <name val="Calibri"/>
      <family val="2"/>
    </font>
    <font>
      <sz val="9"/>
      <color indexed="8"/>
      <name val="Verdana"/>
      <family val="2"/>
    </font>
    <font>
      <sz val="9"/>
      <color theme="1"/>
      <name val="Arial"/>
      <family val="2"/>
    </font>
    <font>
      <b/>
      <sz val="18"/>
      <color theme="0"/>
      <name val="Calibri"/>
      <family val="2"/>
      <scheme val="minor"/>
    </font>
    <font>
      <b/>
      <sz val="14"/>
      <color theme="0"/>
      <name val="Calibri"/>
      <family val="2"/>
      <scheme val="minor"/>
    </font>
    <font>
      <b/>
      <sz val="16"/>
      <color theme="0"/>
      <name val="Calibri"/>
      <family val="2"/>
      <scheme val="minor"/>
    </font>
    <font>
      <b/>
      <sz val="16"/>
      <color theme="1"/>
      <name val="Calibri"/>
      <family val="2"/>
      <scheme val="minor"/>
    </font>
  </fonts>
  <fills count="62">
    <fill>
      <patternFill patternType="none"/>
    </fill>
    <fill>
      <patternFill patternType="gray125"/>
    </fill>
    <fill>
      <patternFill patternType="solid">
        <fgColor rgb="FFFF9900"/>
        <bgColor indexed="64"/>
      </patternFill>
    </fill>
    <fill>
      <patternFill patternType="solid">
        <fgColor rgb="FF002060"/>
        <bgColor indexed="64"/>
      </patternFill>
    </fill>
    <fill>
      <patternFill patternType="solid">
        <fgColor theme="5"/>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C0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5985">
    <xf numFmtId="0" fontId="0" fillId="0" borderId="0"/>
    <xf numFmtId="0" fontId="18" fillId="0" borderId="15" applyNumberFormat="0" applyFill="0" applyAlignment="0" applyProtection="0"/>
    <xf numFmtId="0" fontId="19" fillId="0" borderId="16" applyNumberFormat="0" applyFill="0" applyAlignment="0" applyProtection="0"/>
    <xf numFmtId="0" fontId="20" fillId="0" borderId="17" applyNumberFormat="0" applyFill="0" applyAlignment="0" applyProtection="0"/>
    <xf numFmtId="0" fontId="20" fillId="0" borderId="0" applyNumberFormat="0" applyFill="0" applyBorder="0" applyAlignment="0" applyProtection="0"/>
    <xf numFmtId="0" fontId="21" fillId="8" borderId="0" applyNumberFormat="0" applyBorder="0" applyAlignment="0" applyProtection="0"/>
    <xf numFmtId="0" fontId="22" fillId="9" borderId="0" applyNumberFormat="0" applyBorder="0" applyAlignment="0" applyProtection="0"/>
    <xf numFmtId="0" fontId="23" fillId="10" borderId="0" applyNumberFormat="0" applyBorder="0" applyAlignment="0" applyProtection="0"/>
    <xf numFmtId="0" fontId="24" fillId="11" borderId="18" applyNumberFormat="0" applyAlignment="0" applyProtection="0"/>
    <xf numFmtId="0" fontId="25" fillId="12" borderId="19" applyNumberFormat="0" applyAlignment="0" applyProtection="0"/>
    <xf numFmtId="0" fontId="26" fillId="12" borderId="18" applyNumberFormat="0" applyAlignment="0" applyProtection="0"/>
    <xf numFmtId="0" fontId="27" fillId="0" borderId="20" applyNumberFormat="0" applyFill="0" applyAlignment="0" applyProtection="0"/>
    <xf numFmtId="0" fontId="10" fillId="13" borderId="21" applyNumberFormat="0" applyAlignment="0" applyProtection="0"/>
    <xf numFmtId="0" fontId="15" fillId="0" borderId="0" applyNumberFormat="0" applyFill="0" applyBorder="0" applyAlignment="0" applyProtection="0"/>
    <xf numFmtId="0" fontId="28" fillId="0" borderId="0" applyNumberFormat="0" applyFill="0" applyBorder="0" applyAlignment="0" applyProtection="0"/>
    <xf numFmtId="0" fontId="9" fillId="0" borderId="23" applyNumberFormat="0" applyFill="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 fillId="38" borderId="0" applyNumberFormat="0" applyBorder="0" applyAlignment="0" applyProtection="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6" fillId="0" borderId="0"/>
    <xf numFmtId="44" fontId="32" fillId="0" borderId="0" applyFont="0" applyFill="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4" fillId="49"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50" borderId="0" applyNumberFormat="0" applyBorder="0" applyAlignment="0" applyProtection="0"/>
    <xf numFmtId="0" fontId="34" fillId="51" borderId="0" applyNumberFormat="0" applyBorder="0" applyAlignment="0" applyProtection="0"/>
    <xf numFmtId="0" fontId="34" fillId="52" borderId="0" applyNumberFormat="0" applyBorder="0" applyAlignment="0" applyProtection="0"/>
    <xf numFmtId="0" fontId="34" fillId="53" borderId="0" applyNumberFormat="0" applyBorder="0" applyAlignment="0" applyProtection="0"/>
    <xf numFmtId="0" fontId="34" fillId="54" borderId="0" applyNumberFormat="0" applyBorder="0" applyAlignment="0" applyProtection="0"/>
    <xf numFmtId="0" fontId="34" fillId="55" borderId="0" applyNumberFormat="0" applyBorder="0" applyAlignment="0" applyProtection="0"/>
    <xf numFmtId="0" fontId="34" fillId="50" borderId="0" applyNumberFormat="0" applyBorder="0" applyAlignment="0" applyProtection="0"/>
    <xf numFmtId="0" fontId="34" fillId="51" borderId="0" applyNumberFormat="0" applyBorder="0" applyAlignment="0" applyProtection="0"/>
    <xf numFmtId="0" fontId="34" fillId="56" borderId="0" applyNumberFormat="0" applyBorder="0" applyAlignment="0" applyProtection="0"/>
    <xf numFmtId="0" fontId="35" fillId="57" borderId="24" applyNumberFormat="0" applyAlignment="0" applyProtection="0"/>
    <xf numFmtId="0" fontId="36" fillId="58" borderId="25" applyNumberFormat="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0" fontId="37" fillId="0" borderId="26" applyNumberFormat="0" applyFill="0" applyAlignment="0" applyProtection="0"/>
    <xf numFmtId="0" fontId="38" fillId="41" borderId="0" applyNumberFormat="0" applyBorder="0" applyAlignment="0" applyProtection="0"/>
    <xf numFmtId="0" fontId="39" fillId="44" borderId="24" applyNumberFormat="0" applyAlignment="0" applyProtection="0"/>
    <xf numFmtId="43" fontId="32" fillId="0" borderId="0" applyFont="0" applyFill="0" applyBorder="0" applyAlignment="0" applyProtection="0"/>
    <xf numFmtId="43" fontId="32" fillId="0" borderId="0" applyFont="0" applyFill="0" applyBorder="0" applyAlignment="0" applyProtection="0"/>
    <xf numFmtId="0" fontId="40" fillId="0" borderId="27" applyNumberFormat="0" applyFill="0" applyAlignment="0" applyProtection="0"/>
    <xf numFmtId="0" fontId="41" fillId="0" borderId="28" applyNumberFormat="0" applyFill="0" applyAlignment="0" applyProtection="0"/>
    <xf numFmtId="0" fontId="42" fillId="0" borderId="29" applyNumberFormat="0" applyFill="0" applyAlignment="0" applyProtection="0"/>
    <xf numFmtId="0" fontId="42" fillId="0" borderId="0" applyNumberFormat="0" applyFill="0" applyBorder="0" applyAlignment="0" applyProtection="0"/>
    <xf numFmtId="0" fontId="43" fillId="59" borderId="0" applyNumberFormat="0" applyBorder="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4" fillId="40" borderId="0" applyNumberFormat="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0" fillId="0" borderId="0"/>
    <xf numFmtId="0" fontId="17" fillId="0" borderId="0"/>
    <xf numFmtId="0" fontId="17" fillId="0" borderId="0"/>
    <xf numFmtId="0" fontId="30" fillId="0" borderId="0"/>
    <xf numFmtId="0" fontId="17" fillId="0" borderId="0"/>
    <xf numFmtId="0" fontId="17" fillId="0" borderId="0"/>
    <xf numFmtId="0" fontId="32" fillId="0" borderId="0"/>
    <xf numFmtId="0" fontId="17" fillId="0" borderId="0"/>
    <xf numFmtId="0" fontId="1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0" fillId="0" borderId="0"/>
    <xf numFmtId="0" fontId="32" fillId="0" borderId="0"/>
    <xf numFmtId="0" fontId="32" fillId="0" borderId="0"/>
    <xf numFmtId="0" fontId="32" fillId="0" borderId="0"/>
    <xf numFmtId="0" fontId="3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5" fillId="0" borderId="0" applyNumberFormat="0" applyFill="0" applyBorder="0" applyAlignment="0" applyProtection="0"/>
    <xf numFmtId="0" fontId="46" fillId="0" borderId="31" applyNumberFormat="0" applyFill="0" applyAlignment="0" applyProtection="0"/>
    <xf numFmtId="0" fontId="47" fillId="57" borderId="32"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5" fontId="32" fillId="0" borderId="0" applyFont="0" applyFill="0" applyBorder="0" applyAlignment="0" applyProtection="0"/>
    <xf numFmtId="44"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165"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5" fontId="32" fillId="0" borderId="0" applyFont="0" applyFill="0" applyBorder="0" applyAlignment="0" applyProtection="0"/>
    <xf numFmtId="44" fontId="32" fillId="0" borderId="0" applyFont="0" applyFill="0" applyBorder="0" applyAlignment="0" applyProtection="0"/>
    <xf numFmtId="165" fontId="32" fillId="0" borderId="0" applyFont="0" applyFill="0" applyBorder="0" applyAlignment="0" applyProtection="0"/>
    <xf numFmtId="0" fontId="17" fillId="0" borderId="0"/>
    <xf numFmtId="0" fontId="17" fillId="0" borderId="0"/>
    <xf numFmtId="0" fontId="17" fillId="0" borderId="0"/>
    <xf numFmtId="0" fontId="17" fillId="0" borderId="0"/>
    <xf numFmtId="0" fontId="51" fillId="0" borderId="0" applyNumberFormat="0" applyFill="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6" fillId="58" borderId="25" applyNumberFormat="0" applyAlignment="0" applyProtection="0"/>
    <xf numFmtId="0" fontId="36" fillId="58" borderId="25" applyNumberFormat="0" applyAlignment="0" applyProtection="0"/>
    <xf numFmtId="0" fontId="36" fillId="58" borderId="25" applyNumberFormat="0" applyAlignment="0" applyProtection="0"/>
    <xf numFmtId="0" fontId="36" fillId="58" borderId="25" applyNumberFormat="0" applyAlignment="0" applyProtection="0"/>
    <xf numFmtId="0" fontId="36" fillId="58" borderId="25" applyNumberFormat="0" applyAlignment="0" applyProtection="0"/>
    <xf numFmtId="0" fontId="36" fillId="58" borderId="25" applyNumberFormat="0" applyAlignment="0" applyProtection="0"/>
    <xf numFmtId="0" fontId="36" fillId="58" borderId="25" applyNumberFormat="0" applyAlignment="0" applyProtection="0"/>
    <xf numFmtId="0" fontId="36" fillId="58" borderId="25" applyNumberFormat="0" applyAlignment="0" applyProtection="0"/>
    <xf numFmtId="0" fontId="36" fillId="58" borderId="25" applyNumberFormat="0" applyAlignment="0" applyProtection="0"/>
    <xf numFmtId="0" fontId="36" fillId="58" borderId="25" applyNumberFormat="0" applyAlignment="0" applyProtection="0"/>
    <xf numFmtId="0" fontId="36" fillId="58" borderId="25" applyNumberFormat="0" applyAlignment="0" applyProtection="0"/>
    <xf numFmtId="0" fontId="36" fillId="58" borderId="25" applyNumberFormat="0" applyAlignment="0" applyProtection="0"/>
    <xf numFmtId="0" fontId="36" fillId="58" borderId="25" applyNumberFormat="0" applyAlignment="0" applyProtection="0"/>
    <xf numFmtId="0" fontId="36" fillId="58" borderId="25" applyNumberFormat="0" applyAlignment="0" applyProtection="0"/>
    <xf numFmtId="0" fontId="37" fillId="0" borderId="26" applyNumberFormat="0" applyFill="0" applyAlignment="0" applyProtection="0"/>
    <xf numFmtId="0" fontId="37" fillId="0" borderId="26" applyNumberFormat="0" applyFill="0" applyAlignment="0" applyProtection="0"/>
    <xf numFmtId="0" fontId="37" fillId="0" borderId="26" applyNumberFormat="0" applyFill="0" applyAlignment="0" applyProtection="0"/>
    <xf numFmtId="0" fontId="37" fillId="0" borderId="26" applyNumberFormat="0" applyFill="0" applyAlignment="0" applyProtection="0"/>
    <xf numFmtId="0" fontId="37" fillId="0" borderId="26" applyNumberFormat="0" applyFill="0" applyAlignment="0" applyProtection="0"/>
    <xf numFmtId="0" fontId="37" fillId="0" borderId="26" applyNumberFormat="0" applyFill="0" applyAlignment="0" applyProtection="0"/>
    <xf numFmtId="0" fontId="37" fillId="0" borderId="26" applyNumberFormat="0" applyFill="0" applyAlignment="0" applyProtection="0"/>
    <xf numFmtId="0" fontId="37" fillId="0" borderId="26" applyNumberFormat="0" applyFill="0" applyAlignment="0" applyProtection="0"/>
    <xf numFmtId="0" fontId="37" fillId="0" borderId="26" applyNumberFormat="0" applyFill="0" applyAlignment="0" applyProtection="0"/>
    <xf numFmtId="0" fontId="37" fillId="0" borderId="26" applyNumberFormat="0" applyFill="0" applyAlignment="0" applyProtection="0"/>
    <xf numFmtId="0" fontId="37" fillId="0" borderId="26" applyNumberFormat="0" applyFill="0" applyAlignment="0" applyProtection="0"/>
    <xf numFmtId="0" fontId="37" fillId="0" borderId="26" applyNumberFormat="0" applyFill="0" applyAlignment="0" applyProtection="0"/>
    <xf numFmtId="0" fontId="37" fillId="0" borderId="26" applyNumberFormat="0" applyFill="0" applyAlignment="0" applyProtection="0"/>
    <xf numFmtId="0" fontId="37" fillId="0" borderId="26" applyNumberFormat="0" applyFill="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40" fillId="0" borderId="27" applyNumberFormat="0" applyFill="0" applyAlignment="0" applyProtection="0"/>
    <xf numFmtId="0" fontId="40" fillId="0" borderId="27" applyNumberFormat="0" applyFill="0" applyAlignment="0" applyProtection="0"/>
    <xf numFmtId="0" fontId="40" fillId="0" borderId="27" applyNumberFormat="0" applyFill="0" applyAlignment="0" applyProtection="0"/>
    <xf numFmtId="0" fontId="40" fillId="0" borderId="27" applyNumberFormat="0" applyFill="0" applyAlignment="0" applyProtection="0"/>
    <xf numFmtId="0" fontId="40" fillId="0" borderId="27" applyNumberFormat="0" applyFill="0" applyAlignment="0" applyProtection="0"/>
    <xf numFmtId="0" fontId="40" fillId="0" borderId="27" applyNumberFormat="0" applyFill="0" applyAlignment="0" applyProtection="0"/>
    <xf numFmtId="0" fontId="40" fillId="0" borderId="27" applyNumberFormat="0" applyFill="0" applyAlignment="0" applyProtection="0"/>
    <xf numFmtId="0" fontId="40" fillId="0" borderId="27" applyNumberFormat="0" applyFill="0" applyAlignment="0" applyProtection="0"/>
    <xf numFmtId="0" fontId="40" fillId="0" borderId="27" applyNumberFormat="0" applyFill="0" applyAlignment="0" applyProtection="0"/>
    <xf numFmtId="0" fontId="40" fillId="0" borderId="27" applyNumberFormat="0" applyFill="0" applyAlignment="0" applyProtection="0"/>
    <xf numFmtId="0" fontId="40" fillId="0" borderId="27" applyNumberFormat="0" applyFill="0" applyAlignment="0" applyProtection="0"/>
    <xf numFmtId="0" fontId="40" fillId="0" borderId="27" applyNumberFormat="0" applyFill="0" applyAlignment="0" applyProtection="0"/>
    <xf numFmtId="0" fontId="40" fillId="0" borderId="27" applyNumberFormat="0" applyFill="0" applyAlignment="0" applyProtection="0"/>
    <xf numFmtId="0" fontId="40" fillId="0" borderId="27"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29"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32" fillId="0" borderId="0"/>
    <xf numFmtId="0" fontId="17" fillId="0" borderId="0"/>
    <xf numFmtId="0" fontId="17" fillId="0" borderId="0"/>
    <xf numFmtId="0" fontId="17" fillId="0" borderId="0"/>
    <xf numFmtId="0" fontId="17" fillId="0" borderId="0"/>
    <xf numFmtId="0" fontId="32" fillId="0" borderId="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44" fontId="31" fillId="0" borderId="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1"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1"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1"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1"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2" fillId="0" borderId="0"/>
    <xf numFmtId="0" fontId="52" fillId="0" borderId="0"/>
    <xf numFmtId="0" fontId="52" fillId="0" borderId="0"/>
    <xf numFmtId="9" fontId="32" fillId="0" borderId="0" applyFont="0" applyFill="0" applyBorder="0" applyAlignment="0" applyProtection="0"/>
    <xf numFmtId="9" fontId="32" fillId="0" borderId="0" applyFont="0" applyFill="0" applyBorder="0" applyAlignment="0" applyProtection="0"/>
    <xf numFmtId="9" fontId="30" fillId="0" borderId="0" applyFont="0" applyFill="0" applyBorder="0" applyAlignment="0" applyProtection="0"/>
    <xf numFmtId="0" fontId="17" fillId="0" borderId="0"/>
    <xf numFmtId="0" fontId="30" fillId="0" borderId="0"/>
    <xf numFmtId="0" fontId="30" fillId="0" borderId="0"/>
    <xf numFmtId="0" fontId="30" fillId="0" borderId="0"/>
    <xf numFmtId="0" fontId="30" fillId="0" borderId="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44" fontId="30" fillId="0" borderId="0" applyFont="0" applyFill="0" applyBorder="0" applyAlignment="0" applyProtection="0"/>
    <xf numFmtId="0" fontId="17" fillId="0" borderId="0"/>
    <xf numFmtId="0" fontId="53" fillId="0" borderId="0" applyNumberFormat="0" applyFill="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1"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1"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32" fillId="0" borderId="0" applyFont="0" applyFill="0" applyBorder="0" applyAlignment="0" applyProtection="0"/>
    <xf numFmtId="9" fontId="32" fillId="0" borderId="0" applyFont="0" applyFill="0" applyBorder="0" applyAlignment="0" applyProtection="0"/>
    <xf numFmtId="0" fontId="17" fillId="0" borderId="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166" fontId="32" fillId="0" borderId="0" applyFont="0" applyFill="0" applyBorder="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4" fillId="0" borderId="1"/>
    <xf numFmtId="0" fontId="17" fillId="0" borderId="0"/>
    <xf numFmtId="0" fontId="32" fillId="0" borderId="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44" fontId="32" fillId="0" borderId="0" applyFont="0" applyFill="0" applyBorder="0" applyAlignment="0" applyProtection="0"/>
    <xf numFmtId="0" fontId="51"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2" fillId="0" borderId="0"/>
    <xf numFmtId="0" fontId="3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3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4" fillId="0" borderId="1"/>
    <xf numFmtId="165" fontId="32" fillId="0" borderId="0" applyFont="0" applyFill="0" applyBorder="0" applyAlignment="0" applyProtection="0"/>
    <xf numFmtId="44" fontId="32" fillId="0" borderId="0" applyFont="0" applyFill="0" applyBorder="0" applyAlignment="0" applyProtection="0"/>
    <xf numFmtId="165" fontId="32" fillId="0" borderId="0" applyFont="0" applyFill="0" applyBorder="0" applyAlignment="0" applyProtection="0"/>
    <xf numFmtId="0" fontId="17" fillId="0" borderId="0"/>
    <xf numFmtId="0" fontId="17" fillId="0" borderId="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17" fillId="0" borderId="0"/>
    <xf numFmtId="0" fontId="17" fillId="0" borderId="0"/>
    <xf numFmtId="0" fontId="17" fillId="0" borderId="0"/>
    <xf numFmtId="0" fontId="17" fillId="0" borderId="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50"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50"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17" fillId="0" borderId="0"/>
    <xf numFmtId="0" fontId="17" fillId="0" borderId="0"/>
    <xf numFmtId="0" fontId="17" fillId="0" borderId="0"/>
    <xf numFmtId="0" fontId="17" fillId="0" borderId="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6" fillId="0" borderId="31"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7" fillId="57" borderId="32"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5" fillId="57" borderId="24"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9" fillId="44" borderId="24"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2" fillId="60" borderId="30"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17" fillId="0" borderId="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17" fillId="0" borderId="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17" fillId="16" borderId="0" applyNumberFormat="0" applyBorder="0" applyAlignment="0" applyProtection="0"/>
    <xf numFmtId="0" fontId="17" fillId="17" borderId="0" applyNumberFormat="0" applyBorder="0" applyAlignment="0" applyProtection="0"/>
    <xf numFmtId="0" fontId="39" fillId="44" borderId="24" applyNumberFormat="0" applyAlignment="0" applyProtection="0"/>
    <xf numFmtId="0" fontId="17" fillId="20" borderId="0" applyNumberFormat="0" applyBorder="0" applyAlignment="0" applyProtection="0"/>
    <xf numFmtId="0" fontId="17" fillId="21" borderId="0" applyNumberFormat="0" applyBorder="0" applyAlignment="0" applyProtection="0"/>
    <xf numFmtId="0" fontId="47" fillId="57" borderId="32" applyNumberFormat="0" applyAlignment="0" applyProtection="0"/>
    <xf numFmtId="0" fontId="35" fillId="57" borderId="24" applyNumberFormat="0" applyAlignment="0" applyProtection="0"/>
    <xf numFmtId="0" fontId="17" fillId="24" borderId="0" applyNumberFormat="0" applyBorder="0" applyAlignment="0" applyProtection="0"/>
    <xf numFmtId="0" fontId="17" fillId="25" borderId="0" applyNumberFormat="0" applyBorder="0" applyAlignment="0" applyProtection="0"/>
    <xf numFmtId="0" fontId="35" fillId="57" borderId="24" applyNumberFormat="0" applyAlignment="0" applyProtection="0"/>
    <xf numFmtId="0" fontId="32" fillId="60" borderId="30" applyNumberFormat="0" applyFont="0" applyAlignment="0" applyProtection="0"/>
    <xf numFmtId="0" fontId="17" fillId="28" borderId="0" applyNumberFormat="0" applyBorder="0" applyAlignment="0" applyProtection="0"/>
    <xf numFmtId="0" fontId="17" fillId="29" borderId="0" applyNumberFormat="0" applyBorder="0" applyAlignment="0" applyProtection="0"/>
    <xf numFmtId="0" fontId="32" fillId="60" borderId="30" applyNumberFormat="0" applyFont="0" applyAlignment="0" applyProtection="0"/>
    <xf numFmtId="0" fontId="17" fillId="32" borderId="0" applyNumberFormat="0" applyBorder="0" applyAlignment="0" applyProtection="0"/>
    <xf numFmtId="0" fontId="17" fillId="33" borderId="0" applyNumberFormat="0" applyBorder="0" applyAlignment="0" applyProtection="0"/>
    <xf numFmtId="0" fontId="46" fillId="0" borderId="31" applyNumberFormat="0" applyFill="0" applyAlignment="0" applyProtection="0"/>
    <xf numFmtId="0" fontId="17" fillId="36" borderId="0" applyNumberFormat="0" applyBorder="0" applyAlignment="0" applyProtection="0"/>
    <xf numFmtId="0" fontId="17" fillId="37" borderId="0" applyNumberFormat="0" applyBorder="0" applyAlignment="0" applyProtection="0"/>
    <xf numFmtId="0" fontId="46" fillId="0" borderId="31" applyNumberFormat="0" applyFill="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7" fillId="57" borderId="32" applyNumberFormat="0" applyAlignment="0" applyProtection="0"/>
    <xf numFmtId="0" fontId="39" fillId="44" borderId="24" applyNumberFormat="0" applyAlignment="0" applyProtection="0"/>
    <xf numFmtId="0" fontId="17" fillId="0" borderId="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5" fillId="57" borderId="24" applyNumberFormat="0" applyAlignment="0" applyProtection="0"/>
    <xf numFmtId="0" fontId="46" fillId="0" borderId="31"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6" fillId="0" borderId="31"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17" fillId="0" borderId="0"/>
    <xf numFmtId="0" fontId="17" fillId="0" borderId="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54" fillId="0" borderId="1"/>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50"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50"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50" fillId="60" borderId="30" applyNumberFormat="0" applyFont="0" applyAlignment="0" applyProtection="0"/>
    <xf numFmtId="0" fontId="39" fillId="44" borderId="24" applyNumberFormat="0" applyAlignment="0" applyProtection="0"/>
    <xf numFmtId="0" fontId="50"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50"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54" fillId="0" borderId="1"/>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50"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54" fillId="0" borderId="1"/>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54" fillId="0" borderId="1"/>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50"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50"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54" fillId="0" borderId="1"/>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54" fillId="0" borderId="1"/>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54" fillId="0" borderId="1"/>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54" fillId="0" borderId="1"/>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50"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54" fillId="0" borderId="1"/>
    <xf numFmtId="0" fontId="32" fillId="60" borderId="30" applyNumberFormat="0" applyFont="0" applyAlignment="0" applyProtection="0"/>
    <xf numFmtId="0" fontId="35" fillId="57" borderId="24" applyNumberFormat="0" applyAlignment="0" applyProtection="0"/>
    <xf numFmtId="0" fontId="54" fillId="0" borderId="1"/>
    <xf numFmtId="0" fontId="50"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54" fillId="0" borderId="1"/>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54" fillId="0" borderId="1"/>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54" fillId="0" borderId="1"/>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50"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54" fillId="0" borderId="1"/>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54" fillId="0" borderId="1"/>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50"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54" fillId="0" borderId="1"/>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54" fillId="0" borderId="1"/>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54" fillId="0" borderId="1"/>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54" fillId="0" borderId="1"/>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54" fillId="0" borderId="1"/>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54" fillId="0" borderId="1"/>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50"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50"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50"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54" fillId="0" borderId="1"/>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54" fillId="0" borderId="1"/>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54" fillId="0" borderId="1"/>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54" fillId="0" borderId="1"/>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50"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50"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50"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54" fillId="0" borderId="1"/>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54" fillId="0" borderId="1"/>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54" fillId="0" borderId="1"/>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54" fillId="0" borderId="1"/>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50"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54" fillId="0" borderId="1"/>
    <xf numFmtId="0" fontId="50"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54" fillId="0" borderId="1"/>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50"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54" fillId="0" borderId="1"/>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54" fillId="0" borderId="1"/>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54" fillId="0" borderId="1"/>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54" fillId="0" borderId="1"/>
    <xf numFmtId="9" fontId="3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4" fillId="0" borderId="1"/>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4" fillId="0" borderId="1"/>
    <xf numFmtId="0" fontId="17" fillId="0" borderId="0"/>
    <xf numFmtId="0" fontId="17" fillId="0" borderId="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17" fillId="0" borderId="0"/>
    <xf numFmtId="0" fontId="17" fillId="0" borderId="0"/>
    <xf numFmtId="0" fontId="17" fillId="0" borderId="0"/>
    <xf numFmtId="0" fontId="17" fillId="0" borderId="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50"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50"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17" fillId="0" borderId="0"/>
    <xf numFmtId="0" fontId="17" fillId="0" borderId="0"/>
    <xf numFmtId="0" fontId="17" fillId="0" borderId="0"/>
    <xf numFmtId="0" fontId="17" fillId="0" borderId="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6" fillId="0" borderId="31"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7" fillId="57" borderId="32"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5" fillId="57" borderId="24"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9" fillId="44" borderId="24"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2" fillId="60" borderId="30"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17" fillId="0" borderId="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17" fillId="0" borderId="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17" fillId="16" borderId="0" applyNumberFormat="0" applyBorder="0" applyAlignment="0" applyProtection="0"/>
    <xf numFmtId="0" fontId="17" fillId="17" borderId="0" applyNumberFormat="0" applyBorder="0" applyAlignment="0" applyProtection="0"/>
    <xf numFmtId="0" fontId="39" fillId="44" borderId="24" applyNumberFormat="0" applyAlignment="0" applyProtection="0"/>
    <xf numFmtId="0" fontId="17" fillId="20" borderId="0" applyNumberFormat="0" applyBorder="0" applyAlignment="0" applyProtection="0"/>
    <xf numFmtId="0" fontId="17" fillId="21" borderId="0" applyNumberFormat="0" applyBorder="0" applyAlignment="0" applyProtection="0"/>
    <xf numFmtId="0" fontId="47" fillId="57" borderId="32" applyNumberFormat="0" applyAlignment="0" applyProtection="0"/>
    <xf numFmtId="0" fontId="35" fillId="57" borderId="24" applyNumberFormat="0" applyAlignment="0" applyProtection="0"/>
    <xf numFmtId="0" fontId="17" fillId="24" borderId="0" applyNumberFormat="0" applyBorder="0" applyAlignment="0" applyProtection="0"/>
    <xf numFmtId="0" fontId="17" fillId="25" borderId="0" applyNumberFormat="0" applyBorder="0" applyAlignment="0" applyProtection="0"/>
    <xf numFmtId="0" fontId="35" fillId="57" borderId="24" applyNumberFormat="0" applyAlignment="0" applyProtection="0"/>
    <xf numFmtId="0" fontId="32" fillId="60" borderId="30" applyNumberFormat="0" applyFont="0" applyAlignment="0" applyProtection="0"/>
    <xf numFmtId="0" fontId="17" fillId="28" borderId="0" applyNumberFormat="0" applyBorder="0" applyAlignment="0" applyProtection="0"/>
    <xf numFmtId="0" fontId="17" fillId="29" borderId="0" applyNumberFormat="0" applyBorder="0" applyAlignment="0" applyProtection="0"/>
    <xf numFmtId="0" fontId="32" fillId="60" borderId="30" applyNumberFormat="0" applyFont="0" applyAlignment="0" applyProtection="0"/>
    <xf numFmtId="0" fontId="17" fillId="32" borderId="0" applyNumberFormat="0" applyBorder="0" applyAlignment="0" applyProtection="0"/>
    <xf numFmtId="0" fontId="17" fillId="33" borderId="0" applyNumberFormat="0" applyBorder="0" applyAlignment="0" applyProtection="0"/>
    <xf numFmtId="0" fontId="46" fillId="0" borderId="31" applyNumberFormat="0" applyFill="0" applyAlignment="0" applyProtection="0"/>
    <xf numFmtId="0" fontId="17" fillId="36" borderId="0" applyNumberFormat="0" applyBorder="0" applyAlignment="0" applyProtection="0"/>
    <xf numFmtId="0" fontId="17" fillId="37" borderId="0" applyNumberFormat="0" applyBorder="0" applyAlignment="0" applyProtection="0"/>
    <xf numFmtId="0" fontId="46" fillId="0" borderId="31" applyNumberFormat="0" applyFill="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7" fillId="57" borderId="32" applyNumberFormat="0" applyAlignment="0" applyProtection="0"/>
    <xf numFmtId="0" fontId="39" fillId="44" borderId="24" applyNumberFormat="0" applyAlignment="0" applyProtection="0"/>
    <xf numFmtId="0" fontId="17" fillId="0" borderId="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5" fillId="57" borderId="24" applyNumberFormat="0" applyAlignment="0" applyProtection="0"/>
    <xf numFmtId="0" fontId="46" fillId="0" borderId="31"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6" fillId="0" borderId="31" applyNumberFormat="0" applyFill="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17" fillId="0" borderId="0"/>
    <xf numFmtId="0" fontId="17" fillId="0" borderId="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54" fillId="0" borderId="1"/>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50"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50"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50" fillId="60" borderId="30" applyNumberFormat="0" applyFont="0" applyAlignment="0" applyProtection="0"/>
    <xf numFmtId="0" fontId="39" fillId="44" borderId="24" applyNumberFormat="0" applyAlignment="0" applyProtection="0"/>
    <xf numFmtId="0" fontId="50"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50"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54" fillId="0" borderId="1"/>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50"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54" fillId="0" borderId="1"/>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54" fillId="0" borderId="1"/>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50"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50"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54" fillId="0" borderId="1"/>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54" fillId="0" borderId="1"/>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54" fillId="0" borderId="1"/>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54" fillId="0" borderId="1"/>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50"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54" fillId="0" borderId="1"/>
    <xf numFmtId="0" fontId="32" fillId="60" borderId="30" applyNumberFormat="0" applyFont="0" applyAlignment="0" applyProtection="0"/>
    <xf numFmtId="0" fontId="35" fillId="57" borderId="24" applyNumberFormat="0" applyAlignment="0" applyProtection="0"/>
    <xf numFmtId="0" fontId="54" fillId="0" borderId="1"/>
    <xf numFmtId="0" fontId="50"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54" fillId="0" borderId="1"/>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54" fillId="0" borderId="1"/>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54" fillId="0" borderId="1"/>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50"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54" fillId="0" borderId="1"/>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54" fillId="0" borderId="1"/>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50"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54" fillId="0" borderId="1"/>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54" fillId="0" borderId="1"/>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54" fillId="0" borderId="1"/>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0"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9" fillId="44" borderId="24" applyNumberFormat="0" applyAlignment="0" applyProtection="0"/>
    <xf numFmtId="0" fontId="54" fillId="0" borderId="1"/>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54" fillId="0" borderId="1"/>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54" fillId="0" borderId="1"/>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7" fillId="57" borderId="32"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50"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50"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50"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54" fillId="0" borderId="1"/>
    <xf numFmtId="0" fontId="39" fillId="44" borderId="24"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54" fillId="0" borderId="1"/>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32" fillId="60" borderId="30" applyNumberFormat="0" applyFont="0" applyAlignment="0" applyProtection="0"/>
    <xf numFmtId="0" fontId="54" fillId="0" borderId="1"/>
    <xf numFmtId="0" fontId="46" fillId="0" borderId="31" applyNumberFormat="0" applyFill="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54" fillId="0" borderId="1"/>
    <xf numFmtId="0" fontId="35" fillId="57" borderId="24" applyNumberFormat="0" applyAlignment="0" applyProtection="0"/>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9" fillId="44" borderId="24" applyNumberFormat="0" applyAlignment="0" applyProtection="0"/>
    <xf numFmtId="0" fontId="32" fillId="60" borderId="30" applyNumberFormat="0" applyFon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9" fillId="44" borderId="24" applyNumberFormat="0" applyAlignment="0" applyProtection="0"/>
    <xf numFmtId="0" fontId="50"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50"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50"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5" fillId="57" borderId="24" applyNumberFormat="0" applyAlignment="0" applyProtection="0"/>
    <xf numFmtId="0" fontId="47" fillId="57" borderId="32" applyNumberFormat="0" applyAlignment="0" applyProtection="0"/>
    <xf numFmtId="0" fontId="39" fillId="44" borderId="24" applyNumberFormat="0" applyAlignment="0" applyProtection="0"/>
    <xf numFmtId="0" fontId="54" fillId="0" borderId="1"/>
    <xf numFmtId="0" fontId="32" fillId="60" borderId="30" applyNumberFormat="0" applyFont="0" applyAlignment="0" applyProtection="0"/>
    <xf numFmtId="0" fontId="39" fillId="44"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54" fillId="0" borderId="1"/>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35" fillId="57" borderId="24" applyNumberFormat="0" applyAlignment="0" applyProtection="0"/>
    <xf numFmtId="0" fontId="54" fillId="0" borderId="1"/>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35" fillId="57" borderId="24" applyNumberFormat="0" applyAlignment="0" applyProtection="0"/>
    <xf numFmtId="0" fontId="39" fillId="44"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2" fillId="60" borderId="30" applyNumberFormat="0" applyFont="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39" fillId="44" borderId="24" applyNumberFormat="0" applyAlignment="0" applyProtection="0"/>
    <xf numFmtId="0" fontId="35" fillId="57"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7" fillId="57" borderId="32" applyNumberFormat="0" applyAlignment="0" applyProtection="0"/>
    <xf numFmtId="0" fontId="35" fillId="57" borderId="24" applyNumberFormat="0" applyAlignment="0" applyProtection="0"/>
    <xf numFmtId="0" fontId="54" fillId="0" borderId="1"/>
    <xf numFmtId="0" fontId="46" fillId="0" borderId="31" applyNumberFormat="0" applyFill="0" applyAlignment="0" applyProtection="0"/>
    <xf numFmtId="0" fontId="35" fillId="57" borderId="24" applyNumberFormat="0" applyAlignment="0" applyProtection="0"/>
    <xf numFmtId="0" fontId="47" fillId="57" borderId="32" applyNumberForma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9" fillId="44" borderId="24" applyNumberFormat="0" applyAlignment="0" applyProtection="0"/>
    <xf numFmtId="0" fontId="35" fillId="57" borderId="24" applyNumberForma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46" fillId="0" borderId="31" applyNumberFormat="0" applyFill="0" applyAlignment="0" applyProtection="0"/>
    <xf numFmtId="0" fontId="35" fillId="57" borderId="24" applyNumberFormat="0" applyAlignment="0" applyProtection="0"/>
    <xf numFmtId="0" fontId="46" fillId="0" borderId="31" applyNumberFormat="0" applyFill="0" applyAlignment="0" applyProtection="0"/>
    <xf numFmtId="0" fontId="32" fillId="60" borderId="30" applyNumberFormat="0" applyFont="0" applyAlignment="0" applyProtection="0"/>
    <xf numFmtId="0" fontId="39" fillId="44" borderId="24" applyNumberFormat="0" applyAlignment="0" applyProtection="0"/>
    <xf numFmtId="0" fontId="50" fillId="60" borderId="30" applyNumberFormat="0" applyFon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54" fillId="0" borderId="1"/>
    <xf numFmtId="0" fontId="50"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2" fillId="60" borderId="30" applyNumberFormat="0" applyFont="0" applyAlignment="0" applyProtection="0"/>
    <xf numFmtId="0" fontId="54" fillId="0" borderId="1"/>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47" fillId="57" borderId="32"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50"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54" fillId="0" borderId="1"/>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54" fillId="0" borderId="1"/>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54" fillId="0" borderId="1"/>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5" fillId="57"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9" fillId="44" borderId="24" applyNumberForma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32" fillId="60" borderId="30" applyNumberFormat="0" applyFont="0" applyAlignment="0" applyProtection="0"/>
    <xf numFmtId="0" fontId="54" fillId="0" borderId="1"/>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6" fillId="0" borderId="31" applyNumberFormat="0" applyFill="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47" fillId="57" borderId="32" applyNumberFormat="0" applyAlignment="0" applyProtection="0"/>
    <xf numFmtId="0" fontId="54" fillId="0" borderId="1"/>
    <xf numFmtId="4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4" fontId="30" fillId="0" borderId="0" applyFont="0" applyFill="0" applyBorder="0" applyAlignment="0" applyProtection="0"/>
    <xf numFmtId="44" fontId="3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31"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30" fillId="0" borderId="0" applyFont="0" applyFill="0" applyBorder="0" applyAlignment="0" applyProtection="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3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3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3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4" fillId="0" borderId="1"/>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4" fillId="0" borderId="1"/>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14" borderId="22"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cellStyleXfs>
  <cellXfs count="153">
    <xf numFmtId="0" fontId="0" fillId="0" borderId="0" xfId="0"/>
    <xf numFmtId="0" fontId="3" fillId="0" borderId="0" xfId="0" applyFont="1" applyFill="1"/>
    <xf numFmtId="0" fontId="4" fillId="0" borderId="0" xfId="0" applyFont="1" applyFill="1"/>
    <xf numFmtId="0" fontId="6" fillId="0" borderId="0" xfId="0" applyFont="1" applyAlignment="1"/>
    <xf numFmtId="49" fontId="6" fillId="0" borderId="0" xfId="0" applyNumberFormat="1" applyFont="1" applyAlignment="1">
      <alignment horizontal="justify" vertical="center"/>
    </xf>
    <xf numFmtId="0" fontId="0" fillId="0" borderId="0" xfId="0" applyFill="1"/>
    <xf numFmtId="0" fontId="6" fillId="0" borderId="0" xfId="0" applyFont="1" applyFill="1" applyAlignment="1"/>
    <xf numFmtId="0" fontId="9" fillId="0" borderId="0" xfId="0" applyFont="1"/>
    <xf numFmtId="0" fontId="3" fillId="3" borderId="0" xfId="0" applyFont="1" applyFill="1" applyProtection="1"/>
    <xf numFmtId="0" fontId="4" fillId="3" borderId="0" xfId="0" applyFont="1" applyFill="1" applyProtection="1"/>
    <xf numFmtId="0" fontId="0" fillId="0" borderId="1" xfId="0" applyBorder="1"/>
    <xf numFmtId="0" fontId="3" fillId="3" borderId="1" xfId="0" applyFont="1" applyFill="1" applyBorder="1" applyProtection="1"/>
    <xf numFmtId="0" fontId="0" fillId="3" borderId="0" xfId="0" applyFill="1"/>
    <xf numFmtId="0" fontId="1" fillId="3" borderId="0" xfId="0" applyFont="1" applyFill="1" applyAlignment="1">
      <alignment horizontal="center"/>
    </xf>
    <xf numFmtId="0" fontId="5" fillId="3" borderId="0" xfId="0" applyFont="1" applyFill="1"/>
    <xf numFmtId="0" fontId="2" fillId="4" borderId="0" xfId="0" applyFont="1" applyFill="1"/>
    <xf numFmtId="0" fontId="3" fillId="4" borderId="0" xfId="0" applyFont="1" applyFill="1"/>
    <xf numFmtId="0" fontId="4" fillId="4" borderId="0" xfId="0" applyFont="1" applyFill="1"/>
    <xf numFmtId="0" fontId="0" fillId="0" borderId="0" xfId="0" applyAlignment="1">
      <alignment horizontal="right"/>
    </xf>
    <xf numFmtId="0" fontId="11" fillId="3" borderId="2" xfId="0" applyFont="1" applyFill="1" applyBorder="1" applyAlignment="1">
      <alignment horizontal="left"/>
    </xf>
    <xf numFmtId="0" fontId="1" fillId="3" borderId="3" xfId="0" applyFont="1" applyFill="1" applyBorder="1"/>
    <xf numFmtId="0" fontId="1" fillId="3" borderId="4" xfId="0" applyFont="1" applyFill="1" applyBorder="1"/>
    <xf numFmtId="0" fontId="0" fillId="0" borderId="0" xfId="0" applyBorder="1"/>
    <xf numFmtId="0" fontId="0" fillId="5" borderId="5" xfId="0" applyFill="1" applyBorder="1" applyAlignment="1">
      <alignment horizontal="left"/>
    </xf>
    <xf numFmtId="0" fontId="0" fillId="5" borderId="6" xfId="0" applyFill="1" applyBorder="1"/>
    <xf numFmtId="0" fontId="0" fillId="5" borderId="7" xfId="0" applyFill="1" applyBorder="1"/>
    <xf numFmtId="0" fontId="12" fillId="6" borderId="0" xfId="0" applyFont="1" applyFill="1" applyBorder="1" applyAlignment="1" applyProtection="1">
      <alignment horizontal="left" wrapText="1"/>
      <protection locked="0"/>
    </xf>
    <xf numFmtId="0" fontId="0" fillId="5" borderId="8" xfId="0" applyFill="1" applyBorder="1" applyAlignment="1">
      <alignment horizontal="left"/>
    </xf>
    <xf numFmtId="0" fontId="0" fillId="5" borderId="9" xfId="0" applyFill="1" applyBorder="1"/>
    <xf numFmtId="0" fontId="0" fillId="5" borderId="10" xfId="0" applyFill="1" applyBorder="1"/>
    <xf numFmtId="0" fontId="0" fillId="5" borderId="11" xfId="0" applyFill="1" applyBorder="1" applyAlignment="1">
      <alignment horizontal="left"/>
    </xf>
    <xf numFmtId="0" fontId="0" fillId="5" borderId="12" xfId="0" applyFill="1" applyBorder="1"/>
    <xf numFmtId="0" fontId="0" fillId="5" borderId="13" xfId="0" applyFill="1" applyBorder="1"/>
    <xf numFmtId="0" fontId="0" fillId="0" borderId="0" xfId="0" applyBorder="1" applyAlignment="1">
      <alignment horizontal="left"/>
    </xf>
    <xf numFmtId="0" fontId="0" fillId="0" borderId="0" xfId="0" applyProtection="1">
      <protection locked="0"/>
    </xf>
    <xf numFmtId="0" fontId="1" fillId="3" borderId="2" xfId="0" applyFont="1" applyFill="1" applyBorder="1" applyAlignment="1">
      <alignment horizontal="center"/>
    </xf>
    <xf numFmtId="0" fontId="1" fillId="3" borderId="14" xfId="0" applyFont="1" applyFill="1" applyBorder="1"/>
    <xf numFmtId="49" fontId="6" fillId="0" borderId="0" xfId="0" applyNumberFormat="1" applyFont="1" applyFill="1" applyAlignment="1">
      <alignment horizontal="justify" vertical="center"/>
    </xf>
    <xf numFmtId="0" fontId="10" fillId="3" borderId="0" xfId="0" applyFont="1" applyFill="1"/>
    <xf numFmtId="0" fontId="4" fillId="0" borderId="0" xfId="0" applyFont="1" applyFill="1" applyProtection="1"/>
    <xf numFmtId="0" fontId="1" fillId="2" borderId="0" xfId="0" applyFont="1" applyFill="1" applyProtection="1">
      <protection locked="0"/>
    </xf>
    <xf numFmtId="0" fontId="6" fillId="0" borderId="0" xfId="0" applyFont="1" applyAlignment="1" applyProtection="1">
      <protection locked="0"/>
    </xf>
    <xf numFmtId="0" fontId="1" fillId="0" borderId="0" xfId="0" applyFont="1" applyFill="1" applyProtection="1">
      <protection locked="0"/>
    </xf>
    <xf numFmtId="0" fontId="0" fillId="0" borderId="1" xfId="0" applyFill="1" applyBorder="1" applyProtection="1">
      <protection locked="0"/>
    </xf>
    <xf numFmtId="43" fontId="0" fillId="0" borderId="1" xfId="0" applyNumberFormat="1" applyFill="1" applyBorder="1" applyProtection="1">
      <protection locked="0"/>
    </xf>
    <xf numFmtId="10" fontId="0" fillId="0" borderId="1" xfId="0" applyNumberFormat="1" applyFill="1" applyBorder="1" applyProtection="1">
      <protection locked="0"/>
    </xf>
    <xf numFmtId="44" fontId="0" fillId="0" borderId="1" xfId="0" applyNumberFormat="1" applyFill="1" applyBorder="1"/>
    <xf numFmtId="0" fontId="0" fillId="0" borderId="0" xfId="0" applyFill="1" applyProtection="1">
      <protection locked="0"/>
    </xf>
    <xf numFmtId="43" fontId="3" fillId="0" borderId="1" xfId="0" applyNumberFormat="1" applyFont="1" applyFill="1" applyBorder="1" applyProtection="1">
      <protection locked="0"/>
    </xf>
    <xf numFmtId="10" fontId="3" fillId="0" borderId="1" xfId="0" applyNumberFormat="1" applyFont="1" applyFill="1" applyBorder="1" applyProtection="1">
      <protection locked="0"/>
    </xf>
    <xf numFmtId="0" fontId="3" fillId="0" borderId="1" xfId="0" applyFont="1" applyFill="1" applyBorder="1" applyProtection="1">
      <protection locked="0"/>
    </xf>
    <xf numFmtId="0" fontId="0" fillId="0" borderId="0" xfId="0" applyFill="1" applyBorder="1" applyProtection="1">
      <protection locked="0"/>
    </xf>
    <xf numFmtId="0" fontId="0" fillId="0" borderId="1" xfId="0" quotePrefix="1" applyBorder="1"/>
    <xf numFmtId="0" fontId="13" fillId="0" borderId="0" xfId="0" applyFont="1"/>
    <xf numFmtId="0" fontId="0" fillId="0" borderId="0" xfId="0"/>
    <xf numFmtId="0" fontId="0" fillId="0" borderId="0" xfId="0" applyFill="1"/>
    <xf numFmtId="0" fontId="0" fillId="0" borderId="1" xfId="0" applyBorder="1"/>
    <xf numFmtId="0" fontId="14" fillId="0" borderId="1" xfId="0" applyFont="1" applyFill="1" applyBorder="1" applyProtection="1">
      <protection locked="0"/>
    </xf>
    <xf numFmtId="0" fontId="6" fillId="0" borderId="0" xfId="0" applyFont="1" applyAlignment="1">
      <alignment wrapText="1"/>
    </xf>
    <xf numFmtId="0" fontId="8" fillId="0" borderId="0" xfId="0" applyFont="1" applyFill="1" applyAlignment="1"/>
    <xf numFmtId="0" fontId="9" fillId="0" borderId="0" xfId="0" applyFont="1" applyAlignment="1">
      <alignment wrapText="1"/>
    </xf>
    <xf numFmtId="0" fontId="6" fillId="0" borderId="0" xfId="0" applyFont="1" applyFill="1" applyAlignment="1">
      <alignment wrapText="1"/>
    </xf>
    <xf numFmtId="0" fontId="8" fillId="0" borderId="0" xfId="0" applyFont="1" applyFill="1" applyAlignment="1">
      <alignment horizontal="justify" vertical="center" wrapText="1"/>
    </xf>
    <xf numFmtId="0" fontId="8" fillId="0" borderId="0" xfId="0" applyFont="1" applyFill="1" applyAlignment="1">
      <alignment wrapText="1"/>
    </xf>
    <xf numFmtId="0" fontId="12" fillId="0" borderId="0" xfId="0" applyFont="1"/>
    <xf numFmtId="0" fontId="6" fillId="7" borderId="0" xfId="0" applyFont="1" applyFill="1" applyAlignment="1"/>
    <xf numFmtId="0" fontId="56" fillId="2" borderId="0" xfId="0" applyFont="1" applyFill="1"/>
    <xf numFmtId="0" fontId="55" fillId="3" borderId="0" xfId="0" applyFont="1" applyFill="1"/>
    <xf numFmtId="0" fontId="6" fillId="3" borderId="0" xfId="0" applyFont="1" applyFill="1"/>
    <xf numFmtId="0" fontId="56" fillId="3" borderId="0" xfId="0" applyFont="1" applyFill="1" applyAlignment="1">
      <alignment horizontal="center"/>
    </xf>
    <xf numFmtId="0" fontId="6" fillId="0" borderId="0" xfId="0" applyFont="1"/>
    <xf numFmtId="0" fontId="0" fillId="0" borderId="0" xfId="0" applyAlignment="1">
      <alignment wrapText="1"/>
    </xf>
    <xf numFmtId="0" fontId="8" fillId="0" borderId="1" xfId="40" applyFont="1" applyFill="1" applyBorder="1" applyAlignment="1">
      <alignment vertical="center" wrapText="1"/>
    </xf>
    <xf numFmtId="0" fontId="8" fillId="0" borderId="1" xfId="41" applyFont="1" applyFill="1" applyBorder="1" applyAlignment="1" applyProtection="1">
      <alignment horizontal="left" vertical="center" wrapText="1"/>
    </xf>
    <xf numFmtId="0" fontId="0" fillId="6" borderId="1" xfId="0" applyFill="1" applyBorder="1" applyAlignment="1">
      <alignment horizontal="center"/>
    </xf>
    <xf numFmtId="0" fontId="57" fillId="0" borderId="1" xfId="40" applyFont="1" applyFill="1" applyBorder="1" applyAlignment="1">
      <alignment vertical="center" wrapText="1"/>
    </xf>
    <xf numFmtId="0" fontId="0" fillId="6" borderId="1" xfId="0" applyFill="1" applyBorder="1"/>
    <xf numFmtId="0" fontId="57" fillId="0" borderId="1" xfId="41" applyFont="1" applyFill="1" applyBorder="1" applyAlignment="1" applyProtection="1">
      <alignment horizontal="left" vertical="center" wrapText="1"/>
    </xf>
    <xf numFmtId="0" fontId="10" fillId="3" borderId="1" xfId="0" applyFont="1" applyFill="1" applyBorder="1"/>
    <xf numFmtId="0" fontId="10" fillId="3" borderId="1" xfId="0" applyFont="1" applyFill="1" applyBorder="1" applyAlignment="1">
      <alignment horizontal="center"/>
    </xf>
    <xf numFmtId="0" fontId="0" fillId="6" borderId="0" xfId="0" quotePrefix="1" applyFill="1" applyBorder="1"/>
    <xf numFmtId="0" fontId="0" fillId="6" borderId="0" xfId="0" applyFill="1" applyBorder="1"/>
    <xf numFmtId="0" fontId="58" fillId="0" borderId="0" xfId="0" applyFont="1" applyAlignment="1">
      <alignment horizontal="left" vertical="top"/>
    </xf>
    <xf numFmtId="0" fontId="58" fillId="0" borderId="0" xfId="0" applyNumberFormat="1" applyFont="1" applyAlignment="1">
      <alignment horizontal="left" vertical="top"/>
    </xf>
    <xf numFmtId="0" fontId="59" fillId="0" borderId="0" xfId="0" applyFont="1" applyAlignment="1">
      <alignment vertical="top"/>
    </xf>
    <xf numFmtId="4" fontId="58" fillId="0" borderId="0" xfId="0" applyNumberFormat="1" applyFont="1" applyAlignment="1">
      <alignment horizontal="right" vertical="top"/>
    </xf>
    <xf numFmtId="0" fontId="9" fillId="0" borderId="0" xfId="0" applyFont="1" applyAlignment="1">
      <alignment horizontal="right"/>
    </xf>
    <xf numFmtId="0" fontId="58" fillId="0" borderId="0" xfId="0" applyFont="1" applyAlignment="1">
      <alignment horizontal="right" vertical="top"/>
    </xf>
    <xf numFmtId="4" fontId="0" fillId="6" borderId="1" xfId="0" applyNumberFormat="1" applyFill="1" applyBorder="1"/>
    <xf numFmtId="4" fontId="0" fillId="6" borderId="1" xfId="0" applyNumberFormat="1" applyFill="1" applyBorder="1" applyAlignment="1">
      <alignment horizontal="center"/>
    </xf>
    <xf numFmtId="0" fontId="0" fillId="0" borderId="1" xfId="0" applyFill="1" applyBorder="1"/>
    <xf numFmtId="4" fontId="58" fillId="0" borderId="0" xfId="0" applyNumberFormat="1" applyFont="1" applyFill="1" applyAlignment="1">
      <alignment horizontal="right" vertical="top"/>
    </xf>
    <xf numFmtId="0" fontId="58" fillId="0" borderId="0" xfId="0" applyFont="1" applyFill="1" applyAlignment="1">
      <alignment horizontal="left" vertical="top"/>
    </xf>
    <xf numFmtId="0" fontId="0" fillId="0" borderId="0" xfId="0" applyFill="1" applyAlignment="1">
      <alignment horizontal="right"/>
    </xf>
    <xf numFmtId="0" fontId="2" fillId="3" borderId="0" xfId="0" applyFont="1" applyFill="1" applyProtection="1"/>
    <xf numFmtId="0" fontId="0" fillId="6" borderId="0" xfId="0" applyFill="1"/>
    <xf numFmtId="0" fontId="10" fillId="3" borderId="35" xfId="0" applyFont="1" applyFill="1" applyBorder="1"/>
    <xf numFmtId="0" fontId="0" fillId="3" borderId="14" xfId="0" applyFill="1" applyBorder="1"/>
    <xf numFmtId="0" fontId="0" fillId="3" borderId="36" xfId="0" applyFill="1" applyBorder="1"/>
    <xf numFmtId="44" fontId="0" fillId="4" borderId="1" xfId="25984" applyFont="1" applyFill="1" applyBorder="1" applyProtection="1">
      <protection locked="0"/>
    </xf>
    <xf numFmtId="167" fontId="1" fillId="3" borderId="1" xfId="0" applyNumberFormat="1" applyFont="1" applyFill="1" applyBorder="1" applyAlignment="1">
      <alignment horizontal="center"/>
    </xf>
    <xf numFmtId="44" fontId="0" fillId="4" borderId="1" xfId="25984" applyFont="1" applyFill="1" applyBorder="1" applyAlignment="1" applyProtection="1">
      <alignment horizontal="center"/>
      <protection locked="0"/>
    </xf>
    <xf numFmtId="167" fontId="10" fillId="3" borderId="1" xfId="0" applyNumberFormat="1" applyFont="1" applyFill="1" applyBorder="1" applyAlignment="1">
      <alignment horizontal="right"/>
    </xf>
    <xf numFmtId="167" fontId="10" fillId="3" borderId="1" xfId="0" applyNumberFormat="1" applyFont="1" applyFill="1" applyBorder="1"/>
    <xf numFmtId="0" fontId="0" fillId="6" borderId="37" xfId="0" applyFill="1" applyBorder="1" applyAlignment="1">
      <alignment horizontal="center"/>
    </xf>
    <xf numFmtId="167" fontId="1" fillId="3" borderId="37" xfId="0" applyNumberFormat="1" applyFont="1" applyFill="1" applyBorder="1" applyAlignment="1">
      <alignment horizontal="center"/>
    </xf>
    <xf numFmtId="44" fontId="0" fillId="4" borderId="37" xfId="25984" applyFont="1" applyFill="1" applyBorder="1" applyAlignment="1" applyProtection="1">
      <alignment horizontal="center"/>
      <protection locked="0"/>
    </xf>
    <xf numFmtId="0" fontId="61" fillId="6" borderId="4" xfId="0" applyFont="1" applyFill="1" applyBorder="1"/>
    <xf numFmtId="167" fontId="62" fillId="3" borderId="1" xfId="0" applyNumberFormat="1" applyFont="1" applyFill="1" applyBorder="1"/>
    <xf numFmtId="167" fontId="62" fillId="3" borderId="38" xfId="25984" applyNumberFormat="1" applyFont="1" applyFill="1" applyBorder="1"/>
    <xf numFmtId="0" fontId="63" fillId="6" borderId="0" xfId="0" applyFont="1" applyFill="1" applyBorder="1" applyAlignment="1"/>
    <xf numFmtId="0" fontId="10" fillId="6" borderId="0" xfId="0" applyFont="1" applyFill="1" applyBorder="1" applyAlignment="1">
      <alignment horizontal="center"/>
    </xf>
    <xf numFmtId="0" fontId="10" fillId="6" borderId="0" xfId="0" applyFont="1" applyFill="1" applyBorder="1"/>
    <xf numFmtId="0" fontId="0" fillId="6" borderId="0" xfId="0" applyFill="1" applyBorder="1" applyAlignment="1">
      <alignment horizontal="center"/>
    </xf>
    <xf numFmtId="167" fontId="10" fillId="6" borderId="0" xfId="0" applyNumberFormat="1" applyFont="1" applyFill="1" applyBorder="1" applyAlignment="1">
      <alignment horizontal="right"/>
    </xf>
    <xf numFmtId="167" fontId="10" fillId="6" borderId="0" xfId="0" applyNumberFormat="1" applyFont="1" applyFill="1" applyBorder="1"/>
    <xf numFmtId="14" fontId="0" fillId="6" borderId="1" xfId="0" applyNumberFormat="1" applyFill="1" applyBorder="1"/>
    <xf numFmtId="0" fontId="10" fillId="3" borderId="1" xfId="0" applyFont="1" applyFill="1" applyBorder="1" applyAlignment="1">
      <alignment horizontal="center" wrapText="1"/>
    </xf>
    <xf numFmtId="44" fontId="0" fillId="6" borderId="1" xfId="25984" applyFont="1" applyFill="1" applyBorder="1" applyAlignment="1" applyProtection="1">
      <alignment horizontal="center"/>
      <protection locked="0"/>
    </xf>
    <xf numFmtId="0" fontId="8" fillId="0" borderId="1" xfId="41" applyFont="1" applyFill="1" applyBorder="1" applyAlignment="1">
      <alignment vertical="center" wrapText="1"/>
    </xf>
    <xf numFmtId="0" fontId="58" fillId="0" borderId="0" xfId="0" applyFont="1" applyFill="1" applyAlignment="1">
      <alignment horizontal="right" vertical="top"/>
    </xf>
    <xf numFmtId="0" fontId="16" fillId="0" borderId="0" xfId="0" applyFont="1" applyAlignment="1">
      <alignment vertical="top"/>
    </xf>
    <xf numFmtId="0" fontId="16" fillId="0" borderId="0" xfId="0" applyFont="1" applyAlignment="1">
      <alignment horizontal="right"/>
    </xf>
    <xf numFmtId="0" fontId="16" fillId="0" borderId="0" xfId="0" applyFont="1"/>
    <xf numFmtId="0" fontId="16" fillId="0" borderId="0" xfId="0" applyFont="1" applyFill="1"/>
    <xf numFmtId="0" fontId="16" fillId="61" borderId="0" xfId="0" applyFont="1" applyFill="1"/>
    <xf numFmtId="0" fontId="58" fillId="6" borderId="0" xfId="0" applyFont="1" applyFill="1" applyAlignment="1">
      <alignment horizontal="left" vertical="top"/>
    </xf>
    <xf numFmtId="0" fontId="58" fillId="6" borderId="0" xfId="0" quotePrefix="1" applyFont="1" applyFill="1" applyAlignment="1">
      <alignment horizontal="left" vertical="top"/>
    </xf>
    <xf numFmtId="1" fontId="0" fillId="0" borderId="0" xfId="0" applyNumberFormat="1"/>
    <xf numFmtId="1" fontId="9" fillId="0" borderId="0" xfId="0" applyNumberFormat="1" applyFont="1"/>
    <xf numFmtId="1" fontId="10" fillId="3" borderId="1" xfId="0" applyNumberFormat="1" applyFont="1" applyFill="1" applyBorder="1" applyAlignment="1">
      <alignment horizontal="center"/>
    </xf>
    <xf numFmtId="1" fontId="0" fillId="6" borderId="1" xfId="0" applyNumberFormat="1" applyFill="1" applyBorder="1" applyAlignment="1">
      <alignment horizontal="center"/>
    </xf>
    <xf numFmtId="1" fontId="10" fillId="3" borderId="1" xfId="0" applyNumberFormat="1" applyFont="1" applyFill="1" applyBorder="1"/>
    <xf numFmtId="44" fontId="0" fillId="6" borderId="1" xfId="25984" applyFont="1" applyFill="1" applyBorder="1" applyProtection="1">
      <protection locked="0"/>
    </xf>
    <xf numFmtId="0" fontId="58" fillId="0" borderId="0" xfId="0" applyNumberFormat="1" applyFont="1" applyFill="1" applyAlignment="1">
      <alignment horizontal="left" vertical="top"/>
    </xf>
    <xf numFmtId="0" fontId="16" fillId="0" borderId="0" xfId="0" applyFont="1" applyFill="1" applyAlignment="1">
      <alignment vertical="top"/>
    </xf>
    <xf numFmtId="0" fontId="12" fillId="4" borderId="11" xfId="0" applyFont="1" applyFill="1" applyBorder="1" applyAlignment="1" applyProtection="1">
      <alignment horizontal="left" wrapText="1"/>
      <protection locked="0"/>
    </xf>
    <xf numFmtId="0" fontId="12" fillId="4" borderId="12" xfId="0" applyFont="1" applyFill="1" applyBorder="1" applyAlignment="1" applyProtection="1">
      <alignment horizontal="left" wrapText="1"/>
      <protection locked="0"/>
    </xf>
    <xf numFmtId="0" fontId="12" fillId="4" borderId="13" xfId="0" applyFont="1" applyFill="1" applyBorder="1" applyAlignment="1" applyProtection="1">
      <alignment horizontal="left" wrapText="1"/>
      <protection locked="0"/>
    </xf>
    <xf numFmtId="0" fontId="12" fillId="4" borderId="5" xfId="0" applyFont="1" applyFill="1" applyBorder="1" applyAlignment="1" applyProtection="1">
      <alignment horizontal="left" wrapText="1"/>
      <protection locked="0"/>
    </xf>
    <xf numFmtId="0" fontId="12" fillId="4" borderId="6" xfId="0" applyFont="1" applyFill="1" applyBorder="1" applyAlignment="1" applyProtection="1">
      <alignment horizontal="left" wrapText="1"/>
      <protection locked="0"/>
    </xf>
    <xf numFmtId="0" fontId="12" fillId="4" borderId="7" xfId="0" applyFont="1" applyFill="1" applyBorder="1" applyAlignment="1" applyProtection="1">
      <alignment horizontal="left" wrapText="1"/>
      <protection locked="0"/>
    </xf>
    <xf numFmtId="164" fontId="12" fillId="4" borderId="8" xfId="0" applyNumberFormat="1" applyFont="1" applyFill="1" applyBorder="1" applyAlignment="1" applyProtection="1">
      <alignment horizontal="left" wrapText="1"/>
      <protection locked="0"/>
    </xf>
    <xf numFmtId="164" fontId="12" fillId="4" borderId="9" xfId="0" applyNumberFormat="1" applyFont="1" applyFill="1" applyBorder="1" applyAlignment="1" applyProtection="1">
      <alignment horizontal="left" wrapText="1"/>
      <protection locked="0"/>
    </xf>
    <xf numFmtId="164" fontId="12" fillId="4" borderId="10" xfId="0" applyNumberFormat="1" applyFont="1" applyFill="1" applyBorder="1" applyAlignment="1" applyProtection="1">
      <alignment horizontal="left" wrapText="1"/>
      <protection locked="0"/>
    </xf>
    <xf numFmtId="0" fontId="12" fillId="4" borderId="8" xfId="0" applyFont="1" applyFill="1" applyBorder="1" applyAlignment="1" applyProtection="1">
      <alignment horizontal="left" wrapText="1"/>
      <protection locked="0"/>
    </xf>
    <xf numFmtId="0" fontId="12" fillId="4" borderId="9" xfId="0" applyFont="1" applyFill="1" applyBorder="1" applyAlignment="1" applyProtection="1">
      <alignment horizontal="left" wrapText="1"/>
      <protection locked="0"/>
    </xf>
    <xf numFmtId="0" fontId="12" fillId="4" borderId="10" xfId="0" applyFont="1" applyFill="1" applyBorder="1" applyAlignment="1" applyProtection="1">
      <alignment horizontal="left" wrapText="1"/>
      <protection locked="0"/>
    </xf>
    <xf numFmtId="0" fontId="60" fillId="3" borderId="33" xfId="0" applyFont="1" applyFill="1" applyBorder="1" applyAlignment="1" applyProtection="1">
      <alignment horizontal="center"/>
    </xf>
    <xf numFmtId="0" fontId="60" fillId="3" borderId="4" xfId="0" applyFont="1" applyFill="1" applyBorder="1" applyAlignment="1" applyProtection="1">
      <alignment horizontal="center"/>
    </xf>
    <xf numFmtId="0" fontId="60" fillId="3" borderId="34" xfId="0" applyFont="1" applyFill="1" applyBorder="1" applyAlignment="1" applyProtection="1">
      <alignment horizontal="center"/>
    </xf>
    <xf numFmtId="0" fontId="62" fillId="3" borderId="35" xfId="0" applyFont="1" applyFill="1" applyBorder="1" applyAlignment="1">
      <alignment horizontal="left"/>
    </xf>
    <xf numFmtId="0" fontId="62" fillId="3" borderId="14" xfId="0" applyFont="1" applyFill="1" applyBorder="1" applyAlignment="1">
      <alignment horizontal="left"/>
    </xf>
  </cellXfs>
  <cellStyles count="25985">
    <cellStyle name="20% - Accent1" xfId="17" builtinId="30" customBuiltin="1"/>
    <cellStyle name="20% - Accent1 10" xfId="329"/>
    <cellStyle name="20% - Accent1 11" xfId="330"/>
    <cellStyle name="20% - Accent1 12" xfId="331"/>
    <cellStyle name="20% - Accent1 13" xfId="332"/>
    <cellStyle name="20% - Accent1 14" xfId="333"/>
    <cellStyle name="20% - Accent1 15" xfId="334"/>
    <cellStyle name="20% - Accent1 16" xfId="335"/>
    <cellStyle name="20% - Accent1 17" xfId="1550"/>
    <cellStyle name="20% - Accent1 17 2" xfId="2206"/>
    <cellStyle name="20% - Accent1 17 2 2" xfId="4428"/>
    <cellStyle name="20% - Accent1 17 2 2 2" xfId="14155"/>
    <cellStyle name="20% - Accent1 17 2 2 3" xfId="23196"/>
    <cellStyle name="20% - Accent1 17 2 2 4" xfId="25918"/>
    <cellStyle name="20% - Accent1 17 2 3" xfId="12089"/>
    <cellStyle name="20% - Accent1 17 2 4" xfId="21833"/>
    <cellStyle name="20% - Accent1 17 2 5" xfId="24556"/>
    <cellStyle name="20% - Accent1 17 3" xfId="3772"/>
    <cellStyle name="20% - Accent1 17 3 2" xfId="13499"/>
    <cellStyle name="20% - Accent1 17 3 3" xfId="22540"/>
    <cellStyle name="20% - Accent1 17 3 4" xfId="25262"/>
    <cellStyle name="20% - Accent1 17 4" xfId="11433"/>
    <cellStyle name="20% - Accent1 17 5" xfId="21177"/>
    <cellStyle name="20% - Accent1 17 6" xfId="23900"/>
    <cellStyle name="20% - Accent1 18" xfId="1878"/>
    <cellStyle name="20% - Accent1 18 2" xfId="4100"/>
    <cellStyle name="20% - Accent1 18 2 2" xfId="13827"/>
    <cellStyle name="20% - Accent1 18 2 3" xfId="22868"/>
    <cellStyle name="20% - Accent1 18 2 4" xfId="25590"/>
    <cellStyle name="20% - Accent1 18 3" xfId="11761"/>
    <cellStyle name="20% - Accent1 18 4" xfId="21505"/>
    <cellStyle name="20% - Accent1 18 5" xfId="24228"/>
    <cellStyle name="20% - Accent1 19" xfId="3431"/>
    <cellStyle name="20% - Accent1 19 2" xfId="13158"/>
    <cellStyle name="20% - Accent1 19 3" xfId="22212"/>
    <cellStyle name="20% - Accent1 19 4" xfId="24934"/>
    <cellStyle name="20% - Accent1 2" xfId="65"/>
    <cellStyle name="20% - Accent1 2 2" xfId="66"/>
    <cellStyle name="20% - Accent1 2 2 2" xfId="67"/>
    <cellStyle name="20% - Accent1 2 3" xfId="68"/>
    <cellStyle name="20% - Accent1 2 3 2" xfId="69"/>
    <cellStyle name="20% - Accent1 2 4" xfId="70"/>
    <cellStyle name="20% - Accent1 20" xfId="11105"/>
    <cellStyle name="20% - Accent1 21" xfId="20849"/>
    <cellStyle name="20% - Accent1 22" xfId="23572"/>
    <cellStyle name="20% - Accent1 3" xfId="336"/>
    <cellStyle name="20% - Accent1 4" xfId="337"/>
    <cellStyle name="20% - Accent1 5" xfId="338"/>
    <cellStyle name="20% - Accent1 6" xfId="339"/>
    <cellStyle name="20% - Accent1 7" xfId="340"/>
    <cellStyle name="20% - Accent1 8" xfId="341"/>
    <cellStyle name="20% - Accent1 9" xfId="342"/>
    <cellStyle name="20% - Accent2" xfId="21" builtinId="34" customBuiltin="1"/>
    <cellStyle name="20% - Accent2 10" xfId="343"/>
    <cellStyle name="20% - Accent2 11" xfId="344"/>
    <cellStyle name="20% - Accent2 12" xfId="345"/>
    <cellStyle name="20% - Accent2 13" xfId="346"/>
    <cellStyle name="20% - Accent2 14" xfId="347"/>
    <cellStyle name="20% - Accent2 15" xfId="348"/>
    <cellStyle name="20% - Accent2 16" xfId="349"/>
    <cellStyle name="20% - Accent2 17" xfId="1552"/>
    <cellStyle name="20% - Accent2 17 2" xfId="2208"/>
    <cellStyle name="20% - Accent2 17 2 2" xfId="4430"/>
    <cellStyle name="20% - Accent2 17 2 2 2" xfId="14157"/>
    <cellStyle name="20% - Accent2 17 2 2 3" xfId="23198"/>
    <cellStyle name="20% - Accent2 17 2 2 4" xfId="25920"/>
    <cellStyle name="20% - Accent2 17 2 3" xfId="12091"/>
    <cellStyle name="20% - Accent2 17 2 4" xfId="21835"/>
    <cellStyle name="20% - Accent2 17 2 5" xfId="24558"/>
    <cellStyle name="20% - Accent2 17 3" xfId="3774"/>
    <cellStyle name="20% - Accent2 17 3 2" xfId="13501"/>
    <cellStyle name="20% - Accent2 17 3 3" xfId="22542"/>
    <cellStyle name="20% - Accent2 17 3 4" xfId="25264"/>
    <cellStyle name="20% - Accent2 17 4" xfId="11435"/>
    <cellStyle name="20% - Accent2 17 5" xfId="21179"/>
    <cellStyle name="20% - Accent2 17 6" xfId="23902"/>
    <cellStyle name="20% - Accent2 18" xfId="1880"/>
    <cellStyle name="20% - Accent2 18 2" xfId="4102"/>
    <cellStyle name="20% - Accent2 18 2 2" xfId="13829"/>
    <cellStyle name="20% - Accent2 18 2 3" xfId="22870"/>
    <cellStyle name="20% - Accent2 18 2 4" xfId="25592"/>
    <cellStyle name="20% - Accent2 18 3" xfId="11763"/>
    <cellStyle name="20% - Accent2 18 4" xfId="21507"/>
    <cellStyle name="20% - Accent2 18 5" xfId="24230"/>
    <cellStyle name="20% - Accent2 19" xfId="3434"/>
    <cellStyle name="20% - Accent2 19 2" xfId="13161"/>
    <cellStyle name="20% - Accent2 19 3" xfId="22214"/>
    <cellStyle name="20% - Accent2 19 4" xfId="24936"/>
    <cellStyle name="20% - Accent2 2" xfId="71"/>
    <cellStyle name="20% - Accent2 2 2" xfId="72"/>
    <cellStyle name="20% - Accent2 2 2 2" xfId="73"/>
    <cellStyle name="20% - Accent2 2 3" xfId="74"/>
    <cellStyle name="20% - Accent2 2 3 2" xfId="75"/>
    <cellStyle name="20% - Accent2 2 4" xfId="76"/>
    <cellStyle name="20% - Accent2 20" xfId="11107"/>
    <cellStyle name="20% - Accent2 21" xfId="20851"/>
    <cellStyle name="20% - Accent2 22" xfId="23574"/>
    <cellStyle name="20% - Accent2 3" xfId="350"/>
    <cellStyle name="20% - Accent2 4" xfId="351"/>
    <cellStyle name="20% - Accent2 5" xfId="352"/>
    <cellStyle name="20% - Accent2 6" xfId="353"/>
    <cellStyle name="20% - Accent2 7" xfId="354"/>
    <cellStyle name="20% - Accent2 8" xfId="355"/>
    <cellStyle name="20% - Accent2 9" xfId="356"/>
    <cellStyle name="20% - Accent3" xfId="25" builtinId="38" customBuiltin="1"/>
    <cellStyle name="20% - Accent3 10" xfId="357"/>
    <cellStyle name="20% - Accent3 11" xfId="358"/>
    <cellStyle name="20% - Accent3 12" xfId="359"/>
    <cellStyle name="20% - Accent3 13" xfId="360"/>
    <cellStyle name="20% - Accent3 14" xfId="361"/>
    <cellStyle name="20% - Accent3 15" xfId="362"/>
    <cellStyle name="20% - Accent3 16" xfId="363"/>
    <cellStyle name="20% - Accent3 17" xfId="1554"/>
    <cellStyle name="20% - Accent3 17 2" xfId="2210"/>
    <cellStyle name="20% - Accent3 17 2 2" xfId="4432"/>
    <cellStyle name="20% - Accent3 17 2 2 2" xfId="14159"/>
    <cellStyle name="20% - Accent3 17 2 2 3" xfId="23200"/>
    <cellStyle name="20% - Accent3 17 2 2 4" xfId="25922"/>
    <cellStyle name="20% - Accent3 17 2 3" xfId="12093"/>
    <cellStyle name="20% - Accent3 17 2 4" xfId="21837"/>
    <cellStyle name="20% - Accent3 17 2 5" xfId="24560"/>
    <cellStyle name="20% - Accent3 17 3" xfId="3776"/>
    <cellStyle name="20% - Accent3 17 3 2" xfId="13503"/>
    <cellStyle name="20% - Accent3 17 3 3" xfId="22544"/>
    <cellStyle name="20% - Accent3 17 3 4" xfId="25266"/>
    <cellStyle name="20% - Accent3 17 4" xfId="11437"/>
    <cellStyle name="20% - Accent3 17 5" xfId="21181"/>
    <cellStyle name="20% - Accent3 17 6" xfId="23904"/>
    <cellStyle name="20% - Accent3 18" xfId="1882"/>
    <cellStyle name="20% - Accent3 18 2" xfId="4104"/>
    <cellStyle name="20% - Accent3 18 2 2" xfId="13831"/>
    <cellStyle name="20% - Accent3 18 2 3" xfId="22872"/>
    <cellStyle name="20% - Accent3 18 2 4" xfId="25594"/>
    <cellStyle name="20% - Accent3 18 3" xfId="11765"/>
    <cellStyle name="20% - Accent3 18 4" xfId="21509"/>
    <cellStyle name="20% - Accent3 18 5" xfId="24232"/>
    <cellStyle name="20% - Accent3 19" xfId="3438"/>
    <cellStyle name="20% - Accent3 19 2" xfId="13165"/>
    <cellStyle name="20% - Accent3 19 3" xfId="22216"/>
    <cellStyle name="20% - Accent3 19 4" xfId="24938"/>
    <cellStyle name="20% - Accent3 2" xfId="77"/>
    <cellStyle name="20% - Accent3 2 2" xfId="78"/>
    <cellStyle name="20% - Accent3 2 2 2" xfId="79"/>
    <cellStyle name="20% - Accent3 2 3" xfId="80"/>
    <cellStyle name="20% - Accent3 2 3 2" xfId="81"/>
    <cellStyle name="20% - Accent3 2 4" xfId="82"/>
    <cellStyle name="20% - Accent3 20" xfId="11109"/>
    <cellStyle name="20% - Accent3 21" xfId="20853"/>
    <cellStyle name="20% - Accent3 22" xfId="23576"/>
    <cellStyle name="20% - Accent3 3" xfId="364"/>
    <cellStyle name="20% - Accent3 4" xfId="365"/>
    <cellStyle name="20% - Accent3 5" xfId="366"/>
    <cellStyle name="20% - Accent3 6" xfId="367"/>
    <cellStyle name="20% - Accent3 7" xfId="368"/>
    <cellStyle name="20% - Accent3 8" xfId="369"/>
    <cellStyle name="20% - Accent3 9" xfId="370"/>
    <cellStyle name="20% - Accent4" xfId="29" builtinId="42" customBuiltin="1"/>
    <cellStyle name="20% - Accent4 10" xfId="371"/>
    <cellStyle name="20% - Accent4 11" xfId="372"/>
    <cellStyle name="20% - Accent4 12" xfId="373"/>
    <cellStyle name="20% - Accent4 13" xfId="374"/>
    <cellStyle name="20% - Accent4 14" xfId="375"/>
    <cellStyle name="20% - Accent4 15" xfId="376"/>
    <cellStyle name="20% - Accent4 16" xfId="377"/>
    <cellStyle name="20% - Accent4 17" xfId="1556"/>
    <cellStyle name="20% - Accent4 17 2" xfId="2212"/>
    <cellStyle name="20% - Accent4 17 2 2" xfId="4434"/>
    <cellStyle name="20% - Accent4 17 2 2 2" xfId="14161"/>
    <cellStyle name="20% - Accent4 17 2 2 3" xfId="23202"/>
    <cellStyle name="20% - Accent4 17 2 2 4" xfId="25924"/>
    <cellStyle name="20% - Accent4 17 2 3" xfId="12095"/>
    <cellStyle name="20% - Accent4 17 2 4" xfId="21839"/>
    <cellStyle name="20% - Accent4 17 2 5" xfId="24562"/>
    <cellStyle name="20% - Accent4 17 3" xfId="3778"/>
    <cellStyle name="20% - Accent4 17 3 2" xfId="13505"/>
    <cellStyle name="20% - Accent4 17 3 3" xfId="22546"/>
    <cellStyle name="20% - Accent4 17 3 4" xfId="25268"/>
    <cellStyle name="20% - Accent4 17 4" xfId="11439"/>
    <cellStyle name="20% - Accent4 17 5" xfId="21183"/>
    <cellStyle name="20% - Accent4 17 6" xfId="23906"/>
    <cellStyle name="20% - Accent4 18" xfId="1884"/>
    <cellStyle name="20% - Accent4 18 2" xfId="4106"/>
    <cellStyle name="20% - Accent4 18 2 2" xfId="13833"/>
    <cellStyle name="20% - Accent4 18 2 3" xfId="22874"/>
    <cellStyle name="20% - Accent4 18 2 4" xfId="25596"/>
    <cellStyle name="20% - Accent4 18 3" xfId="11767"/>
    <cellStyle name="20% - Accent4 18 4" xfId="21511"/>
    <cellStyle name="20% - Accent4 18 5" xfId="24234"/>
    <cellStyle name="20% - Accent4 19" xfId="3442"/>
    <cellStyle name="20% - Accent4 19 2" xfId="13169"/>
    <cellStyle name="20% - Accent4 19 3" xfId="22218"/>
    <cellStyle name="20% - Accent4 19 4" xfId="24940"/>
    <cellStyle name="20% - Accent4 2" xfId="83"/>
    <cellStyle name="20% - Accent4 2 2" xfId="84"/>
    <cellStyle name="20% - Accent4 2 2 2" xfId="85"/>
    <cellStyle name="20% - Accent4 2 3" xfId="86"/>
    <cellStyle name="20% - Accent4 2 3 2" xfId="87"/>
    <cellStyle name="20% - Accent4 2 4" xfId="88"/>
    <cellStyle name="20% - Accent4 20" xfId="11111"/>
    <cellStyle name="20% - Accent4 21" xfId="20855"/>
    <cellStyle name="20% - Accent4 22" xfId="23578"/>
    <cellStyle name="20% - Accent4 3" xfId="378"/>
    <cellStyle name="20% - Accent4 4" xfId="379"/>
    <cellStyle name="20% - Accent4 5" xfId="380"/>
    <cellStyle name="20% - Accent4 6" xfId="381"/>
    <cellStyle name="20% - Accent4 7" xfId="382"/>
    <cellStyle name="20% - Accent4 8" xfId="383"/>
    <cellStyle name="20% - Accent4 9" xfId="384"/>
    <cellStyle name="20% - Accent5" xfId="33" builtinId="46" customBuiltin="1"/>
    <cellStyle name="20% - Accent5 10" xfId="385"/>
    <cellStyle name="20% - Accent5 11" xfId="386"/>
    <cellStyle name="20% - Accent5 12" xfId="387"/>
    <cellStyle name="20% - Accent5 13" xfId="388"/>
    <cellStyle name="20% - Accent5 14" xfId="389"/>
    <cellStyle name="20% - Accent5 15" xfId="390"/>
    <cellStyle name="20% - Accent5 16" xfId="391"/>
    <cellStyle name="20% - Accent5 17" xfId="1558"/>
    <cellStyle name="20% - Accent5 17 2" xfId="2214"/>
    <cellStyle name="20% - Accent5 17 2 2" xfId="4436"/>
    <cellStyle name="20% - Accent5 17 2 2 2" xfId="14163"/>
    <cellStyle name="20% - Accent5 17 2 2 3" xfId="23204"/>
    <cellStyle name="20% - Accent5 17 2 2 4" xfId="25926"/>
    <cellStyle name="20% - Accent5 17 2 3" xfId="12097"/>
    <cellStyle name="20% - Accent5 17 2 4" xfId="21841"/>
    <cellStyle name="20% - Accent5 17 2 5" xfId="24564"/>
    <cellStyle name="20% - Accent5 17 3" xfId="3780"/>
    <cellStyle name="20% - Accent5 17 3 2" xfId="13507"/>
    <cellStyle name="20% - Accent5 17 3 3" xfId="22548"/>
    <cellStyle name="20% - Accent5 17 3 4" xfId="25270"/>
    <cellStyle name="20% - Accent5 17 4" xfId="11441"/>
    <cellStyle name="20% - Accent5 17 5" xfId="21185"/>
    <cellStyle name="20% - Accent5 17 6" xfId="23908"/>
    <cellStyle name="20% - Accent5 18" xfId="1886"/>
    <cellStyle name="20% - Accent5 18 2" xfId="4108"/>
    <cellStyle name="20% - Accent5 18 2 2" xfId="13835"/>
    <cellStyle name="20% - Accent5 18 2 3" xfId="22876"/>
    <cellStyle name="20% - Accent5 18 2 4" xfId="25598"/>
    <cellStyle name="20% - Accent5 18 3" xfId="11769"/>
    <cellStyle name="20% - Accent5 18 4" xfId="21513"/>
    <cellStyle name="20% - Accent5 18 5" xfId="24236"/>
    <cellStyle name="20% - Accent5 19" xfId="3445"/>
    <cellStyle name="20% - Accent5 19 2" xfId="13172"/>
    <cellStyle name="20% - Accent5 19 3" xfId="22220"/>
    <cellStyle name="20% - Accent5 19 4" xfId="24942"/>
    <cellStyle name="20% - Accent5 2" xfId="89"/>
    <cellStyle name="20% - Accent5 2 2" xfId="90"/>
    <cellStyle name="20% - Accent5 2 2 2" xfId="91"/>
    <cellStyle name="20% - Accent5 2 3" xfId="92"/>
    <cellStyle name="20% - Accent5 2 3 2" xfId="93"/>
    <cellStyle name="20% - Accent5 2 4" xfId="94"/>
    <cellStyle name="20% - Accent5 20" xfId="11113"/>
    <cellStyle name="20% - Accent5 21" xfId="20857"/>
    <cellStyle name="20% - Accent5 22" xfId="23580"/>
    <cellStyle name="20% - Accent5 3" xfId="392"/>
    <cellStyle name="20% - Accent5 4" xfId="393"/>
    <cellStyle name="20% - Accent5 5" xfId="394"/>
    <cellStyle name="20% - Accent5 6" xfId="395"/>
    <cellStyle name="20% - Accent5 7" xfId="396"/>
    <cellStyle name="20% - Accent5 8" xfId="397"/>
    <cellStyle name="20% - Accent5 9" xfId="398"/>
    <cellStyle name="20% - Accent6" xfId="37" builtinId="50" customBuiltin="1"/>
    <cellStyle name="20% - Accent6 10" xfId="399"/>
    <cellStyle name="20% - Accent6 11" xfId="400"/>
    <cellStyle name="20% - Accent6 12" xfId="401"/>
    <cellStyle name="20% - Accent6 13" xfId="402"/>
    <cellStyle name="20% - Accent6 14" xfId="403"/>
    <cellStyle name="20% - Accent6 15" xfId="404"/>
    <cellStyle name="20% - Accent6 16" xfId="405"/>
    <cellStyle name="20% - Accent6 17" xfId="1560"/>
    <cellStyle name="20% - Accent6 17 2" xfId="2216"/>
    <cellStyle name="20% - Accent6 17 2 2" xfId="4438"/>
    <cellStyle name="20% - Accent6 17 2 2 2" xfId="14165"/>
    <cellStyle name="20% - Accent6 17 2 2 3" xfId="23206"/>
    <cellStyle name="20% - Accent6 17 2 2 4" xfId="25928"/>
    <cellStyle name="20% - Accent6 17 2 3" xfId="12099"/>
    <cellStyle name="20% - Accent6 17 2 4" xfId="21843"/>
    <cellStyle name="20% - Accent6 17 2 5" xfId="24566"/>
    <cellStyle name="20% - Accent6 17 3" xfId="3782"/>
    <cellStyle name="20% - Accent6 17 3 2" xfId="13509"/>
    <cellStyle name="20% - Accent6 17 3 3" xfId="22550"/>
    <cellStyle name="20% - Accent6 17 3 4" xfId="25272"/>
    <cellStyle name="20% - Accent6 17 4" xfId="11443"/>
    <cellStyle name="20% - Accent6 17 5" xfId="21187"/>
    <cellStyle name="20% - Accent6 17 6" xfId="23910"/>
    <cellStyle name="20% - Accent6 18" xfId="1888"/>
    <cellStyle name="20% - Accent6 18 2" xfId="4110"/>
    <cellStyle name="20% - Accent6 18 2 2" xfId="13837"/>
    <cellStyle name="20% - Accent6 18 2 3" xfId="22878"/>
    <cellStyle name="20% - Accent6 18 2 4" xfId="25600"/>
    <cellStyle name="20% - Accent6 18 3" xfId="11771"/>
    <cellStyle name="20% - Accent6 18 4" xfId="21515"/>
    <cellStyle name="20% - Accent6 18 5" xfId="24238"/>
    <cellStyle name="20% - Accent6 19" xfId="3448"/>
    <cellStyle name="20% - Accent6 19 2" xfId="13175"/>
    <cellStyle name="20% - Accent6 19 3" xfId="22222"/>
    <cellStyle name="20% - Accent6 19 4" xfId="24944"/>
    <cellStyle name="20% - Accent6 2" xfId="95"/>
    <cellStyle name="20% - Accent6 2 2" xfId="96"/>
    <cellStyle name="20% - Accent6 2 2 2" xfId="97"/>
    <cellStyle name="20% - Accent6 2 3" xfId="98"/>
    <cellStyle name="20% - Accent6 2 3 2" xfId="99"/>
    <cellStyle name="20% - Accent6 2 4" xfId="100"/>
    <cellStyle name="20% - Accent6 20" xfId="11115"/>
    <cellStyle name="20% - Accent6 21" xfId="20859"/>
    <cellStyle name="20% - Accent6 22" xfId="23582"/>
    <cellStyle name="20% - Accent6 3" xfId="406"/>
    <cellStyle name="20% - Accent6 4" xfId="407"/>
    <cellStyle name="20% - Accent6 5" xfId="408"/>
    <cellStyle name="20% - Accent6 6" xfId="409"/>
    <cellStyle name="20% - Accent6 7" xfId="410"/>
    <cellStyle name="20% - Accent6 8" xfId="411"/>
    <cellStyle name="20% - Accent6 9" xfId="412"/>
    <cellStyle name="40% - Accent1" xfId="18" builtinId="31" customBuiltin="1"/>
    <cellStyle name="40% - Accent1 10" xfId="413"/>
    <cellStyle name="40% - Accent1 11" xfId="414"/>
    <cellStyle name="40% - Accent1 12" xfId="415"/>
    <cellStyle name="40% - Accent1 13" xfId="416"/>
    <cellStyle name="40% - Accent1 14" xfId="417"/>
    <cellStyle name="40% - Accent1 15" xfId="418"/>
    <cellStyle name="40% - Accent1 16" xfId="419"/>
    <cellStyle name="40% - Accent1 17" xfId="1551"/>
    <cellStyle name="40% - Accent1 17 2" xfId="2207"/>
    <cellStyle name="40% - Accent1 17 2 2" xfId="4429"/>
    <cellStyle name="40% - Accent1 17 2 2 2" xfId="14156"/>
    <cellStyle name="40% - Accent1 17 2 2 3" xfId="23197"/>
    <cellStyle name="40% - Accent1 17 2 2 4" xfId="25919"/>
    <cellStyle name="40% - Accent1 17 2 3" xfId="12090"/>
    <cellStyle name="40% - Accent1 17 2 4" xfId="21834"/>
    <cellStyle name="40% - Accent1 17 2 5" xfId="24557"/>
    <cellStyle name="40% - Accent1 17 3" xfId="3773"/>
    <cellStyle name="40% - Accent1 17 3 2" xfId="13500"/>
    <cellStyle name="40% - Accent1 17 3 3" xfId="22541"/>
    <cellStyle name="40% - Accent1 17 3 4" xfId="25263"/>
    <cellStyle name="40% - Accent1 17 4" xfId="11434"/>
    <cellStyle name="40% - Accent1 17 5" xfId="21178"/>
    <cellStyle name="40% - Accent1 17 6" xfId="23901"/>
    <cellStyle name="40% - Accent1 18" xfId="1879"/>
    <cellStyle name="40% - Accent1 18 2" xfId="4101"/>
    <cellStyle name="40% - Accent1 18 2 2" xfId="13828"/>
    <cellStyle name="40% - Accent1 18 2 3" xfId="22869"/>
    <cellStyle name="40% - Accent1 18 2 4" xfId="25591"/>
    <cellStyle name="40% - Accent1 18 3" xfId="11762"/>
    <cellStyle name="40% - Accent1 18 4" xfId="21506"/>
    <cellStyle name="40% - Accent1 18 5" xfId="24229"/>
    <cellStyle name="40% - Accent1 19" xfId="3432"/>
    <cellStyle name="40% - Accent1 19 2" xfId="13159"/>
    <cellStyle name="40% - Accent1 19 3" xfId="22213"/>
    <cellStyle name="40% - Accent1 19 4" xfId="24935"/>
    <cellStyle name="40% - Accent1 2" xfId="101"/>
    <cellStyle name="40% - Accent1 2 2" xfId="102"/>
    <cellStyle name="40% - Accent1 2 2 2" xfId="103"/>
    <cellStyle name="40% - Accent1 2 3" xfId="104"/>
    <cellStyle name="40% - Accent1 2 3 2" xfId="105"/>
    <cellStyle name="40% - Accent1 2 4" xfId="106"/>
    <cellStyle name="40% - Accent1 20" xfId="11106"/>
    <cellStyle name="40% - Accent1 21" xfId="20850"/>
    <cellStyle name="40% - Accent1 22" xfId="23573"/>
    <cellStyle name="40% - Accent1 3" xfId="420"/>
    <cellStyle name="40% - Accent1 4" xfId="421"/>
    <cellStyle name="40% - Accent1 5" xfId="422"/>
    <cellStyle name="40% - Accent1 6" xfId="423"/>
    <cellStyle name="40% - Accent1 7" xfId="424"/>
    <cellStyle name="40% - Accent1 8" xfId="425"/>
    <cellStyle name="40% - Accent1 9" xfId="426"/>
    <cellStyle name="40% - Accent2" xfId="22" builtinId="35" customBuiltin="1"/>
    <cellStyle name="40% - Accent2 10" xfId="427"/>
    <cellStyle name="40% - Accent2 11" xfId="428"/>
    <cellStyle name="40% - Accent2 12" xfId="429"/>
    <cellStyle name="40% - Accent2 13" xfId="430"/>
    <cellStyle name="40% - Accent2 14" xfId="431"/>
    <cellStyle name="40% - Accent2 15" xfId="432"/>
    <cellStyle name="40% - Accent2 16" xfId="433"/>
    <cellStyle name="40% - Accent2 17" xfId="1553"/>
    <cellStyle name="40% - Accent2 17 2" xfId="2209"/>
    <cellStyle name="40% - Accent2 17 2 2" xfId="4431"/>
    <cellStyle name="40% - Accent2 17 2 2 2" xfId="14158"/>
    <cellStyle name="40% - Accent2 17 2 2 3" xfId="23199"/>
    <cellStyle name="40% - Accent2 17 2 2 4" xfId="25921"/>
    <cellStyle name="40% - Accent2 17 2 3" xfId="12092"/>
    <cellStyle name="40% - Accent2 17 2 4" xfId="21836"/>
    <cellStyle name="40% - Accent2 17 2 5" xfId="24559"/>
    <cellStyle name="40% - Accent2 17 3" xfId="3775"/>
    <cellStyle name="40% - Accent2 17 3 2" xfId="13502"/>
    <cellStyle name="40% - Accent2 17 3 3" xfId="22543"/>
    <cellStyle name="40% - Accent2 17 3 4" xfId="25265"/>
    <cellStyle name="40% - Accent2 17 4" xfId="11436"/>
    <cellStyle name="40% - Accent2 17 5" xfId="21180"/>
    <cellStyle name="40% - Accent2 17 6" xfId="23903"/>
    <cellStyle name="40% - Accent2 18" xfId="1881"/>
    <cellStyle name="40% - Accent2 18 2" xfId="4103"/>
    <cellStyle name="40% - Accent2 18 2 2" xfId="13830"/>
    <cellStyle name="40% - Accent2 18 2 3" xfId="22871"/>
    <cellStyle name="40% - Accent2 18 2 4" xfId="25593"/>
    <cellStyle name="40% - Accent2 18 3" xfId="11764"/>
    <cellStyle name="40% - Accent2 18 4" xfId="21508"/>
    <cellStyle name="40% - Accent2 18 5" xfId="24231"/>
    <cellStyle name="40% - Accent2 19" xfId="3435"/>
    <cellStyle name="40% - Accent2 19 2" xfId="13162"/>
    <cellStyle name="40% - Accent2 19 3" xfId="22215"/>
    <cellStyle name="40% - Accent2 19 4" xfId="24937"/>
    <cellStyle name="40% - Accent2 2" xfId="107"/>
    <cellStyle name="40% - Accent2 2 2" xfId="108"/>
    <cellStyle name="40% - Accent2 2 2 2" xfId="109"/>
    <cellStyle name="40% - Accent2 2 3" xfId="110"/>
    <cellStyle name="40% - Accent2 2 3 2" xfId="111"/>
    <cellStyle name="40% - Accent2 2 4" xfId="112"/>
    <cellStyle name="40% - Accent2 20" xfId="11108"/>
    <cellStyle name="40% - Accent2 21" xfId="20852"/>
    <cellStyle name="40% - Accent2 22" xfId="23575"/>
    <cellStyle name="40% - Accent2 3" xfId="434"/>
    <cellStyle name="40% - Accent2 4" xfId="435"/>
    <cellStyle name="40% - Accent2 5" xfId="436"/>
    <cellStyle name="40% - Accent2 6" xfId="437"/>
    <cellStyle name="40% - Accent2 7" xfId="438"/>
    <cellStyle name="40% - Accent2 8" xfId="439"/>
    <cellStyle name="40% - Accent2 9" xfId="440"/>
    <cellStyle name="40% - Accent3" xfId="26" builtinId="39" customBuiltin="1"/>
    <cellStyle name="40% - Accent3 10" xfId="441"/>
    <cellStyle name="40% - Accent3 11" xfId="442"/>
    <cellStyle name="40% - Accent3 12" xfId="443"/>
    <cellStyle name="40% - Accent3 13" xfId="444"/>
    <cellStyle name="40% - Accent3 14" xfId="445"/>
    <cellStyle name="40% - Accent3 15" xfId="446"/>
    <cellStyle name="40% - Accent3 16" xfId="447"/>
    <cellStyle name="40% - Accent3 17" xfId="1555"/>
    <cellStyle name="40% - Accent3 17 2" xfId="2211"/>
    <cellStyle name="40% - Accent3 17 2 2" xfId="4433"/>
    <cellStyle name="40% - Accent3 17 2 2 2" xfId="14160"/>
    <cellStyle name="40% - Accent3 17 2 2 3" xfId="23201"/>
    <cellStyle name="40% - Accent3 17 2 2 4" xfId="25923"/>
    <cellStyle name="40% - Accent3 17 2 3" xfId="12094"/>
    <cellStyle name="40% - Accent3 17 2 4" xfId="21838"/>
    <cellStyle name="40% - Accent3 17 2 5" xfId="24561"/>
    <cellStyle name="40% - Accent3 17 3" xfId="3777"/>
    <cellStyle name="40% - Accent3 17 3 2" xfId="13504"/>
    <cellStyle name="40% - Accent3 17 3 3" xfId="22545"/>
    <cellStyle name="40% - Accent3 17 3 4" xfId="25267"/>
    <cellStyle name="40% - Accent3 17 4" xfId="11438"/>
    <cellStyle name="40% - Accent3 17 5" xfId="21182"/>
    <cellStyle name="40% - Accent3 17 6" xfId="23905"/>
    <cellStyle name="40% - Accent3 18" xfId="1883"/>
    <cellStyle name="40% - Accent3 18 2" xfId="4105"/>
    <cellStyle name="40% - Accent3 18 2 2" xfId="13832"/>
    <cellStyle name="40% - Accent3 18 2 3" xfId="22873"/>
    <cellStyle name="40% - Accent3 18 2 4" xfId="25595"/>
    <cellStyle name="40% - Accent3 18 3" xfId="11766"/>
    <cellStyle name="40% - Accent3 18 4" xfId="21510"/>
    <cellStyle name="40% - Accent3 18 5" xfId="24233"/>
    <cellStyle name="40% - Accent3 19" xfId="3439"/>
    <cellStyle name="40% - Accent3 19 2" xfId="13166"/>
    <cellStyle name="40% - Accent3 19 3" xfId="22217"/>
    <cellStyle name="40% - Accent3 19 4" xfId="24939"/>
    <cellStyle name="40% - Accent3 2" xfId="113"/>
    <cellStyle name="40% - Accent3 2 2" xfId="114"/>
    <cellStyle name="40% - Accent3 2 2 2" xfId="115"/>
    <cellStyle name="40% - Accent3 2 3" xfId="116"/>
    <cellStyle name="40% - Accent3 2 3 2" xfId="117"/>
    <cellStyle name="40% - Accent3 2 4" xfId="118"/>
    <cellStyle name="40% - Accent3 20" xfId="11110"/>
    <cellStyle name="40% - Accent3 21" xfId="20854"/>
    <cellStyle name="40% - Accent3 22" xfId="23577"/>
    <cellStyle name="40% - Accent3 3" xfId="448"/>
    <cellStyle name="40% - Accent3 4" xfId="449"/>
    <cellStyle name="40% - Accent3 5" xfId="450"/>
    <cellStyle name="40% - Accent3 6" xfId="451"/>
    <cellStyle name="40% - Accent3 7" xfId="452"/>
    <cellStyle name="40% - Accent3 8" xfId="453"/>
    <cellStyle name="40% - Accent3 9" xfId="454"/>
    <cellStyle name="40% - Accent4" xfId="30" builtinId="43" customBuiltin="1"/>
    <cellStyle name="40% - Accent4 10" xfId="455"/>
    <cellStyle name="40% - Accent4 11" xfId="456"/>
    <cellStyle name="40% - Accent4 12" xfId="457"/>
    <cellStyle name="40% - Accent4 13" xfId="458"/>
    <cellStyle name="40% - Accent4 14" xfId="459"/>
    <cellStyle name="40% - Accent4 15" xfId="460"/>
    <cellStyle name="40% - Accent4 16" xfId="461"/>
    <cellStyle name="40% - Accent4 17" xfId="1557"/>
    <cellStyle name="40% - Accent4 17 2" xfId="2213"/>
    <cellStyle name="40% - Accent4 17 2 2" xfId="4435"/>
    <cellStyle name="40% - Accent4 17 2 2 2" xfId="14162"/>
    <cellStyle name="40% - Accent4 17 2 2 3" xfId="23203"/>
    <cellStyle name="40% - Accent4 17 2 2 4" xfId="25925"/>
    <cellStyle name="40% - Accent4 17 2 3" xfId="12096"/>
    <cellStyle name="40% - Accent4 17 2 4" xfId="21840"/>
    <cellStyle name="40% - Accent4 17 2 5" xfId="24563"/>
    <cellStyle name="40% - Accent4 17 3" xfId="3779"/>
    <cellStyle name="40% - Accent4 17 3 2" xfId="13506"/>
    <cellStyle name="40% - Accent4 17 3 3" xfId="22547"/>
    <cellStyle name="40% - Accent4 17 3 4" xfId="25269"/>
    <cellStyle name="40% - Accent4 17 4" xfId="11440"/>
    <cellStyle name="40% - Accent4 17 5" xfId="21184"/>
    <cellStyle name="40% - Accent4 17 6" xfId="23907"/>
    <cellStyle name="40% - Accent4 18" xfId="1885"/>
    <cellStyle name="40% - Accent4 18 2" xfId="4107"/>
    <cellStyle name="40% - Accent4 18 2 2" xfId="13834"/>
    <cellStyle name="40% - Accent4 18 2 3" xfId="22875"/>
    <cellStyle name="40% - Accent4 18 2 4" xfId="25597"/>
    <cellStyle name="40% - Accent4 18 3" xfId="11768"/>
    <cellStyle name="40% - Accent4 18 4" xfId="21512"/>
    <cellStyle name="40% - Accent4 18 5" xfId="24235"/>
    <cellStyle name="40% - Accent4 19" xfId="3443"/>
    <cellStyle name="40% - Accent4 19 2" xfId="13170"/>
    <cellStyle name="40% - Accent4 19 3" xfId="22219"/>
    <cellStyle name="40% - Accent4 19 4" xfId="24941"/>
    <cellStyle name="40% - Accent4 2" xfId="119"/>
    <cellStyle name="40% - Accent4 2 2" xfId="120"/>
    <cellStyle name="40% - Accent4 2 2 2" xfId="121"/>
    <cellStyle name="40% - Accent4 2 3" xfId="122"/>
    <cellStyle name="40% - Accent4 2 3 2" xfId="123"/>
    <cellStyle name="40% - Accent4 2 4" xfId="124"/>
    <cellStyle name="40% - Accent4 20" xfId="11112"/>
    <cellStyle name="40% - Accent4 21" xfId="20856"/>
    <cellStyle name="40% - Accent4 22" xfId="23579"/>
    <cellStyle name="40% - Accent4 3" xfId="462"/>
    <cellStyle name="40% - Accent4 4" xfId="463"/>
    <cellStyle name="40% - Accent4 5" xfId="464"/>
    <cellStyle name="40% - Accent4 6" xfId="465"/>
    <cellStyle name="40% - Accent4 7" xfId="466"/>
    <cellStyle name="40% - Accent4 8" xfId="467"/>
    <cellStyle name="40% - Accent4 9" xfId="468"/>
    <cellStyle name="40% - Accent5" xfId="34" builtinId="47" customBuiltin="1"/>
    <cellStyle name="40% - Accent5 10" xfId="469"/>
    <cellStyle name="40% - Accent5 11" xfId="470"/>
    <cellStyle name="40% - Accent5 12" xfId="471"/>
    <cellStyle name="40% - Accent5 13" xfId="472"/>
    <cellStyle name="40% - Accent5 14" xfId="473"/>
    <cellStyle name="40% - Accent5 15" xfId="474"/>
    <cellStyle name="40% - Accent5 16" xfId="475"/>
    <cellStyle name="40% - Accent5 17" xfId="1559"/>
    <cellStyle name="40% - Accent5 17 2" xfId="2215"/>
    <cellStyle name="40% - Accent5 17 2 2" xfId="4437"/>
    <cellStyle name="40% - Accent5 17 2 2 2" xfId="14164"/>
    <cellStyle name="40% - Accent5 17 2 2 3" xfId="23205"/>
    <cellStyle name="40% - Accent5 17 2 2 4" xfId="25927"/>
    <cellStyle name="40% - Accent5 17 2 3" xfId="12098"/>
    <cellStyle name="40% - Accent5 17 2 4" xfId="21842"/>
    <cellStyle name="40% - Accent5 17 2 5" xfId="24565"/>
    <cellStyle name="40% - Accent5 17 3" xfId="3781"/>
    <cellStyle name="40% - Accent5 17 3 2" xfId="13508"/>
    <cellStyle name="40% - Accent5 17 3 3" xfId="22549"/>
    <cellStyle name="40% - Accent5 17 3 4" xfId="25271"/>
    <cellStyle name="40% - Accent5 17 4" xfId="11442"/>
    <cellStyle name="40% - Accent5 17 5" xfId="21186"/>
    <cellStyle name="40% - Accent5 17 6" xfId="23909"/>
    <cellStyle name="40% - Accent5 18" xfId="1887"/>
    <cellStyle name="40% - Accent5 18 2" xfId="4109"/>
    <cellStyle name="40% - Accent5 18 2 2" xfId="13836"/>
    <cellStyle name="40% - Accent5 18 2 3" xfId="22877"/>
    <cellStyle name="40% - Accent5 18 2 4" xfId="25599"/>
    <cellStyle name="40% - Accent5 18 3" xfId="11770"/>
    <cellStyle name="40% - Accent5 18 4" xfId="21514"/>
    <cellStyle name="40% - Accent5 18 5" xfId="24237"/>
    <cellStyle name="40% - Accent5 19" xfId="3446"/>
    <cellStyle name="40% - Accent5 19 2" xfId="13173"/>
    <cellStyle name="40% - Accent5 19 3" xfId="22221"/>
    <cellStyle name="40% - Accent5 19 4" xfId="24943"/>
    <cellStyle name="40% - Accent5 2" xfId="125"/>
    <cellStyle name="40% - Accent5 2 2" xfId="126"/>
    <cellStyle name="40% - Accent5 2 2 2" xfId="127"/>
    <cellStyle name="40% - Accent5 2 3" xfId="128"/>
    <cellStyle name="40% - Accent5 2 3 2" xfId="129"/>
    <cellStyle name="40% - Accent5 2 4" xfId="130"/>
    <cellStyle name="40% - Accent5 20" xfId="11114"/>
    <cellStyle name="40% - Accent5 21" xfId="20858"/>
    <cellStyle name="40% - Accent5 22" xfId="23581"/>
    <cellStyle name="40% - Accent5 3" xfId="476"/>
    <cellStyle name="40% - Accent5 4" xfId="477"/>
    <cellStyle name="40% - Accent5 5" xfId="478"/>
    <cellStyle name="40% - Accent5 6" xfId="479"/>
    <cellStyle name="40% - Accent5 7" xfId="480"/>
    <cellStyle name="40% - Accent5 8" xfId="481"/>
    <cellStyle name="40% - Accent5 9" xfId="482"/>
    <cellStyle name="40% - Accent6" xfId="38" builtinId="51" customBuiltin="1"/>
    <cellStyle name="40% - Accent6 10" xfId="483"/>
    <cellStyle name="40% - Accent6 11" xfId="484"/>
    <cellStyle name="40% - Accent6 12" xfId="485"/>
    <cellStyle name="40% - Accent6 13" xfId="486"/>
    <cellStyle name="40% - Accent6 14" xfId="487"/>
    <cellStyle name="40% - Accent6 15" xfId="488"/>
    <cellStyle name="40% - Accent6 16" xfId="489"/>
    <cellStyle name="40% - Accent6 17" xfId="1561"/>
    <cellStyle name="40% - Accent6 17 2" xfId="2217"/>
    <cellStyle name="40% - Accent6 17 2 2" xfId="4439"/>
    <cellStyle name="40% - Accent6 17 2 2 2" xfId="14166"/>
    <cellStyle name="40% - Accent6 17 2 2 3" xfId="23207"/>
    <cellStyle name="40% - Accent6 17 2 2 4" xfId="25929"/>
    <cellStyle name="40% - Accent6 17 2 3" xfId="12100"/>
    <cellStyle name="40% - Accent6 17 2 4" xfId="21844"/>
    <cellStyle name="40% - Accent6 17 2 5" xfId="24567"/>
    <cellStyle name="40% - Accent6 17 3" xfId="3783"/>
    <cellStyle name="40% - Accent6 17 3 2" xfId="13510"/>
    <cellStyle name="40% - Accent6 17 3 3" xfId="22551"/>
    <cellStyle name="40% - Accent6 17 3 4" xfId="25273"/>
    <cellStyle name="40% - Accent6 17 4" xfId="11444"/>
    <cellStyle name="40% - Accent6 17 5" xfId="21188"/>
    <cellStyle name="40% - Accent6 17 6" xfId="23911"/>
    <cellStyle name="40% - Accent6 18" xfId="1889"/>
    <cellStyle name="40% - Accent6 18 2" xfId="4111"/>
    <cellStyle name="40% - Accent6 18 2 2" xfId="13838"/>
    <cellStyle name="40% - Accent6 18 2 3" xfId="22879"/>
    <cellStyle name="40% - Accent6 18 2 4" xfId="25601"/>
    <cellStyle name="40% - Accent6 18 3" xfId="11772"/>
    <cellStyle name="40% - Accent6 18 4" xfId="21516"/>
    <cellStyle name="40% - Accent6 18 5" xfId="24239"/>
    <cellStyle name="40% - Accent6 19" xfId="3449"/>
    <cellStyle name="40% - Accent6 19 2" xfId="13176"/>
    <cellStyle name="40% - Accent6 19 3" xfId="22223"/>
    <cellStyle name="40% - Accent6 19 4" xfId="24945"/>
    <cellStyle name="40% - Accent6 2" xfId="131"/>
    <cellStyle name="40% - Accent6 2 2" xfId="132"/>
    <cellStyle name="40% - Accent6 2 2 2" xfId="133"/>
    <cellStyle name="40% - Accent6 2 3" xfId="134"/>
    <cellStyle name="40% - Accent6 2 3 2" xfId="135"/>
    <cellStyle name="40% - Accent6 2 4" xfId="136"/>
    <cellStyle name="40% - Accent6 20" xfId="11116"/>
    <cellStyle name="40% - Accent6 21" xfId="20860"/>
    <cellStyle name="40% - Accent6 22" xfId="23583"/>
    <cellStyle name="40% - Accent6 3" xfId="490"/>
    <cellStyle name="40% - Accent6 4" xfId="491"/>
    <cellStyle name="40% - Accent6 5" xfId="492"/>
    <cellStyle name="40% - Accent6 6" xfId="493"/>
    <cellStyle name="40% - Accent6 7" xfId="494"/>
    <cellStyle name="40% - Accent6 8" xfId="495"/>
    <cellStyle name="40% - Accent6 9" xfId="496"/>
    <cellStyle name="60% - Accent1" xfId="19" builtinId="32" customBuiltin="1"/>
    <cellStyle name="60% - Accent1 10" xfId="497"/>
    <cellStyle name="60% - Accent1 11" xfId="498"/>
    <cellStyle name="60% - Accent1 12" xfId="499"/>
    <cellStyle name="60% - Accent1 13" xfId="500"/>
    <cellStyle name="60% - Accent1 14" xfId="501"/>
    <cellStyle name="60% - Accent1 15" xfId="502"/>
    <cellStyle name="60% - Accent1 16" xfId="503"/>
    <cellStyle name="60% - Accent1 2" xfId="137"/>
    <cellStyle name="60% - Accent1 3" xfId="504"/>
    <cellStyle name="60% - Accent1 4" xfId="505"/>
    <cellStyle name="60% - Accent1 5" xfId="506"/>
    <cellStyle name="60% - Accent1 6" xfId="507"/>
    <cellStyle name="60% - Accent1 7" xfId="508"/>
    <cellStyle name="60% - Accent1 8" xfId="509"/>
    <cellStyle name="60% - Accent1 9" xfId="510"/>
    <cellStyle name="60% - Accent2" xfId="23" builtinId="36" customBuiltin="1"/>
    <cellStyle name="60% - Accent2 10" xfId="511"/>
    <cellStyle name="60% - Accent2 11" xfId="512"/>
    <cellStyle name="60% - Accent2 12" xfId="513"/>
    <cellStyle name="60% - Accent2 13" xfId="514"/>
    <cellStyle name="60% - Accent2 14" xfId="515"/>
    <cellStyle name="60% - Accent2 15" xfId="516"/>
    <cellStyle name="60% - Accent2 16" xfId="517"/>
    <cellStyle name="60% - Accent2 2" xfId="138"/>
    <cellStyle name="60% - Accent2 3" xfId="518"/>
    <cellStyle name="60% - Accent2 4" xfId="519"/>
    <cellStyle name="60% - Accent2 5" xfId="520"/>
    <cellStyle name="60% - Accent2 6" xfId="521"/>
    <cellStyle name="60% - Accent2 7" xfId="522"/>
    <cellStyle name="60% - Accent2 8" xfId="523"/>
    <cellStyle name="60% - Accent2 9" xfId="524"/>
    <cellStyle name="60% - Accent3" xfId="27" builtinId="40" customBuiltin="1"/>
    <cellStyle name="60% - Accent3 10" xfId="525"/>
    <cellStyle name="60% - Accent3 11" xfId="526"/>
    <cellStyle name="60% - Accent3 12" xfId="527"/>
    <cellStyle name="60% - Accent3 13" xfId="528"/>
    <cellStyle name="60% - Accent3 14" xfId="529"/>
    <cellStyle name="60% - Accent3 15" xfId="530"/>
    <cellStyle name="60% - Accent3 16" xfId="531"/>
    <cellStyle name="60% - Accent3 2" xfId="139"/>
    <cellStyle name="60% - Accent3 3" xfId="532"/>
    <cellStyle name="60% - Accent3 4" xfId="533"/>
    <cellStyle name="60% - Accent3 5" xfId="534"/>
    <cellStyle name="60% - Accent3 6" xfId="535"/>
    <cellStyle name="60% - Accent3 7" xfId="536"/>
    <cellStyle name="60% - Accent3 8" xfId="537"/>
    <cellStyle name="60% - Accent3 9" xfId="538"/>
    <cellStyle name="60% - Accent4" xfId="31" builtinId="44" customBuiltin="1"/>
    <cellStyle name="60% - Accent4 10" xfId="539"/>
    <cellStyle name="60% - Accent4 11" xfId="540"/>
    <cellStyle name="60% - Accent4 12" xfId="541"/>
    <cellStyle name="60% - Accent4 13" xfId="542"/>
    <cellStyle name="60% - Accent4 14" xfId="543"/>
    <cellStyle name="60% - Accent4 15" xfId="544"/>
    <cellStyle name="60% - Accent4 16" xfId="545"/>
    <cellStyle name="60% - Accent4 2" xfId="140"/>
    <cellStyle name="60% - Accent4 3" xfId="546"/>
    <cellStyle name="60% - Accent4 4" xfId="547"/>
    <cellStyle name="60% - Accent4 5" xfId="548"/>
    <cellStyle name="60% - Accent4 6" xfId="549"/>
    <cellStyle name="60% - Accent4 7" xfId="550"/>
    <cellStyle name="60% - Accent4 8" xfId="551"/>
    <cellStyle name="60% - Accent4 9" xfId="552"/>
    <cellStyle name="60% - Accent5" xfId="35" builtinId="48" customBuiltin="1"/>
    <cellStyle name="60% - Accent5 10" xfId="553"/>
    <cellStyle name="60% - Accent5 11" xfId="554"/>
    <cellStyle name="60% - Accent5 12" xfId="555"/>
    <cellStyle name="60% - Accent5 13" xfId="556"/>
    <cellStyle name="60% - Accent5 14" xfId="557"/>
    <cellStyle name="60% - Accent5 15" xfId="558"/>
    <cellStyle name="60% - Accent5 16" xfId="559"/>
    <cellStyle name="60% - Accent5 2" xfId="141"/>
    <cellStyle name="60% - Accent5 3" xfId="560"/>
    <cellStyle name="60% - Accent5 4" xfId="561"/>
    <cellStyle name="60% - Accent5 5" xfId="562"/>
    <cellStyle name="60% - Accent5 6" xfId="563"/>
    <cellStyle name="60% - Accent5 7" xfId="564"/>
    <cellStyle name="60% - Accent5 8" xfId="565"/>
    <cellStyle name="60% - Accent5 9" xfId="566"/>
    <cellStyle name="60% - Accent6" xfId="39" builtinId="52" customBuiltin="1"/>
    <cellStyle name="60% - Accent6 10" xfId="567"/>
    <cellStyle name="60% - Accent6 11" xfId="568"/>
    <cellStyle name="60% - Accent6 12" xfId="569"/>
    <cellStyle name="60% - Accent6 13" xfId="570"/>
    <cellStyle name="60% - Accent6 14" xfId="571"/>
    <cellStyle name="60% - Accent6 15" xfId="572"/>
    <cellStyle name="60% - Accent6 16" xfId="573"/>
    <cellStyle name="60% - Accent6 2" xfId="142"/>
    <cellStyle name="60% - Accent6 3" xfId="574"/>
    <cellStyle name="60% - Accent6 4" xfId="575"/>
    <cellStyle name="60% - Accent6 5" xfId="576"/>
    <cellStyle name="60% - Accent6 6" xfId="577"/>
    <cellStyle name="60% - Accent6 7" xfId="578"/>
    <cellStyle name="60% - Accent6 8" xfId="579"/>
    <cellStyle name="60% - Accent6 9" xfId="580"/>
    <cellStyle name="Accent1" xfId="16" builtinId="29" customBuiltin="1"/>
    <cellStyle name="Accent1 10" xfId="581"/>
    <cellStyle name="Accent1 11" xfId="582"/>
    <cellStyle name="Accent1 12" xfId="583"/>
    <cellStyle name="Accent1 13" xfId="584"/>
    <cellStyle name="Accent1 14" xfId="585"/>
    <cellStyle name="Accent1 15" xfId="586"/>
    <cellStyle name="Accent1 16" xfId="587"/>
    <cellStyle name="Accent1 2" xfId="143"/>
    <cellStyle name="Accent1 3" xfId="588"/>
    <cellStyle name="Accent1 4" xfId="589"/>
    <cellStyle name="Accent1 5" xfId="590"/>
    <cellStyle name="Accent1 6" xfId="591"/>
    <cellStyle name="Accent1 7" xfId="592"/>
    <cellStyle name="Accent1 8" xfId="593"/>
    <cellStyle name="Accent1 9" xfId="594"/>
    <cellStyle name="Accent2" xfId="20" builtinId="33" customBuiltin="1"/>
    <cellStyle name="Accent2 10" xfId="595"/>
    <cellStyle name="Accent2 11" xfId="596"/>
    <cellStyle name="Accent2 12" xfId="597"/>
    <cellStyle name="Accent2 13" xfId="598"/>
    <cellStyle name="Accent2 14" xfId="599"/>
    <cellStyle name="Accent2 15" xfId="600"/>
    <cellStyle name="Accent2 16" xfId="601"/>
    <cellStyle name="Accent2 2" xfId="144"/>
    <cellStyle name="Accent2 3" xfId="602"/>
    <cellStyle name="Accent2 4" xfId="603"/>
    <cellStyle name="Accent2 5" xfId="604"/>
    <cellStyle name="Accent2 6" xfId="605"/>
    <cellStyle name="Accent2 7" xfId="606"/>
    <cellStyle name="Accent2 8" xfId="607"/>
    <cellStyle name="Accent2 9" xfId="608"/>
    <cellStyle name="Accent3" xfId="24" builtinId="37" customBuiltin="1"/>
    <cellStyle name="Accent3 10" xfId="609"/>
    <cellStyle name="Accent3 11" xfId="610"/>
    <cellStyle name="Accent3 12" xfId="611"/>
    <cellStyle name="Accent3 13" xfId="612"/>
    <cellStyle name="Accent3 14" xfId="613"/>
    <cellStyle name="Accent3 15" xfId="614"/>
    <cellStyle name="Accent3 16" xfId="615"/>
    <cellStyle name="Accent3 2" xfId="145"/>
    <cellStyle name="Accent3 3" xfId="616"/>
    <cellStyle name="Accent3 4" xfId="617"/>
    <cellStyle name="Accent3 5" xfId="618"/>
    <cellStyle name="Accent3 6" xfId="619"/>
    <cellStyle name="Accent3 7" xfId="620"/>
    <cellStyle name="Accent3 8" xfId="621"/>
    <cellStyle name="Accent3 9" xfId="622"/>
    <cellStyle name="Accent4" xfId="28" builtinId="41" customBuiltin="1"/>
    <cellStyle name="Accent4 10" xfId="623"/>
    <cellStyle name="Accent4 11" xfId="624"/>
    <cellStyle name="Accent4 12" xfId="625"/>
    <cellStyle name="Accent4 13" xfId="626"/>
    <cellStyle name="Accent4 14" xfId="627"/>
    <cellStyle name="Accent4 15" xfId="628"/>
    <cellStyle name="Accent4 16" xfId="629"/>
    <cellStyle name="Accent4 2" xfId="146"/>
    <cellStyle name="Accent4 3" xfId="630"/>
    <cellStyle name="Accent4 4" xfId="631"/>
    <cellStyle name="Accent4 5" xfId="632"/>
    <cellStyle name="Accent4 6" xfId="633"/>
    <cellStyle name="Accent4 7" xfId="634"/>
    <cellStyle name="Accent4 8" xfId="635"/>
    <cellStyle name="Accent4 9" xfId="636"/>
    <cellStyle name="Accent5" xfId="32" builtinId="45" customBuiltin="1"/>
    <cellStyle name="Accent5 10" xfId="637"/>
    <cellStyle name="Accent5 11" xfId="638"/>
    <cellStyle name="Accent5 12" xfId="639"/>
    <cellStyle name="Accent5 13" xfId="640"/>
    <cellStyle name="Accent5 14" xfId="641"/>
    <cellStyle name="Accent5 15" xfId="642"/>
    <cellStyle name="Accent5 16" xfId="643"/>
    <cellStyle name="Accent5 2" xfId="147"/>
    <cellStyle name="Accent5 3" xfId="644"/>
    <cellStyle name="Accent5 4" xfId="645"/>
    <cellStyle name="Accent5 5" xfId="646"/>
    <cellStyle name="Accent5 6" xfId="647"/>
    <cellStyle name="Accent5 7" xfId="648"/>
    <cellStyle name="Accent5 8" xfId="649"/>
    <cellStyle name="Accent5 9" xfId="650"/>
    <cellStyle name="Accent6" xfId="36" builtinId="49" customBuiltin="1"/>
    <cellStyle name="Accent6 10" xfId="651"/>
    <cellStyle name="Accent6 11" xfId="652"/>
    <cellStyle name="Accent6 12" xfId="653"/>
    <cellStyle name="Accent6 13" xfId="654"/>
    <cellStyle name="Accent6 14" xfId="655"/>
    <cellStyle name="Accent6 15" xfId="656"/>
    <cellStyle name="Accent6 16" xfId="657"/>
    <cellStyle name="Accent6 2" xfId="148"/>
    <cellStyle name="Accent6 3" xfId="658"/>
    <cellStyle name="Accent6 4" xfId="659"/>
    <cellStyle name="Accent6 5" xfId="660"/>
    <cellStyle name="Accent6 6" xfId="661"/>
    <cellStyle name="Accent6 7" xfId="662"/>
    <cellStyle name="Accent6 8" xfId="663"/>
    <cellStyle name="Accent6 9" xfId="664"/>
    <cellStyle name="Berekening" xfId="10" builtinId="22" customBuiltin="1"/>
    <cellStyle name="Berekening 10" xfId="665"/>
    <cellStyle name="Berekening 10 10" xfId="5566"/>
    <cellStyle name="Berekening 10 10 2" xfId="15293"/>
    <cellStyle name="Berekening 10 11" xfId="5160"/>
    <cellStyle name="Berekening 10 11 2" xfId="14887"/>
    <cellStyle name="Berekening 10 12" xfId="4784"/>
    <cellStyle name="Berekening 10 12 2" xfId="14511"/>
    <cellStyle name="Berekening 10 13" xfId="5507"/>
    <cellStyle name="Berekening 10 13 2" xfId="15234"/>
    <cellStyle name="Berekening 10 14" xfId="2501"/>
    <cellStyle name="Berekening 10 14 2" xfId="12228"/>
    <cellStyle name="Berekening 10 15" xfId="4710"/>
    <cellStyle name="Berekening 10 15 2" xfId="14437"/>
    <cellStyle name="Berekening 10 16" xfId="5326"/>
    <cellStyle name="Berekening 10 16 2" xfId="15053"/>
    <cellStyle name="Berekening 10 17" xfId="7217"/>
    <cellStyle name="Berekening 10 17 2" xfId="16944"/>
    <cellStyle name="Berekening 10 18" xfId="3012"/>
    <cellStyle name="Berekening 10 18 2" xfId="12739"/>
    <cellStyle name="Berekening 10 19" xfId="4788"/>
    <cellStyle name="Berekening 10 19 2" xfId="14515"/>
    <cellStyle name="Berekening 10 2" xfId="2224"/>
    <cellStyle name="Berekening 10 2 10" xfId="7063"/>
    <cellStyle name="Berekening 10 2 10 2" xfId="16790"/>
    <cellStyle name="Berekening 10 2 11" xfId="7259"/>
    <cellStyle name="Berekening 10 2 11 2" xfId="16986"/>
    <cellStyle name="Berekening 10 2 12" xfId="7455"/>
    <cellStyle name="Berekening 10 2 12 2" xfId="17182"/>
    <cellStyle name="Berekening 10 2 13" xfId="7649"/>
    <cellStyle name="Berekening 10 2 13 2" xfId="17376"/>
    <cellStyle name="Berekening 10 2 14" xfId="7845"/>
    <cellStyle name="Berekening 10 2 14 2" xfId="17572"/>
    <cellStyle name="Berekening 10 2 15" xfId="8026"/>
    <cellStyle name="Berekening 10 2 15 2" xfId="17753"/>
    <cellStyle name="Berekening 10 2 16" xfId="8146"/>
    <cellStyle name="Berekening 10 2 16 2" xfId="17873"/>
    <cellStyle name="Berekening 10 2 17" xfId="8334"/>
    <cellStyle name="Berekening 10 2 17 2" xfId="18061"/>
    <cellStyle name="Berekening 10 2 18" xfId="8516"/>
    <cellStyle name="Berekening 10 2 18 2" xfId="18243"/>
    <cellStyle name="Berekening 10 2 19" xfId="8691"/>
    <cellStyle name="Berekening 10 2 19 2" xfId="18418"/>
    <cellStyle name="Berekening 10 2 2" xfId="4446"/>
    <cellStyle name="Berekening 10 2 2 2" xfId="14173"/>
    <cellStyle name="Berekening 10 2 20" xfId="8864"/>
    <cellStyle name="Berekening 10 2 20 2" xfId="18591"/>
    <cellStyle name="Berekening 10 2 21" xfId="9044"/>
    <cellStyle name="Berekening 10 2 21 2" xfId="18771"/>
    <cellStyle name="Berekening 10 2 22" xfId="9214"/>
    <cellStyle name="Berekening 10 2 22 2" xfId="18941"/>
    <cellStyle name="Berekening 10 2 23" xfId="9384"/>
    <cellStyle name="Berekening 10 2 23 2" xfId="19111"/>
    <cellStyle name="Berekening 10 2 24" xfId="9548"/>
    <cellStyle name="Berekening 10 2 24 2" xfId="19275"/>
    <cellStyle name="Berekening 10 2 25" xfId="9720"/>
    <cellStyle name="Berekening 10 2 25 2" xfId="19447"/>
    <cellStyle name="Berekening 10 2 26" xfId="9881"/>
    <cellStyle name="Berekening 10 2 26 2" xfId="19608"/>
    <cellStyle name="Berekening 10 2 27" xfId="10040"/>
    <cellStyle name="Berekening 10 2 27 2" xfId="19767"/>
    <cellStyle name="Berekening 10 2 28" xfId="10195"/>
    <cellStyle name="Berekening 10 2 28 2" xfId="19922"/>
    <cellStyle name="Berekening 10 2 29" xfId="10349"/>
    <cellStyle name="Berekening 10 2 29 2" xfId="20076"/>
    <cellStyle name="Berekening 10 2 3" xfId="5656"/>
    <cellStyle name="Berekening 10 2 3 2" xfId="15383"/>
    <cellStyle name="Berekening 10 2 30" xfId="10500"/>
    <cellStyle name="Berekening 10 2 30 2" xfId="20227"/>
    <cellStyle name="Berekening 10 2 31" xfId="10646"/>
    <cellStyle name="Berekening 10 2 31 2" xfId="20373"/>
    <cellStyle name="Berekening 10 2 4" xfId="5870"/>
    <cellStyle name="Berekening 10 2 4 2" xfId="15597"/>
    <cellStyle name="Berekening 10 2 5" xfId="5552"/>
    <cellStyle name="Berekening 10 2 5 2" xfId="15279"/>
    <cellStyle name="Berekening 10 2 6" xfId="6245"/>
    <cellStyle name="Berekening 10 2 6 2" xfId="15972"/>
    <cellStyle name="Berekening 10 2 7" xfId="6447"/>
    <cellStyle name="Berekening 10 2 7 2" xfId="16174"/>
    <cellStyle name="Berekening 10 2 8" xfId="6658"/>
    <cellStyle name="Berekening 10 2 8 2" xfId="16385"/>
    <cellStyle name="Berekening 10 2 9" xfId="6853"/>
    <cellStyle name="Berekening 10 2 9 2" xfId="16580"/>
    <cellStyle name="Berekening 10 20" xfId="6214"/>
    <cellStyle name="Berekening 10 20 2" xfId="15941"/>
    <cellStyle name="Berekening 10 21" xfId="2555"/>
    <cellStyle name="Berekening 10 21 2" xfId="12282"/>
    <cellStyle name="Berekening 10 22" xfId="2848"/>
    <cellStyle name="Berekening 10 22 2" xfId="12575"/>
    <cellStyle name="Berekening 10 23" xfId="5449"/>
    <cellStyle name="Berekening 10 23 2" xfId="15176"/>
    <cellStyle name="Berekening 10 24" xfId="4717"/>
    <cellStyle name="Berekening 10 24 2" xfId="14444"/>
    <cellStyle name="Berekening 10 25" xfId="7743"/>
    <cellStyle name="Berekening 10 25 2" xfId="17470"/>
    <cellStyle name="Berekening 10 26" xfId="2901"/>
    <cellStyle name="Berekening 10 26 2" xfId="12628"/>
    <cellStyle name="Berekening 10 27" xfId="8138"/>
    <cellStyle name="Berekening 10 27 2" xfId="17865"/>
    <cellStyle name="Berekening 10 28" xfId="5261"/>
    <cellStyle name="Berekening 10 28 2" xfId="14988"/>
    <cellStyle name="Berekening 10 29" xfId="8077"/>
    <cellStyle name="Berekening 10 29 2" xfId="17804"/>
    <cellStyle name="Berekening 10 3" xfId="2225"/>
    <cellStyle name="Berekening 10 3 10" xfId="7064"/>
    <cellStyle name="Berekening 10 3 10 2" xfId="16791"/>
    <cellStyle name="Berekening 10 3 11" xfId="7260"/>
    <cellStyle name="Berekening 10 3 11 2" xfId="16987"/>
    <cellStyle name="Berekening 10 3 12" xfId="7456"/>
    <cellStyle name="Berekening 10 3 12 2" xfId="17183"/>
    <cellStyle name="Berekening 10 3 13" xfId="7650"/>
    <cellStyle name="Berekening 10 3 13 2" xfId="17377"/>
    <cellStyle name="Berekening 10 3 14" xfId="7846"/>
    <cellStyle name="Berekening 10 3 14 2" xfId="17573"/>
    <cellStyle name="Berekening 10 3 15" xfId="5438"/>
    <cellStyle name="Berekening 10 3 15 2" xfId="15165"/>
    <cellStyle name="Berekening 10 3 16" xfId="8147"/>
    <cellStyle name="Berekening 10 3 16 2" xfId="17874"/>
    <cellStyle name="Berekening 10 3 17" xfId="8335"/>
    <cellStyle name="Berekening 10 3 17 2" xfId="18062"/>
    <cellStyle name="Berekening 10 3 18" xfId="8517"/>
    <cellStyle name="Berekening 10 3 18 2" xfId="18244"/>
    <cellStyle name="Berekening 10 3 19" xfId="8692"/>
    <cellStyle name="Berekening 10 3 19 2" xfId="18419"/>
    <cellStyle name="Berekening 10 3 2" xfId="4447"/>
    <cellStyle name="Berekening 10 3 2 2" xfId="14174"/>
    <cellStyle name="Berekening 10 3 20" xfId="8865"/>
    <cellStyle name="Berekening 10 3 20 2" xfId="18592"/>
    <cellStyle name="Berekening 10 3 21" xfId="9045"/>
    <cellStyle name="Berekening 10 3 21 2" xfId="18772"/>
    <cellStyle name="Berekening 10 3 22" xfId="9215"/>
    <cellStyle name="Berekening 10 3 22 2" xfId="18942"/>
    <cellStyle name="Berekening 10 3 23" xfId="9385"/>
    <cellStyle name="Berekening 10 3 23 2" xfId="19112"/>
    <cellStyle name="Berekening 10 3 24" xfId="9549"/>
    <cellStyle name="Berekening 10 3 24 2" xfId="19276"/>
    <cellStyle name="Berekening 10 3 25" xfId="9721"/>
    <cellStyle name="Berekening 10 3 25 2" xfId="19448"/>
    <cellStyle name="Berekening 10 3 26" xfId="9882"/>
    <cellStyle name="Berekening 10 3 26 2" xfId="19609"/>
    <cellStyle name="Berekening 10 3 27" xfId="10041"/>
    <cellStyle name="Berekening 10 3 27 2" xfId="19768"/>
    <cellStyle name="Berekening 10 3 28" xfId="10196"/>
    <cellStyle name="Berekening 10 3 28 2" xfId="19923"/>
    <cellStyle name="Berekening 10 3 29" xfId="10350"/>
    <cellStyle name="Berekening 10 3 29 2" xfId="20077"/>
    <cellStyle name="Berekening 10 3 3" xfId="5657"/>
    <cellStyle name="Berekening 10 3 3 2" xfId="15384"/>
    <cellStyle name="Berekening 10 3 30" xfId="10501"/>
    <cellStyle name="Berekening 10 3 30 2" xfId="20228"/>
    <cellStyle name="Berekening 10 3 31" xfId="10647"/>
    <cellStyle name="Berekening 10 3 31 2" xfId="20374"/>
    <cellStyle name="Berekening 10 3 4" xfId="5871"/>
    <cellStyle name="Berekening 10 3 4 2" xfId="15598"/>
    <cellStyle name="Berekening 10 3 5" xfId="6072"/>
    <cellStyle name="Berekening 10 3 5 2" xfId="15799"/>
    <cellStyle name="Berekening 10 3 6" xfId="6246"/>
    <cellStyle name="Berekening 10 3 6 2" xfId="15973"/>
    <cellStyle name="Berekening 10 3 7" xfId="6448"/>
    <cellStyle name="Berekening 10 3 7 2" xfId="16175"/>
    <cellStyle name="Berekening 10 3 8" xfId="6659"/>
    <cellStyle name="Berekening 10 3 8 2" xfId="16386"/>
    <cellStyle name="Berekening 10 3 9" xfId="6854"/>
    <cellStyle name="Berekening 10 3 9 2" xfId="16581"/>
    <cellStyle name="Berekening 10 30" xfId="8075"/>
    <cellStyle name="Berekening 10 30 2" xfId="17802"/>
    <cellStyle name="Berekening 10 31" xfId="8859"/>
    <cellStyle name="Berekening 10 31 2" xfId="18586"/>
    <cellStyle name="Berekening 10 32" xfId="8080"/>
    <cellStyle name="Berekening 10 32 2" xfId="17807"/>
    <cellStyle name="Berekening 10 33" xfId="6179"/>
    <cellStyle name="Berekening 10 33 2" xfId="15906"/>
    <cellStyle name="Berekening 10 4" xfId="2902"/>
    <cellStyle name="Berekening 10 4 2" xfId="12629"/>
    <cellStyle name="Berekening 10 5" xfId="2494"/>
    <cellStyle name="Berekening 10 5 2" xfId="12221"/>
    <cellStyle name="Berekening 10 6" xfId="4759"/>
    <cellStyle name="Berekening 10 6 2" xfId="14486"/>
    <cellStyle name="Berekening 10 7" xfId="4909"/>
    <cellStyle name="Berekening 10 7 2" xfId="14636"/>
    <cellStyle name="Berekening 10 8" xfId="2495"/>
    <cellStyle name="Berekening 10 8 2" xfId="12222"/>
    <cellStyle name="Berekening 10 9" xfId="5581"/>
    <cellStyle name="Berekening 10 9 2" xfId="15308"/>
    <cellStyle name="Berekening 11" xfId="666"/>
    <cellStyle name="Berekening 11 10" xfId="6091"/>
    <cellStyle name="Berekening 11 10 2" xfId="15818"/>
    <cellStyle name="Berekening 11 11" xfId="5865"/>
    <cellStyle name="Berekening 11 11 2" xfId="15592"/>
    <cellStyle name="Berekening 11 12" xfId="4980"/>
    <cellStyle name="Berekening 11 12 2" xfId="14707"/>
    <cellStyle name="Berekening 11 13" xfId="6206"/>
    <cellStyle name="Berekening 11 13 2" xfId="15933"/>
    <cellStyle name="Berekening 11 14" xfId="2963"/>
    <cellStyle name="Berekening 11 14 2" xfId="12690"/>
    <cellStyle name="Berekening 11 15" xfId="5139"/>
    <cellStyle name="Berekening 11 15 2" xfId="14866"/>
    <cellStyle name="Berekening 11 16" xfId="2962"/>
    <cellStyle name="Berekening 11 16 2" xfId="12689"/>
    <cellStyle name="Berekening 11 17" xfId="4973"/>
    <cellStyle name="Berekening 11 17 2" xfId="14700"/>
    <cellStyle name="Berekening 11 18" xfId="5316"/>
    <cellStyle name="Berekening 11 18 2" xfId="15043"/>
    <cellStyle name="Berekening 11 19" xfId="5382"/>
    <cellStyle name="Berekening 11 19 2" xfId="15109"/>
    <cellStyle name="Berekening 11 2" xfId="2226"/>
    <cellStyle name="Berekening 11 2 10" xfId="7065"/>
    <cellStyle name="Berekening 11 2 10 2" xfId="16792"/>
    <cellStyle name="Berekening 11 2 11" xfId="7261"/>
    <cellStyle name="Berekening 11 2 11 2" xfId="16988"/>
    <cellStyle name="Berekening 11 2 12" xfId="7457"/>
    <cellStyle name="Berekening 11 2 12 2" xfId="17184"/>
    <cellStyle name="Berekening 11 2 13" xfId="7651"/>
    <cellStyle name="Berekening 11 2 13 2" xfId="17378"/>
    <cellStyle name="Berekening 11 2 14" xfId="7847"/>
    <cellStyle name="Berekening 11 2 14 2" xfId="17574"/>
    <cellStyle name="Berekening 11 2 15" xfId="7041"/>
    <cellStyle name="Berekening 11 2 15 2" xfId="16768"/>
    <cellStyle name="Berekening 11 2 16" xfId="8148"/>
    <cellStyle name="Berekening 11 2 16 2" xfId="17875"/>
    <cellStyle name="Berekening 11 2 17" xfId="8336"/>
    <cellStyle name="Berekening 11 2 17 2" xfId="18063"/>
    <cellStyle name="Berekening 11 2 18" xfId="8518"/>
    <cellStyle name="Berekening 11 2 18 2" xfId="18245"/>
    <cellStyle name="Berekening 11 2 19" xfId="8693"/>
    <cellStyle name="Berekening 11 2 19 2" xfId="18420"/>
    <cellStyle name="Berekening 11 2 2" xfId="4448"/>
    <cellStyle name="Berekening 11 2 2 2" xfId="14175"/>
    <cellStyle name="Berekening 11 2 20" xfId="8866"/>
    <cellStyle name="Berekening 11 2 20 2" xfId="18593"/>
    <cellStyle name="Berekening 11 2 21" xfId="9046"/>
    <cellStyle name="Berekening 11 2 21 2" xfId="18773"/>
    <cellStyle name="Berekening 11 2 22" xfId="9216"/>
    <cellStyle name="Berekening 11 2 22 2" xfId="18943"/>
    <cellStyle name="Berekening 11 2 23" xfId="9386"/>
    <cellStyle name="Berekening 11 2 23 2" xfId="19113"/>
    <cellStyle name="Berekening 11 2 24" xfId="9550"/>
    <cellStyle name="Berekening 11 2 24 2" xfId="19277"/>
    <cellStyle name="Berekening 11 2 25" xfId="9722"/>
    <cellStyle name="Berekening 11 2 25 2" xfId="19449"/>
    <cellStyle name="Berekening 11 2 26" xfId="9883"/>
    <cellStyle name="Berekening 11 2 26 2" xfId="19610"/>
    <cellStyle name="Berekening 11 2 27" xfId="10042"/>
    <cellStyle name="Berekening 11 2 27 2" xfId="19769"/>
    <cellStyle name="Berekening 11 2 28" xfId="10197"/>
    <cellStyle name="Berekening 11 2 28 2" xfId="19924"/>
    <cellStyle name="Berekening 11 2 29" xfId="10351"/>
    <cellStyle name="Berekening 11 2 29 2" xfId="20078"/>
    <cellStyle name="Berekening 11 2 3" xfId="5658"/>
    <cellStyle name="Berekening 11 2 3 2" xfId="15385"/>
    <cellStyle name="Berekening 11 2 30" xfId="10502"/>
    <cellStyle name="Berekening 11 2 30 2" xfId="20229"/>
    <cellStyle name="Berekening 11 2 31" xfId="10648"/>
    <cellStyle name="Berekening 11 2 31 2" xfId="20375"/>
    <cellStyle name="Berekening 11 2 4" xfId="5872"/>
    <cellStyle name="Berekening 11 2 4 2" xfId="15599"/>
    <cellStyle name="Berekening 11 2 5" xfId="5228"/>
    <cellStyle name="Berekening 11 2 5 2" xfId="14955"/>
    <cellStyle name="Berekening 11 2 6" xfId="6247"/>
    <cellStyle name="Berekening 11 2 6 2" xfId="15974"/>
    <cellStyle name="Berekening 11 2 7" xfId="6449"/>
    <cellStyle name="Berekening 11 2 7 2" xfId="16176"/>
    <cellStyle name="Berekening 11 2 8" xfId="6660"/>
    <cellStyle name="Berekening 11 2 8 2" xfId="16387"/>
    <cellStyle name="Berekening 11 2 9" xfId="6855"/>
    <cellStyle name="Berekening 11 2 9 2" xfId="16582"/>
    <cellStyle name="Berekening 11 20" xfId="5867"/>
    <cellStyle name="Berekening 11 20 2" xfId="15594"/>
    <cellStyle name="Berekening 11 21" xfId="6026"/>
    <cellStyle name="Berekening 11 21 2" xfId="15753"/>
    <cellStyle name="Berekening 11 22" xfId="4907"/>
    <cellStyle name="Berekening 11 22 2" xfId="14634"/>
    <cellStyle name="Berekening 11 23" xfId="4679"/>
    <cellStyle name="Berekening 11 23 2" xfId="14406"/>
    <cellStyle name="Berekening 11 24" xfId="2842"/>
    <cellStyle name="Berekening 11 24 2" xfId="12569"/>
    <cellStyle name="Berekening 11 25" xfId="7629"/>
    <cellStyle name="Berekening 11 25 2" xfId="17356"/>
    <cellStyle name="Berekening 11 26" xfId="7060"/>
    <cellStyle name="Berekening 11 26 2" xfId="16787"/>
    <cellStyle name="Berekening 11 27" xfId="5833"/>
    <cellStyle name="Berekening 11 27 2" xfId="15560"/>
    <cellStyle name="Berekening 11 28" xfId="7051"/>
    <cellStyle name="Berekening 11 28 2" xfId="16778"/>
    <cellStyle name="Berekening 11 29" xfId="6192"/>
    <cellStyle name="Berekening 11 29 2" xfId="15919"/>
    <cellStyle name="Berekening 11 3" xfId="2227"/>
    <cellStyle name="Berekening 11 3 10" xfId="7066"/>
    <cellStyle name="Berekening 11 3 10 2" xfId="16793"/>
    <cellStyle name="Berekening 11 3 11" xfId="7262"/>
    <cellStyle name="Berekening 11 3 11 2" xfId="16989"/>
    <cellStyle name="Berekening 11 3 12" xfId="7458"/>
    <cellStyle name="Berekening 11 3 12 2" xfId="17185"/>
    <cellStyle name="Berekening 11 3 13" xfId="7652"/>
    <cellStyle name="Berekening 11 3 13 2" xfId="17379"/>
    <cellStyle name="Berekening 11 3 14" xfId="7848"/>
    <cellStyle name="Berekening 11 3 14 2" xfId="17575"/>
    <cellStyle name="Berekening 11 3 15" xfId="7448"/>
    <cellStyle name="Berekening 11 3 15 2" xfId="17175"/>
    <cellStyle name="Berekening 11 3 16" xfId="8149"/>
    <cellStyle name="Berekening 11 3 16 2" xfId="17876"/>
    <cellStyle name="Berekening 11 3 17" xfId="8337"/>
    <cellStyle name="Berekening 11 3 17 2" xfId="18064"/>
    <cellStyle name="Berekening 11 3 18" xfId="8519"/>
    <cellStyle name="Berekening 11 3 18 2" xfId="18246"/>
    <cellStyle name="Berekening 11 3 19" xfId="8694"/>
    <cellStyle name="Berekening 11 3 19 2" xfId="18421"/>
    <cellStyle name="Berekening 11 3 2" xfId="4449"/>
    <cellStyle name="Berekening 11 3 2 2" xfId="14176"/>
    <cellStyle name="Berekening 11 3 20" xfId="8867"/>
    <cellStyle name="Berekening 11 3 20 2" xfId="18594"/>
    <cellStyle name="Berekening 11 3 21" xfId="9047"/>
    <cellStyle name="Berekening 11 3 21 2" xfId="18774"/>
    <cellStyle name="Berekening 11 3 22" xfId="9217"/>
    <cellStyle name="Berekening 11 3 22 2" xfId="18944"/>
    <cellStyle name="Berekening 11 3 23" xfId="9387"/>
    <cellStyle name="Berekening 11 3 23 2" xfId="19114"/>
    <cellStyle name="Berekening 11 3 24" xfId="9551"/>
    <cellStyle name="Berekening 11 3 24 2" xfId="19278"/>
    <cellStyle name="Berekening 11 3 25" xfId="9723"/>
    <cellStyle name="Berekening 11 3 25 2" xfId="19450"/>
    <cellStyle name="Berekening 11 3 26" xfId="9884"/>
    <cellStyle name="Berekening 11 3 26 2" xfId="19611"/>
    <cellStyle name="Berekening 11 3 27" xfId="10043"/>
    <cellStyle name="Berekening 11 3 27 2" xfId="19770"/>
    <cellStyle name="Berekening 11 3 28" xfId="10198"/>
    <cellStyle name="Berekening 11 3 28 2" xfId="19925"/>
    <cellStyle name="Berekening 11 3 29" xfId="10352"/>
    <cellStyle name="Berekening 11 3 29 2" xfId="20079"/>
    <cellStyle name="Berekening 11 3 3" xfId="5659"/>
    <cellStyle name="Berekening 11 3 3 2" xfId="15386"/>
    <cellStyle name="Berekening 11 3 30" xfId="10503"/>
    <cellStyle name="Berekening 11 3 30 2" xfId="20230"/>
    <cellStyle name="Berekening 11 3 31" xfId="10649"/>
    <cellStyle name="Berekening 11 3 31 2" xfId="20376"/>
    <cellStyle name="Berekening 11 3 4" xfId="5873"/>
    <cellStyle name="Berekening 11 3 4 2" xfId="15600"/>
    <cellStyle name="Berekening 11 3 5" xfId="4930"/>
    <cellStyle name="Berekening 11 3 5 2" xfId="14657"/>
    <cellStyle name="Berekening 11 3 6" xfId="6248"/>
    <cellStyle name="Berekening 11 3 6 2" xfId="15975"/>
    <cellStyle name="Berekening 11 3 7" xfId="6450"/>
    <cellStyle name="Berekening 11 3 7 2" xfId="16177"/>
    <cellStyle name="Berekening 11 3 8" xfId="6661"/>
    <cellStyle name="Berekening 11 3 8 2" xfId="16388"/>
    <cellStyle name="Berekening 11 3 9" xfId="6856"/>
    <cellStyle name="Berekening 11 3 9 2" xfId="16583"/>
    <cellStyle name="Berekening 11 30" xfId="6148"/>
    <cellStyle name="Berekening 11 30 2" xfId="15875"/>
    <cellStyle name="Berekening 11 31" xfId="7451"/>
    <cellStyle name="Berekening 11 31 2" xfId="17178"/>
    <cellStyle name="Berekening 11 32" xfId="5111"/>
    <cellStyle name="Berekening 11 32 2" xfId="14838"/>
    <cellStyle name="Berekening 11 33" xfId="5219"/>
    <cellStyle name="Berekening 11 33 2" xfId="14946"/>
    <cellStyle name="Berekening 11 4" xfId="2903"/>
    <cellStyle name="Berekening 11 4 2" xfId="12630"/>
    <cellStyle name="Berekening 11 5" xfId="2493"/>
    <cellStyle name="Berekening 11 5 2" xfId="12220"/>
    <cellStyle name="Berekening 11 6" xfId="5245"/>
    <cellStyle name="Berekening 11 6 2" xfId="14972"/>
    <cellStyle name="Berekening 11 7" xfId="5536"/>
    <cellStyle name="Berekening 11 7 2" xfId="15263"/>
    <cellStyle name="Berekening 11 8" xfId="2582"/>
    <cellStyle name="Berekening 11 8 2" xfId="12309"/>
    <cellStyle name="Berekening 11 9" xfId="4865"/>
    <cellStyle name="Berekening 11 9 2" xfId="14592"/>
    <cellStyle name="Berekening 12" xfId="667"/>
    <cellStyle name="Berekening 12 10" xfId="6067"/>
    <cellStyle name="Berekening 12 10 2" xfId="15794"/>
    <cellStyle name="Berekening 12 11" xfId="6090"/>
    <cellStyle name="Berekening 12 11 2" xfId="15817"/>
    <cellStyle name="Berekening 12 12" xfId="6124"/>
    <cellStyle name="Berekening 12 12 2" xfId="15851"/>
    <cellStyle name="Berekening 12 13" xfId="2859"/>
    <cellStyle name="Berekening 12 13 2" xfId="12586"/>
    <cellStyle name="Berekening 12 14" xfId="2499"/>
    <cellStyle name="Berekening 12 14 2" xfId="12226"/>
    <cellStyle name="Berekening 12 15" xfId="2734"/>
    <cellStyle name="Berekening 12 15 2" xfId="12461"/>
    <cellStyle name="Berekening 12 16" xfId="6044"/>
    <cellStyle name="Berekening 12 16 2" xfId="15771"/>
    <cellStyle name="Berekening 12 17" xfId="4972"/>
    <cellStyle name="Berekening 12 17 2" xfId="14699"/>
    <cellStyle name="Berekening 12 18" xfId="5072"/>
    <cellStyle name="Berekening 12 18 2" xfId="14799"/>
    <cellStyle name="Berekening 12 19" xfId="2735"/>
    <cellStyle name="Berekening 12 19 2" xfId="12462"/>
    <cellStyle name="Berekening 12 2" xfId="2228"/>
    <cellStyle name="Berekening 12 2 10" xfId="7067"/>
    <cellStyle name="Berekening 12 2 10 2" xfId="16794"/>
    <cellStyle name="Berekening 12 2 11" xfId="7263"/>
    <cellStyle name="Berekening 12 2 11 2" xfId="16990"/>
    <cellStyle name="Berekening 12 2 12" xfId="7459"/>
    <cellStyle name="Berekening 12 2 12 2" xfId="17186"/>
    <cellStyle name="Berekening 12 2 13" xfId="7653"/>
    <cellStyle name="Berekening 12 2 13 2" xfId="17380"/>
    <cellStyle name="Berekening 12 2 14" xfId="7849"/>
    <cellStyle name="Berekening 12 2 14 2" xfId="17576"/>
    <cellStyle name="Berekening 12 2 15" xfId="4706"/>
    <cellStyle name="Berekening 12 2 15 2" xfId="14433"/>
    <cellStyle name="Berekening 12 2 16" xfId="8150"/>
    <cellStyle name="Berekening 12 2 16 2" xfId="17877"/>
    <cellStyle name="Berekening 12 2 17" xfId="8338"/>
    <cellStyle name="Berekening 12 2 17 2" xfId="18065"/>
    <cellStyle name="Berekening 12 2 18" xfId="8520"/>
    <cellStyle name="Berekening 12 2 18 2" xfId="18247"/>
    <cellStyle name="Berekening 12 2 19" xfId="8695"/>
    <cellStyle name="Berekening 12 2 19 2" xfId="18422"/>
    <cellStyle name="Berekening 12 2 2" xfId="4450"/>
    <cellStyle name="Berekening 12 2 2 2" xfId="14177"/>
    <cellStyle name="Berekening 12 2 20" xfId="8868"/>
    <cellStyle name="Berekening 12 2 20 2" xfId="18595"/>
    <cellStyle name="Berekening 12 2 21" xfId="9048"/>
    <cellStyle name="Berekening 12 2 21 2" xfId="18775"/>
    <cellStyle name="Berekening 12 2 22" xfId="9218"/>
    <cellStyle name="Berekening 12 2 22 2" xfId="18945"/>
    <cellStyle name="Berekening 12 2 23" xfId="9388"/>
    <cellStyle name="Berekening 12 2 23 2" xfId="19115"/>
    <cellStyle name="Berekening 12 2 24" xfId="9552"/>
    <cellStyle name="Berekening 12 2 24 2" xfId="19279"/>
    <cellStyle name="Berekening 12 2 25" xfId="9724"/>
    <cellStyle name="Berekening 12 2 25 2" xfId="19451"/>
    <cellStyle name="Berekening 12 2 26" xfId="9885"/>
    <cellStyle name="Berekening 12 2 26 2" xfId="19612"/>
    <cellStyle name="Berekening 12 2 27" xfId="10044"/>
    <cellStyle name="Berekening 12 2 27 2" xfId="19771"/>
    <cellStyle name="Berekening 12 2 28" xfId="10199"/>
    <cellStyle name="Berekening 12 2 28 2" xfId="19926"/>
    <cellStyle name="Berekening 12 2 29" xfId="10353"/>
    <cellStyle name="Berekening 12 2 29 2" xfId="20080"/>
    <cellStyle name="Berekening 12 2 3" xfId="5660"/>
    <cellStyle name="Berekening 12 2 3 2" xfId="15387"/>
    <cellStyle name="Berekening 12 2 30" xfId="10504"/>
    <cellStyle name="Berekening 12 2 30 2" xfId="20231"/>
    <cellStyle name="Berekening 12 2 31" xfId="10650"/>
    <cellStyle name="Berekening 12 2 31 2" xfId="20377"/>
    <cellStyle name="Berekening 12 2 4" xfId="5874"/>
    <cellStyle name="Berekening 12 2 4 2" xfId="15601"/>
    <cellStyle name="Berekening 12 2 5" xfId="5598"/>
    <cellStyle name="Berekening 12 2 5 2" xfId="15325"/>
    <cellStyle name="Berekening 12 2 6" xfId="6249"/>
    <cellStyle name="Berekening 12 2 6 2" xfId="15976"/>
    <cellStyle name="Berekening 12 2 7" xfId="6451"/>
    <cellStyle name="Berekening 12 2 7 2" xfId="16178"/>
    <cellStyle name="Berekening 12 2 8" xfId="6662"/>
    <cellStyle name="Berekening 12 2 8 2" xfId="16389"/>
    <cellStyle name="Berekening 12 2 9" xfId="6857"/>
    <cellStyle name="Berekening 12 2 9 2" xfId="16584"/>
    <cellStyle name="Berekening 12 20" xfId="4677"/>
    <cellStyle name="Berekening 12 20 2" xfId="14404"/>
    <cellStyle name="Berekening 12 21" xfId="6810"/>
    <cellStyle name="Berekening 12 21 2" xfId="16537"/>
    <cellStyle name="Berekening 12 22" xfId="7416"/>
    <cellStyle name="Berekening 12 22 2" xfId="17143"/>
    <cellStyle name="Berekening 12 23" xfId="5560"/>
    <cellStyle name="Berekening 12 23 2" xfId="15287"/>
    <cellStyle name="Berekening 12 24" xfId="6093"/>
    <cellStyle name="Berekening 12 24 2" xfId="15820"/>
    <cellStyle name="Berekening 12 25" xfId="6629"/>
    <cellStyle name="Berekening 12 25 2" xfId="16356"/>
    <cellStyle name="Berekening 12 26" xfId="6239"/>
    <cellStyle name="Berekening 12 26 2" xfId="15966"/>
    <cellStyle name="Berekening 12 27" xfId="8496"/>
    <cellStyle name="Berekening 12 27 2" xfId="18223"/>
    <cellStyle name="Berekening 12 28" xfId="5022"/>
    <cellStyle name="Berekening 12 28 2" xfId="14749"/>
    <cellStyle name="Berekening 12 29" xfId="8681"/>
    <cellStyle name="Berekening 12 29 2" xfId="18408"/>
    <cellStyle name="Berekening 12 3" xfId="2229"/>
    <cellStyle name="Berekening 12 3 10" xfId="7068"/>
    <cellStyle name="Berekening 12 3 10 2" xfId="16795"/>
    <cellStyle name="Berekening 12 3 11" xfId="7264"/>
    <cellStyle name="Berekening 12 3 11 2" xfId="16991"/>
    <cellStyle name="Berekening 12 3 12" xfId="7460"/>
    <cellStyle name="Berekening 12 3 12 2" xfId="17187"/>
    <cellStyle name="Berekening 12 3 13" xfId="7654"/>
    <cellStyle name="Berekening 12 3 13 2" xfId="17381"/>
    <cellStyle name="Berekening 12 3 14" xfId="7850"/>
    <cellStyle name="Berekening 12 3 14 2" xfId="17577"/>
    <cellStyle name="Berekening 12 3 15" xfId="7022"/>
    <cellStyle name="Berekening 12 3 15 2" xfId="16749"/>
    <cellStyle name="Berekening 12 3 16" xfId="8151"/>
    <cellStyle name="Berekening 12 3 16 2" xfId="17878"/>
    <cellStyle name="Berekening 12 3 17" xfId="8339"/>
    <cellStyle name="Berekening 12 3 17 2" xfId="18066"/>
    <cellStyle name="Berekening 12 3 18" xfId="8521"/>
    <cellStyle name="Berekening 12 3 18 2" xfId="18248"/>
    <cellStyle name="Berekening 12 3 19" xfId="8696"/>
    <cellStyle name="Berekening 12 3 19 2" xfId="18423"/>
    <cellStyle name="Berekening 12 3 2" xfId="4451"/>
    <cellStyle name="Berekening 12 3 2 2" xfId="14178"/>
    <cellStyle name="Berekening 12 3 20" xfId="8869"/>
    <cellStyle name="Berekening 12 3 20 2" xfId="18596"/>
    <cellStyle name="Berekening 12 3 21" xfId="9049"/>
    <cellStyle name="Berekening 12 3 21 2" xfId="18776"/>
    <cellStyle name="Berekening 12 3 22" xfId="9219"/>
    <cellStyle name="Berekening 12 3 22 2" xfId="18946"/>
    <cellStyle name="Berekening 12 3 23" xfId="9389"/>
    <cellStyle name="Berekening 12 3 23 2" xfId="19116"/>
    <cellStyle name="Berekening 12 3 24" xfId="9553"/>
    <cellStyle name="Berekening 12 3 24 2" xfId="19280"/>
    <cellStyle name="Berekening 12 3 25" xfId="9725"/>
    <cellStyle name="Berekening 12 3 25 2" xfId="19452"/>
    <cellStyle name="Berekening 12 3 26" xfId="9886"/>
    <cellStyle name="Berekening 12 3 26 2" xfId="19613"/>
    <cellStyle name="Berekening 12 3 27" xfId="10045"/>
    <cellStyle name="Berekening 12 3 27 2" xfId="19772"/>
    <cellStyle name="Berekening 12 3 28" xfId="10200"/>
    <cellStyle name="Berekening 12 3 28 2" xfId="19927"/>
    <cellStyle name="Berekening 12 3 29" xfId="10354"/>
    <cellStyle name="Berekening 12 3 29 2" xfId="20081"/>
    <cellStyle name="Berekening 12 3 3" xfId="5661"/>
    <cellStyle name="Berekening 12 3 3 2" xfId="15388"/>
    <cellStyle name="Berekening 12 3 30" xfId="10505"/>
    <cellStyle name="Berekening 12 3 30 2" xfId="20232"/>
    <cellStyle name="Berekening 12 3 31" xfId="10651"/>
    <cellStyle name="Berekening 12 3 31 2" xfId="20378"/>
    <cellStyle name="Berekening 12 3 4" xfId="5875"/>
    <cellStyle name="Berekening 12 3 4 2" xfId="15602"/>
    <cellStyle name="Berekening 12 3 5" xfId="4925"/>
    <cellStyle name="Berekening 12 3 5 2" xfId="14652"/>
    <cellStyle name="Berekening 12 3 6" xfId="6250"/>
    <cellStyle name="Berekening 12 3 6 2" xfId="15977"/>
    <cellStyle name="Berekening 12 3 7" xfId="6452"/>
    <cellStyle name="Berekening 12 3 7 2" xfId="16179"/>
    <cellStyle name="Berekening 12 3 8" xfId="6663"/>
    <cellStyle name="Berekening 12 3 8 2" xfId="16390"/>
    <cellStyle name="Berekening 12 3 9" xfId="6858"/>
    <cellStyle name="Berekening 12 3 9 2" xfId="16585"/>
    <cellStyle name="Berekening 12 30" xfId="4845"/>
    <cellStyle name="Berekening 12 30 2" xfId="14572"/>
    <cellStyle name="Berekening 12 31" xfId="9199"/>
    <cellStyle name="Berekening 12 31 2" xfId="18926"/>
    <cellStyle name="Berekening 12 32" xfId="6116"/>
    <cellStyle name="Berekening 12 32 2" xfId="15843"/>
    <cellStyle name="Berekening 12 33" xfId="5646"/>
    <cellStyle name="Berekening 12 33 2" xfId="15373"/>
    <cellStyle name="Berekening 12 4" xfId="2904"/>
    <cellStyle name="Berekening 12 4 2" xfId="12631"/>
    <cellStyle name="Berekening 12 5" xfId="2492"/>
    <cellStyle name="Berekening 12 5 2" xfId="12219"/>
    <cellStyle name="Berekening 12 6" xfId="5484"/>
    <cellStyle name="Berekening 12 6 2" xfId="15211"/>
    <cellStyle name="Berekening 12 7" xfId="5340"/>
    <cellStyle name="Berekening 12 7 2" xfId="15067"/>
    <cellStyle name="Berekening 12 8" xfId="2834"/>
    <cellStyle name="Berekening 12 8 2" xfId="12561"/>
    <cellStyle name="Berekening 12 9" xfId="4701"/>
    <cellStyle name="Berekening 12 9 2" xfId="14428"/>
    <cellStyle name="Berekening 13" xfId="668"/>
    <cellStyle name="Berekening 13 10" xfId="4825"/>
    <cellStyle name="Berekening 13 10 2" xfId="14552"/>
    <cellStyle name="Berekening 13 11" xfId="5840"/>
    <cellStyle name="Berekening 13 11 2" xfId="15567"/>
    <cellStyle name="Berekening 13 12" xfId="5239"/>
    <cellStyle name="Berekening 13 12 2" xfId="14966"/>
    <cellStyle name="Berekening 13 13" xfId="3437"/>
    <cellStyle name="Berekening 13 13 2" xfId="13164"/>
    <cellStyle name="Berekening 13 14" xfId="6624"/>
    <cellStyle name="Berekening 13 14 2" xfId="16351"/>
    <cellStyle name="Berekening 13 15" xfId="5510"/>
    <cellStyle name="Berekening 13 15 2" xfId="15237"/>
    <cellStyle name="Berekening 13 16" xfId="2447"/>
    <cellStyle name="Berekening 13 16 2" xfId="12174"/>
    <cellStyle name="Berekening 13 17" xfId="6155"/>
    <cellStyle name="Berekening 13 17 2" xfId="15882"/>
    <cellStyle name="Berekening 13 18" xfId="5578"/>
    <cellStyle name="Berekening 13 18 2" xfId="15305"/>
    <cellStyle name="Berekening 13 19" xfId="6224"/>
    <cellStyle name="Berekening 13 19 2" xfId="15951"/>
    <cellStyle name="Berekening 13 2" xfId="2230"/>
    <cellStyle name="Berekening 13 2 10" xfId="7069"/>
    <cellStyle name="Berekening 13 2 10 2" xfId="16796"/>
    <cellStyle name="Berekening 13 2 11" xfId="7265"/>
    <cellStyle name="Berekening 13 2 11 2" xfId="16992"/>
    <cellStyle name="Berekening 13 2 12" xfId="7461"/>
    <cellStyle name="Berekening 13 2 12 2" xfId="17188"/>
    <cellStyle name="Berekening 13 2 13" xfId="7655"/>
    <cellStyle name="Berekening 13 2 13 2" xfId="17382"/>
    <cellStyle name="Berekening 13 2 14" xfId="7851"/>
    <cellStyle name="Berekening 13 2 14 2" xfId="17578"/>
    <cellStyle name="Berekening 13 2 15" xfId="6131"/>
    <cellStyle name="Berekening 13 2 15 2" xfId="15858"/>
    <cellStyle name="Berekening 13 2 16" xfId="8152"/>
    <cellStyle name="Berekening 13 2 16 2" xfId="17879"/>
    <cellStyle name="Berekening 13 2 17" xfId="8340"/>
    <cellStyle name="Berekening 13 2 17 2" xfId="18067"/>
    <cellStyle name="Berekening 13 2 18" xfId="8522"/>
    <cellStyle name="Berekening 13 2 18 2" xfId="18249"/>
    <cellStyle name="Berekening 13 2 19" xfId="8697"/>
    <cellStyle name="Berekening 13 2 19 2" xfId="18424"/>
    <cellStyle name="Berekening 13 2 2" xfId="4452"/>
    <cellStyle name="Berekening 13 2 2 2" xfId="14179"/>
    <cellStyle name="Berekening 13 2 20" xfId="8870"/>
    <cellStyle name="Berekening 13 2 20 2" xfId="18597"/>
    <cellStyle name="Berekening 13 2 21" xfId="9050"/>
    <cellStyle name="Berekening 13 2 21 2" xfId="18777"/>
    <cellStyle name="Berekening 13 2 22" xfId="9220"/>
    <cellStyle name="Berekening 13 2 22 2" xfId="18947"/>
    <cellStyle name="Berekening 13 2 23" xfId="9390"/>
    <cellStyle name="Berekening 13 2 23 2" xfId="19117"/>
    <cellStyle name="Berekening 13 2 24" xfId="9554"/>
    <cellStyle name="Berekening 13 2 24 2" xfId="19281"/>
    <cellStyle name="Berekening 13 2 25" xfId="9726"/>
    <cellStyle name="Berekening 13 2 25 2" xfId="19453"/>
    <cellStyle name="Berekening 13 2 26" xfId="9887"/>
    <cellStyle name="Berekening 13 2 26 2" xfId="19614"/>
    <cellStyle name="Berekening 13 2 27" xfId="10046"/>
    <cellStyle name="Berekening 13 2 27 2" xfId="19773"/>
    <cellStyle name="Berekening 13 2 28" xfId="10201"/>
    <cellStyle name="Berekening 13 2 28 2" xfId="19928"/>
    <cellStyle name="Berekening 13 2 29" xfId="10355"/>
    <cellStyle name="Berekening 13 2 29 2" xfId="20082"/>
    <cellStyle name="Berekening 13 2 3" xfId="5662"/>
    <cellStyle name="Berekening 13 2 3 2" xfId="15389"/>
    <cellStyle name="Berekening 13 2 30" xfId="10506"/>
    <cellStyle name="Berekening 13 2 30 2" xfId="20233"/>
    <cellStyle name="Berekening 13 2 31" xfId="10652"/>
    <cellStyle name="Berekening 13 2 31 2" xfId="20379"/>
    <cellStyle name="Berekening 13 2 4" xfId="5876"/>
    <cellStyle name="Berekening 13 2 4 2" xfId="15603"/>
    <cellStyle name="Berekening 13 2 5" xfId="2604"/>
    <cellStyle name="Berekening 13 2 5 2" xfId="12331"/>
    <cellStyle name="Berekening 13 2 6" xfId="6251"/>
    <cellStyle name="Berekening 13 2 6 2" xfId="15978"/>
    <cellStyle name="Berekening 13 2 7" xfId="6453"/>
    <cellStyle name="Berekening 13 2 7 2" xfId="16180"/>
    <cellStyle name="Berekening 13 2 8" xfId="6664"/>
    <cellStyle name="Berekening 13 2 8 2" xfId="16391"/>
    <cellStyle name="Berekening 13 2 9" xfId="6859"/>
    <cellStyle name="Berekening 13 2 9 2" xfId="16586"/>
    <cellStyle name="Berekening 13 20" xfId="2776"/>
    <cellStyle name="Berekening 13 20 2" xfId="12503"/>
    <cellStyle name="Berekening 13 21" xfId="2755"/>
    <cellStyle name="Berekening 13 21 2" xfId="12482"/>
    <cellStyle name="Berekening 13 22" xfId="2922"/>
    <cellStyle name="Berekening 13 22 2" xfId="12649"/>
    <cellStyle name="Berekening 13 23" xfId="8315"/>
    <cellStyle name="Berekening 13 23 2" xfId="18042"/>
    <cellStyle name="Berekening 13 24" xfId="4898"/>
    <cellStyle name="Berekening 13 24 2" xfId="14625"/>
    <cellStyle name="Berekening 13 25" xfId="2891"/>
    <cellStyle name="Berekening 13 25 2" xfId="12618"/>
    <cellStyle name="Berekening 13 26" xfId="7937"/>
    <cellStyle name="Berekening 13 26 2" xfId="17664"/>
    <cellStyle name="Berekening 13 27" xfId="9028"/>
    <cellStyle name="Berekening 13 27 2" xfId="18755"/>
    <cellStyle name="Berekening 13 28" xfId="8050"/>
    <cellStyle name="Berekening 13 28 2" xfId="17777"/>
    <cellStyle name="Berekening 13 29" xfId="8685"/>
    <cellStyle name="Berekening 13 29 2" xfId="18412"/>
    <cellStyle name="Berekening 13 3" xfId="2231"/>
    <cellStyle name="Berekening 13 3 10" xfId="7070"/>
    <cellStyle name="Berekening 13 3 10 2" xfId="16797"/>
    <cellStyle name="Berekening 13 3 11" xfId="7266"/>
    <cellStyle name="Berekening 13 3 11 2" xfId="16993"/>
    <cellStyle name="Berekening 13 3 12" xfId="7462"/>
    <cellStyle name="Berekening 13 3 12 2" xfId="17189"/>
    <cellStyle name="Berekening 13 3 13" xfId="7656"/>
    <cellStyle name="Berekening 13 3 13 2" xfId="17383"/>
    <cellStyle name="Berekening 13 3 14" xfId="7852"/>
    <cellStyle name="Berekening 13 3 14 2" xfId="17579"/>
    <cellStyle name="Berekening 13 3 15" xfId="4941"/>
    <cellStyle name="Berekening 13 3 15 2" xfId="14668"/>
    <cellStyle name="Berekening 13 3 16" xfId="8153"/>
    <cellStyle name="Berekening 13 3 16 2" xfId="17880"/>
    <cellStyle name="Berekening 13 3 17" xfId="8341"/>
    <cellStyle name="Berekening 13 3 17 2" xfId="18068"/>
    <cellStyle name="Berekening 13 3 18" xfId="8523"/>
    <cellStyle name="Berekening 13 3 18 2" xfId="18250"/>
    <cellStyle name="Berekening 13 3 19" xfId="8698"/>
    <cellStyle name="Berekening 13 3 19 2" xfId="18425"/>
    <cellStyle name="Berekening 13 3 2" xfId="4453"/>
    <cellStyle name="Berekening 13 3 2 2" xfId="14180"/>
    <cellStyle name="Berekening 13 3 20" xfId="8871"/>
    <cellStyle name="Berekening 13 3 20 2" xfId="18598"/>
    <cellStyle name="Berekening 13 3 21" xfId="9051"/>
    <cellStyle name="Berekening 13 3 21 2" xfId="18778"/>
    <cellStyle name="Berekening 13 3 22" xfId="9221"/>
    <cellStyle name="Berekening 13 3 22 2" xfId="18948"/>
    <cellStyle name="Berekening 13 3 23" xfId="9391"/>
    <cellStyle name="Berekening 13 3 23 2" xfId="19118"/>
    <cellStyle name="Berekening 13 3 24" xfId="9555"/>
    <cellStyle name="Berekening 13 3 24 2" xfId="19282"/>
    <cellStyle name="Berekening 13 3 25" xfId="9727"/>
    <cellStyle name="Berekening 13 3 25 2" xfId="19454"/>
    <cellStyle name="Berekening 13 3 26" xfId="9888"/>
    <cellStyle name="Berekening 13 3 26 2" xfId="19615"/>
    <cellStyle name="Berekening 13 3 27" xfId="10047"/>
    <cellStyle name="Berekening 13 3 27 2" xfId="19774"/>
    <cellStyle name="Berekening 13 3 28" xfId="10202"/>
    <cellStyle name="Berekening 13 3 28 2" xfId="19929"/>
    <cellStyle name="Berekening 13 3 29" xfId="10356"/>
    <cellStyle name="Berekening 13 3 29 2" xfId="20083"/>
    <cellStyle name="Berekening 13 3 3" xfId="5663"/>
    <cellStyle name="Berekening 13 3 3 2" xfId="15390"/>
    <cellStyle name="Berekening 13 3 30" xfId="10507"/>
    <cellStyle name="Berekening 13 3 30 2" xfId="20234"/>
    <cellStyle name="Berekening 13 3 31" xfId="10653"/>
    <cellStyle name="Berekening 13 3 31 2" xfId="20380"/>
    <cellStyle name="Berekening 13 3 4" xfId="5877"/>
    <cellStyle name="Berekening 13 3 4 2" xfId="15604"/>
    <cellStyle name="Berekening 13 3 5" xfId="4836"/>
    <cellStyle name="Berekening 13 3 5 2" xfId="14563"/>
    <cellStyle name="Berekening 13 3 6" xfId="6252"/>
    <cellStyle name="Berekening 13 3 6 2" xfId="15979"/>
    <cellStyle name="Berekening 13 3 7" xfId="6454"/>
    <cellStyle name="Berekening 13 3 7 2" xfId="16181"/>
    <cellStyle name="Berekening 13 3 8" xfId="6665"/>
    <cellStyle name="Berekening 13 3 8 2" xfId="16392"/>
    <cellStyle name="Berekening 13 3 9" xfId="6860"/>
    <cellStyle name="Berekening 13 3 9 2" xfId="16587"/>
    <cellStyle name="Berekening 13 30" xfId="8176"/>
    <cellStyle name="Berekening 13 30 2" xfId="17903"/>
    <cellStyle name="Berekening 13 31" xfId="9710"/>
    <cellStyle name="Berekening 13 31 2" xfId="19437"/>
    <cellStyle name="Berekening 13 32" xfId="9807"/>
    <cellStyle name="Berekening 13 32 2" xfId="19534"/>
    <cellStyle name="Berekening 13 33" xfId="9370"/>
    <cellStyle name="Berekening 13 33 2" xfId="19097"/>
    <cellStyle name="Berekening 13 4" xfId="2905"/>
    <cellStyle name="Berekening 13 4 2" xfId="12632"/>
    <cellStyle name="Berekening 13 5" xfId="2491"/>
    <cellStyle name="Berekening 13 5 2" xfId="12218"/>
    <cellStyle name="Berekening 13 6" xfId="4997"/>
    <cellStyle name="Berekening 13 6 2" xfId="14724"/>
    <cellStyle name="Berekening 13 7" xfId="4912"/>
    <cellStyle name="Berekening 13 7 2" xfId="14639"/>
    <cellStyle name="Berekening 13 8" xfId="4993"/>
    <cellStyle name="Berekening 13 8 2" xfId="14720"/>
    <cellStyle name="Berekening 13 9" xfId="5572"/>
    <cellStyle name="Berekening 13 9 2" xfId="15299"/>
    <cellStyle name="Berekening 14" xfId="669"/>
    <cellStyle name="Berekening 14 10" xfId="5853"/>
    <cellStyle name="Berekening 14 10 2" xfId="15580"/>
    <cellStyle name="Berekening 14 11" xfId="2793"/>
    <cellStyle name="Berekening 14 11 2" xfId="12520"/>
    <cellStyle name="Berekening 14 12" xfId="4799"/>
    <cellStyle name="Berekening 14 12 2" xfId="14526"/>
    <cellStyle name="Berekening 14 13" xfId="5341"/>
    <cellStyle name="Berekening 14 13 2" xfId="15068"/>
    <cellStyle name="Berekening 14 14" xfId="5381"/>
    <cellStyle name="Berekening 14 14 2" xfId="15108"/>
    <cellStyle name="Berekening 14 15" xfId="5564"/>
    <cellStyle name="Berekening 14 15 2" xfId="15291"/>
    <cellStyle name="Berekening 14 16" xfId="5020"/>
    <cellStyle name="Berekening 14 16 2" xfId="14747"/>
    <cellStyle name="Berekening 14 17" xfId="6824"/>
    <cellStyle name="Berekening 14 17 2" xfId="16551"/>
    <cellStyle name="Berekening 14 18" xfId="8047"/>
    <cellStyle name="Berekening 14 18 2" xfId="17774"/>
    <cellStyle name="Berekening 14 19" xfId="5346"/>
    <cellStyle name="Berekening 14 19 2" xfId="15073"/>
    <cellStyle name="Berekening 14 2" xfId="2232"/>
    <cellStyle name="Berekening 14 2 10" xfId="7071"/>
    <cellStyle name="Berekening 14 2 10 2" xfId="16798"/>
    <cellStyle name="Berekening 14 2 11" xfId="7267"/>
    <cellStyle name="Berekening 14 2 11 2" xfId="16994"/>
    <cellStyle name="Berekening 14 2 12" xfId="7463"/>
    <cellStyle name="Berekening 14 2 12 2" xfId="17190"/>
    <cellStyle name="Berekening 14 2 13" xfId="7657"/>
    <cellStyle name="Berekening 14 2 13 2" xfId="17384"/>
    <cellStyle name="Berekening 14 2 14" xfId="7853"/>
    <cellStyle name="Berekening 14 2 14 2" xfId="17580"/>
    <cellStyle name="Berekening 14 2 15" xfId="5541"/>
    <cellStyle name="Berekening 14 2 15 2" xfId="15268"/>
    <cellStyle name="Berekening 14 2 16" xfId="8154"/>
    <cellStyle name="Berekening 14 2 16 2" xfId="17881"/>
    <cellStyle name="Berekening 14 2 17" xfId="8342"/>
    <cellStyle name="Berekening 14 2 17 2" xfId="18069"/>
    <cellStyle name="Berekening 14 2 18" xfId="8524"/>
    <cellStyle name="Berekening 14 2 18 2" xfId="18251"/>
    <cellStyle name="Berekening 14 2 19" xfId="8699"/>
    <cellStyle name="Berekening 14 2 19 2" xfId="18426"/>
    <cellStyle name="Berekening 14 2 2" xfId="4454"/>
    <cellStyle name="Berekening 14 2 2 2" xfId="14181"/>
    <cellStyle name="Berekening 14 2 20" xfId="8872"/>
    <cellStyle name="Berekening 14 2 20 2" xfId="18599"/>
    <cellStyle name="Berekening 14 2 21" xfId="9052"/>
    <cellStyle name="Berekening 14 2 21 2" xfId="18779"/>
    <cellStyle name="Berekening 14 2 22" xfId="9222"/>
    <cellStyle name="Berekening 14 2 22 2" xfId="18949"/>
    <cellStyle name="Berekening 14 2 23" xfId="9392"/>
    <cellStyle name="Berekening 14 2 23 2" xfId="19119"/>
    <cellStyle name="Berekening 14 2 24" xfId="9556"/>
    <cellStyle name="Berekening 14 2 24 2" xfId="19283"/>
    <cellStyle name="Berekening 14 2 25" xfId="9728"/>
    <cellStyle name="Berekening 14 2 25 2" xfId="19455"/>
    <cellStyle name="Berekening 14 2 26" xfId="9889"/>
    <cellStyle name="Berekening 14 2 26 2" xfId="19616"/>
    <cellStyle name="Berekening 14 2 27" xfId="10048"/>
    <cellStyle name="Berekening 14 2 27 2" xfId="19775"/>
    <cellStyle name="Berekening 14 2 28" xfId="10203"/>
    <cellStyle name="Berekening 14 2 28 2" xfId="19930"/>
    <cellStyle name="Berekening 14 2 29" xfId="10357"/>
    <cellStyle name="Berekening 14 2 29 2" xfId="20084"/>
    <cellStyle name="Berekening 14 2 3" xfId="5664"/>
    <cellStyle name="Berekening 14 2 3 2" xfId="15391"/>
    <cellStyle name="Berekening 14 2 30" xfId="10508"/>
    <cellStyle name="Berekening 14 2 30 2" xfId="20235"/>
    <cellStyle name="Berekening 14 2 31" xfId="10654"/>
    <cellStyle name="Berekening 14 2 31 2" xfId="20381"/>
    <cellStyle name="Berekening 14 2 4" xfId="5878"/>
    <cellStyle name="Berekening 14 2 4 2" xfId="15605"/>
    <cellStyle name="Berekening 14 2 5" xfId="5556"/>
    <cellStyle name="Berekening 14 2 5 2" xfId="15283"/>
    <cellStyle name="Berekening 14 2 6" xfId="6253"/>
    <cellStyle name="Berekening 14 2 6 2" xfId="15980"/>
    <cellStyle name="Berekening 14 2 7" xfId="6455"/>
    <cellStyle name="Berekening 14 2 7 2" xfId="16182"/>
    <cellStyle name="Berekening 14 2 8" xfId="6666"/>
    <cellStyle name="Berekening 14 2 8 2" xfId="16393"/>
    <cellStyle name="Berekening 14 2 9" xfId="6861"/>
    <cellStyle name="Berekening 14 2 9 2" xfId="16588"/>
    <cellStyle name="Berekening 14 20" xfId="2935"/>
    <cellStyle name="Berekening 14 20 2" xfId="12662"/>
    <cellStyle name="Berekening 14 21" xfId="7824"/>
    <cellStyle name="Berekening 14 21 2" xfId="17551"/>
    <cellStyle name="Berekening 14 22" xfId="6642"/>
    <cellStyle name="Berekening 14 22 2" xfId="16369"/>
    <cellStyle name="Berekening 14 23" xfId="8330"/>
    <cellStyle name="Berekening 14 23 2" xfId="18057"/>
    <cellStyle name="Berekening 14 24" xfId="2894"/>
    <cellStyle name="Berekening 14 24 2" xfId="12621"/>
    <cellStyle name="Berekening 14 25" xfId="5625"/>
    <cellStyle name="Berekening 14 25 2" xfId="15352"/>
    <cellStyle name="Berekening 14 26" xfId="8033"/>
    <cellStyle name="Berekening 14 26 2" xfId="17760"/>
    <cellStyle name="Berekening 14 27" xfId="9041"/>
    <cellStyle name="Berekening 14 27 2" xfId="18768"/>
    <cellStyle name="Berekening 14 28" xfId="7454"/>
    <cellStyle name="Berekening 14 28 2" xfId="17181"/>
    <cellStyle name="Berekening 14 29" xfId="4990"/>
    <cellStyle name="Berekening 14 29 2" xfId="14717"/>
    <cellStyle name="Berekening 14 3" xfId="2233"/>
    <cellStyle name="Berekening 14 3 10" xfId="7072"/>
    <cellStyle name="Berekening 14 3 10 2" xfId="16799"/>
    <cellStyle name="Berekening 14 3 11" xfId="7268"/>
    <cellStyle name="Berekening 14 3 11 2" xfId="16995"/>
    <cellStyle name="Berekening 14 3 12" xfId="7464"/>
    <cellStyle name="Berekening 14 3 12 2" xfId="17191"/>
    <cellStyle name="Berekening 14 3 13" xfId="7658"/>
    <cellStyle name="Berekening 14 3 13 2" xfId="17385"/>
    <cellStyle name="Berekening 14 3 14" xfId="7854"/>
    <cellStyle name="Berekening 14 3 14 2" xfId="17581"/>
    <cellStyle name="Berekening 14 3 15" xfId="5612"/>
    <cellStyle name="Berekening 14 3 15 2" xfId="15339"/>
    <cellStyle name="Berekening 14 3 16" xfId="8155"/>
    <cellStyle name="Berekening 14 3 16 2" xfId="17882"/>
    <cellStyle name="Berekening 14 3 17" xfId="8343"/>
    <cellStyle name="Berekening 14 3 17 2" xfId="18070"/>
    <cellStyle name="Berekening 14 3 18" xfId="8525"/>
    <cellStyle name="Berekening 14 3 18 2" xfId="18252"/>
    <cellStyle name="Berekening 14 3 19" xfId="8700"/>
    <cellStyle name="Berekening 14 3 19 2" xfId="18427"/>
    <cellStyle name="Berekening 14 3 2" xfId="4455"/>
    <cellStyle name="Berekening 14 3 2 2" xfId="14182"/>
    <cellStyle name="Berekening 14 3 20" xfId="8873"/>
    <cellStyle name="Berekening 14 3 20 2" xfId="18600"/>
    <cellStyle name="Berekening 14 3 21" xfId="9053"/>
    <cellStyle name="Berekening 14 3 21 2" xfId="18780"/>
    <cellStyle name="Berekening 14 3 22" xfId="9223"/>
    <cellStyle name="Berekening 14 3 22 2" xfId="18950"/>
    <cellStyle name="Berekening 14 3 23" xfId="9393"/>
    <cellStyle name="Berekening 14 3 23 2" xfId="19120"/>
    <cellStyle name="Berekening 14 3 24" xfId="9557"/>
    <cellStyle name="Berekening 14 3 24 2" xfId="19284"/>
    <cellStyle name="Berekening 14 3 25" xfId="9729"/>
    <cellStyle name="Berekening 14 3 25 2" xfId="19456"/>
    <cellStyle name="Berekening 14 3 26" xfId="9890"/>
    <cellStyle name="Berekening 14 3 26 2" xfId="19617"/>
    <cellStyle name="Berekening 14 3 27" xfId="10049"/>
    <cellStyle name="Berekening 14 3 27 2" xfId="19776"/>
    <cellStyle name="Berekening 14 3 28" xfId="10204"/>
    <cellStyle name="Berekening 14 3 28 2" xfId="19931"/>
    <cellStyle name="Berekening 14 3 29" xfId="10358"/>
    <cellStyle name="Berekening 14 3 29 2" xfId="20085"/>
    <cellStyle name="Berekening 14 3 3" xfId="5665"/>
    <cellStyle name="Berekening 14 3 3 2" xfId="15392"/>
    <cellStyle name="Berekening 14 3 30" xfId="10509"/>
    <cellStyle name="Berekening 14 3 30 2" xfId="20236"/>
    <cellStyle name="Berekening 14 3 31" xfId="10655"/>
    <cellStyle name="Berekening 14 3 31 2" xfId="20382"/>
    <cellStyle name="Berekening 14 3 4" xfId="5879"/>
    <cellStyle name="Berekening 14 3 4 2" xfId="15606"/>
    <cellStyle name="Berekening 14 3 5" xfId="2925"/>
    <cellStyle name="Berekening 14 3 5 2" xfId="12652"/>
    <cellStyle name="Berekening 14 3 6" xfId="6254"/>
    <cellStyle name="Berekening 14 3 6 2" xfId="15981"/>
    <cellStyle name="Berekening 14 3 7" xfId="6456"/>
    <cellStyle name="Berekening 14 3 7 2" xfId="16183"/>
    <cellStyle name="Berekening 14 3 8" xfId="6667"/>
    <cellStyle name="Berekening 14 3 8 2" xfId="16394"/>
    <cellStyle name="Berekening 14 3 9" xfId="6862"/>
    <cellStyle name="Berekening 14 3 9 2" xfId="16589"/>
    <cellStyle name="Berekening 14 30" xfId="6845"/>
    <cellStyle name="Berekening 14 30 2" xfId="16572"/>
    <cellStyle name="Berekening 14 31" xfId="9717"/>
    <cellStyle name="Berekening 14 31 2" xfId="19444"/>
    <cellStyle name="Berekening 14 32" xfId="9713"/>
    <cellStyle name="Berekening 14 32 2" xfId="19440"/>
    <cellStyle name="Berekening 14 33" xfId="7817"/>
    <cellStyle name="Berekening 14 33 2" xfId="17544"/>
    <cellStyle name="Berekening 14 4" xfId="2906"/>
    <cellStyle name="Berekening 14 4 2" xfId="12633"/>
    <cellStyle name="Berekening 14 5" xfId="2490"/>
    <cellStyle name="Berekening 14 5 2" xfId="12217"/>
    <cellStyle name="Berekening 14 6" xfId="5372"/>
    <cellStyle name="Berekening 14 6 2" xfId="15099"/>
    <cellStyle name="Berekening 14 7" xfId="3303"/>
    <cellStyle name="Berekening 14 7 2" xfId="13030"/>
    <cellStyle name="Berekening 14 8" xfId="6110"/>
    <cellStyle name="Berekening 14 8 2" xfId="15837"/>
    <cellStyle name="Berekening 14 9" xfId="5259"/>
    <cellStyle name="Berekening 14 9 2" xfId="14986"/>
    <cellStyle name="Berekening 15" xfId="670"/>
    <cellStyle name="Berekening 15 10" xfId="5746"/>
    <cellStyle name="Berekening 15 10 2" xfId="15473"/>
    <cellStyle name="Berekening 15 11" xfId="2573"/>
    <cellStyle name="Berekening 15 11 2" xfId="12300"/>
    <cellStyle name="Berekening 15 12" xfId="6616"/>
    <cellStyle name="Berekening 15 12 2" xfId="16343"/>
    <cellStyle name="Berekening 15 13" xfId="6746"/>
    <cellStyle name="Berekening 15 13 2" xfId="16473"/>
    <cellStyle name="Berekening 15 14" xfId="7037"/>
    <cellStyle name="Berekening 15 14 2" xfId="16764"/>
    <cellStyle name="Berekening 15 15" xfId="6821"/>
    <cellStyle name="Berekening 15 15 2" xfId="16548"/>
    <cellStyle name="Berekening 15 16" xfId="7427"/>
    <cellStyle name="Berekening 15 16 2" xfId="17154"/>
    <cellStyle name="Berekening 15 17" xfId="5864"/>
    <cellStyle name="Berekening 15 17 2" xfId="15591"/>
    <cellStyle name="Berekening 15 18" xfId="7830"/>
    <cellStyle name="Berekening 15 18 2" xfId="17557"/>
    <cellStyle name="Berekening 15 19" xfId="6103"/>
    <cellStyle name="Berekening 15 19 2" xfId="15830"/>
    <cellStyle name="Berekening 15 2" xfId="2234"/>
    <cellStyle name="Berekening 15 2 10" xfId="7073"/>
    <cellStyle name="Berekening 15 2 10 2" xfId="16800"/>
    <cellStyle name="Berekening 15 2 11" xfId="7269"/>
    <cellStyle name="Berekening 15 2 11 2" xfId="16996"/>
    <cellStyle name="Berekening 15 2 12" xfId="7465"/>
    <cellStyle name="Berekening 15 2 12 2" xfId="17192"/>
    <cellStyle name="Berekening 15 2 13" xfId="7659"/>
    <cellStyle name="Berekening 15 2 13 2" xfId="17386"/>
    <cellStyle name="Berekening 15 2 14" xfId="7855"/>
    <cellStyle name="Berekening 15 2 14 2" xfId="17582"/>
    <cellStyle name="Berekening 15 2 15" xfId="7608"/>
    <cellStyle name="Berekening 15 2 15 2" xfId="17335"/>
    <cellStyle name="Berekening 15 2 16" xfId="8156"/>
    <cellStyle name="Berekening 15 2 16 2" xfId="17883"/>
    <cellStyle name="Berekening 15 2 17" xfId="8344"/>
    <cellStyle name="Berekening 15 2 17 2" xfId="18071"/>
    <cellStyle name="Berekening 15 2 18" xfId="8526"/>
    <cellStyle name="Berekening 15 2 18 2" xfId="18253"/>
    <cellStyle name="Berekening 15 2 19" xfId="8701"/>
    <cellStyle name="Berekening 15 2 19 2" xfId="18428"/>
    <cellStyle name="Berekening 15 2 2" xfId="4456"/>
    <cellStyle name="Berekening 15 2 2 2" xfId="14183"/>
    <cellStyle name="Berekening 15 2 20" xfId="8874"/>
    <cellStyle name="Berekening 15 2 20 2" xfId="18601"/>
    <cellStyle name="Berekening 15 2 21" xfId="9054"/>
    <cellStyle name="Berekening 15 2 21 2" xfId="18781"/>
    <cellStyle name="Berekening 15 2 22" xfId="9224"/>
    <cellStyle name="Berekening 15 2 22 2" xfId="18951"/>
    <cellStyle name="Berekening 15 2 23" xfId="9394"/>
    <cellStyle name="Berekening 15 2 23 2" xfId="19121"/>
    <cellStyle name="Berekening 15 2 24" xfId="9558"/>
    <cellStyle name="Berekening 15 2 24 2" xfId="19285"/>
    <cellStyle name="Berekening 15 2 25" xfId="9730"/>
    <cellStyle name="Berekening 15 2 25 2" xfId="19457"/>
    <cellStyle name="Berekening 15 2 26" xfId="9891"/>
    <cellStyle name="Berekening 15 2 26 2" xfId="19618"/>
    <cellStyle name="Berekening 15 2 27" xfId="10050"/>
    <cellStyle name="Berekening 15 2 27 2" xfId="19777"/>
    <cellStyle name="Berekening 15 2 28" xfId="10205"/>
    <cellStyle name="Berekening 15 2 28 2" xfId="19932"/>
    <cellStyle name="Berekening 15 2 29" xfId="10359"/>
    <cellStyle name="Berekening 15 2 29 2" xfId="20086"/>
    <cellStyle name="Berekening 15 2 3" xfId="5666"/>
    <cellStyle name="Berekening 15 2 3 2" xfId="15393"/>
    <cellStyle name="Berekening 15 2 30" xfId="10510"/>
    <cellStyle name="Berekening 15 2 30 2" xfId="20237"/>
    <cellStyle name="Berekening 15 2 31" xfId="10656"/>
    <cellStyle name="Berekening 15 2 31 2" xfId="20383"/>
    <cellStyle name="Berekening 15 2 4" xfId="5880"/>
    <cellStyle name="Berekening 15 2 4 2" xfId="15607"/>
    <cellStyle name="Berekening 15 2 5" xfId="5525"/>
    <cellStyle name="Berekening 15 2 5 2" xfId="15252"/>
    <cellStyle name="Berekening 15 2 6" xfId="6255"/>
    <cellStyle name="Berekening 15 2 6 2" xfId="15982"/>
    <cellStyle name="Berekening 15 2 7" xfId="6457"/>
    <cellStyle name="Berekening 15 2 7 2" xfId="16184"/>
    <cellStyle name="Berekening 15 2 8" xfId="6668"/>
    <cellStyle name="Berekening 15 2 8 2" xfId="16395"/>
    <cellStyle name="Berekening 15 2 9" xfId="6863"/>
    <cellStyle name="Berekening 15 2 9 2" xfId="16590"/>
    <cellStyle name="Berekening 15 20" xfId="4886"/>
    <cellStyle name="Berekening 15 20 2" xfId="14613"/>
    <cellStyle name="Berekening 15 21" xfId="8308"/>
    <cellStyle name="Berekening 15 21 2" xfId="18035"/>
    <cellStyle name="Berekening 15 22" xfId="8497"/>
    <cellStyle name="Berekening 15 22 2" xfId="18224"/>
    <cellStyle name="Berekening 15 23" xfId="8678"/>
    <cellStyle name="Berekening 15 23 2" xfId="18405"/>
    <cellStyle name="Berekening 15 24" xfId="8424"/>
    <cellStyle name="Berekening 15 24 2" xfId="18151"/>
    <cellStyle name="Berekening 15 25" xfId="9023"/>
    <cellStyle name="Berekening 15 25 2" xfId="18750"/>
    <cellStyle name="Berekening 15 26" xfId="9200"/>
    <cellStyle name="Berekening 15 26 2" xfId="18927"/>
    <cellStyle name="Berekening 15 27" xfId="9373"/>
    <cellStyle name="Berekening 15 27 2" xfId="19100"/>
    <cellStyle name="Berekening 15 28" xfId="9133"/>
    <cellStyle name="Berekening 15 28 2" xfId="18860"/>
    <cellStyle name="Berekening 15 29" xfId="9706"/>
    <cellStyle name="Berekening 15 29 2" xfId="19433"/>
    <cellStyle name="Berekening 15 3" xfId="2235"/>
    <cellStyle name="Berekening 15 3 10" xfId="7074"/>
    <cellStyle name="Berekening 15 3 10 2" xfId="16801"/>
    <cellStyle name="Berekening 15 3 11" xfId="7270"/>
    <cellStyle name="Berekening 15 3 11 2" xfId="16997"/>
    <cellStyle name="Berekening 15 3 12" xfId="7466"/>
    <cellStyle name="Berekening 15 3 12 2" xfId="17193"/>
    <cellStyle name="Berekening 15 3 13" xfId="7660"/>
    <cellStyle name="Berekening 15 3 13 2" xfId="17387"/>
    <cellStyle name="Berekening 15 3 14" xfId="7856"/>
    <cellStyle name="Berekening 15 3 14 2" xfId="17583"/>
    <cellStyle name="Berekening 15 3 15" xfId="5522"/>
    <cellStyle name="Berekening 15 3 15 2" xfId="15249"/>
    <cellStyle name="Berekening 15 3 16" xfId="8157"/>
    <cellStyle name="Berekening 15 3 16 2" xfId="17884"/>
    <cellStyle name="Berekening 15 3 17" xfId="8345"/>
    <cellStyle name="Berekening 15 3 17 2" xfId="18072"/>
    <cellStyle name="Berekening 15 3 18" xfId="8527"/>
    <cellStyle name="Berekening 15 3 18 2" xfId="18254"/>
    <cellStyle name="Berekening 15 3 19" xfId="8702"/>
    <cellStyle name="Berekening 15 3 19 2" xfId="18429"/>
    <cellStyle name="Berekening 15 3 2" xfId="4457"/>
    <cellStyle name="Berekening 15 3 2 2" xfId="14184"/>
    <cellStyle name="Berekening 15 3 20" xfId="8875"/>
    <cellStyle name="Berekening 15 3 20 2" xfId="18602"/>
    <cellStyle name="Berekening 15 3 21" xfId="9055"/>
    <cellStyle name="Berekening 15 3 21 2" xfId="18782"/>
    <cellStyle name="Berekening 15 3 22" xfId="9225"/>
    <cellStyle name="Berekening 15 3 22 2" xfId="18952"/>
    <cellStyle name="Berekening 15 3 23" xfId="9395"/>
    <cellStyle name="Berekening 15 3 23 2" xfId="19122"/>
    <cellStyle name="Berekening 15 3 24" xfId="9559"/>
    <cellStyle name="Berekening 15 3 24 2" xfId="19286"/>
    <cellStyle name="Berekening 15 3 25" xfId="9731"/>
    <cellStyle name="Berekening 15 3 25 2" xfId="19458"/>
    <cellStyle name="Berekening 15 3 26" xfId="9892"/>
    <cellStyle name="Berekening 15 3 26 2" xfId="19619"/>
    <cellStyle name="Berekening 15 3 27" xfId="10051"/>
    <cellStyle name="Berekening 15 3 27 2" xfId="19778"/>
    <cellStyle name="Berekening 15 3 28" xfId="10206"/>
    <cellStyle name="Berekening 15 3 28 2" xfId="19933"/>
    <cellStyle name="Berekening 15 3 29" xfId="10360"/>
    <cellStyle name="Berekening 15 3 29 2" xfId="20087"/>
    <cellStyle name="Berekening 15 3 3" xfId="5667"/>
    <cellStyle name="Berekening 15 3 3 2" xfId="15394"/>
    <cellStyle name="Berekening 15 3 30" xfId="10511"/>
    <cellStyle name="Berekening 15 3 30 2" xfId="20238"/>
    <cellStyle name="Berekening 15 3 31" xfId="10657"/>
    <cellStyle name="Berekening 15 3 31 2" xfId="20384"/>
    <cellStyle name="Berekening 15 3 4" xfId="5881"/>
    <cellStyle name="Berekening 15 3 4 2" xfId="15608"/>
    <cellStyle name="Berekening 15 3 5" xfId="2607"/>
    <cellStyle name="Berekening 15 3 5 2" xfId="12334"/>
    <cellStyle name="Berekening 15 3 6" xfId="6256"/>
    <cellStyle name="Berekening 15 3 6 2" xfId="15983"/>
    <cellStyle name="Berekening 15 3 7" xfId="6458"/>
    <cellStyle name="Berekening 15 3 7 2" xfId="16185"/>
    <cellStyle name="Berekening 15 3 8" xfId="6669"/>
    <cellStyle name="Berekening 15 3 8 2" xfId="16396"/>
    <cellStyle name="Berekening 15 3 9" xfId="6864"/>
    <cellStyle name="Berekening 15 3 9 2" xfId="16591"/>
    <cellStyle name="Berekening 15 30" xfId="9871"/>
    <cellStyle name="Berekening 15 30 2" xfId="19598"/>
    <cellStyle name="Berekening 15 31" xfId="10031"/>
    <cellStyle name="Berekening 15 31 2" xfId="19758"/>
    <cellStyle name="Berekening 15 32" xfId="10189"/>
    <cellStyle name="Berekening 15 32 2" xfId="19916"/>
    <cellStyle name="Berekening 15 33" xfId="9968"/>
    <cellStyle name="Berekening 15 33 2" xfId="19695"/>
    <cellStyle name="Berekening 15 4" xfId="2907"/>
    <cellStyle name="Berekening 15 4 2" xfId="12634"/>
    <cellStyle name="Berekening 15 5" xfId="2489"/>
    <cellStyle name="Berekening 15 5 2" xfId="12216"/>
    <cellStyle name="Berekening 15 6" xfId="5607"/>
    <cellStyle name="Berekening 15 6 2" xfId="15334"/>
    <cellStyle name="Berekening 15 7" xfId="5005"/>
    <cellStyle name="Berekening 15 7 2" xfId="14732"/>
    <cellStyle name="Berekening 15 8" xfId="4802"/>
    <cellStyle name="Berekening 15 8 2" xfId="14529"/>
    <cellStyle name="Berekening 15 9" xfId="2732"/>
    <cellStyle name="Berekening 15 9 2" xfId="12459"/>
    <cellStyle name="Berekening 16" xfId="671"/>
    <cellStyle name="Berekening 16 10" xfId="5412"/>
    <cellStyle name="Berekening 16 10 2" xfId="15139"/>
    <cellStyle name="Berekening 16 11" xfId="5622"/>
    <cellStyle name="Berekening 16 11 2" xfId="15349"/>
    <cellStyle name="Berekening 16 12" xfId="5375"/>
    <cellStyle name="Berekening 16 12 2" xfId="15102"/>
    <cellStyle name="Berekening 16 13" xfId="5542"/>
    <cellStyle name="Berekening 16 13 2" xfId="15269"/>
    <cellStyle name="Berekening 16 14" xfId="6542"/>
    <cellStyle name="Berekening 16 14 2" xfId="16269"/>
    <cellStyle name="Berekening 16 15" xfId="4796"/>
    <cellStyle name="Berekening 16 15 2" xfId="14523"/>
    <cellStyle name="Berekening 16 16" xfId="4874"/>
    <cellStyle name="Berekening 16 16 2" xfId="14601"/>
    <cellStyle name="Berekening 16 17" xfId="2500"/>
    <cellStyle name="Berekening 16 17 2" xfId="12227"/>
    <cellStyle name="Berekening 16 18" xfId="2986"/>
    <cellStyle name="Berekening 16 18 2" xfId="12713"/>
    <cellStyle name="Berekening 16 19" xfId="2982"/>
    <cellStyle name="Berekening 16 19 2" xfId="12709"/>
    <cellStyle name="Berekening 16 2" xfId="2236"/>
    <cellStyle name="Berekening 16 2 10" xfId="7075"/>
    <cellStyle name="Berekening 16 2 10 2" xfId="16802"/>
    <cellStyle name="Berekening 16 2 11" xfId="7271"/>
    <cellStyle name="Berekening 16 2 11 2" xfId="16998"/>
    <cellStyle name="Berekening 16 2 12" xfId="7467"/>
    <cellStyle name="Berekening 16 2 12 2" xfId="17194"/>
    <cellStyle name="Berekening 16 2 13" xfId="7661"/>
    <cellStyle name="Berekening 16 2 13 2" xfId="17388"/>
    <cellStyle name="Berekening 16 2 14" xfId="7857"/>
    <cellStyle name="Berekening 16 2 14 2" xfId="17584"/>
    <cellStyle name="Berekening 16 2 15" xfId="2705"/>
    <cellStyle name="Berekening 16 2 15 2" xfId="12432"/>
    <cellStyle name="Berekening 16 2 16" xfId="8158"/>
    <cellStyle name="Berekening 16 2 16 2" xfId="17885"/>
    <cellStyle name="Berekening 16 2 17" xfId="8346"/>
    <cellStyle name="Berekening 16 2 17 2" xfId="18073"/>
    <cellStyle name="Berekening 16 2 18" xfId="8528"/>
    <cellStyle name="Berekening 16 2 18 2" xfId="18255"/>
    <cellStyle name="Berekening 16 2 19" xfId="8703"/>
    <cellStyle name="Berekening 16 2 19 2" xfId="18430"/>
    <cellStyle name="Berekening 16 2 2" xfId="4458"/>
    <cellStyle name="Berekening 16 2 2 2" xfId="14185"/>
    <cellStyle name="Berekening 16 2 20" xfId="8876"/>
    <cellStyle name="Berekening 16 2 20 2" xfId="18603"/>
    <cellStyle name="Berekening 16 2 21" xfId="9056"/>
    <cellStyle name="Berekening 16 2 21 2" xfId="18783"/>
    <cellStyle name="Berekening 16 2 22" xfId="9226"/>
    <cellStyle name="Berekening 16 2 22 2" xfId="18953"/>
    <cellStyle name="Berekening 16 2 23" xfId="9396"/>
    <cellStyle name="Berekening 16 2 23 2" xfId="19123"/>
    <cellStyle name="Berekening 16 2 24" xfId="9560"/>
    <cellStyle name="Berekening 16 2 24 2" xfId="19287"/>
    <cellStyle name="Berekening 16 2 25" xfId="9732"/>
    <cellStyle name="Berekening 16 2 25 2" xfId="19459"/>
    <cellStyle name="Berekening 16 2 26" xfId="9893"/>
    <cellStyle name="Berekening 16 2 26 2" xfId="19620"/>
    <cellStyle name="Berekening 16 2 27" xfId="10052"/>
    <cellStyle name="Berekening 16 2 27 2" xfId="19779"/>
    <cellStyle name="Berekening 16 2 28" xfId="10207"/>
    <cellStyle name="Berekening 16 2 28 2" xfId="19934"/>
    <cellStyle name="Berekening 16 2 29" xfId="10361"/>
    <cellStyle name="Berekening 16 2 29 2" xfId="20088"/>
    <cellStyle name="Berekening 16 2 3" xfId="5668"/>
    <cellStyle name="Berekening 16 2 3 2" xfId="15395"/>
    <cellStyle name="Berekening 16 2 30" xfId="10512"/>
    <cellStyle name="Berekening 16 2 30 2" xfId="20239"/>
    <cellStyle name="Berekening 16 2 31" xfId="10658"/>
    <cellStyle name="Berekening 16 2 31 2" xfId="20385"/>
    <cellStyle name="Berekening 16 2 4" xfId="5882"/>
    <cellStyle name="Berekening 16 2 4 2" xfId="15609"/>
    <cellStyle name="Berekening 16 2 5" xfId="5445"/>
    <cellStyle name="Berekening 16 2 5 2" xfId="15172"/>
    <cellStyle name="Berekening 16 2 6" xfId="6257"/>
    <cellStyle name="Berekening 16 2 6 2" xfId="15984"/>
    <cellStyle name="Berekening 16 2 7" xfId="6459"/>
    <cellStyle name="Berekening 16 2 7 2" xfId="16186"/>
    <cellStyle name="Berekening 16 2 8" xfId="6670"/>
    <cellStyle name="Berekening 16 2 8 2" xfId="16397"/>
    <cellStyle name="Berekening 16 2 9" xfId="6865"/>
    <cellStyle name="Berekening 16 2 9 2" xfId="16592"/>
    <cellStyle name="Berekening 16 20" xfId="8038"/>
    <cellStyle name="Berekening 16 20 2" xfId="17765"/>
    <cellStyle name="Berekening 16 21" xfId="7626"/>
    <cellStyle name="Berekening 16 21 2" xfId="17353"/>
    <cellStyle name="Berekening 16 22" xfId="7634"/>
    <cellStyle name="Berekening 16 22 2" xfId="17361"/>
    <cellStyle name="Berekening 16 23" xfId="5217"/>
    <cellStyle name="Berekening 16 23 2" xfId="14944"/>
    <cellStyle name="Berekening 16 24" xfId="8324"/>
    <cellStyle name="Berekening 16 24 2" xfId="18051"/>
    <cellStyle name="Berekening 16 25" xfId="2976"/>
    <cellStyle name="Berekening 16 25 2" xfId="12703"/>
    <cellStyle name="Berekening 16 26" xfId="5108"/>
    <cellStyle name="Berekening 16 26 2" xfId="14835"/>
    <cellStyle name="Berekening 16 27" xfId="7231"/>
    <cellStyle name="Berekening 16 27 2" xfId="16958"/>
    <cellStyle name="Berekening 16 28" xfId="9035"/>
    <cellStyle name="Berekening 16 28 2" xfId="18762"/>
    <cellStyle name="Berekening 16 29" xfId="6236"/>
    <cellStyle name="Berekening 16 29 2" xfId="15963"/>
    <cellStyle name="Berekening 16 3" xfId="2237"/>
    <cellStyle name="Berekening 16 3 10" xfId="7076"/>
    <cellStyle name="Berekening 16 3 10 2" xfId="16803"/>
    <cellStyle name="Berekening 16 3 11" xfId="7272"/>
    <cellStyle name="Berekening 16 3 11 2" xfId="16999"/>
    <cellStyle name="Berekening 16 3 12" xfId="7468"/>
    <cellStyle name="Berekening 16 3 12 2" xfId="17195"/>
    <cellStyle name="Berekening 16 3 13" xfId="7662"/>
    <cellStyle name="Berekening 16 3 13 2" xfId="17389"/>
    <cellStyle name="Berekening 16 3 14" xfId="7858"/>
    <cellStyle name="Berekening 16 3 14 2" xfId="17585"/>
    <cellStyle name="Berekening 16 3 15" xfId="4902"/>
    <cellStyle name="Berekening 16 3 15 2" xfId="14629"/>
    <cellStyle name="Berekening 16 3 16" xfId="8159"/>
    <cellStyle name="Berekening 16 3 16 2" xfId="17886"/>
    <cellStyle name="Berekening 16 3 17" xfId="8347"/>
    <cellStyle name="Berekening 16 3 17 2" xfId="18074"/>
    <cellStyle name="Berekening 16 3 18" xfId="8529"/>
    <cellStyle name="Berekening 16 3 18 2" xfId="18256"/>
    <cellStyle name="Berekening 16 3 19" xfId="8704"/>
    <cellStyle name="Berekening 16 3 19 2" xfId="18431"/>
    <cellStyle name="Berekening 16 3 2" xfId="4459"/>
    <cellStyle name="Berekening 16 3 2 2" xfId="14186"/>
    <cellStyle name="Berekening 16 3 20" xfId="8877"/>
    <cellStyle name="Berekening 16 3 20 2" xfId="18604"/>
    <cellStyle name="Berekening 16 3 21" xfId="9057"/>
    <cellStyle name="Berekening 16 3 21 2" xfId="18784"/>
    <cellStyle name="Berekening 16 3 22" xfId="9227"/>
    <cellStyle name="Berekening 16 3 22 2" xfId="18954"/>
    <cellStyle name="Berekening 16 3 23" xfId="9397"/>
    <cellStyle name="Berekening 16 3 23 2" xfId="19124"/>
    <cellStyle name="Berekening 16 3 24" xfId="9561"/>
    <cellStyle name="Berekening 16 3 24 2" xfId="19288"/>
    <cellStyle name="Berekening 16 3 25" xfId="9733"/>
    <cellStyle name="Berekening 16 3 25 2" xfId="19460"/>
    <cellStyle name="Berekening 16 3 26" xfId="9894"/>
    <cellStyle name="Berekening 16 3 26 2" xfId="19621"/>
    <cellStyle name="Berekening 16 3 27" xfId="10053"/>
    <cellStyle name="Berekening 16 3 27 2" xfId="19780"/>
    <cellStyle name="Berekening 16 3 28" xfId="10208"/>
    <cellStyle name="Berekening 16 3 28 2" xfId="19935"/>
    <cellStyle name="Berekening 16 3 29" xfId="10362"/>
    <cellStyle name="Berekening 16 3 29 2" xfId="20089"/>
    <cellStyle name="Berekening 16 3 3" xfId="5669"/>
    <cellStyle name="Berekening 16 3 3 2" xfId="15396"/>
    <cellStyle name="Berekening 16 3 30" xfId="10513"/>
    <cellStyle name="Berekening 16 3 30 2" xfId="20240"/>
    <cellStyle name="Berekening 16 3 31" xfId="10659"/>
    <cellStyle name="Berekening 16 3 31 2" xfId="20386"/>
    <cellStyle name="Berekening 16 3 4" xfId="5883"/>
    <cellStyle name="Berekening 16 3 4 2" xfId="15610"/>
    <cellStyle name="Berekening 16 3 5" xfId="4748"/>
    <cellStyle name="Berekening 16 3 5 2" xfId="14475"/>
    <cellStyle name="Berekening 16 3 6" xfId="6258"/>
    <cellStyle name="Berekening 16 3 6 2" xfId="15985"/>
    <cellStyle name="Berekening 16 3 7" xfId="6460"/>
    <cellStyle name="Berekening 16 3 7 2" xfId="16187"/>
    <cellStyle name="Berekening 16 3 8" xfId="6671"/>
    <cellStyle name="Berekening 16 3 8 2" xfId="16398"/>
    <cellStyle name="Berekening 16 3 9" xfId="6866"/>
    <cellStyle name="Berekening 16 3 9 2" xfId="16593"/>
    <cellStyle name="Berekening 16 30" xfId="5054"/>
    <cellStyle name="Berekening 16 30 2" xfId="14781"/>
    <cellStyle name="Berekening 16 31" xfId="2703"/>
    <cellStyle name="Berekening 16 31 2" xfId="12430"/>
    <cellStyle name="Berekening 16 32" xfId="8495"/>
    <cellStyle name="Berekening 16 32 2" xfId="18222"/>
    <cellStyle name="Berekening 16 33" xfId="6829"/>
    <cellStyle name="Berekening 16 33 2" xfId="16556"/>
    <cellStyle name="Berekening 16 4" xfId="2908"/>
    <cellStyle name="Berekening 16 4 2" xfId="12635"/>
    <cellStyle name="Berekening 16 5" xfId="2770"/>
    <cellStyle name="Berekening 16 5 2" xfId="12497"/>
    <cellStyle name="Berekening 16 6" xfId="5138"/>
    <cellStyle name="Berekening 16 6 2" xfId="14865"/>
    <cellStyle name="Berekening 16 7" xfId="2675"/>
    <cellStyle name="Berekening 16 7 2" xfId="12402"/>
    <cellStyle name="Berekening 16 8" xfId="2744"/>
    <cellStyle name="Berekening 16 8 2" xfId="12471"/>
    <cellStyle name="Berekening 16 9" xfId="5610"/>
    <cellStyle name="Berekening 16 9 2" xfId="15337"/>
    <cellStyle name="Berekening 2" xfId="149"/>
    <cellStyle name="Berekening 2 10" xfId="6608"/>
    <cellStyle name="Berekening 2 10 2" xfId="16335"/>
    <cellStyle name="Berekening 2 11" xfId="6814"/>
    <cellStyle name="Berekening 2 11 2" xfId="16541"/>
    <cellStyle name="Berekening 2 12" xfId="5336"/>
    <cellStyle name="Berekening 2 12 2" xfId="15063"/>
    <cellStyle name="Berekening 2 13" xfId="4918"/>
    <cellStyle name="Berekening 2 13 2" xfId="14645"/>
    <cellStyle name="Berekening 2 14" xfId="2609"/>
    <cellStyle name="Berekening 2 14 2" xfId="12336"/>
    <cellStyle name="Berekening 2 15" xfId="6031"/>
    <cellStyle name="Berekening 2 15 2" xfId="15758"/>
    <cellStyle name="Berekening 2 16" xfId="5258"/>
    <cellStyle name="Berekening 2 16 2" xfId="14985"/>
    <cellStyle name="Berekening 2 17" xfId="5123"/>
    <cellStyle name="Berekening 2 17 2" xfId="14850"/>
    <cellStyle name="Berekening 2 18" xfId="2865"/>
    <cellStyle name="Berekening 2 18 2" xfId="12592"/>
    <cellStyle name="Berekening 2 19" xfId="5208"/>
    <cellStyle name="Berekening 2 19 2" xfId="14935"/>
    <cellStyle name="Berekening 2 2" xfId="2238"/>
    <cellStyle name="Berekening 2 2 10" xfId="7077"/>
    <cellStyle name="Berekening 2 2 10 2" xfId="16804"/>
    <cellStyle name="Berekening 2 2 11" xfId="7273"/>
    <cellStyle name="Berekening 2 2 11 2" xfId="17000"/>
    <cellStyle name="Berekening 2 2 12" xfId="7469"/>
    <cellStyle name="Berekening 2 2 12 2" xfId="17196"/>
    <cellStyle name="Berekening 2 2 13" xfId="7663"/>
    <cellStyle name="Berekening 2 2 13 2" xfId="17390"/>
    <cellStyle name="Berekening 2 2 14" xfId="7859"/>
    <cellStyle name="Berekening 2 2 14 2" xfId="17586"/>
    <cellStyle name="Berekening 2 2 15" xfId="7250"/>
    <cellStyle name="Berekening 2 2 15 2" xfId="16977"/>
    <cellStyle name="Berekening 2 2 16" xfId="8160"/>
    <cellStyle name="Berekening 2 2 16 2" xfId="17887"/>
    <cellStyle name="Berekening 2 2 17" xfId="8348"/>
    <cellStyle name="Berekening 2 2 17 2" xfId="18075"/>
    <cellStyle name="Berekening 2 2 18" xfId="8530"/>
    <cellStyle name="Berekening 2 2 18 2" xfId="18257"/>
    <cellStyle name="Berekening 2 2 19" xfId="8705"/>
    <cellStyle name="Berekening 2 2 19 2" xfId="18432"/>
    <cellStyle name="Berekening 2 2 2" xfId="4460"/>
    <cellStyle name="Berekening 2 2 2 2" xfId="14187"/>
    <cellStyle name="Berekening 2 2 20" xfId="8878"/>
    <cellStyle name="Berekening 2 2 20 2" xfId="18605"/>
    <cellStyle name="Berekening 2 2 21" xfId="9058"/>
    <cellStyle name="Berekening 2 2 21 2" xfId="18785"/>
    <cellStyle name="Berekening 2 2 22" xfId="9228"/>
    <cellStyle name="Berekening 2 2 22 2" xfId="18955"/>
    <cellStyle name="Berekening 2 2 23" xfId="9398"/>
    <cellStyle name="Berekening 2 2 23 2" xfId="19125"/>
    <cellStyle name="Berekening 2 2 24" xfId="9562"/>
    <cellStyle name="Berekening 2 2 24 2" xfId="19289"/>
    <cellStyle name="Berekening 2 2 25" xfId="9734"/>
    <cellStyle name="Berekening 2 2 25 2" xfId="19461"/>
    <cellStyle name="Berekening 2 2 26" xfId="9895"/>
    <cellStyle name="Berekening 2 2 26 2" xfId="19622"/>
    <cellStyle name="Berekening 2 2 27" xfId="10054"/>
    <cellStyle name="Berekening 2 2 27 2" xfId="19781"/>
    <cellStyle name="Berekening 2 2 28" xfId="10209"/>
    <cellStyle name="Berekening 2 2 28 2" xfId="19936"/>
    <cellStyle name="Berekening 2 2 29" xfId="10363"/>
    <cellStyle name="Berekening 2 2 29 2" xfId="20090"/>
    <cellStyle name="Berekening 2 2 3" xfId="5670"/>
    <cellStyle name="Berekening 2 2 3 2" xfId="15397"/>
    <cellStyle name="Berekening 2 2 30" xfId="10514"/>
    <cellStyle name="Berekening 2 2 30 2" xfId="20241"/>
    <cellStyle name="Berekening 2 2 31" xfId="10660"/>
    <cellStyle name="Berekening 2 2 31 2" xfId="20387"/>
    <cellStyle name="Berekening 2 2 4" xfId="5884"/>
    <cellStyle name="Berekening 2 2 4 2" xfId="15611"/>
    <cellStyle name="Berekening 2 2 5" xfId="2636"/>
    <cellStyle name="Berekening 2 2 5 2" xfId="12363"/>
    <cellStyle name="Berekening 2 2 6" xfId="6259"/>
    <cellStyle name="Berekening 2 2 6 2" xfId="15986"/>
    <cellStyle name="Berekening 2 2 7" xfId="6461"/>
    <cellStyle name="Berekening 2 2 7 2" xfId="16188"/>
    <cellStyle name="Berekening 2 2 8" xfId="6672"/>
    <cellStyle name="Berekening 2 2 8 2" xfId="16399"/>
    <cellStyle name="Berekening 2 2 9" xfId="6867"/>
    <cellStyle name="Berekening 2 2 9 2" xfId="16594"/>
    <cellStyle name="Berekening 2 20" xfId="8003"/>
    <cellStyle name="Berekening 2 20 2" xfId="17730"/>
    <cellStyle name="Berekening 2 21" xfId="8105"/>
    <cellStyle name="Berekening 2 21 2" xfId="17832"/>
    <cellStyle name="Berekening 2 22" xfId="2588"/>
    <cellStyle name="Berekening 2 22 2" xfId="12315"/>
    <cellStyle name="Berekening 2 23" xfId="5518"/>
    <cellStyle name="Berekening 2 23 2" xfId="15245"/>
    <cellStyle name="Berekening 2 24" xfId="5035"/>
    <cellStyle name="Berekening 2 24 2" xfId="14762"/>
    <cellStyle name="Berekening 2 25" xfId="8109"/>
    <cellStyle name="Berekening 2 25 2" xfId="17836"/>
    <cellStyle name="Berekening 2 26" xfId="7015"/>
    <cellStyle name="Berekening 2 26 2" xfId="16742"/>
    <cellStyle name="Berekening 2 27" xfId="6424"/>
    <cellStyle name="Berekening 2 27 2" xfId="16151"/>
    <cellStyle name="Berekening 2 28" xfId="8121"/>
    <cellStyle name="Berekening 2 28 2" xfId="17848"/>
    <cellStyle name="Berekening 2 29" xfId="6052"/>
    <cellStyle name="Berekening 2 29 2" xfId="15779"/>
    <cellStyle name="Berekening 2 3" xfId="2239"/>
    <cellStyle name="Berekening 2 3 10" xfId="7078"/>
    <cellStyle name="Berekening 2 3 10 2" xfId="16805"/>
    <cellStyle name="Berekening 2 3 11" xfId="7274"/>
    <cellStyle name="Berekening 2 3 11 2" xfId="17001"/>
    <cellStyle name="Berekening 2 3 12" xfId="7470"/>
    <cellStyle name="Berekening 2 3 12 2" xfId="17197"/>
    <cellStyle name="Berekening 2 3 13" xfId="7664"/>
    <cellStyle name="Berekening 2 3 13 2" xfId="17391"/>
    <cellStyle name="Berekening 2 3 14" xfId="7860"/>
    <cellStyle name="Berekening 2 3 14 2" xfId="17587"/>
    <cellStyle name="Berekening 2 3 15" xfId="7152"/>
    <cellStyle name="Berekening 2 3 15 2" xfId="16879"/>
    <cellStyle name="Berekening 2 3 16" xfId="8161"/>
    <cellStyle name="Berekening 2 3 16 2" xfId="17888"/>
    <cellStyle name="Berekening 2 3 17" xfId="8349"/>
    <cellStyle name="Berekening 2 3 17 2" xfId="18076"/>
    <cellStyle name="Berekening 2 3 18" xfId="8531"/>
    <cellStyle name="Berekening 2 3 18 2" xfId="18258"/>
    <cellStyle name="Berekening 2 3 19" xfId="8706"/>
    <cellStyle name="Berekening 2 3 19 2" xfId="18433"/>
    <cellStyle name="Berekening 2 3 2" xfId="4461"/>
    <cellStyle name="Berekening 2 3 2 2" xfId="14188"/>
    <cellStyle name="Berekening 2 3 20" xfId="8879"/>
    <cellStyle name="Berekening 2 3 20 2" xfId="18606"/>
    <cellStyle name="Berekening 2 3 21" xfId="9059"/>
    <cellStyle name="Berekening 2 3 21 2" xfId="18786"/>
    <cellStyle name="Berekening 2 3 22" xfId="9229"/>
    <cellStyle name="Berekening 2 3 22 2" xfId="18956"/>
    <cellStyle name="Berekening 2 3 23" xfId="9399"/>
    <cellStyle name="Berekening 2 3 23 2" xfId="19126"/>
    <cellStyle name="Berekening 2 3 24" xfId="9563"/>
    <cellStyle name="Berekening 2 3 24 2" xfId="19290"/>
    <cellStyle name="Berekening 2 3 25" xfId="9735"/>
    <cellStyle name="Berekening 2 3 25 2" xfId="19462"/>
    <cellStyle name="Berekening 2 3 26" xfId="9896"/>
    <cellStyle name="Berekening 2 3 26 2" xfId="19623"/>
    <cellStyle name="Berekening 2 3 27" xfId="10055"/>
    <cellStyle name="Berekening 2 3 27 2" xfId="19782"/>
    <cellStyle name="Berekening 2 3 28" xfId="10210"/>
    <cellStyle name="Berekening 2 3 28 2" xfId="19937"/>
    <cellStyle name="Berekening 2 3 29" xfId="10364"/>
    <cellStyle name="Berekening 2 3 29 2" xfId="20091"/>
    <cellStyle name="Berekening 2 3 3" xfId="5671"/>
    <cellStyle name="Berekening 2 3 3 2" xfId="15398"/>
    <cellStyle name="Berekening 2 3 30" xfId="10515"/>
    <cellStyle name="Berekening 2 3 30 2" xfId="20242"/>
    <cellStyle name="Berekening 2 3 31" xfId="10661"/>
    <cellStyle name="Berekening 2 3 31 2" xfId="20388"/>
    <cellStyle name="Berekening 2 3 4" xfId="5885"/>
    <cellStyle name="Berekening 2 3 4 2" xfId="15612"/>
    <cellStyle name="Berekening 2 3 5" xfId="3440"/>
    <cellStyle name="Berekening 2 3 5 2" xfId="13167"/>
    <cellStyle name="Berekening 2 3 6" xfId="6260"/>
    <cellStyle name="Berekening 2 3 6 2" xfId="15987"/>
    <cellStyle name="Berekening 2 3 7" xfId="6462"/>
    <cellStyle name="Berekening 2 3 7 2" xfId="16189"/>
    <cellStyle name="Berekening 2 3 8" xfId="6673"/>
    <cellStyle name="Berekening 2 3 8 2" xfId="16400"/>
    <cellStyle name="Berekening 2 3 9" xfId="6868"/>
    <cellStyle name="Berekening 2 3 9 2" xfId="16595"/>
    <cellStyle name="Berekening 2 30" xfId="6411"/>
    <cellStyle name="Berekening 2 30 2" xfId="16138"/>
    <cellStyle name="Berekening 2 31" xfId="6168"/>
    <cellStyle name="Berekening 2 31 2" xfId="15895"/>
    <cellStyle name="Berekening 2 32" xfId="6819"/>
    <cellStyle name="Berekening 2 32 2" xfId="16546"/>
    <cellStyle name="Berekening 2 33" xfId="7247"/>
    <cellStyle name="Berekening 2 33 2" xfId="16974"/>
    <cellStyle name="Berekening 2 4" xfId="2509"/>
    <cellStyle name="Berekening 2 4 2" xfId="12236"/>
    <cellStyle name="Berekening 2 5" xfId="3406"/>
    <cellStyle name="Berekening 2 5 2" xfId="13133"/>
    <cellStyle name="Berekening 2 6" xfId="2535"/>
    <cellStyle name="Berekening 2 6 2" xfId="12262"/>
    <cellStyle name="Berekening 2 7" xfId="6175"/>
    <cellStyle name="Berekening 2 7 2" xfId="15902"/>
    <cellStyle name="Berekening 2 8" xfId="4875"/>
    <cellStyle name="Berekening 2 8 2" xfId="14602"/>
    <cellStyle name="Berekening 2 9" xfId="5602"/>
    <cellStyle name="Berekening 2 9 2" xfId="15329"/>
    <cellStyle name="Berekening 3" xfId="672"/>
    <cellStyle name="Berekening 3 10" xfId="5822"/>
    <cellStyle name="Berekening 3 10 2" xfId="15549"/>
    <cellStyle name="Berekening 3 11" xfId="2683"/>
    <cellStyle name="Berekening 3 11 2" xfId="12410"/>
    <cellStyle name="Berekening 3 12" xfId="6109"/>
    <cellStyle name="Berekening 3 12 2" xfId="15836"/>
    <cellStyle name="Berekening 3 13" xfId="5345"/>
    <cellStyle name="Berekening 3 13 2" xfId="15072"/>
    <cellStyle name="Berekening 3 14" xfId="5046"/>
    <cellStyle name="Berekening 3 14 2" xfId="14773"/>
    <cellStyle name="Berekening 3 15" xfId="7232"/>
    <cellStyle name="Berekening 3 15 2" xfId="16959"/>
    <cellStyle name="Berekening 3 16" xfId="5230"/>
    <cellStyle name="Berekening 3 16 2" xfId="14957"/>
    <cellStyle name="Berekening 3 17" xfId="5006"/>
    <cellStyle name="Berekening 3 17 2" xfId="14733"/>
    <cellStyle name="Berekening 3 18" xfId="4893"/>
    <cellStyle name="Berekening 3 18 2" xfId="14620"/>
    <cellStyle name="Berekening 3 19" xfId="6649"/>
    <cellStyle name="Berekening 3 19 2" xfId="16376"/>
    <cellStyle name="Berekening 3 2" xfId="2240"/>
    <cellStyle name="Berekening 3 2 10" xfId="7079"/>
    <cellStyle name="Berekening 3 2 10 2" xfId="16806"/>
    <cellStyle name="Berekening 3 2 11" xfId="7275"/>
    <cellStyle name="Berekening 3 2 11 2" xfId="17002"/>
    <cellStyle name="Berekening 3 2 12" xfId="7471"/>
    <cellStyle name="Berekening 3 2 12 2" xfId="17198"/>
    <cellStyle name="Berekening 3 2 13" xfId="7665"/>
    <cellStyle name="Berekening 3 2 13 2" xfId="17392"/>
    <cellStyle name="Berekening 3 2 14" xfId="7861"/>
    <cellStyle name="Berekening 3 2 14 2" xfId="17588"/>
    <cellStyle name="Berekening 3 2 15" xfId="2918"/>
    <cellStyle name="Berekening 3 2 15 2" xfId="12645"/>
    <cellStyle name="Berekening 3 2 16" xfId="8162"/>
    <cellStyle name="Berekening 3 2 16 2" xfId="17889"/>
    <cellStyle name="Berekening 3 2 17" xfId="8350"/>
    <cellStyle name="Berekening 3 2 17 2" xfId="18077"/>
    <cellStyle name="Berekening 3 2 18" xfId="8532"/>
    <cellStyle name="Berekening 3 2 18 2" xfId="18259"/>
    <cellStyle name="Berekening 3 2 19" xfId="8707"/>
    <cellStyle name="Berekening 3 2 19 2" xfId="18434"/>
    <cellStyle name="Berekening 3 2 2" xfId="4462"/>
    <cellStyle name="Berekening 3 2 2 2" xfId="14189"/>
    <cellStyle name="Berekening 3 2 20" xfId="8880"/>
    <cellStyle name="Berekening 3 2 20 2" xfId="18607"/>
    <cellStyle name="Berekening 3 2 21" xfId="9060"/>
    <cellStyle name="Berekening 3 2 21 2" xfId="18787"/>
    <cellStyle name="Berekening 3 2 22" xfId="9230"/>
    <cellStyle name="Berekening 3 2 22 2" xfId="18957"/>
    <cellStyle name="Berekening 3 2 23" xfId="9400"/>
    <cellStyle name="Berekening 3 2 23 2" xfId="19127"/>
    <cellStyle name="Berekening 3 2 24" xfId="9564"/>
    <cellStyle name="Berekening 3 2 24 2" xfId="19291"/>
    <cellStyle name="Berekening 3 2 25" xfId="9736"/>
    <cellStyle name="Berekening 3 2 25 2" xfId="19463"/>
    <cellStyle name="Berekening 3 2 26" xfId="9897"/>
    <cellStyle name="Berekening 3 2 26 2" xfId="19624"/>
    <cellStyle name="Berekening 3 2 27" xfId="10056"/>
    <cellStyle name="Berekening 3 2 27 2" xfId="19783"/>
    <cellStyle name="Berekening 3 2 28" xfId="10211"/>
    <cellStyle name="Berekening 3 2 28 2" xfId="19938"/>
    <cellStyle name="Berekening 3 2 29" xfId="10365"/>
    <cellStyle name="Berekening 3 2 29 2" xfId="20092"/>
    <cellStyle name="Berekening 3 2 3" xfId="5672"/>
    <cellStyle name="Berekening 3 2 3 2" xfId="15399"/>
    <cellStyle name="Berekening 3 2 30" xfId="10516"/>
    <cellStyle name="Berekening 3 2 30 2" xfId="20243"/>
    <cellStyle name="Berekening 3 2 31" xfId="10662"/>
    <cellStyle name="Berekening 3 2 31 2" xfId="20389"/>
    <cellStyle name="Berekening 3 2 4" xfId="5886"/>
    <cellStyle name="Berekening 3 2 4 2" xfId="15613"/>
    <cellStyle name="Berekening 3 2 5" xfId="4863"/>
    <cellStyle name="Berekening 3 2 5 2" xfId="14590"/>
    <cellStyle name="Berekening 3 2 6" xfId="6261"/>
    <cellStyle name="Berekening 3 2 6 2" xfId="15988"/>
    <cellStyle name="Berekening 3 2 7" xfId="6463"/>
    <cellStyle name="Berekening 3 2 7 2" xfId="16190"/>
    <cellStyle name="Berekening 3 2 8" xfId="6674"/>
    <cellStyle name="Berekening 3 2 8 2" xfId="16401"/>
    <cellStyle name="Berekening 3 2 9" xfId="6869"/>
    <cellStyle name="Berekening 3 2 9 2" xfId="16596"/>
    <cellStyle name="Berekening 3 20" xfId="2532"/>
    <cellStyle name="Berekening 3 20 2" xfId="12259"/>
    <cellStyle name="Berekening 3 21" xfId="6187"/>
    <cellStyle name="Berekening 3 21 2" xfId="15914"/>
    <cellStyle name="Berekening 3 22" xfId="2685"/>
    <cellStyle name="Berekening 3 22 2" xfId="12412"/>
    <cellStyle name="Berekening 3 23" xfId="6235"/>
    <cellStyle name="Berekening 3 23 2" xfId="15962"/>
    <cellStyle name="Berekening 3 24" xfId="8851"/>
    <cellStyle name="Berekening 3 24 2" xfId="18578"/>
    <cellStyle name="Berekening 3 25" xfId="8129"/>
    <cellStyle name="Berekening 3 25 2" xfId="17856"/>
    <cellStyle name="Berekening 3 26" xfId="8049"/>
    <cellStyle name="Berekening 3 26 2" xfId="17776"/>
    <cellStyle name="Berekening 3 27" xfId="8322"/>
    <cellStyle name="Berekening 3 27 2" xfId="18049"/>
    <cellStyle name="Berekening 3 28" xfId="9540"/>
    <cellStyle name="Berekening 3 28 2" xfId="19267"/>
    <cellStyle name="Berekening 3 29" xfId="5202"/>
    <cellStyle name="Berekening 3 29 2" xfId="14929"/>
    <cellStyle name="Berekening 3 3" xfId="2241"/>
    <cellStyle name="Berekening 3 3 10" xfId="7080"/>
    <cellStyle name="Berekening 3 3 10 2" xfId="16807"/>
    <cellStyle name="Berekening 3 3 11" xfId="7276"/>
    <cellStyle name="Berekening 3 3 11 2" xfId="17003"/>
    <cellStyle name="Berekening 3 3 12" xfId="7472"/>
    <cellStyle name="Berekening 3 3 12 2" xfId="17199"/>
    <cellStyle name="Berekening 3 3 13" xfId="7666"/>
    <cellStyle name="Berekening 3 3 13 2" xfId="17393"/>
    <cellStyle name="Berekening 3 3 14" xfId="7862"/>
    <cellStyle name="Berekening 3 3 14 2" xfId="17589"/>
    <cellStyle name="Berekening 3 3 15" xfId="6226"/>
    <cellStyle name="Berekening 3 3 15 2" xfId="15953"/>
    <cellStyle name="Berekening 3 3 16" xfId="8163"/>
    <cellStyle name="Berekening 3 3 16 2" xfId="17890"/>
    <cellStyle name="Berekening 3 3 17" xfId="8351"/>
    <cellStyle name="Berekening 3 3 17 2" xfId="18078"/>
    <cellStyle name="Berekening 3 3 18" xfId="8533"/>
    <cellStyle name="Berekening 3 3 18 2" xfId="18260"/>
    <cellStyle name="Berekening 3 3 19" xfId="8708"/>
    <cellStyle name="Berekening 3 3 19 2" xfId="18435"/>
    <cellStyle name="Berekening 3 3 2" xfId="4463"/>
    <cellStyle name="Berekening 3 3 2 2" xfId="14190"/>
    <cellStyle name="Berekening 3 3 20" xfId="8881"/>
    <cellStyle name="Berekening 3 3 20 2" xfId="18608"/>
    <cellStyle name="Berekening 3 3 21" xfId="9061"/>
    <cellStyle name="Berekening 3 3 21 2" xfId="18788"/>
    <cellStyle name="Berekening 3 3 22" xfId="9231"/>
    <cellStyle name="Berekening 3 3 22 2" xfId="18958"/>
    <cellStyle name="Berekening 3 3 23" xfId="9401"/>
    <cellStyle name="Berekening 3 3 23 2" xfId="19128"/>
    <cellStyle name="Berekening 3 3 24" xfId="9565"/>
    <cellStyle name="Berekening 3 3 24 2" xfId="19292"/>
    <cellStyle name="Berekening 3 3 25" xfId="9737"/>
    <cellStyle name="Berekening 3 3 25 2" xfId="19464"/>
    <cellStyle name="Berekening 3 3 26" xfId="9898"/>
    <cellStyle name="Berekening 3 3 26 2" xfId="19625"/>
    <cellStyle name="Berekening 3 3 27" xfId="10057"/>
    <cellStyle name="Berekening 3 3 27 2" xfId="19784"/>
    <cellStyle name="Berekening 3 3 28" xfId="10212"/>
    <cellStyle name="Berekening 3 3 28 2" xfId="19939"/>
    <cellStyle name="Berekening 3 3 29" xfId="10366"/>
    <cellStyle name="Berekening 3 3 29 2" xfId="20093"/>
    <cellStyle name="Berekening 3 3 3" xfId="5673"/>
    <cellStyle name="Berekening 3 3 3 2" xfId="15400"/>
    <cellStyle name="Berekening 3 3 30" xfId="10517"/>
    <cellStyle name="Berekening 3 3 30 2" xfId="20244"/>
    <cellStyle name="Berekening 3 3 31" xfId="10663"/>
    <cellStyle name="Berekening 3 3 31 2" xfId="20390"/>
    <cellStyle name="Berekening 3 3 4" xfId="5887"/>
    <cellStyle name="Berekening 3 3 4 2" xfId="15614"/>
    <cellStyle name="Berekening 3 3 5" xfId="3000"/>
    <cellStyle name="Berekening 3 3 5 2" xfId="12727"/>
    <cellStyle name="Berekening 3 3 6" xfId="6262"/>
    <cellStyle name="Berekening 3 3 6 2" xfId="15989"/>
    <cellStyle name="Berekening 3 3 7" xfId="6464"/>
    <cellStyle name="Berekening 3 3 7 2" xfId="16191"/>
    <cellStyle name="Berekening 3 3 8" xfId="6675"/>
    <cellStyle name="Berekening 3 3 8 2" xfId="16402"/>
    <cellStyle name="Berekening 3 3 9" xfId="6870"/>
    <cellStyle name="Berekening 3 3 9 2" xfId="16597"/>
    <cellStyle name="Berekening 3 30" xfId="8491"/>
    <cellStyle name="Berekening 3 30 2" xfId="18218"/>
    <cellStyle name="Berekening 3 31" xfId="9033"/>
    <cellStyle name="Berekening 3 31 2" xfId="18760"/>
    <cellStyle name="Berekening 3 32" xfId="8035"/>
    <cellStyle name="Berekening 3 32 2" xfId="17762"/>
    <cellStyle name="Berekening 3 33" xfId="10343"/>
    <cellStyle name="Berekening 3 33 2" xfId="20070"/>
    <cellStyle name="Berekening 3 4" xfId="2909"/>
    <cellStyle name="Berekening 3 4 2" xfId="12636"/>
    <cellStyle name="Berekening 3 5" xfId="2769"/>
    <cellStyle name="Berekening 3 5 2" xfId="12496"/>
    <cellStyle name="Berekening 3 6" xfId="4848"/>
    <cellStyle name="Berekening 3 6 2" xfId="14575"/>
    <cellStyle name="Berekening 3 7" xfId="5422"/>
    <cellStyle name="Berekening 3 7 2" xfId="15149"/>
    <cellStyle name="Berekening 3 8" xfId="5843"/>
    <cellStyle name="Berekening 3 8 2" xfId="15570"/>
    <cellStyle name="Berekening 3 9" xfId="5432"/>
    <cellStyle name="Berekening 3 9 2" xfId="15159"/>
    <cellStyle name="Berekening 4" xfId="673"/>
    <cellStyle name="Berekening 4 10" xfId="2978"/>
    <cellStyle name="Berekening 4 10 2" xfId="12705"/>
    <cellStyle name="Berekening 4 11" xfId="6154"/>
    <cellStyle name="Berekening 4 11 2" xfId="15881"/>
    <cellStyle name="Berekening 4 12" xfId="6033"/>
    <cellStyle name="Berekening 4 12 2" xfId="15760"/>
    <cellStyle name="Berekening 4 13" xfId="5025"/>
    <cellStyle name="Berekening 4 13 2" xfId="14752"/>
    <cellStyle name="Berekening 4 14" xfId="5296"/>
    <cellStyle name="Berekening 4 14 2" xfId="15023"/>
    <cellStyle name="Berekening 4 15" xfId="5207"/>
    <cellStyle name="Berekening 4 15 2" xfId="14934"/>
    <cellStyle name="Berekening 4 16" xfId="5379"/>
    <cellStyle name="Berekening 4 16 2" xfId="15106"/>
    <cellStyle name="Berekening 4 17" xfId="7735"/>
    <cellStyle name="Berekening 4 17 2" xfId="17462"/>
    <cellStyle name="Berekening 4 18" xfId="7614"/>
    <cellStyle name="Berekening 4 18 2" xfId="17341"/>
    <cellStyle name="Berekening 4 19" xfId="7736"/>
    <cellStyle name="Berekening 4 19 2" xfId="17463"/>
    <cellStyle name="Berekening 4 2" xfId="2242"/>
    <cellStyle name="Berekening 4 2 10" xfId="7081"/>
    <cellStyle name="Berekening 4 2 10 2" xfId="16808"/>
    <cellStyle name="Berekening 4 2 11" xfId="7277"/>
    <cellStyle name="Berekening 4 2 11 2" xfId="17004"/>
    <cellStyle name="Berekening 4 2 12" xfId="7473"/>
    <cellStyle name="Berekening 4 2 12 2" xfId="17200"/>
    <cellStyle name="Berekening 4 2 13" xfId="7667"/>
    <cellStyle name="Berekening 4 2 13 2" xfId="17394"/>
    <cellStyle name="Berekening 4 2 14" xfId="7863"/>
    <cellStyle name="Berekening 4 2 14 2" xfId="17590"/>
    <cellStyle name="Berekening 4 2 15" xfId="6147"/>
    <cellStyle name="Berekening 4 2 15 2" xfId="15874"/>
    <cellStyle name="Berekening 4 2 16" xfId="8164"/>
    <cellStyle name="Berekening 4 2 16 2" xfId="17891"/>
    <cellStyle name="Berekening 4 2 17" xfId="8352"/>
    <cellStyle name="Berekening 4 2 17 2" xfId="18079"/>
    <cellStyle name="Berekening 4 2 18" xfId="8534"/>
    <cellStyle name="Berekening 4 2 18 2" xfId="18261"/>
    <cellStyle name="Berekening 4 2 19" xfId="8709"/>
    <cellStyle name="Berekening 4 2 19 2" xfId="18436"/>
    <cellStyle name="Berekening 4 2 2" xfId="4464"/>
    <cellStyle name="Berekening 4 2 2 2" xfId="14191"/>
    <cellStyle name="Berekening 4 2 20" xfId="8882"/>
    <cellStyle name="Berekening 4 2 20 2" xfId="18609"/>
    <cellStyle name="Berekening 4 2 21" xfId="9062"/>
    <cellStyle name="Berekening 4 2 21 2" xfId="18789"/>
    <cellStyle name="Berekening 4 2 22" xfId="9232"/>
    <cellStyle name="Berekening 4 2 22 2" xfId="18959"/>
    <cellStyle name="Berekening 4 2 23" xfId="9402"/>
    <cellStyle name="Berekening 4 2 23 2" xfId="19129"/>
    <cellStyle name="Berekening 4 2 24" xfId="9566"/>
    <cellStyle name="Berekening 4 2 24 2" xfId="19293"/>
    <cellStyle name="Berekening 4 2 25" xfId="9738"/>
    <cellStyle name="Berekening 4 2 25 2" xfId="19465"/>
    <cellStyle name="Berekening 4 2 26" xfId="9899"/>
    <cellStyle name="Berekening 4 2 26 2" xfId="19626"/>
    <cellStyle name="Berekening 4 2 27" xfId="10058"/>
    <cellStyle name="Berekening 4 2 27 2" xfId="19785"/>
    <cellStyle name="Berekening 4 2 28" xfId="10213"/>
    <cellStyle name="Berekening 4 2 28 2" xfId="19940"/>
    <cellStyle name="Berekening 4 2 29" xfId="10367"/>
    <cellStyle name="Berekening 4 2 29 2" xfId="20094"/>
    <cellStyle name="Berekening 4 2 3" xfId="5674"/>
    <cellStyle name="Berekening 4 2 3 2" xfId="15401"/>
    <cellStyle name="Berekening 4 2 30" xfId="10518"/>
    <cellStyle name="Berekening 4 2 30 2" xfId="20245"/>
    <cellStyle name="Berekening 4 2 31" xfId="10664"/>
    <cellStyle name="Berekening 4 2 31 2" xfId="20391"/>
    <cellStyle name="Berekening 4 2 4" xfId="5888"/>
    <cellStyle name="Berekening 4 2 4 2" xfId="15615"/>
    <cellStyle name="Berekening 4 2 5" xfId="4870"/>
    <cellStyle name="Berekening 4 2 5 2" xfId="14597"/>
    <cellStyle name="Berekening 4 2 6" xfId="6263"/>
    <cellStyle name="Berekening 4 2 6 2" xfId="15990"/>
    <cellStyle name="Berekening 4 2 7" xfId="6465"/>
    <cellStyle name="Berekening 4 2 7 2" xfId="16192"/>
    <cellStyle name="Berekening 4 2 8" xfId="6676"/>
    <cellStyle name="Berekening 4 2 8 2" xfId="16403"/>
    <cellStyle name="Berekening 4 2 9" xfId="6871"/>
    <cellStyle name="Berekening 4 2 9 2" xfId="16598"/>
    <cellStyle name="Berekening 4 20" xfId="6950"/>
    <cellStyle name="Berekening 4 20 2" xfId="16677"/>
    <cellStyle name="Berekening 4 21" xfId="8117"/>
    <cellStyle name="Berekening 4 21 2" xfId="17844"/>
    <cellStyle name="Berekening 4 22" xfId="5444"/>
    <cellStyle name="Berekening 4 22 2" xfId="15171"/>
    <cellStyle name="Berekening 4 23" xfId="6640"/>
    <cellStyle name="Berekening 4 23 2" xfId="16367"/>
    <cellStyle name="Berekening 4 24" xfId="2714"/>
    <cellStyle name="Berekening 4 24 2" xfId="12441"/>
    <cellStyle name="Berekening 4 25" xfId="8073"/>
    <cellStyle name="Berekening 4 25 2" xfId="17800"/>
    <cellStyle name="Berekening 4 26" xfId="2774"/>
    <cellStyle name="Berekening 4 26 2" xfId="12501"/>
    <cellStyle name="Berekening 4 27" xfId="6419"/>
    <cellStyle name="Berekening 4 27 2" xfId="16146"/>
    <cellStyle name="Berekening 4 28" xfId="6230"/>
    <cellStyle name="Berekening 4 28 2" xfId="15957"/>
    <cellStyle name="Berekening 4 29" xfId="2983"/>
    <cellStyle name="Berekening 4 29 2" xfId="12710"/>
    <cellStyle name="Berekening 4 3" xfId="2243"/>
    <cellStyle name="Berekening 4 3 10" xfId="7082"/>
    <cellStyle name="Berekening 4 3 10 2" xfId="16809"/>
    <cellStyle name="Berekening 4 3 11" xfId="7278"/>
    <cellStyle name="Berekening 4 3 11 2" xfId="17005"/>
    <cellStyle name="Berekening 4 3 12" xfId="7474"/>
    <cellStyle name="Berekening 4 3 12 2" xfId="17201"/>
    <cellStyle name="Berekening 4 3 13" xfId="7668"/>
    <cellStyle name="Berekening 4 3 13 2" xfId="17395"/>
    <cellStyle name="Berekening 4 3 14" xfId="7864"/>
    <cellStyle name="Berekening 4 3 14 2" xfId="17591"/>
    <cellStyle name="Berekening 4 3 15" xfId="2730"/>
    <cellStyle name="Berekening 4 3 15 2" xfId="12457"/>
    <cellStyle name="Berekening 4 3 16" xfId="8165"/>
    <cellStyle name="Berekening 4 3 16 2" xfId="17892"/>
    <cellStyle name="Berekening 4 3 17" xfId="8353"/>
    <cellStyle name="Berekening 4 3 17 2" xfId="18080"/>
    <cellStyle name="Berekening 4 3 18" xfId="8535"/>
    <cellStyle name="Berekening 4 3 18 2" xfId="18262"/>
    <cellStyle name="Berekening 4 3 19" xfId="8710"/>
    <cellStyle name="Berekening 4 3 19 2" xfId="18437"/>
    <cellStyle name="Berekening 4 3 2" xfId="4465"/>
    <cellStyle name="Berekening 4 3 2 2" xfId="14192"/>
    <cellStyle name="Berekening 4 3 20" xfId="8883"/>
    <cellStyle name="Berekening 4 3 20 2" xfId="18610"/>
    <cellStyle name="Berekening 4 3 21" xfId="9063"/>
    <cellStyle name="Berekening 4 3 21 2" xfId="18790"/>
    <cellStyle name="Berekening 4 3 22" xfId="9233"/>
    <cellStyle name="Berekening 4 3 22 2" xfId="18960"/>
    <cellStyle name="Berekening 4 3 23" xfId="9403"/>
    <cellStyle name="Berekening 4 3 23 2" xfId="19130"/>
    <cellStyle name="Berekening 4 3 24" xfId="9567"/>
    <cellStyle name="Berekening 4 3 24 2" xfId="19294"/>
    <cellStyle name="Berekening 4 3 25" xfId="9739"/>
    <cellStyle name="Berekening 4 3 25 2" xfId="19466"/>
    <cellStyle name="Berekening 4 3 26" xfId="9900"/>
    <cellStyle name="Berekening 4 3 26 2" xfId="19627"/>
    <cellStyle name="Berekening 4 3 27" xfId="10059"/>
    <cellStyle name="Berekening 4 3 27 2" xfId="19786"/>
    <cellStyle name="Berekening 4 3 28" xfId="10214"/>
    <cellStyle name="Berekening 4 3 28 2" xfId="19941"/>
    <cellStyle name="Berekening 4 3 29" xfId="10368"/>
    <cellStyle name="Berekening 4 3 29 2" xfId="20095"/>
    <cellStyle name="Berekening 4 3 3" xfId="5675"/>
    <cellStyle name="Berekening 4 3 3 2" xfId="15402"/>
    <cellStyle name="Berekening 4 3 30" xfId="10519"/>
    <cellStyle name="Berekening 4 3 30 2" xfId="20246"/>
    <cellStyle name="Berekening 4 3 31" xfId="10665"/>
    <cellStyle name="Berekening 4 3 31 2" xfId="20392"/>
    <cellStyle name="Berekening 4 3 4" xfId="5889"/>
    <cellStyle name="Berekening 4 3 4 2" xfId="15616"/>
    <cellStyle name="Berekening 4 3 5" xfId="5315"/>
    <cellStyle name="Berekening 4 3 5 2" xfId="15042"/>
    <cellStyle name="Berekening 4 3 6" xfId="6264"/>
    <cellStyle name="Berekening 4 3 6 2" xfId="15991"/>
    <cellStyle name="Berekening 4 3 7" xfId="6466"/>
    <cellStyle name="Berekening 4 3 7 2" xfId="16193"/>
    <cellStyle name="Berekening 4 3 8" xfId="6677"/>
    <cellStyle name="Berekening 4 3 8 2" xfId="16404"/>
    <cellStyle name="Berekening 4 3 9" xfId="6872"/>
    <cellStyle name="Berekening 4 3 9 2" xfId="16599"/>
    <cellStyle name="Berekening 4 30" xfId="4721"/>
    <cellStyle name="Berekening 4 30 2" xfId="14448"/>
    <cellStyle name="Berekening 4 31" xfId="4934"/>
    <cellStyle name="Berekening 4 31 2" xfId="14661"/>
    <cellStyle name="Berekening 4 32" xfId="8856"/>
    <cellStyle name="Berekening 4 32 2" xfId="18583"/>
    <cellStyle name="Berekening 4 33" xfId="4840"/>
    <cellStyle name="Berekening 4 33 2" xfId="14567"/>
    <cellStyle name="Berekening 4 4" xfId="2910"/>
    <cellStyle name="Berekening 4 4 2" xfId="12637"/>
    <cellStyle name="Berekening 4 5" xfId="2768"/>
    <cellStyle name="Berekening 4 5 2" xfId="12495"/>
    <cellStyle name="Berekening 4 6" xfId="5305"/>
    <cellStyle name="Berekening 4 6 2" xfId="15032"/>
    <cellStyle name="Berekening 4 7" xfId="5270"/>
    <cellStyle name="Berekening 4 7 2" xfId="14997"/>
    <cellStyle name="Berekening 4 8" xfId="2567"/>
    <cellStyle name="Berekening 4 8 2" xfId="12294"/>
    <cellStyle name="Berekening 4 9" xfId="4960"/>
    <cellStyle name="Berekening 4 9 2" xfId="14687"/>
    <cellStyle name="Berekening 5" xfId="674"/>
    <cellStyle name="Berekening 5 10" xfId="3039"/>
    <cellStyle name="Berekening 5 10 2" xfId="12766"/>
    <cellStyle name="Berekening 5 11" xfId="5503"/>
    <cellStyle name="Berekening 5 11 2" xfId="15230"/>
    <cellStyle name="Berekening 5 12" xfId="6651"/>
    <cellStyle name="Berekening 5 12 2" xfId="16378"/>
    <cellStyle name="Berekening 5 13" xfId="5512"/>
    <cellStyle name="Berekening 5 13 2" xfId="15239"/>
    <cellStyle name="Berekening 5 14" xfId="5057"/>
    <cellStyle name="Berekening 5 14 2" xfId="14784"/>
    <cellStyle name="Berekening 5 15" xfId="5585"/>
    <cellStyle name="Berekening 5 15 2" xfId="15312"/>
    <cellStyle name="Berekening 5 16" xfId="2852"/>
    <cellStyle name="Berekening 5 16 2" xfId="12579"/>
    <cellStyle name="Berekening 5 17" xfId="5327"/>
    <cellStyle name="Berekening 5 17 2" xfId="15054"/>
    <cellStyle name="Berekening 5 18" xfId="7028"/>
    <cellStyle name="Berekening 5 18 2" xfId="16755"/>
    <cellStyle name="Berekening 5 19" xfId="7610"/>
    <cellStyle name="Berekening 5 19 2" xfId="17337"/>
    <cellStyle name="Berekening 5 2" xfId="2244"/>
    <cellStyle name="Berekening 5 2 10" xfId="7083"/>
    <cellStyle name="Berekening 5 2 10 2" xfId="16810"/>
    <cellStyle name="Berekening 5 2 11" xfId="7279"/>
    <cellStyle name="Berekening 5 2 11 2" xfId="17006"/>
    <cellStyle name="Berekening 5 2 12" xfId="7475"/>
    <cellStyle name="Berekening 5 2 12 2" xfId="17202"/>
    <cellStyle name="Berekening 5 2 13" xfId="7669"/>
    <cellStyle name="Berekening 5 2 13 2" xfId="17396"/>
    <cellStyle name="Berekening 5 2 14" xfId="7865"/>
    <cellStyle name="Berekening 5 2 14 2" xfId="17592"/>
    <cellStyle name="Berekening 5 2 15" xfId="2435"/>
    <cellStyle name="Berekening 5 2 15 2" xfId="12162"/>
    <cellStyle name="Berekening 5 2 16" xfId="8166"/>
    <cellStyle name="Berekening 5 2 16 2" xfId="17893"/>
    <cellStyle name="Berekening 5 2 17" xfId="8354"/>
    <cellStyle name="Berekening 5 2 17 2" xfId="18081"/>
    <cellStyle name="Berekening 5 2 18" xfId="8536"/>
    <cellStyle name="Berekening 5 2 18 2" xfId="18263"/>
    <cellStyle name="Berekening 5 2 19" xfId="8711"/>
    <cellStyle name="Berekening 5 2 19 2" xfId="18438"/>
    <cellStyle name="Berekening 5 2 2" xfId="4466"/>
    <cellStyle name="Berekening 5 2 2 2" xfId="14193"/>
    <cellStyle name="Berekening 5 2 20" xfId="8884"/>
    <cellStyle name="Berekening 5 2 20 2" xfId="18611"/>
    <cellStyle name="Berekening 5 2 21" xfId="9064"/>
    <cellStyle name="Berekening 5 2 21 2" xfId="18791"/>
    <cellStyle name="Berekening 5 2 22" xfId="9234"/>
    <cellStyle name="Berekening 5 2 22 2" xfId="18961"/>
    <cellStyle name="Berekening 5 2 23" xfId="9404"/>
    <cellStyle name="Berekening 5 2 23 2" xfId="19131"/>
    <cellStyle name="Berekening 5 2 24" xfId="9568"/>
    <cellStyle name="Berekening 5 2 24 2" xfId="19295"/>
    <cellStyle name="Berekening 5 2 25" xfId="9740"/>
    <cellStyle name="Berekening 5 2 25 2" xfId="19467"/>
    <cellStyle name="Berekening 5 2 26" xfId="9901"/>
    <cellStyle name="Berekening 5 2 26 2" xfId="19628"/>
    <cellStyle name="Berekening 5 2 27" xfId="10060"/>
    <cellStyle name="Berekening 5 2 27 2" xfId="19787"/>
    <cellStyle name="Berekening 5 2 28" xfId="10215"/>
    <cellStyle name="Berekening 5 2 28 2" xfId="19942"/>
    <cellStyle name="Berekening 5 2 29" xfId="10369"/>
    <cellStyle name="Berekening 5 2 29 2" xfId="20096"/>
    <cellStyle name="Berekening 5 2 3" xfId="5676"/>
    <cellStyle name="Berekening 5 2 3 2" xfId="15403"/>
    <cellStyle name="Berekening 5 2 30" xfId="10520"/>
    <cellStyle name="Berekening 5 2 30 2" xfId="20247"/>
    <cellStyle name="Berekening 5 2 31" xfId="10666"/>
    <cellStyle name="Berekening 5 2 31 2" xfId="20393"/>
    <cellStyle name="Berekening 5 2 4" xfId="5890"/>
    <cellStyle name="Berekening 5 2 4 2" xfId="15617"/>
    <cellStyle name="Berekening 5 2 5" xfId="5555"/>
    <cellStyle name="Berekening 5 2 5 2" xfId="15282"/>
    <cellStyle name="Berekening 5 2 6" xfId="6265"/>
    <cellStyle name="Berekening 5 2 6 2" xfId="15992"/>
    <cellStyle name="Berekening 5 2 7" xfId="6467"/>
    <cellStyle name="Berekening 5 2 7 2" xfId="16194"/>
    <cellStyle name="Berekening 5 2 8" xfId="6678"/>
    <cellStyle name="Berekening 5 2 8 2" xfId="16405"/>
    <cellStyle name="Berekening 5 2 9" xfId="6873"/>
    <cellStyle name="Berekening 5 2 9 2" xfId="16600"/>
    <cellStyle name="Berekening 5 20" xfId="4815"/>
    <cellStyle name="Berekening 5 20 2" xfId="14542"/>
    <cellStyle name="Berekening 5 21" xfId="6145"/>
    <cellStyle name="Berekening 5 21 2" xfId="15872"/>
    <cellStyle name="Berekening 5 22" xfId="5384"/>
    <cellStyle name="Berekening 5 22 2" xfId="15111"/>
    <cellStyle name="Berekening 5 23" xfId="8240"/>
    <cellStyle name="Berekening 5 23 2" xfId="17967"/>
    <cellStyle name="Berekening 5 24" xfId="6826"/>
    <cellStyle name="Berekening 5 24 2" xfId="16553"/>
    <cellStyle name="Berekening 5 25" xfId="2853"/>
    <cellStyle name="Berekening 5 25 2" xfId="12580"/>
    <cellStyle name="Berekening 5 26" xfId="8675"/>
    <cellStyle name="Berekening 5 26 2" xfId="18402"/>
    <cellStyle name="Berekening 5 27" xfId="8956"/>
    <cellStyle name="Berekening 5 27 2" xfId="18683"/>
    <cellStyle name="Berekening 5 28" xfId="4736"/>
    <cellStyle name="Berekening 5 28 2" xfId="14463"/>
    <cellStyle name="Berekening 5 29" xfId="6132"/>
    <cellStyle name="Berekening 5 29 2" xfId="15859"/>
    <cellStyle name="Berekening 5 3" xfId="2245"/>
    <cellStyle name="Berekening 5 3 10" xfId="7084"/>
    <cellStyle name="Berekening 5 3 10 2" xfId="16811"/>
    <cellStyle name="Berekening 5 3 11" xfId="7280"/>
    <cellStyle name="Berekening 5 3 11 2" xfId="17007"/>
    <cellStyle name="Berekening 5 3 12" xfId="7476"/>
    <cellStyle name="Berekening 5 3 12 2" xfId="17203"/>
    <cellStyle name="Berekening 5 3 13" xfId="7670"/>
    <cellStyle name="Berekening 5 3 13 2" xfId="17397"/>
    <cellStyle name="Berekening 5 3 14" xfId="7866"/>
    <cellStyle name="Berekening 5 3 14 2" xfId="17593"/>
    <cellStyle name="Berekening 5 3 15" xfId="2975"/>
    <cellStyle name="Berekening 5 3 15 2" xfId="12702"/>
    <cellStyle name="Berekening 5 3 16" xfId="8167"/>
    <cellStyle name="Berekening 5 3 16 2" xfId="17894"/>
    <cellStyle name="Berekening 5 3 17" xfId="8355"/>
    <cellStyle name="Berekening 5 3 17 2" xfId="18082"/>
    <cellStyle name="Berekening 5 3 18" xfId="8537"/>
    <cellStyle name="Berekening 5 3 18 2" xfId="18264"/>
    <cellStyle name="Berekening 5 3 19" xfId="8712"/>
    <cellStyle name="Berekening 5 3 19 2" xfId="18439"/>
    <cellStyle name="Berekening 5 3 2" xfId="4467"/>
    <cellStyle name="Berekening 5 3 2 2" xfId="14194"/>
    <cellStyle name="Berekening 5 3 20" xfId="8885"/>
    <cellStyle name="Berekening 5 3 20 2" xfId="18612"/>
    <cellStyle name="Berekening 5 3 21" xfId="9065"/>
    <cellStyle name="Berekening 5 3 21 2" xfId="18792"/>
    <cellStyle name="Berekening 5 3 22" xfId="9235"/>
    <cellStyle name="Berekening 5 3 22 2" xfId="18962"/>
    <cellStyle name="Berekening 5 3 23" xfId="9405"/>
    <cellStyle name="Berekening 5 3 23 2" xfId="19132"/>
    <cellStyle name="Berekening 5 3 24" xfId="9569"/>
    <cellStyle name="Berekening 5 3 24 2" xfId="19296"/>
    <cellStyle name="Berekening 5 3 25" xfId="9741"/>
    <cellStyle name="Berekening 5 3 25 2" xfId="19468"/>
    <cellStyle name="Berekening 5 3 26" xfId="9902"/>
    <cellStyle name="Berekening 5 3 26 2" xfId="19629"/>
    <cellStyle name="Berekening 5 3 27" xfId="10061"/>
    <cellStyle name="Berekening 5 3 27 2" xfId="19788"/>
    <cellStyle name="Berekening 5 3 28" xfId="10216"/>
    <cellStyle name="Berekening 5 3 28 2" xfId="19943"/>
    <cellStyle name="Berekening 5 3 29" xfId="10370"/>
    <cellStyle name="Berekening 5 3 29 2" xfId="20097"/>
    <cellStyle name="Berekening 5 3 3" xfId="5677"/>
    <cellStyle name="Berekening 5 3 3 2" xfId="15404"/>
    <cellStyle name="Berekening 5 3 30" xfId="10521"/>
    <cellStyle name="Berekening 5 3 30 2" xfId="20248"/>
    <cellStyle name="Berekening 5 3 31" xfId="10667"/>
    <cellStyle name="Berekening 5 3 31 2" xfId="20394"/>
    <cellStyle name="Berekening 5 3 4" xfId="5891"/>
    <cellStyle name="Berekening 5 3 4 2" xfId="15618"/>
    <cellStyle name="Berekening 5 3 5" xfId="5079"/>
    <cellStyle name="Berekening 5 3 5 2" xfId="14806"/>
    <cellStyle name="Berekening 5 3 6" xfId="6266"/>
    <cellStyle name="Berekening 5 3 6 2" xfId="15993"/>
    <cellStyle name="Berekening 5 3 7" xfId="6468"/>
    <cellStyle name="Berekening 5 3 7 2" xfId="16195"/>
    <cellStyle name="Berekening 5 3 8" xfId="6679"/>
    <cellStyle name="Berekening 5 3 8 2" xfId="16406"/>
    <cellStyle name="Berekening 5 3 9" xfId="6874"/>
    <cellStyle name="Berekening 5 3 9 2" xfId="16601"/>
    <cellStyle name="Berekening 5 30" xfId="9369"/>
    <cellStyle name="Berekening 5 30 2" xfId="19096"/>
    <cellStyle name="Berekening 5 31" xfId="9639"/>
    <cellStyle name="Berekening 5 31 2" xfId="19366"/>
    <cellStyle name="Berekening 5 32" xfId="2772"/>
    <cellStyle name="Berekening 5 32 2" xfId="12499"/>
    <cellStyle name="Berekening 5 33" xfId="6633"/>
    <cellStyle name="Berekening 5 33 2" xfId="16360"/>
    <cellStyle name="Berekening 5 4" xfId="2911"/>
    <cellStyle name="Berekening 5 4 2" xfId="12638"/>
    <cellStyle name="Berekening 5 5" xfId="2767"/>
    <cellStyle name="Berekening 5 5 2" xfId="12494"/>
    <cellStyle name="Berekening 5 6" xfId="5544"/>
    <cellStyle name="Berekening 5 6 2" xfId="15271"/>
    <cellStyle name="Berekening 5 7" xfId="5742"/>
    <cellStyle name="Berekening 5 7 2" xfId="15469"/>
    <cellStyle name="Berekening 5 8" xfId="6061"/>
    <cellStyle name="Berekening 5 8 2" xfId="15788"/>
    <cellStyle name="Berekening 5 9" xfId="4927"/>
    <cellStyle name="Berekening 5 9 2" xfId="14654"/>
    <cellStyle name="Berekening 6" xfId="675"/>
    <cellStyle name="Berekening 6 10" xfId="5277"/>
    <cellStyle name="Berekening 6 10 2" xfId="15004"/>
    <cellStyle name="Berekening 6 11" xfId="5402"/>
    <cellStyle name="Berekening 6 11 2" xfId="15129"/>
    <cellStyle name="Berekening 6 12" xfId="6225"/>
    <cellStyle name="Berekening 6 12 2" xfId="15952"/>
    <cellStyle name="Berekening 6 13" xfId="5416"/>
    <cellStyle name="Berekening 6 13 2" xfId="15143"/>
    <cellStyle name="Berekening 6 14" xfId="6637"/>
    <cellStyle name="Berekening 6 14 2" xfId="16364"/>
    <cellStyle name="Berekening 6 15" xfId="5251"/>
    <cellStyle name="Berekening 6 15 2" xfId="14978"/>
    <cellStyle name="Berekening 6 16" xfId="5162"/>
    <cellStyle name="Berekening 6 16 2" xfId="14889"/>
    <cellStyle name="Berekening 6 17" xfId="4801"/>
    <cellStyle name="Berekening 6 17 2" xfId="14528"/>
    <cellStyle name="Berekening 6 18" xfId="3038"/>
    <cellStyle name="Berekening 6 18 2" xfId="12765"/>
    <cellStyle name="Berekening 6 19" xfId="3416"/>
    <cellStyle name="Berekening 6 19 2" xfId="13143"/>
    <cellStyle name="Berekening 6 2" xfId="2246"/>
    <cellStyle name="Berekening 6 2 10" xfId="7085"/>
    <cellStyle name="Berekening 6 2 10 2" xfId="16812"/>
    <cellStyle name="Berekening 6 2 11" xfId="7281"/>
    <cellStyle name="Berekening 6 2 11 2" xfId="17008"/>
    <cellStyle name="Berekening 6 2 12" xfId="7477"/>
    <cellStyle name="Berekening 6 2 12 2" xfId="17204"/>
    <cellStyle name="Berekening 6 2 13" xfId="7671"/>
    <cellStyle name="Berekening 6 2 13 2" xfId="17398"/>
    <cellStyle name="Berekening 6 2 14" xfId="7867"/>
    <cellStyle name="Berekening 6 2 14 2" xfId="17594"/>
    <cellStyle name="Berekening 6 2 15" xfId="6053"/>
    <cellStyle name="Berekening 6 2 15 2" xfId="15780"/>
    <cellStyle name="Berekening 6 2 16" xfId="8168"/>
    <cellStyle name="Berekening 6 2 16 2" xfId="17895"/>
    <cellStyle name="Berekening 6 2 17" xfId="8356"/>
    <cellStyle name="Berekening 6 2 17 2" xfId="18083"/>
    <cellStyle name="Berekening 6 2 18" xfId="8538"/>
    <cellStyle name="Berekening 6 2 18 2" xfId="18265"/>
    <cellStyle name="Berekening 6 2 19" xfId="8713"/>
    <cellStyle name="Berekening 6 2 19 2" xfId="18440"/>
    <cellStyle name="Berekening 6 2 2" xfId="4468"/>
    <cellStyle name="Berekening 6 2 2 2" xfId="14195"/>
    <cellStyle name="Berekening 6 2 20" xfId="8886"/>
    <cellStyle name="Berekening 6 2 20 2" xfId="18613"/>
    <cellStyle name="Berekening 6 2 21" xfId="9066"/>
    <cellStyle name="Berekening 6 2 21 2" xfId="18793"/>
    <cellStyle name="Berekening 6 2 22" xfId="9236"/>
    <cellStyle name="Berekening 6 2 22 2" xfId="18963"/>
    <cellStyle name="Berekening 6 2 23" xfId="9406"/>
    <cellStyle name="Berekening 6 2 23 2" xfId="19133"/>
    <cellStyle name="Berekening 6 2 24" xfId="9570"/>
    <cellStyle name="Berekening 6 2 24 2" xfId="19297"/>
    <cellStyle name="Berekening 6 2 25" xfId="9742"/>
    <cellStyle name="Berekening 6 2 25 2" xfId="19469"/>
    <cellStyle name="Berekening 6 2 26" xfId="9903"/>
    <cellStyle name="Berekening 6 2 26 2" xfId="19630"/>
    <cellStyle name="Berekening 6 2 27" xfId="10062"/>
    <cellStyle name="Berekening 6 2 27 2" xfId="19789"/>
    <cellStyle name="Berekening 6 2 28" xfId="10217"/>
    <cellStyle name="Berekening 6 2 28 2" xfId="19944"/>
    <cellStyle name="Berekening 6 2 29" xfId="10371"/>
    <cellStyle name="Berekening 6 2 29 2" xfId="20098"/>
    <cellStyle name="Berekening 6 2 3" xfId="5678"/>
    <cellStyle name="Berekening 6 2 3 2" xfId="15405"/>
    <cellStyle name="Berekening 6 2 30" xfId="10522"/>
    <cellStyle name="Berekening 6 2 30 2" xfId="20249"/>
    <cellStyle name="Berekening 6 2 31" xfId="10668"/>
    <cellStyle name="Berekening 6 2 31 2" xfId="20395"/>
    <cellStyle name="Berekening 6 2 4" xfId="5892"/>
    <cellStyle name="Berekening 6 2 4 2" xfId="15619"/>
    <cellStyle name="Berekening 6 2 5" xfId="5476"/>
    <cellStyle name="Berekening 6 2 5 2" xfId="15203"/>
    <cellStyle name="Berekening 6 2 6" xfId="6267"/>
    <cellStyle name="Berekening 6 2 6 2" xfId="15994"/>
    <cellStyle name="Berekening 6 2 7" xfId="6469"/>
    <cellStyle name="Berekening 6 2 7 2" xfId="16196"/>
    <cellStyle name="Berekening 6 2 8" xfId="6680"/>
    <cellStyle name="Berekening 6 2 8 2" xfId="16407"/>
    <cellStyle name="Berekening 6 2 9" xfId="6875"/>
    <cellStyle name="Berekening 6 2 9 2" xfId="16602"/>
    <cellStyle name="Berekening 6 20" xfId="2439"/>
    <cellStyle name="Berekening 6 20 2" xfId="12166"/>
    <cellStyle name="Berekening 6 21" xfId="2989"/>
    <cellStyle name="Berekening 6 21 2" xfId="12716"/>
    <cellStyle name="Berekening 6 22" xfId="8076"/>
    <cellStyle name="Berekening 6 22 2" xfId="17803"/>
    <cellStyle name="Berekening 6 23" xfId="6213"/>
    <cellStyle name="Berekening 6 23 2" xfId="15940"/>
    <cellStyle name="Berekening 6 24" xfId="7640"/>
    <cellStyle name="Berekening 6 24 2" xfId="17367"/>
    <cellStyle name="Berekening 6 25" xfId="7543"/>
    <cellStyle name="Berekening 6 25 2" xfId="17270"/>
    <cellStyle name="Berekening 6 26" xfId="7621"/>
    <cellStyle name="Berekening 6 26 2" xfId="17348"/>
    <cellStyle name="Berekening 6 27" xfId="6537"/>
    <cellStyle name="Berekening 6 27 2" xfId="16264"/>
    <cellStyle name="Berekening 6 28" xfId="8133"/>
    <cellStyle name="Berekening 6 28 2" xfId="17860"/>
    <cellStyle name="Berekening 6 29" xfId="2585"/>
    <cellStyle name="Berekening 6 29 2" xfId="12312"/>
    <cellStyle name="Berekening 6 3" xfId="2247"/>
    <cellStyle name="Berekening 6 3 10" xfId="7086"/>
    <cellStyle name="Berekening 6 3 10 2" xfId="16813"/>
    <cellStyle name="Berekening 6 3 11" xfId="7282"/>
    <cellStyle name="Berekening 6 3 11 2" xfId="17009"/>
    <cellStyle name="Berekening 6 3 12" xfId="7478"/>
    <cellStyle name="Berekening 6 3 12 2" xfId="17205"/>
    <cellStyle name="Berekening 6 3 13" xfId="7672"/>
    <cellStyle name="Berekening 6 3 13 2" xfId="17399"/>
    <cellStyle name="Berekening 6 3 14" xfId="7868"/>
    <cellStyle name="Berekening 6 3 14 2" xfId="17595"/>
    <cellStyle name="Berekening 6 3 15" xfId="5088"/>
    <cellStyle name="Berekening 6 3 15 2" xfId="14815"/>
    <cellStyle name="Berekening 6 3 16" xfId="8169"/>
    <cellStyle name="Berekening 6 3 16 2" xfId="17896"/>
    <cellStyle name="Berekening 6 3 17" xfId="8357"/>
    <cellStyle name="Berekening 6 3 17 2" xfId="18084"/>
    <cellStyle name="Berekening 6 3 18" xfId="8539"/>
    <cellStyle name="Berekening 6 3 18 2" xfId="18266"/>
    <cellStyle name="Berekening 6 3 19" xfId="8714"/>
    <cellStyle name="Berekening 6 3 19 2" xfId="18441"/>
    <cellStyle name="Berekening 6 3 2" xfId="4469"/>
    <cellStyle name="Berekening 6 3 2 2" xfId="14196"/>
    <cellStyle name="Berekening 6 3 20" xfId="8887"/>
    <cellStyle name="Berekening 6 3 20 2" xfId="18614"/>
    <cellStyle name="Berekening 6 3 21" xfId="9067"/>
    <cellStyle name="Berekening 6 3 21 2" xfId="18794"/>
    <cellStyle name="Berekening 6 3 22" xfId="9237"/>
    <cellStyle name="Berekening 6 3 22 2" xfId="18964"/>
    <cellStyle name="Berekening 6 3 23" xfId="9407"/>
    <cellStyle name="Berekening 6 3 23 2" xfId="19134"/>
    <cellStyle name="Berekening 6 3 24" xfId="9571"/>
    <cellStyle name="Berekening 6 3 24 2" xfId="19298"/>
    <cellStyle name="Berekening 6 3 25" xfId="9743"/>
    <cellStyle name="Berekening 6 3 25 2" xfId="19470"/>
    <cellStyle name="Berekening 6 3 26" xfId="9904"/>
    <cellStyle name="Berekening 6 3 26 2" xfId="19631"/>
    <cellStyle name="Berekening 6 3 27" xfId="10063"/>
    <cellStyle name="Berekening 6 3 27 2" xfId="19790"/>
    <cellStyle name="Berekening 6 3 28" xfId="10218"/>
    <cellStyle name="Berekening 6 3 28 2" xfId="19945"/>
    <cellStyle name="Berekening 6 3 29" xfId="10372"/>
    <cellStyle name="Berekening 6 3 29 2" xfId="20099"/>
    <cellStyle name="Berekening 6 3 3" xfId="5679"/>
    <cellStyle name="Berekening 6 3 3 2" xfId="15406"/>
    <cellStyle name="Berekening 6 3 30" xfId="10523"/>
    <cellStyle name="Berekening 6 3 30 2" xfId="20250"/>
    <cellStyle name="Berekening 6 3 31" xfId="10669"/>
    <cellStyle name="Berekening 6 3 31 2" xfId="20396"/>
    <cellStyle name="Berekening 6 3 4" xfId="5893"/>
    <cellStyle name="Berekening 6 3 4 2" xfId="15620"/>
    <cellStyle name="Berekening 6 3 5" xfId="4807"/>
    <cellStyle name="Berekening 6 3 5 2" xfId="14534"/>
    <cellStyle name="Berekening 6 3 6" xfId="6268"/>
    <cellStyle name="Berekening 6 3 6 2" xfId="15995"/>
    <cellStyle name="Berekening 6 3 7" xfId="6470"/>
    <cellStyle name="Berekening 6 3 7 2" xfId="16197"/>
    <cellStyle name="Berekening 6 3 8" xfId="6681"/>
    <cellStyle name="Berekening 6 3 8 2" xfId="16408"/>
    <cellStyle name="Berekening 6 3 9" xfId="6876"/>
    <cellStyle name="Berekening 6 3 9 2" xfId="16603"/>
    <cellStyle name="Berekening 6 30" xfId="2892"/>
    <cellStyle name="Berekening 6 30 2" xfId="12619"/>
    <cellStyle name="Berekening 6 31" xfId="2835"/>
    <cellStyle name="Berekening 6 31 2" xfId="12562"/>
    <cellStyle name="Berekening 6 32" xfId="2602"/>
    <cellStyle name="Berekening 6 32 2" xfId="12329"/>
    <cellStyle name="Berekening 6 33" xfId="9707"/>
    <cellStyle name="Berekening 6 33 2" xfId="19434"/>
    <cellStyle name="Berekening 6 4" xfId="2912"/>
    <cellStyle name="Berekening 6 4 2" xfId="12639"/>
    <cellStyle name="Berekening 6 5" xfId="2766"/>
    <cellStyle name="Berekening 6 5 2" xfId="12493"/>
    <cellStyle name="Berekening 6 6" xfId="5068"/>
    <cellStyle name="Berekening 6 6 2" xfId="14795"/>
    <cellStyle name="Berekening 6 7" xfId="5081"/>
    <cellStyle name="Berekening 6 7 2" xfId="14808"/>
    <cellStyle name="Berekening 6 8" xfId="5215"/>
    <cellStyle name="Berekening 6 8 2" xfId="14942"/>
    <cellStyle name="Berekening 6 9" xfId="5126"/>
    <cellStyle name="Berekening 6 9 2" xfId="14853"/>
    <cellStyle name="Berekening 7" xfId="676"/>
    <cellStyle name="Berekening 7 10" xfId="5333"/>
    <cellStyle name="Berekening 7 10 2" xfId="15060"/>
    <cellStyle name="Berekening 7 11" xfId="3102"/>
    <cellStyle name="Berekening 7 11 2" xfId="12829"/>
    <cellStyle name="Berekening 7 12" xfId="5420"/>
    <cellStyle name="Berekening 7 12 2" xfId="15147"/>
    <cellStyle name="Berekening 7 13" xfId="2862"/>
    <cellStyle name="Berekening 7 13 2" xfId="12589"/>
    <cellStyle name="Berekening 7 14" xfId="4670"/>
    <cellStyle name="Berekening 7 14 2" xfId="14397"/>
    <cellStyle name="Berekening 7 15" xfId="2916"/>
    <cellStyle name="Berekening 7 15 2" xfId="12643"/>
    <cellStyle name="Berekening 7 16" xfId="5500"/>
    <cellStyle name="Berekening 7 16 2" xfId="15227"/>
    <cellStyle name="Berekening 7 17" xfId="7350"/>
    <cellStyle name="Berekening 7 17 2" xfId="17077"/>
    <cellStyle name="Berekening 7 18" xfId="7819"/>
    <cellStyle name="Berekening 7 18 2" xfId="17546"/>
    <cellStyle name="Berekening 7 19" xfId="6828"/>
    <cellStyle name="Berekening 7 19 2" xfId="16555"/>
    <cellStyle name="Berekening 7 2" xfId="2248"/>
    <cellStyle name="Berekening 7 2 10" xfId="7087"/>
    <cellStyle name="Berekening 7 2 10 2" xfId="16814"/>
    <cellStyle name="Berekening 7 2 11" xfId="7283"/>
    <cellStyle name="Berekening 7 2 11 2" xfId="17010"/>
    <cellStyle name="Berekening 7 2 12" xfId="7479"/>
    <cellStyle name="Berekening 7 2 12 2" xfId="17206"/>
    <cellStyle name="Berekening 7 2 13" xfId="7673"/>
    <cellStyle name="Berekening 7 2 13 2" xfId="17400"/>
    <cellStyle name="Berekening 7 2 14" xfId="7869"/>
    <cellStyle name="Berekening 7 2 14 2" xfId="17596"/>
    <cellStyle name="Berekening 7 2 15" xfId="8024"/>
    <cellStyle name="Berekening 7 2 15 2" xfId="17751"/>
    <cellStyle name="Berekening 7 2 16" xfId="8170"/>
    <cellStyle name="Berekening 7 2 16 2" xfId="17897"/>
    <cellStyle name="Berekening 7 2 17" xfId="8358"/>
    <cellStyle name="Berekening 7 2 17 2" xfId="18085"/>
    <cellStyle name="Berekening 7 2 18" xfId="8540"/>
    <cellStyle name="Berekening 7 2 18 2" xfId="18267"/>
    <cellStyle name="Berekening 7 2 19" xfId="8715"/>
    <cellStyle name="Berekening 7 2 19 2" xfId="18442"/>
    <cellStyle name="Berekening 7 2 2" xfId="4470"/>
    <cellStyle name="Berekening 7 2 2 2" xfId="14197"/>
    <cellStyle name="Berekening 7 2 20" xfId="8888"/>
    <cellStyle name="Berekening 7 2 20 2" xfId="18615"/>
    <cellStyle name="Berekening 7 2 21" xfId="9068"/>
    <cellStyle name="Berekening 7 2 21 2" xfId="18795"/>
    <cellStyle name="Berekening 7 2 22" xfId="9238"/>
    <cellStyle name="Berekening 7 2 22 2" xfId="18965"/>
    <cellStyle name="Berekening 7 2 23" xfId="9408"/>
    <cellStyle name="Berekening 7 2 23 2" xfId="19135"/>
    <cellStyle name="Berekening 7 2 24" xfId="9572"/>
    <cellStyle name="Berekening 7 2 24 2" xfId="19299"/>
    <cellStyle name="Berekening 7 2 25" xfId="9744"/>
    <cellStyle name="Berekening 7 2 25 2" xfId="19471"/>
    <cellStyle name="Berekening 7 2 26" xfId="9905"/>
    <cellStyle name="Berekening 7 2 26 2" xfId="19632"/>
    <cellStyle name="Berekening 7 2 27" xfId="10064"/>
    <cellStyle name="Berekening 7 2 27 2" xfId="19791"/>
    <cellStyle name="Berekening 7 2 28" xfId="10219"/>
    <cellStyle name="Berekening 7 2 28 2" xfId="19946"/>
    <cellStyle name="Berekening 7 2 29" xfId="10373"/>
    <cellStyle name="Berekening 7 2 29 2" xfId="20100"/>
    <cellStyle name="Berekening 7 2 3" xfId="5680"/>
    <cellStyle name="Berekening 7 2 3 2" xfId="15407"/>
    <cellStyle name="Berekening 7 2 30" xfId="10524"/>
    <cellStyle name="Berekening 7 2 30 2" xfId="20251"/>
    <cellStyle name="Berekening 7 2 31" xfId="10670"/>
    <cellStyle name="Berekening 7 2 31 2" xfId="20397"/>
    <cellStyle name="Berekening 7 2 4" xfId="5894"/>
    <cellStyle name="Berekening 7 2 4 2" xfId="15621"/>
    <cellStyle name="Berekening 7 2 5" xfId="4791"/>
    <cellStyle name="Berekening 7 2 5 2" xfId="14518"/>
    <cellStyle name="Berekening 7 2 6" xfId="6269"/>
    <cellStyle name="Berekening 7 2 6 2" xfId="15996"/>
    <cellStyle name="Berekening 7 2 7" xfId="6471"/>
    <cellStyle name="Berekening 7 2 7 2" xfId="16198"/>
    <cellStyle name="Berekening 7 2 8" xfId="6682"/>
    <cellStyle name="Berekening 7 2 8 2" xfId="16409"/>
    <cellStyle name="Berekening 7 2 9" xfId="6877"/>
    <cellStyle name="Berekening 7 2 9 2" xfId="16604"/>
    <cellStyle name="Berekening 7 20" xfId="3007"/>
    <cellStyle name="Berekening 7 20 2" xfId="12734"/>
    <cellStyle name="Berekening 7 21" xfId="5513"/>
    <cellStyle name="Berekening 7 21 2" xfId="15240"/>
    <cellStyle name="Berekening 7 22" xfId="6832"/>
    <cellStyle name="Berekening 7 22 2" xfId="16559"/>
    <cellStyle name="Berekening 7 23" xfId="3085"/>
    <cellStyle name="Berekening 7 23 2" xfId="12812"/>
    <cellStyle name="Berekening 7 24" xfId="5862"/>
    <cellStyle name="Berekening 7 24 2" xfId="15589"/>
    <cellStyle name="Berekening 7 25" xfId="7737"/>
    <cellStyle name="Berekening 7 25 2" xfId="17464"/>
    <cellStyle name="Berekening 7 26" xfId="5313"/>
    <cellStyle name="Berekening 7 26 2" xfId="15040"/>
    <cellStyle name="Berekening 7 27" xfId="2929"/>
    <cellStyle name="Berekening 7 27 2" xfId="12656"/>
    <cellStyle name="Berekening 7 28" xfId="5115"/>
    <cellStyle name="Berekening 7 28 2" xfId="14842"/>
    <cellStyle name="Berekening 7 29" xfId="7625"/>
    <cellStyle name="Berekening 7 29 2" xfId="17352"/>
    <cellStyle name="Berekening 7 3" xfId="2249"/>
    <cellStyle name="Berekening 7 3 10" xfId="7088"/>
    <cellStyle name="Berekening 7 3 10 2" xfId="16815"/>
    <cellStyle name="Berekening 7 3 11" xfId="7284"/>
    <cellStyle name="Berekening 7 3 11 2" xfId="17011"/>
    <cellStyle name="Berekening 7 3 12" xfId="7480"/>
    <cellStyle name="Berekening 7 3 12 2" xfId="17207"/>
    <cellStyle name="Berekening 7 3 13" xfId="7674"/>
    <cellStyle name="Berekening 7 3 13 2" xfId="17401"/>
    <cellStyle name="Berekening 7 3 14" xfId="7870"/>
    <cellStyle name="Berekening 7 3 14 2" xfId="17597"/>
    <cellStyle name="Berekening 7 3 15" xfId="6087"/>
    <cellStyle name="Berekening 7 3 15 2" xfId="15814"/>
    <cellStyle name="Berekening 7 3 16" xfId="8171"/>
    <cellStyle name="Berekening 7 3 16 2" xfId="17898"/>
    <cellStyle name="Berekening 7 3 17" xfId="8359"/>
    <cellStyle name="Berekening 7 3 17 2" xfId="18086"/>
    <cellStyle name="Berekening 7 3 18" xfId="8541"/>
    <cellStyle name="Berekening 7 3 18 2" xfId="18268"/>
    <cellStyle name="Berekening 7 3 19" xfId="8716"/>
    <cellStyle name="Berekening 7 3 19 2" xfId="18443"/>
    <cellStyle name="Berekening 7 3 2" xfId="4471"/>
    <cellStyle name="Berekening 7 3 2 2" xfId="14198"/>
    <cellStyle name="Berekening 7 3 20" xfId="8889"/>
    <cellStyle name="Berekening 7 3 20 2" xfId="18616"/>
    <cellStyle name="Berekening 7 3 21" xfId="9069"/>
    <cellStyle name="Berekening 7 3 21 2" xfId="18796"/>
    <cellStyle name="Berekening 7 3 22" xfId="9239"/>
    <cellStyle name="Berekening 7 3 22 2" xfId="18966"/>
    <cellStyle name="Berekening 7 3 23" xfId="9409"/>
    <cellStyle name="Berekening 7 3 23 2" xfId="19136"/>
    <cellStyle name="Berekening 7 3 24" xfId="9573"/>
    <cellStyle name="Berekening 7 3 24 2" xfId="19300"/>
    <cellStyle name="Berekening 7 3 25" xfId="9745"/>
    <cellStyle name="Berekening 7 3 25 2" xfId="19472"/>
    <cellStyle name="Berekening 7 3 26" xfId="9906"/>
    <cellStyle name="Berekening 7 3 26 2" xfId="19633"/>
    <cellStyle name="Berekening 7 3 27" xfId="10065"/>
    <cellStyle name="Berekening 7 3 27 2" xfId="19792"/>
    <cellStyle name="Berekening 7 3 28" xfId="10220"/>
    <cellStyle name="Berekening 7 3 28 2" xfId="19947"/>
    <cellStyle name="Berekening 7 3 29" xfId="10374"/>
    <cellStyle name="Berekening 7 3 29 2" xfId="20101"/>
    <cellStyle name="Berekening 7 3 3" xfId="5681"/>
    <cellStyle name="Berekening 7 3 3 2" xfId="15408"/>
    <cellStyle name="Berekening 7 3 30" xfId="10525"/>
    <cellStyle name="Berekening 7 3 30 2" xfId="20252"/>
    <cellStyle name="Berekening 7 3 31" xfId="10671"/>
    <cellStyle name="Berekening 7 3 31 2" xfId="20398"/>
    <cellStyle name="Berekening 7 3 4" xfId="5895"/>
    <cellStyle name="Berekening 7 3 4 2" xfId="15622"/>
    <cellStyle name="Berekening 7 3 5" xfId="6070"/>
    <cellStyle name="Berekening 7 3 5 2" xfId="15797"/>
    <cellStyle name="Berekening 7 3 6" xfId="6270"/>
    <cellStyle name="Berekening 7 3 6 2" xfId="15997"/>
    <cellStyle name="Berekening 7 3 7" xfId="6472"/>
    <cellStyle name="Berekening 7 3 7 2" xfId="16199"/>
    <cellStyle name="Berekening 7 3 8" xfId="6683"/>
    <cellStyle name="Berekening 7 3 8 2" xfId="16410"/>
    <cellStyle name="Berekening 7 3 9" xfId="6878"/>
    <cellStyle name="Berekening 7 3 9 2" xfId="16605"/>
    <cellStyle name="Berekening 7 30" xfId="7423"/>
    <cellStyle name="Berekening 7 30 2" xfId="17150"/>
    <cellStyle name="Berekening 7 31" xfId="6209"/>
    <cellStyle name="Berekening 7 31 2" xfId="15936"/>
    <cellStyle name="Berekening 7 32" xfId="8843"/>
    <cellStyle name="Berekening 7 32 2" xfId="18570"/>
    <cellStyle name="Berekening 7 33" xfId="5338"/>
    <cellStyle name="Berekening 7 33 2" xfId="15065"/>
    <cellStyle name="Berekening 7 4" xfId="2913"/>
    <cellStyle name="Berekening 7 4 2" xfId="12640"/>
    <cellStyle name="Berekening 7 5" xfId="2765"/>
    <cellStyle name="Berekening 7 5 2" xfId="12492"/>
    <cellStyle name="Berekening 7 6" xfId="4787"/>
    <cellStyle name="Berekening 7 6 2" xfId="14514"/>
    <cellStyle name="Berekening 7 7" xfId="2578"/>
    <cellStyle name="Berekening 7 7 2" xfId="12305"/>
    <cellStyle name="Berekening 7 8" xfId="5104"/>
    <cellStyle name="Berekening 7 8 2" xfId="14831"/>
    <cellStyle name="Berekening 7 9" xfId="2808"/>
    <cellStyle name="Berekening 7 9 2" xfId="12535"/>
    <cellStyle name="Berekening 8" xfId="677"/>
    <cellStyle name="Berekening 8 10" xfId="5021"/>
    <cellStyle name="Berekening 8 10 2" xfId="14748"/>
    <cellStyle name="Berekening 8 11" xfId="4685"/>
    <cellStyle name="Berekening 8 11 2" xfId="14412"/>
    <cellStyle name="Berekening 8 12" xfId="2727"/>
    <cellStyle name="Berekening 8 12 2" xfId="12454"/>
    <cellStyle name="Berekening 8 13" xfId="6611"/>
    <cellStyle name="Berekening 8 13 2" xfId="16338"/>
    <cellStyle name="Berekening 8 14" xfId="5086"/>
    <cellStyle name="Berekening 8 14 2" xfId="14813"/>
    <cellStyle name="Berekening 8 15" xfId="2623"/>
    <cellStyle name="Berekening 8 15 2" xfId="12350"/>
    <cellStyle name="Berekening 8 16" xfId="2895"/>
    <cellStyle name="Berekening 8 16 2" xfId="12622"/>
    <cellStyle name="Berekening 8 17" xfId="2839"/>
    <cellStyle name="Berekening 8 17 2" xfId="12566"/>
    <cellStyle name="Berekening 8 18" xfId="6422"/>
    <cellStyle name="Berekening 8 18 2" xfId="16149"/>
    <cellStyle name="Berekening 8 19" xfId="2875"/>
    <cellStyle name="Berekening 8 19 2" xfId="12602"/>
    <cellStyle name="Berekening 8 2" xfId="2250"/>
    <cellStyle name="Berekening 8 2 10" xfId="7089"/>
    <cellStyle name="Berekening 8 2 10 2" xfId="16816"/>
    <cellStyle name="Berekening 8 2 11" xfId="7285"/>
    <cellStyle name="Berekening 8 2 11 2" xfId="17012"/>
    <cellStyle name="Berekening 8 2 12" xfId="7481"/>
    <cellStyle name="Berekening 8 2 12 2" xfId="17208"/>
    <cellStyle name="Berekening 8 2 13" xfId="7675"/>
    <cellStyle name="Berekening 8 2 13 2" xfId="17402"/>
    <cellStyle name="Berekening 8 2 14" xfId="7871"/>
    <cellStyle name="Berekening 8 2 14 2" xfId="17598"/>
    <cellStyle name="Berekening 8 2 15" xfId="7831"/>
    <cellStyle name="Berekening 8 2 15 2" xfId="17558"/>
    <cellStyle name="Berekening 8 2 16" xfId="8172"/>
    <cellStyle name="Berekening 8 2 16 2" xfId="17899"/>
    <cellStyle name="Berekening 8 2 17" xfId="8360"/>
    <cellStyle name="Berekening 8 2 17 2" xfId="18087"/>
    <cellStyle name="Berekening 8 2 18" xfId="8542"/>
    <cellStyle name="Berekening 8 2 18 2" xfId="18269"/>
    <cellStyle name="Berekening 8 2 19" xfId="8717"/>
    <cellStyle name="Berekening 8 2 19 2" xfId="18444"/>
    <cellStyle name="Berekening 8 2 2" xfId="4472"/>
    <cellStyle name="Berekening 8 2 2 2" xfId="14199"/>
    <cellStyle name="Berekening 8 2 20" xfId="8890"/>
    <cellStyle name="Berekening 8 2 20 2" xfId="18617"/>
    <cellStyle name="Berekening 8 2 21" xfId="9070"/>
    <cellStyle name="Berekening 8 2 21 2" xfId="18797"/>
    <cellStyle name="Berekening 8 2 22" xfId="9240"/>
    <cellStyle name="Berekening 8 2 22 2" xfId="18967"/>
    <cellStyle name="Berekening 8 2 23" xfId="9410"/>
    <cellStyle name="Berekening 8 2 23 2" xfId="19137"/>
    <cellStyle name="Berekening 8 2 24" xfId="9574"/>
    <cellStyle name="Berekening 8 2 24 2" xfId="19301"/>
    <cellStyle name="Berekening 8 2 25" xfId="9746"/>
    <cellStyle name="Berekening 8 2 25 2" xfId="19473"/>
    <cellStyle name="Berekening 8 2 26" xfId="9907"/>
    <cellStyle name="Berekening 8 2 26 2" xfId="19634"/>
    <cellStyle name="Berekening 8 2 27" xfId="10066"/>
    <cellStyle name="Berekening 8 2 27 2" xfId="19793"/>
    <cellStyle name="Berekening 8 2 28" xfId="10221"/>
    <cellStyle name="Berekening 8 2 28 2" xfId="19948"/>
    <cellStyle name="Berekening 8 2 29" xfId="10375"/>
    <cellStyle name="Berekening 8 2 29 2" xfId="20102"/>
    <cellStyle name="Berekening 8 2 3" xfId="5682"/>
    <cellStyle name="Berekening 8 2 3 2" xfId="15409"/>
    <cellStyle name="Berekening 8 2 30" xfId="10526"/>
    <cellStyle name="Berekening 8 2 30 2" xfId="20253"/>
    <cellStyle name="Berekening 8 2 31" xfId="10672"/>
    <cellStyle name="Berekening 8 2 31 2" xfId="20399"/>
    <cellStyle name="Berekening 8 2 4" xfId="5896"/>
    <cellStyle name="Berekening 8 2 4 2" xfId="15623"/>
    <cellStyle name="Berekening 8 2 5" xfId="4982"/>
    <cellStyle name="Berekening 8 2 5 2" xfId="14709"/>
    <cellStyle name="Berekening 8 2 6" xfId="6271"/>
    <cellStyle name="Berekening 8 2 6 2" xfId="15998"/>
    <cellStyle name="Berekening 8 2 7" xfId="6473"/>
    <cellStyle name="Berekening 8 2 7 2" xfId="16200"/>
    <cellStyle name="Berekening 8 2 8" xfId="6684"/>
    <cellStyle name="Berekening 8 2 8 2" xfId="16411"/>
    <cellStyle name="Berekening 8 2 9" xfId="6879"/>
    <cellStyle name="Berekening 8 2 9 2" xfId="16606"/>
    <cellStyle name="Berekening 8 20" xfId="6182"/>
    <cellStyle name="Berekening 8 20 2" xfId="15909"/>
    <cellStyle name="Berekening 8 21" xfId="8040"/>
    <cellStyle name="Berekening 8 21 2" xfId="17767"/>
    <cellStyle name="Berekening 8 22" xfId="5440"/>
    <cellStyle name="Berekening 8 22 2" xfId="15167"/>
    <cellStyle name="Berekening 8 23" xfId="2897"/>
    <cellStyle name="Berekening 8 23 2" xfId="12624"/>
    <cellStyle name="Berekening 8 24" xfId="6420"/>
    <cellStyle name="Berekening 8 24 2" xfId="16147"/>
    <cellStyle name="Berekening 8 25" xfId="6153"/>
    <cellStyle name="Berekening 8 25 2" xfId="15880"/>
    <cellStyle name="Berekening 8 26" xfId="4827"/>
    <cellStyle name="Berekening 8 26 2" xfId="14554"/>
    <cellStyle name="Berekening 8 27" xfId="2638"/>
    <cellStyle name="Berekening 8 27 2" xfId="12365"/>
    <cellStyle name="Berekening 8 28" xfId="4729"/>
    <cellStyle name="Berekening 8 28 2" xfId="14456"/>
    <cellStyle name="Berekening 8 29" xfId="7838"/>
    <cellStyle name="Berekening 8 29 2" xfId="17565"/>
    <cellStyle name="Berekening 8 3" xfId="2251"/>
    <cellStyle name="Berekening 8 3 10" xfId="7090"/>
    <cellStyle name="Berekening 8 3 10 2" xfId="16817"/>
    <cellStyle name="Berekening 8 3 11" xfId="7286"/>
    <cellStyle name="Berekening 8 3 11 2" xfId="17013"/>
    <cellStyle name="Berekening 8 3 12" xfId="7482"/>
    <cellStyle name="Berekening 8 3 12 2" xfId="17209"/>
    <cellStyle name="Berekening 8 3 13" xfId="7676"/>
    <cellStyle name="Berekening 8 3 13 2" xfId="17403"/>
    <cellStyle name="Berekening 8 3 14" xfId="7872"/>
    <cellStyle name="Berekening 8 3 14 2" xfId="17599"/>
    <cellStyle name="Berekening 8 3 15" xfId="5000"/>
    <cellStyle name="Berekening 8 3 15 2" xfId="14727"/>
    <cellStyle name="Berekening 8 3 16" xfId="8173"/>
    <cellStyle name="Berekening 8 3 16 2" xfId="17900"/>
    <cellStyle name="Berekening 8 3 17" xfId="8361"/>
    <cellStyle name="Berekening 8 3 17 2" xfId="18088"/>
    <cellStyle name="Berekening 8 3 18" xfId="8543"/>
    <cellStyle name="Berekening 8 3 18 2" xfId="18270"/>
    <cellStyle name="Berekening 8 3 19" xfId="8718"/>
    <cellStyle name="Berekening 8 3 19 2" xfId="18445"/>
    <cellStyle name="Berekening 8 3 2" xfId="4473"/>
    <cellStyle name="Berekening 8 3 2 2" xfId="14200"/>
    <cellStyle name="Berekening 8 3 20" xfId="8891"/>
    <cellStyle name="Berekening 8 3 20 2" xfId="18618"/>
    <cellStyle name="Berekening 8 3 21" xfId="9071"/>
    <cellStyle name="Berekening 8 3 21 2" xfId="18798"/>
    <cellStyle name="Berekening 8 3 22" xfId="9241"/>
    <cellStyle name="Berekening 8 3 22 2" xfId="18968"/>
    <cellStyle name="Berekening 8 3 23" xfId="9411"/>
    <cellStyle name="Berekening 8 3 23 2" xfId="19138"/>
    <cellStyle name="Berekening 8 3 24" xfId="9575"/>
    <cellStyle name="Berekening 8 3 24 2" xfId="19302"/>
    <cellStyle name="Berekening 8 3 25" xfId="9747"/>
    <cellStyle name="Berekening 8 3 25 2" xfId="19474"/>
    <cellStyle name="Berekening 8 3 26" xfId="9908"/>
    <cellStyle name="Berekening 8 3 26 2" xfId="19635"/>
    <cellStyle name="Berekening 8 3 27" xfId="10067"/>
    <cellStyle name="Berekening 8 3 27 2" xfId="19794"/>
    <cellStyle name="Berekening 8 3 28" xfId="10222"/>
    <cellStyle name="Berekening 8 3 28 2" xfId="19949"/>
    <cellStyle name="Berekening 8 3 29" xfId="10376"/>
    <cellStyle name="Berekening 8 3 29 2" xfId="20103"/>
    <cellStyle name="Berekening 8 3 3" xfId="5683"/>
    <cellStyle name="Berekening 8 3 3 2" xfId="15410"/>
    <cellStyle name="Berekening 8 3 30" xfId="10527"/>
    <cellStyle name="Berekening 8 3 30 2" xfId="20254"/>
    <cellStyle name="Berekening 8 3 31" xfId="10673"/>
    <cellStyle name="Berekening 8 3 31 2" xfId="20400"/>
    <cellStyle name="Berekening 8 3 4" xfId="5897"/>
    <cellStyle name="Berekening 8 3 4 2" xfId="15624"/>
    <cellStyle name="Berekening 8 3 5" xfId="5851"/>
    <cellStyle name="Berekening 8 3 5 2" xfId="15578"/>
    <cellStyle name="Berekening 8 3 6" xfId="6272"/>
    <cellStyle name="Berekening 8 3 6 2" xfId="15999"/>
    <cellStyle name="Berekening 8 3 7" xfId="6474"/>
    <cellStyle name="Berekening 8 3 7 2" xfId="16201"/>
    <cellStyle name="Berekening 8 3 8" xfId="6685"/>
    <cellStyle name="Berekening 8 3 8 2" xfId="16412"/>
    <cellStyle name="Berekening 8 3 9" xfId="6880"/>
    <cellStyle name="Berekening 8 3 9 2" xfId="16607"/>
    <cellStyle name="Berekening 8 30" xfId="8030"/>
    <cellStyle name="Berekening 8 30 2" xfId="17757"/>
    <cellStyle name="Berekening 8 31" xfId="2750"/>
    <cellStyle name="Berekening 8 31 2" xfId="12477"/>
    <cellStyle name="Berekening 8 32" xfId="2850"/>
    <cellStyle name="Berekening 8 32 2" xfId="12577"/>
    <cellStyle name="Berekening 8 33" xfId="8849"/>
    <cellStyle name="Berekening 8 33 2" xfId="18576"/>
    <cellStyle name="Berekening 8 4" xfId="2914"/>
    <cellStyle name="Berekening 8 4 2" xfId="12641"/>
    <cellStyle name="Berekening 8 5" xfId="2764"/>
    <cellStyle name="Berekening 8 5 2" xfId="12491"/>
    <cellStyle name="Berekening 8 6" xfId="4724"/>
    <cellStyle name="Berekening 8 6 2" xfId="14451"/>
    <cellStyle name="Berekening 8 7" xfId="5632"/>
    <cellStyle name="Berekening 8 7 2" xfId="15359"/>
    <cellStyle name="Berekening 8 8" xfId="2819"/>
    <cellStyle name="Berekening 8 8 2" xfId="12546"/>
    <cellStyle name="Berekening 8 9" xfId="5414"/>
    <cellStyle name="Berekening 8 9 2" xfId="15141"/>
    <cellStyle name="Berekening 9" xfId="678"/>
    <cellStyle name="Berekening 9 10" xfId="4834"/>
    <cellStyle name="Berekening 9 10 2" xfId="14561"/>
    <cellStyle name="Berekening 9 11" xfId="4887"/>
    <cellStyle name="Berekening 9 11 2" xfId="14614"/>
    <cellStyle name="Berekening 9 12" xfId="5386"/>
    <cellStyle name="Berekening 9 12 2" xfId="15113"/>
    <cellStyle name="Berekening 9 13" xfId="4751"/>
    <cellStyle name="Berekening 9 13 2" xfId="14478"/>
    <cellStyle name="Berekening 9 14" xfId="5094"/>
    <cellStyle name="Berekening 9 14 2" xfId="14821"/>
    <cellStyle name="Berekening 9 15" xfId="5365"/>
    <cellStyle name="Berekening 9 15 2" xfId="15092"/>
    <cellStyle name="Berekening 9 16" xfId="5434"/>
    <cellStyle name="Berekening 9 16 2" xfId="15161"/>
    <cellStyle name="Berekening 9 17" xfId="4777"/>
    <cellStyle name="Berekening 9 17 2" xfId="14504"/>
    <cellStyle name="Berekening 9 18" xfId="5848"/>
    <cellStyle name="Berekening 9 18 2" xfId="15575"/>
    <cellStyle name="Berekening 9 19" xfId="5260"/>
    <cellStyle name="Berekening 9 19 2" xfId="14987"/>
    <cellStyle name="Berekening 9 2" xfId="2252"/>
    <cellStyle name="Berekening 9 2 10" xfId="7091"/>
    <cellStyle name="Berekening 9 2 10 2" xfId="16818"/>
    <cellStyle name="Berekening 9 2 11" xfId="7287"/>
    <cellStyle name="Berekening 9 2 11 2" xfId="17014"/>
    <cellStyle name="Berekening 9 2 12" xfId="7483"/>
    <cellStyle name="Berekening 9 2 12 2" xfId="17210"/>
    <cellStyle name="Berekening 9 2 13" xfId="7677"/>
    <cellStyle name="Berekening 9 2 13 2" xfId="17404"/>
    <cellStyle name="Berekening 9 2 14" xfId="7873"/>
    <cellStyle name="Berekening 9 2 14 2" xfId="17600"/>
    <cellStyle name="Berekening 9 2 15" xfId="7027"/>
    <cellStyle name="Berekening 9 2 15 2" xfId="16754"/>
    <cellStyle name="Berekening 9 2 16" xfId="8174"/>
    <cellStyle name="Berekening 9 2 16 2" xfId="17901"/>
    <cellStyle name="Berekening 9 2 17" xfId="8362"/>
    <cellStyle name="Berekening 9 2 17 2" xfId="18089"/>
    <cellStyle name="Berekening 9 2 18" xfId="8544"/>
    <cellStyle name="Berekening 9 2 18 2" xfId="18271"/>
    <cellStyle name="Berekening 9 2 19" xfId="8719"/>
    <cellStyle name="Berekening 9 2 19 2" xfId="18446"/>
    <cellStyle name="Berekening 9 2 2" xfId="4474"/>
    <cellStyle name="Berekening 9 2 2 2" xfId="14201"/>
    <cellStyle name="Berekening 9 2 20" xfId="8892"/>
    <cellStyle name="Berekening 9 2 20 2" xfId="18619"/>
    <cellStyle name="Berekening 9 2 21" xfId="9072"/>
    <cellStyle name="Berekening 9 2 21 2" xfId="18799"/>
    <cellStyle name="Berekening 9 2 22" xfId="9242"/>
    <cellStyle name="Berekening 9 2 22 2" xfId="18969"/>
    <cellStyle name="Berekening 9 2 23" xfId="9412"/>
    <cellStyle name="Berekening 9 2 23 2" xfId="19139"/>
    <cellStyle name="Berekening 9 2 24" xfId="9576"/>
    <cellStyle name="Berekening 9 2 24 2" xfId="19303"/>
    <cellStyle name="Berekening 9 2 25" xfId="9748"/>
    <cellStyle name="Berekening 9 2 25 2" xfId="19475"/>
    <cellStyle name="Berekening 9 2 26" xfId="9909"/>
    <cellStyle name="Berekening 9 2 26 2" xfId="19636"/>
    <cellStyle name="Berekening 9 2 27" xfId="10068"/>
    <cellStyle name="Berekening 9 2 27 2" xfId="19795"/>
    <cellStyle name="Berekening 9 2 28" xfId="10223"/>
    <cellStyle name="Berekening 9 2 28 2" xfId="19950"/>
    <cellStyle name="Berekening 9 2 29" xfId="10377"/>
    <cellStyle name="Berekening 9 2 29 2" xfId="20104"/>
    <cellStyle name="Berekening 9 2 3" xfId="5684"/>
    <cellStyle name="Berekening 9 2 3 2" xfId="15411"/>
    <cellStyle name="Berekening 9 2 30" xfId="10528"/>
    <cellStyle name="Berekening 9 2 30 2" xfId="20255"/>
    <cellStyle name="Berekening 9 2 31" xfId="10674"/>
    <cellStyle name="Berekening 9 2 31 2" xfId="20401"/>
    <cellStyle name="Berekening 9 2 4" xfId="5898"/>
    <cellStyle name="Berekening 9 2 4 2" xfId="15625"/>
    <cellStyle name="Berekening 9 2 5" xfId="2851"/>
    <cellStyle name="Berekening 9 2 5 2" xfId="12578"/>
    <cellStyle name="Berekening 9 2 6" xfId="6273"/>
    <cellStyle name="Berekening 9 2 6 2" xfId="16000"/>
    <cellStyle name="Berekening 9 2 7" xfId="6475"/>
    <cellStyle name="Berekening 9 2 7 2" xfId="16202"/>
    <cellStyle name="Berekening 9 2 8" xfId="6686"/>
    <cellStyle name="Berekening 9 2 8 2" xfId="16413"/>
    <cellStyle name="Berekening 9 2 9" xfId="6881"/>
    <cellStyle name="Berekening 9 2 9 2" xfId="16608"/>
    <cellStyle name="Berekening 9 20" xfId="4977"/>
    <cellStyle name="Berekening 9 20 2" xfId="14704"/>
    <cellStyle name="Berekening 9 21" xfId="2606"/>
    <cellStyle name="Berekening 9 21 2" xfId="12333"/>
    <cellStyle name="Berekening 9 22" xfId="7348"/>
    <cellStyle name="Berekening 9 22 2" xfId="17075"/>
    <cellStyle name="Berekening 9 23" xfId="7807"/>
    <cellStyle name="Berekening 9 23 2" xfId="17534"/>
    <cellStyle name="Berekening 9 24" xfId="6825"/>
    <cellStyle name="Berekening 9 24 2" xfId="16552"/>
    <cellStyle name="Berekening 9 25" xfId="8317"/>
    <cellStyle name="Berekening 9 25 2" xfId="18044"/>
    <cellStyle name="Berekening 9 26" xfId="2707"/>
    <cellStyle name="Berekening 9 26 2" xfId="12434"/>
    <cellStyle name="Berekening 9 27" xfId="5235"/>
    <cellStyle name="Berekening 9 27 2" xfId="14962"/>
    <cellStyle name="Berekening 9 28" xfId="4955"/>
    <cellStyle name="Berekening 9 28 2" xfId="14682"/>
    <cellStyle name="Berekening 9 29" xfId="9029"/>
    <cellStyle name="Berekening 9 29 2" xfId="18756"/>
    <cellStyle name="Berekening 9 3" xfId="2253"/>
    <cellStyle name="Berekening 9 3 10" xfId="7092"/>
    <cellStyle name="Berekening 9 3 10 2" xfId="16819"/>
    <cellStyle name="Berekening 9 3 11" xfId="7288"/>
    <cellStyle name="Berekening 9 3 11 2" xfId="17015"/>
    <cellStyle name="Berekening 9 3 12" xfId="7484"/>
    <cellStyle name="Berekening 9 3 12 2" xfId="17211"/>
    <cellStyle name="Berekening 9 3 13" xfId="7678"/>
    <cellStyle name="Berekening 9 3 13 2" xfId="17405"/>
    <cellStyle name="Berekening 9 3 14" xfId="7874"/>
    <cellStyle name="Berekening 9 3 14 2" xfId="17601"/>
    <cellStyle name="Berekening 9 3 15" xfId="5233"/>
    <cellStyle name="Berekening 9 3 15 2" xfId="14960"/>
    <cellStyle name="Berekening 9 3 16" xfId="8175"/>
    <cellStyle name="Berekening 9 3 16 2" xfId="17902"/>
    <cellStyle name="Berekening 9 3 17" xfId="8363"/>
    <cellStyle name="Berekening 9 3 17 2" xfId="18090"/>
    <cellStyle name="Berekening 9 3 18" xfId="8545"/>
    <cellStyle name="Berekening 9 3 18 2" xfId="18272"/>
    <cellStyle name="Berekening 9 3 19" xfId="8720"/>
    <cellStyle name="Berekening 9 3 19 2" xfId="18447"/>
    <cellStyle name="Berekening 9 3 2" xfId="4475"/>
    <cellStyle name="Berekening 9 3 2 2" xfId="14202"/>
    <cellStyle name="Berekening 9 3 20" xfId="8893"/>
    <cellStyle name="Berekening 9 3 20 2" xfId="18620"/>
    <cellStyle name="Berekening 9 3 21" xfId="9073"/>
    <cellStyle name="Berekening 9 3 21 2" xfId="18800"/>
    <cellStyle name="Berekening 9 3 22" xfId="9243"/>
    <cellStyle name="Berekening 9 3 22 2" xfId="18970"/>
    <cellStyle name="Berekening 9 3 23" xfId="9413"/>
    <cellStyle name="Berekening 9 3 23 2" xfId="19140"/>
    <cellStyle name="Berekening 9 3 24" xfId="9577"/>
    <cellStyle name="Berekening 9 3 24 2" xfId="19304"/>
    <cellStyle name="Berekening 9 3 25" xfId="9749"/>
    <cellStyle name="Berekening 9 3 25 2" xfId="19476"/>
    <cellStyle name="Berekening 9 3 26" xfId="9910"/>
    <cellStyle name="Berekening 9 3 26 2" xfId="19637"/>
    <cellStyle name="Berekening 9 3 27" xfId="10069"/>
    <cellStyle name="Berekening 9 3 27 2" xfId="19796"/>
    <cellStyle name="Berekening 9 3 28" xfId="10224"/>
    <cellStyle name="Berekening 9 3 28 2" xfId="19951"/>
    <cellStyle name="Berekening 9 3 29" xfId="10378"/>
    <cellStyle name="Berekening 9 3 29 2" xfId="20105"/>
    <cellStyle name="Berekening 9 3 3" xfId="5685"/>
    <cellStyle name="Berekening 9 3 3 2" xfId="15412"/>
    <cellStyle name="Berekening 9 3 30" xfId="10529"/>
    <cellStyle name="Berekening 9 3 30 2" xfId="20256"/>
    <cellStyle name="Berekening 9 3 31" xfId="10675"/>
    <cellStyle name="Berekening 9 3 31 2" xfId="20402"/>
    <cellStyle name="Berekening 9 3 4" xfId="5899"/>
    <cellStyle name="Berekening 9 3 4 2" xfId="15626"/>
    <cellStyle name="Berekening 9 3 5" xfId="5383"/>
    <cellStyle name="Berekening 9 3 5 2" xfId="15110"/>
    <cellStyle name="Berekening 9 3 6" xfId="6274"/>
    <cellStyle name="Berekening 9 3 6 2" xfId="16001"/>
    <cellStyle name="Berekening 9 3 7" xfId="6476"/>
    <cellStyle name="Berekening 9 3 7 2" xfId="16203"/>
    <cellStyle name="Berekening 9 3 8" xfId="6687"/>
    <cellStyle name="Berekening 9 3 8 2" xfId="16414"/>
    <cellStyle name="Berekening 9 3 9" xfId="6882"/>
    <cellStyle name="Berekening 9 3 9 2" xfId="16609"/>
    <cellStyle name="Berekening 9 30" xfId="4803"/>
    <cellStyle name="Berekening 9 30 2" xfId="14530"/>
    <cellStyle name="Berekening 9 31" xfId="4618"/>
    <cellStyle name="Berekening 9 31 2" xfId="14345"/>
    <cellStyle name="Berekening 9 32" xfId="5093"/>
    <cellStyle name="Berekening 9 32 2" xfId="14820"/>
    <cellStyle name="Berekening 9 33" xfId="9536"/>
    <cellStyle name="Berekening 9 33 2" xfId="19263"/>
    <cellStyle name="Berekening 9 4" xfId="2915"/>
    <cellStyle name="Berekening 9 4 2" xfId="12642"/>
    <cellStyle name="Berekening 9 5" xfId="2763"/>
    <cellStyle name="Berekening 9 5 2" xfId="12490"/>
    <cellStyle name="Berekening 9 6" xfId="4690"/>
    <cellStyle name="Berekening 9 6 2" xfId="14417"/>
    <cellStyle name="Berekening 9 7" xfId="4792"/>
    <cellStyle name="Berekening 9 7 2" xfId="14519"/>
    <cellStyle name="Berekening 9 8" xfId="5827"/>
    <cellStyle name="Berekening 9 8 2" xfId="15554"/>
    <cellStyle name="Berekening 9 9" xfId="5537"/>
    <cellStyle name="Berekening 9 9 2" xfId="15264"/>
    <cellStyle name="Controlecel" xfId="12" builtinId="23" customBuiltin="1"/>
    <cellStyle name="Controlecel 10" xfId="679"/>
    <cellStyle name="Controlecel 11" xfId="680"/>
    <cellStyle name="Controlecel 12" xfId="681"/>
    <cellStyle name="Controlecel 13" xfId="682"/>
    <cellStyle name="Controlecel 14" xfId="683"/>
    <cellStyle name="Controlecel 15" xfId="684"/>
    <cellStyle name="Controlecel 16" xfId="685"/>
    <cellStyle name="Controlecel 2" xfId="150"/>
    <cellStyle name="Controlecel 3" xfId="686"/>
    <cellStyle name="Controlecel 4" xfId="687"/>
    <cellStyle name="Controlecel 5" xfId="688"/>
    <cellStyle name="Controlecel 6" xfId="689"/>
    <cellStyle name="Controlecel 7" xfId="690"/>
    <cellStyle name="Controlecel 8" xfId="691"/>
    <cellStyle name="Controlecel 9" xfId="692"/>
    <cellStyle name="Euro" xfId="151"/>
    <cellStyle name="Euro 2" xfId="152"/>
    <cellStyle name="Euro 3" xfId="153"/>
    <cellStyle name="Euro 4" xfId="154"/>
    <cellStyle name="Euro 5" xfId="2254"/>
    <cellStyle name="Gekoppelde cel" xfId="11" builtinId="24" customBuiltin="1"/>
    <cellStyle name="Gekoppelde cel 10" xfId="693"/>
    <cellStyle name="Gekoppelde cel 11" xfId="694"/>
    <cellStyle name="Gekoppelde cel 12" xfId="695"/>
    <cellStyle name="Gekoppelde cel 13" xfId="696"/>
    <cellStyle name="Gekoppelde cel 14" xfId="697"/>
    <cellStyle name="Gekoppelde cel 15" xfId="698"/>
    <cellStyle name="Gekoppelde cel 16" xfId="699"/>
    <cellStyle name="Gekoppelde cel 2" xfId="155"/>
    <cellStyle name="Gekoppelde cel 3" xfId="700"/>
    <cellStyle name="Gekoppelde cel 4" xfId="701"/>
    <cellStyle name="Gekoppelde cel 5" xfId="702"/>
    <cellStyle name="Gekoppelde cel 6" xfId="703"/>
    <cellStyle name="Gekoppelde cel 7" xfId="704"/>
    <cellStyle name="Gekoppelde cel 8" xfId="705"/>
    <cellStyle name="Gekoppelde cel 9" xfId="706"/>
    <cellStyle name="Goed" xfId="5" builtinId="26" customBuiltin="1"/>
    <cellStyle name="Goed 10" xfId="707"/>
    <cellStyle name="Goed 11" xfId="708"/>
    <cellStyle name="Goed 12" xfId="709"/>
    <cellStyle name="Goed 13" xfId="710"/>
    <cellStyle name="Goed 14" xfId="711"/>
    <cellStyle name="Goed 15" xfId="712"/>
    <cellStyle name="Goed 16" xfId="713"/>
    <cellStyle name="Goed 2" xfId="156"/>
    <cellStyle name="Goed 3" xfId="714"/>
    <cellStyle name="Goed 4" xfId="715"/>
    <cellStyle name="Goed 5" xfId="716"/>
    <cellStyle name="Goed 6" xfId="717"/>
    <cellStyle name="Goed 7" xfId="718"/>
    <cellStyle name="Goed 8" xfId="719"/>
    <cellStyle name="Goed 9" xfId="720"/>
    <cellStyle name="Hyperlink 2" xfId="328"/>
    <cellStyle name="Hyperlink 2 2" xfId="929"/>
    <cellStyle name="Hyperlink 2 2 2" xfId="1107"/>
    <cellStyle name="Hyperlink 2 2 3" xfId="2387"/>
    <cellStyle name="Hyperlink 2 3" xfId="1082"/>
    <cellStyle name="Hyperlink 2 3 2" xfId="1419"/>
    <cellStyle name="Hyperlink 3" xfId="1118"/>
    <cellStyle name="Hyperlink 3 2" xfId="1454"/>
    <cellStyle name="Invoer" xfId="8" builtinId="20" customBuiltin="1"/>
    <cellStyle name="Invoer 10" xfId="721"/>
    <cellStyle name="Invoer 10 10" xfId="5863"/>
    <cellStyle name="Invoer 10 10 2" xfId="15590"/>
    <cellStyle name="Invoer 10 11" xfId="4988"/>
    <cellStyle name="Invoer 10 11 2" xfId="14715"/>
    <cellStyle name="Invoer 10 12" xfId="5266"/>
    <cellStyle name="Invoer 10 12 2" xfId="14993"/>
    <cellStyle name="Invoer 10 13" xfId="3427"/>
    <cellStyle name="Invoer 10 13 2" xfId="13154"/>
    <cellStyle name="Invoer 10 14" xfId="5034"/>
    <cellStyle name="Invoer 10 14 2" xfId="14761"/>
    <cellStyle name="Invoer 10 15" xfId="5070"/>
    <cellStyle name="Invoer 10 15 2" xfId="14797"/>
    <cellStyle name="Invoer 10 16" xfId="7039"/>
    <cellStyle name="Invoer 10 16 2" xfId="16766"/>
    <cellStyle name="Invoer 10 17" xfId="7642"/>
    <cellStyle name="Invoer 10 17 2" xfId="17369"/>
    <cellStyle name="Invoer 10 18" xfId="3433"/>
    <cellStyle name="Invoer 10 18 2" xfId="13160"/>
    <cellStyle name="Invoer 10 19" xfId="7436"/>
    <cellStyle name="Invoer 10 19 2" xfId="17163"/>
    <cellStyle name="Invoer 10 2" xfId="2255"/>
    <cellStyle name="Invoer 10 2 10" xfId="7094"/>
    <cellStyle name="Invoer 10 2 10 2" xfId="16821"/>
    <cellStyle name="Invoer 10 2 11" xfId="7290"/>
    <cellStyle name="Invoer 10 2 11 2" xfId="17017"/>
    <cellStyle name="Invoer 10 2 12" xfId="7485"/>
    <cellStyle name="Invoer 10 2 12 2" xfId="17212"/>
    <cellStyle name="Invoer 10 2 13" xfId="7679"/>
    <cellStyle name="Invoer 10 2 13 2" xfId="17406"/>
    <cellStyle name="Invoer 10 2 14" xfId="7875"/>
    <cellStyle name="Invoer 10 2 14 2" xfId="17602"/>
    <cellStyle name="Invoer 10 2 15" xfId="4929"/>
    <cellStyle name="Invoer 10 2 15 2" xfId="14656"/>
    <cellStyle name="Invoer 10 2 16" xfId="8177"/>
    <cellStyle name="Invoer 10 2 16 2" xfId="17904"/>
    <cellStyle name="Invoer 10 2 17" xfId="8365"/>
    <cellStyle name="Invoer 10 2 17 2" xfId="18092"/>
    <cellStyle name="Invoer 10 2 18" xfId="8547"/>
    <cellStyle name="Invoer 10 2 18 2" xfId="18274"/>
    <cellStyle name="Invoer 10 2 19" xfId="8721"/>
    <cellStyle name="Invoer 10 2 19 2" xfId="18448"/>
    <cellStyle name="Invoer 10 2 2" xfId="4477"/>
    <cellStyle name="Invoer 10 2 2 2" xfId="14204"/>
    <cellStyle name="Invoer 10 2 20" xfId="8894"/>
    <cellStyle name="Invoer 10 2 20 2" xfId="18621"/>
    <cellStyle name="Invoer 10 2 21" xfId="9074"/>
    <cellStyle name="Invoer 10 2 21 2" xfId="18801"/>
    <cellStyle name="Invoer 10 2 22" xfId="9244"/>
    <cellStyle name="Invoer 10 2 22 2" xfId="18971"/>
    <cellStyle name="Invoer 10 2 23" xfId="9414"/>
    <cellStyle name="Invoer 10 2 23 2" xfId="19141"/>
    <cellStyle name="Invoer 10 2 24" xfId="9578"/>
    <cellStyle name="Invoer 10 2 24 2" xfId="19305"/>
    <cellStyle name="Invoer 10 2 25" xfId="9750"/>
    <cellStyle name="Invoer 10 2 25 2" xfId="19477"/>
    <cellStyle name="Invoer 10 2 26" xfId="9911"/>
    <cellStyle name="Invoer 10 2 26 2" xfId="19638"/>
    <cellStyle name="Invoer 10 2 27" xfId="10070"/>
    <cellStyle name="Invoer 10 2 27 2" xfId="19797"/>
    <cellStyle name="Invoer 10 2 28" xfId="10225"/>
    <cellStyle name="Invoer 10 2 28 2" xfId="19952"/>
    <cellStyle name="Invoer 10 2 29" xfId="10379"/>
    <cellStyle name="Invoer 10 2 29 2" xfId="20106"/>
    <cellStyle name="Invoer 10 2 3" xfId="5686"/>
    <cellStyle name="Invoer 10 2 3 2" xfId="15413"/>
    <cellStyle name="Invoer 10 2 30" xfId="10530"/>
    <cellStyle name="Invoer 10 2 30 2" xfId="20257"/>
    <cellStyle name="Invoer 10 2 31" xfId="10676"/>
    <cellStyle name="Invoer 10 2 31 2" xfId="20403"/>
    <cellStyle name="Invoer 10 2 4" xfId="5901"/>
    <cellStyle name="Invoer 10 2 4 2" xfId="15628"/>
    <cellStyle name="Invoer 10 2 5" xfId="2718"/>
    <cellStyle name="Invoer 10 2 5 2" xfId="12445"/>
    <cellStyle name="Invoer 10 2 6" xfId="6275"/>
    <cellStyle name="Invoer 10 2 6 2" xfId="16002"/>
    <cellStyle name="Invoer 10 2 7" xfId="6478"/>
    <cellStyle name="Invoer 10 2 7 2" xfId="16205"/>
    <cellStyle name="Invoer 10 2 8" xfId="6688"/>
    <cellStyle name="Invoer 10 2 8 2" xfId="16415"/>
    <cellStyle name="Invoer 10 2 9" xfId="6884"/>
    <cellStyle name="Invoer 10 2 9 2" xfId="16611"/>
    <cellStyle name="Invoer 10 20" xfId="2456"/>
    <cellStyle name="Invoer 10 20 2" xfId="12183"/>
    <cellStyle name="Invoer 10 21" xfId="2844"/>
    <cellStyle name="Invoer 10 21 2" xfId="12571"/>
    <cellStyle name="Invoer 10 22" xfId="2896"/>
    <cellStyle name="Invoer 10 22 2" xfId="12623"/>
    <cellStyle name="Invoer 10 23" xfId="6650"/>
    <cellStyle name="Invoer 10 23 2" xfId="16377"/>
    <cellStyle name="Invoer 10 24" xfId="8098"/>
    <cellStyle name="Invoer 10 24 2" xfId="17825"/>
    <cellStyle name="Invoer 10 25" xfId="8680"/>
    <cellStyle name="Invoer 10 25 2" xfId="18407"/>
    <cellStyle name="Invoer 10 26" xfId="5842"/>
    <cellStyle name="Invoer 10 26 2" xfId="15569"/>
    <cellStyle name="Invoer 10 27" xfId="5559"/>
    <cellStyle name="Invoer 10 27 2" xfId="15286"/>
    <cellStyle name="Invoer 10 28" xfId="8670"/>
    <cellStyle name="Invoer 10 28 2" xfId="18397"/>
    <cellStyle name="Invoer 10 29" xfId="9375"/>
    <cellStyle name="Invoer 10 29 2" xfId="19102"/>
    <cellStyle name="Invoer 10 3" xfId="2256"/>
    <cellStyle name="Invoer 10 3 10" xfId="7095"/>
    <cellStyle name="Invoer 10 3 10 2" xfId="16822"/>
    <cellStyle name="Invoer 10 3 11" xfId="7291"/>
    <cellStyle name="Invoer 10 3 11 2" xfId="17018"/>
    <cellStyle name="Invoer 10 3 12" xfId="7486"/>
    <cellStyle name="Invoer 10 3 12 2" xfId="17213"/>
    <cellStyle name="Invoer 10 3 13" xfId="7680"/>
    <cellStyle name="Invoer 10 3 13 2" xfId="17407"/>
    <cellStyle name="Invoer 10 3 14" xfId="7876"/>
    <cellStyle name="Invoer 10 3 14 2" xfId="17603"/>
    <cellStyle name="Invoer 10 3 15" xfId="7093"/>
    <cellStyle name="Invoer 10 3 15 2" xfId="16820"/>
    <cellStyle name="Invoer 10 3 16" xfId="8178"/>
    <cellStyle name="Invoer 10 3 16 2" xfId="17905"/>
    <cellStyle name="Invoer 10 3 17" xfId="8366"/>
    <cellStyle name="Invoer 10 3 17 2" xfId="18093"/>
    <cellStyle name="Invoer 10 3 18" xfId="8548"/>
    <cellStyle name="Invoer 10 3 18 2" xfId="18275"/>
    <cellStyle name="Invoer 10 3 19" xfId="8722"/>
    <cellStyle name="Invoer 10 3 19 2" xfId="18449"/>
    <cellStyle name="Invoer 10 3 2" xfId="4478"/>
    <cellStyle name="Invoer 10 3 2 2" xfId="14205"/>
    <cellStyle name="Invoer 10 3 20" xfId="8895"/>
    <cellStyle name="Invoer 10 3 20 2" xfId="18622"/>
    <cellStyle name="Invoer 10 3 21" xfId="9075"/>
    <cellStyle name="Invoer 10 3 21 2" xfId="18802"/>
    <cellStyle name="Invoer 10 3 22" xfId="9245"/>
    <cellStyle name="Invoer 10 3 22 2" xfId="18972"/>
    <cellStyle name="Invoer 10 3 23" xfId="9415"/>
    <cellStyle name="Invoer 10 3 23 2" xfId="19142"/>
    <cellStyle name="Invoer 10 3 24" xfId="9579"/>
    <cellStyle name="Invoer 10 3 24 2" xfId="19306"/>
    <cellStyle name="Invoer 10 3 25" xfId="9751"/>
    <cellStyle name="Invoer 10 3 25 2" xfId="19478"/>
    <cellStyle name="Invoer 10 3 26" xfId="9912"/>
    <cellStyle name="Invoer 10 3 26 2" xfId="19639"/>
    <cellStyle name="Invoer 10 3 27" xfId="10071"/>
    <cellStyle name="Invoer 10 3 27 2" xfId="19798"/>
    <cellStyle name="Invoer 10 3 28" xfId="10226"/>
    <cellStyle name="Invoer 10 3 28 2" xfId="19953"/>
    <cellStyle name="Invoer 10 3 29" xfId="10380"/>
    <cellStyle name="Invoer 10 3 29 2" xfId="20107"/>
    <cellStyle name="Invoer 10 3 3" xfId="5687"/>
    <cellStyle name="Invoer 10 3 3 2" xfId="15414"/>
    <cellStyle name="Invoer 10 3 30" xfId="10531"/>
    <cellStyle name="Invoer 10 3 30 2" xfId="20258"/>
    <cellStyle name="Invoer 10 3 31" xfId="10677"/>
    <cellStyle name="Invoer 10 3 31 2" xfId="20404"/>
    <cellStyle name="Invoer 10 3 4" xfId="5902"/>
    <cellStyle name="Invoer 10 3 4 2" xfId="15629"/>
    <cellStyle name="Invoer 10 3 5" xfId="4835"/>
    <cellStyle name="Invoer 10 3 5 2" xfId="14562"/>
    <cellStyle name="Invoer 10 3 6" xfId="6276"/>
    <cellStyle name="Invoer 10 3 6 2" xfId="16003"/>
    <cellStyle name="Invoer 10 3 7" xfId="6479"/>
    <cellStyle name="Invoer 10 3 7 2" xfId="16206"/>
    <cellStyle name="Invoer 10 3 8" xfId="6689"/>
    <cellStyle name="Invoer 10 3 8 2" xfId="16416"/>
    <cellStyle name="Invoer 10 3 9" xfId="6885"/>
    <cellStyle name="Invoer 10 3 9 2" xfId="16612"/>
    <cellStyle name="Invoer 10 30" xfId="8072"/>
    <cellStyle name="Invoer 10 30 2" xfId="17799"/>
    <cellStyle name="Invoer 10 31" xfId="4696"/>
    <cellStyle name="Invoer 10 31 2" xfId="14423"/>
    <cellStyle name="Invoer 10 32" xfId="9876"/>
    <cellStyle name="Invoer 10 32 2" xfId="19603"/>
    <cellStyle name="Invoer 10 33" xfId="5220"/>
    <cellStyle name="Invoer 10 33 2" xfId="14947"/>
    <cellStyle name="Invoer 10 4" xfId="2945"/>
    <cellStyle name="Invoer 10 4 2" xfId="12672"/>
    <cellStyle name="Invoer 10 5" xfId="2743"/>
    <cellStyle name="Invoer 10 5 2" xfId="12470"/>
    <cellStyle name="Invoer 10 6" xfId="4744"/>
    <cellStyle name="Invoer 10 6 2" xfId="14471"/>
    <cellStyle name="Invoer 10 7" xfId="2613"/>
    <cellStyle name="Invoer 10 7 2" xfId="12340"/>
    <cellStyle name="Invoer 10 8" xfId="4686"/>
    <cellStyle name="Invoer 10 8 2" xfId="14413"/>
    <cellStyle name="Invoer 10 9" xfId="2889"/>
    <cellStyle name="Invoer 10 9 2" xfId="12616"/>
    <cellStyle name="Invoer 11" xfId="722"/>
    <cellStyle name="Invoer 11 10" xfId="2999"/>
    <cellStyle name="Invoer 11 10 2" xfId="12726"/>
    <cellStyle name="Invoer 11 11" xfId="4675"/>
    <cellStyle name="Invoer 11 11 2" xfId="14402"/>
    <cellStyle name="Invoer 11 12" xfId="2869"/>
    <cellStyle name="Invoer 11 12 2" xfId="12596"/>
    <cellStyle name="Invoer 11 13" xfId="6176"/>
    <cellStyle name="Invoer 11 13 2" xfId="15903"/>
    <cellStyle name="Invoer 11 14" xfId="5368"/>
    <cellStyle name="Invoer 11 14 2" xfId="15095"/>
    <cellStyle name="Invoer 11 15" xfId="2682"/>
    <cellStyle name="Invoer 11 15 2" xfId="12409"/>
    <cellStyle name="Invoer 11 16" xfId="6138"/>
    <cellStyle name="Invoer 11 16 2" xfId="15865"/>
    <cellStyle name="Invoer 11 17" xfId="8000"/>
    <cellStyle name="Invoer 11 17 2" xfId="17727"/>
    <cellStyle name="Invoer 11 18" xfId="2879"/>
    <cellStyle name="Invoer 11 18 2" xfId="12606"/>
    <cellStyle name="Invoer 11 19" xfId="3408"/>
    <cellStyle name="Invoer 11 19 2" xfId="13135"/>
    <cellStyle name="Invoer 11 2" xfId="2257"/>
    <cellStyle name="Invoer 11 2 10" xfId="7096"/>
    <cellStyle name="Invoer 11 2 10 2" xfId="16823"/>
    <cellStyle name="Invoer 11 2 11" xfId="7292"/>
    <cellStyle name="Invoer 11 2 11 2" xfId="17019"/>
    <cellStyle name="Invoer 11 2 12" xfId="7487"/>
    <cellStyle name="Invoer 11 2 12 2" xfId="17214"/>
    <cellStyle name="Invoer 11 2 13" xfId="7681"/>
    <cellStyle name="Invoer 11 2 13 2" xfId="17408"/>
    <cellStyle name="Invoer 11 2 14" xfId="7877"/>
    <cellStyle name="Invoer 11 2 14 2" xfId="17604"/>
    <cellStyle name="Invoer 11 2 15" xfId="2550"/>
    <cellStyle name="Invoer 11 2 15 2" xfId="12277"/>
    <cellStyle name="Invoer 11 2 16" xfId="8179"/>
    <cellStyle name="Invoer 11 2 16 2" xfId="17906"/>
    <cellStyle name="Invoer 11 2 17" xfId="8367"/>
    <cellStyle name="Invoer 11 2 17 2" xfId="18094"/>
    <cellStyle name="Invoer 11 2 18" xfId="8549"/>
    <cellStyle name="Invoer 11 2 18 2" xfId="18276"/>
    <cellStyle name="Invoer 11 2 19" xfId="8723"/>
    <cellStyle name="Invoer 11 2 19 2" xfId="18450"/>
    <cellStyle name="Invoer 11 2 2" xfId="4479"/>
    <cellStyle name="Invoer 11 2 2 2" xfId="14206"/>
    <cellStyle name="Invoer 11 2 20" xfId="8896"/>
    <cellStyle name="Invoer 11 2 20 2" xfId="18623"/>
    <cellStyle name="Invoer 11 2 21" xfId="9076"/>
    <cellStyle name="Invoer 11 2 21 2" xfId="18803"/>
    <cellStyle name="Invoer 11 2 22" xfId="9246"/>
    <cellStyle name="Invoer 11 2 22 2" xfId="18973"/>
    <cellStyle name="Invoer 11 2 23" xfId="9416"/>
    <cellStyle name="Invoer 11 2 23 2" xfId="19143"/>
    <cellStyle name="Invoer 11 2 24" xfId="9580"/>
    <cellStyle name="Invoer 11 2 24 2" xfId="19307"/>
    <cellStyle name="Invoer 11 2 25" xfId="9752"/>
    <cellStyle name="Invoer 11 2 25 2" xfId="19479"/>
    <cellStyle name="Invoer 11 2 26" xfId="9913"/>
    <cellStyle name="Invoer 11 2 26 2" xfId="19640"/>
    <cellStyle name="Invoer 11 2 27" xfId="10072"/>
    <cellStyle name="Invoer 11 2 27 2" xfId="19799"/>
    <cellStyle name="Invoer 11 2 28" xfId="10227"/>
    <cellStyle name="Invoer 11 2 28 2" xfId="19954"/>
    <cellStyle name="Invoer 11 2 29" xfId="10381"/>
    <cellStyle name="Invoer 11 2 29 2" xfId="20108"/>
    <cellStyle name="Invoer 11 2 3" xfId="5688"/>
    <cellStyle name="Invoer 11 2 3 2" xfId="15415"/>
    <cellStyle name="Invoer 11 2 30" xfId="10532"/>
    <cellStyle name="Invoer 11 2 30 2" xfId="20259"/>
    <cellStyle name="Invoer 11 2 31" xfId="10678"/>
    <cellStyle name="Invoer 11 2 31 2" xfId="20405"/>
    <cellStyle name="Invoer 11 2 4" xfId="5903"/>
    <cellStyle name="Invoer 11 2 4 2" xfId="15630"/>
    <cellStyle name="Invoer 11 2 5" xfId="5392"/>
    <cellStyle name="Invoer 11 2 5 2" xfId="15119"/>
    <cellStyle name="Invoer 11 2 6" xfId="6277"/>
    <cellStyle name="Invoer 11 2 6 2" xfId="16004"/>
    <cellStyle name="Invoer 11 2 7" xfId="6480"/>
    <cellStyle name="Invoer 11 2 7 2" xfId="16207"/>
    <cellStyle name="Invoer 11 2 8" xfId="6690"/>
    <cellStyle name="Invoer 11 2 8 2" xfId="16417"/>
    <cellStyle name="Invoer 11 2 9" xfId="6886"/>
    <cellStyle name="Invoer 11 2 9 2" xfId="16613"/>
    <cellStyle name="Invoer 11 20" xfId="2608"/>
    <cellStyle name="Invoer 11 20 2" xfId="12335"/>
    <cellStyle name="Invoer 11 21" xfId="8123"/>
    <cellStyle name="Invoer 11 21 2" xfId="17850"/>
    <cellStyle name="Invoer 11 22" xfId="3770"/>
    <cellStyle name="Invoer 11 22 2" xfId="13497"/>
    <cellStyle name="Invoer 11 23" xfId="8054"/>
    <cellStyle name="Invoer 11 23 2" xfId="17781"/>
    <cellStyle name="Invoer 11 24" xfId="8125"/>
    <cellStyle name="Invoer 11 24 2" xfId="17852"/>
    <cellStyle name="Invoer 11 25" xfId="5647"/>
    <cellStyle name="Invoer 11 25 2" xfId="15374"/>
    <cellStyle name="Invoer 11 26" xfId="2979"/>
    <cellStyle name="Invoer 11 26 2" xfId="12706"/>
    <cellStyle name="Invoer 11 27" xfId="5216"/>
    <cellStyle name="Invoer 11 27 2" xfId="14943"/>
    <cellStyle name="Invoer 11 28" xfId="8505"/>
    <cellStyle name="Invoer 11 28 2" xfId="18232"/>
    <cellStyle name="Invoer 11 29" xfId="2858"/>
    <cellStyle name="Invoer 11 29 2" xfId="12585"/>
    <cellStyle name="Invoer 11 3" xfId="2258"/>
    <cellStyle name="Invoer 11 3 10" xfId="7097"/>
    <cellStyle name="Invoer 11 3 10 2" xfId="16824"/>
    <cellStyle name="Invoer 11 3 11" xfId="7293"/>
    <cellStyle name="Invoer 11 3 11 2" xfId="17020"/>
    <cellStyle name="Invoer 11 3 12" xfId="7488"/>
    <cellStyle name="Invoer 11 3 12 2" xfId="17215"/>
    <cellStyle name="Invoer 11 3 13" xfId="7682"/>
    <cellStyle name="Invoer 11 3 13 2" xfId="17409"/>
    <cellStyle name="Invoer 11 3 14" xfId="7878"/>
    <cellStyle name="Invoer 11 3 14 2" xfId="17605"/>
    <cellStyle name="Invoer 11 3 15" xfId="6645"/>
    <cellStyle name="Invoer 11 3 15 2" xfId="16372"/>
    <cellStyle name="Invoer 11 3 16" xfId="8180"/>
    <cellStyle name="Invoer 11 3 16 2" xfId="17907"/>
    <cellStyle name="Invoer 11 3 17" xfId="8368"/>
    <cellStyle name="Invoer 11 3 17 2" xfId="18095"/>
    <cellStyle name="Invoer 11 3 18" xfId="8550"/>
    <cellStyle name="Invoer 11 3 18 2" xfId="18277"/>
    <cellStyle name="Invoer 11 3 19" xfId="8724"/>
    <cellStyle name="Invoer 11 3 19 2" xfId="18451"/>
    <cellStyle name="Invoer 11 3 2" xfId="4480"/>
    <cellStyle name="Invoer 11 3 2 2" xfId="14207"/>
    <cellStyle name="Invoer 11 3 20" xfId="8897"/>
    <cellStyle name="Invoer 11 3 20 2" xfId="18624"/>
    <cellStyle name="Invoer 11 3 21" xfId="9077"/>
    <cellStyle name="Invoer 11 3 21 2" xfId="18804"/>
    <cellStyle name="Invoer 11 3 22" xfId="9247"/>
    <cellStyle name="Invoer 11 3 22 2" xfId="18974"/>
    <cellStyle name="Invoer 11 3 23" xfId="9417"/>
    <cellStyle name="Invoer 11 3 23 2" xfId="19144"/>
    <cellStyle name="Invoer 11 3 24" xfId="9581"/>
    <cellStyle name="Invoer 11 3 24 2" xfId="19308"/>
    <cellStyle name="Invoer 11 3 25" xfId="9753"/>
    <cellStyle name="Invoer 11 3 25 2" xfId="19480"/>
    <cellStyle name="Invoer 11 3 26" xfId="9914"/>
    <cellStyle name="Invoer 11 3 26 2" xfId="19641"/>
    <cellStyle name="Invoer 11 3 27" xfId="10073"/>
    <cellStyle name="Invoer 11 3 27 2" xfId="19800"/>
    <cellStyle name="Invoer 11 3 28" xfId="10228"/>
    <cellStyle name="Invoer 11 3 28 2" xfId="19955"/>
    <cellStyle name="Invoer 11 3 29" xfId="10382"/>
    <cellStyle name="Invoer 11 3 29 2" xfId="20109"/>
    <cellStyle name="Invoer 11 3 3" xfId="5689"/>
    <cellStyle name="Invoer 11 3 3 2" xfId="15416"/>
    <cellStyle name="Invoer 11 3 30" xfId="10533"/>
    <cellStyle name="Invoer 11 3 30 2" xfId="20260"/>
    <cellStyle name="Invoer 11 3 31" xfId="10679"/>
    <cellStyle name="Invoer 11 3 31 2" xfId="20406"/>
    <cellStyle name="Invoer 11 3 4" xfId="5904"/>
    <cellStyle name="Invoer 11 3 4 2" xfId="15631"/>
    <cellStyle name="Invoer 11 3 5" xfId="5619"/>
    <cellStyle name="Invoer 11 3 5 2" xfId="15346"/>
    <cellStyle name="Invoer 11 3 6" xfId="6278"/>
    <cellStyle name="Invoer 11 3 6 2" xfId="16005"/>
    <cellStyle name="Invoer 11 3 7" xfId="6481"/>
    <cellStyle name="Invoer 11 3 7 2" xfId="16208"/>
    <cellStyle name="Invoer 11 3 8" xfId="6691"/>
    <cellStyle name="Invoer 11 3 8 2" xfId="16418"/>
    <cellStyle name="Invoer 11 3 9" xfId="6887"/>
    <cellStyle name="Invoer 11 3 9 2" xfId="16614"/>
    <cellStyle name="Invoer 11 30" xfId="6412"/>
    <cellStyle name="Invoer 11 30 2" xfId="16139"/>
    <cellStyle name="Invoer 11 31" xfId="5307"/>
    <cellStyle name="Invoer 11 31 2" xfId="15034"/>
    <cellStyle name="Invoer 11 32" xfId="6607"/>
    <cellStyle name="Invoer 11 32 2" xfId="16334"/>
    <cellStyle name="Invoer 11 33" xfId="6198"/>
    <cellStyle name="Invoer 11 33 2" xfId="15925"/>
    <cellStyle name="Invoer 11 4" xfId="2946"/>
    <cellStyle name="Invoer 11 4 2" xfId="12673"/>
    <cellStyle name="Invoer 11 5" xfId="2742"/>
    <cellStyle name="Invoer 11 5 2" xfId="12469"/>
    <cellStyle name="Invoer 11 6" xfId="5229"/>
    <cellStyle name="Invoer 11 6 2" xfId="14956"/>
    <cellStyle name="Invoer 11 7" xfId="5650"/>
    <cellStyle name="Invoer 11 7 2" xfId="15377"/>
    <cellStyle name="Invoer 11 8" xfId="5509"/>
    <cellStyle name="Invoer 11 8 2" xfId="15236"/>
    <cellStyle name="Invoer 11 9" xfId="5410"/>
    <cellStyle name="Invoer 11 9 2" xfId="15137"/>
    <cellStyle name="Invoer 12" xfId="723"/>
    <cellStyle name="Invoer 12 10" xfId="6223"/>
    <cellStyle name="Invoer 12 10 2" xfId="15950"/>
    <cellStyle name="Invoer 12 11" xfId="4669"/>
    <cellStyle name="Invoer 12 11 2" xfId="14396"/>
    <cellStyle name="Invoer 12 12" xfId="5033"/>
    <cellStyle name="Invoer 12 12 2" xfId="14760"/>
    <cellStyle name="Invoer 12 13" xfId="5596"/>
    <cellStyle name="Invoer 12 13 2" xfId="15323"/>
    <cellStyle name="Invoer 12 14" xfId="5855"/>
    <cellStyle name="Invoer 12 14 2" xfId="15582"/>
    <cellStyle name="Invoer 12 15" xfId="6842"/>
    <cellStyle name="Invoer 12 15 2" xfId="16569"/>
    <cellStyle name="Invoer 12 16" xfId="5487"/>
    <cellStyle name="Invoer 12 16 2" xfId="15214"/>
    <cellStyle name="Invoer 12 17" xfId="4806"/>
    <cellStyle name="Invoer 12 17 2" xfId="14533"/>
    <cellStyle name="Invoer 12 18" xfId="5546"/>
    <cellStyle name="Invoer 12 18 2" xfId="15273"/>
    <cellStyle name="Invoer 12 19" xfId="3046"/>
    <cellStyle name="Invoer 12 19 2" xfId="12773"/>
    <cellStyle name="Invoer 12 2" xfId="2259"/>
    <cellStyle name="Invoer 12 2 10" xfId="7098"/>
    <cellStyle name="Invoer 12 2 10 2" xfId="16825"/>
    <cellStyle name="Invoer 12 2 11" xfId="7294"/>
    <cellStyle name="Invoer 12 2 11 2" xfId="17021"/>
    <cellStyle name="Invoer 12 2 12" xfId="7489"/>
    <cellStyle name="Invoer 12 2 12 2" xfId="17216"/>
    <cellStyle name="Invoer 12 2 13" xfId="7683"/>
    <cellStyle name="Invoer 12 2 13 2" xfId="17410"/>
    <cellStyle name="Invoer 12 2 14" xfId="7879"/>
    <cellStyle name="Invoer 12 2 14 2" xfId="17606"/>
    <cellStyle name="Invoer 12 2 15" xfId="5172"/>
    <cellStyle name="Invoer 12 2 15 2" xfId="14899"/>
    <cellStyle name="Invoer 12 2 16" xfId="8181"/>
    <cellStyle name="Invoer 12 2 16 2" xfId="17908"/>
    <cellStyle name="Invoer 12 2 17" xfId="8369"/>
    <cellStyle name="Invoer 12 2 17 2" xfId="18096"/>
    <cellStyle name="Invoer 12 2 18" xfId="8551"/>
    <cellStyle name="Invoer 12 2 18 2" xfId="18278"/>
    <cellStyle name="Invoer 12 2 19" xfId="8725"/>
    <cellStyle name="Invoer 12 2 19 2" xfId="18452"/>
    <cellStyle name="Invoer 12 2 2" xfId="4481"/>
    <cellStyle name="Invoer 12 2 2 2" xfId="14208"/>
    <cellStyle name="Invoer 12 2 20" xfId="8898"/>
    <cellStyle name="Invoer 12 2 20 2" xfId="18625"/>
    <cellStyle name="Invoer 12 2 21" xfId="9078"/>
    <cellStyle name="Invoer 12 2 21 2" xfId="18805"/>
    <cellStyle name="Invoer 12 2 22" xfId="9248"/>
    <cellStyle name="Invoer 12 2 22 2" xfId="18975"/>
    <cellStyle name="Invoer 12 2 23" xfId="9418"/>
    <cellStyle name="Invoer 12 2 23 2" xfId="19145"/>
    <cellStyle name="Invoer 12 2 24" xfId="9582"/>
    <cellStyle name="Invoer 12 2 24 2" xfId="19309"/>
    <cellStyle name="Invoer 12 2 25" xfId="9754"/>
    <cellStyle name="Invoer 12 2 25 2" xfId="19481"/>
    <cellStyle name="Invoer 12 2 26" xfId="9915"/>
    <cellStyle name="Invoer 12 2 26 2" xfId="19642"/>
    <cellStyle name="Invoer 12 2 27" xfId="10074"/>
    <cellStyle name="Invoer 12 2 27 2" xfId="19801"/>
    <cellStyle name="Invoer 12 2 28" xfId="10229"/>
    <cellStyle name="Invoer 12 2 28 2" xfId="19956"/>
    <cellStyle name="Invoer 12 2 29" xfId="10383"/>
    <cellStyle name="Invoer 12 2 29 2" xfId="20110"/>
    <cellStyle name="Invoer 12 2 3" xfId="5690"/>
    <cellStyle name="Invoer 12 2 3 2" xfId="15417"/>
    <cellStyle name="Invoer 12 2 30" xfId="10534"/>
    <cellStyle name="Invoer 12 2 30 2" xfId="20261"/>
    <cellStyle name="Invoer 12 2 31" xfId="10680"/>
    <cellStyle name="Invoer 12 2 31 2" xfId="20407"/>
    <cellStyle name="Invoer 12 2 4" xfId="5905"/>
    <cellStyle name="Invoer 12 2 4 2" xfId="15632"/>
    <cellStyle name="Invoer 12 2 5" xfId="5351"/>
    <cellStyle name="Invoer 12 2 5 2" xfId="15078"/>
    <cellStyle name="Invoer 12 2 6" xfId="6279"/>
    <cellStyle name="Invoer 12 2 6 2" xfId="16006"/>
    <cellStyle name="Invoer 12 2 7" xfId="6482"/>
    <cellStyle name="Invoer 12 2 7 2" xfId="16209"/>
    <cellStyle name="Invoer 12 2 8" xfId="6692"/>
    <cellStyle name="Invoer 12 2 8 2" xfId="16419"/>
    <cellStyle name="Invoer 12 2 9" xfId="6888"/>
    <cellStyle name="Invoer 12 2 9 2" xfId="16615"/>
    <cellStyle name="Invoer 12 20" xfId="7029"/>
    <cellStyle name="Invoer 12 20 2" xfId="16756"/>
    <cellStyle name="Invoer 12 21" xfId="7240"/>
    <cellStyle name="Invoer 12 21 2" xfId="16967"/>
    <cellStyle name="Invoer 12 22" xfId="6409"/>
    <cellStyle name="Invoer 12 22 2" xfId="16136"/>
    <cellStyle name="Invoer 12 23" xfId="6139"/>
    <cellStyle name="Invoer 12 23 2" xfId="15866"/>
    <cellStyle name="Invoer 12 24" xfId="8506"/>
    <cellStyle name="Invoer 12 24 2" xfId="18233"/>
    <cellStyle name="Invoer 12 25" xfId="6618"/>
    <cellStyle name="Invoer 12 25 2" xfId="16345"/>
    <cellStyle name="Invoer 12 26" xfId="5835"/>
    <cellStyle name="Invoer 12 26 2" xfId="15562"/>
    <cellStyle name="Invoer 12 27" xfId="2791"/>
    <cellStyle name="Invoer 12 27 2" xfId="12518"/>
    <cellStyle name="Invoer 12 28" xfId="9207"/>
    <cellStyle name="Invoer 12 28 2" xfId="18934"/>
    <cellStyle name="Invoer 12 29" xfId="6427"/>
    <cellStyle name="Invoer 12 29 2" xfId="16154"/>
    <cellStyle name="Invoer 12 3" xfId="2260"/>
    <cellStyle name="Invoer 12 3 10" xfId="7099"/>
    <cellStyle name="Invoer 12 3 10 2" xfId="16826"/>
    <cellStyle name="Invoer 12 3 11" xfId="7295"/>
    <cellStyle name="Invoer 12 3 11 2" xfId="17022"/>
    <cellStyle name="Invoer 12 3 12" xfId="7490"/>
    <cellStyle name="Invoer 12 3 12 2" xfId="17217"/>
    <cellStyle name="Invoer 12 3 13" xfId="7684"/>
    <cellStyle name="Invoer 12 3 13 2" xfId="17411"/>
    <cellStyle name="Invoer 12 3 14" xfId="7880"/>
    <cellStyle name="Invoer 12 3 14 2" xfId="17607"/>
    <cellStyle name="Invoer 12 3 15" xfId="5615"/>
    <cellStyle name="Invoer 12 3 15 2" xfId="15342"/>
    <cellStyle name="Invoer 12 3 16" xfId="8182"/>
    <cellStyle name="Invoer 12 3 16 2" xfId="17909"/>
    <cellStyle name="Invoer 12 3 17" xfId="8370"/>
    <cellStyle name="Invoer 12 3 17 2" xfId="18097"/>
    <cellStyle name="Invoer 12 3 18" xfId="8552"/>
    <cellStyle name="Invoer 12 3 18 2" xfId="18279"/>
    <cellStyle name="Invoer 12 3 19" xfId="8726"/>
    <cellStyle name="Invoer 12 3 19 2" xfId="18453"/>
    <cellStyle name="Invoer 12 3 2" xfId="4482"/>
    <cellStyle name="Invoer 12 3 2 2" xfId="14209"/>
    <cellStyle name="Invoer 12 3 20" xfId="8899"/>
    <cellStyle name="Invoer 12 3 20 2" xfId="18626"/>
    <cellStyle name="Invoer 12 3 21" xfId="9079"/>
    <cellStyle name="Invoer 12 3 21 2" xfId="18806"/>
    <cellStyle name="Invoer 12 3 22" xfId="9249"/>
    <cellStyle name="Invoer 12 3 22 2" xfId="18976"/>
    <cellStyle name="Invoer 12 3 23" xfId="9419"/>
    <cellStyle name="Invoer 12 3 23 2" xfId="19146"/>
    <cellStyle name="Invoer 12 3 24" xfId="9583"/>
    <cellStyle name="Invoer 12 3 24 2" xfId="19310"/>
    <cellStyle name="Invoer 12 3 25" xfId="9755"/>
    <cellStyle name="Invoer 12 3 25 2" xfId="19482"/>
    <cellStyle name="Invoer 12 3 26" xfId="9916"/>
    <cellStyle name="Invoer 12 3 26 2" xfId="19643"/>
    <cellStyle name="Invoer 12 3 27" xfId="10075"/>
    <cellStyle name="Invoer 12 3 27 2" xfId="19802"/>
    <cellStyle name="Invoer 12 3 28" xfId="10230"/>
    <cellStyle name="Invoer 12 3 28 2" xfId="19957"/>
    <cellStyle name="Invoer 12 3 29" xfId="10384"/>
    <cellStyle name="Invoer 12 3 29 2" xfId="20111"/>
    <cellStyle name="Invoer 12 3 3" xfId="5691"/>
    <cellStyle name="Invoer 12 3 3 2" xfId="15418"/>
    <cellStyle name="Invoer 12 3 30" xfId="10535"/>
    <cellStyle name="Invoer 12 3 30 2" xfId="20262"/>
    <cellStyle name="Invoer 12 3 31" xfId="10681"/>
    <cellStyle name="Invoer 12 3 31 2" xfId="20408"/>
    <cellStyle name="Invoer 12 3 4" xfId="5906"/>
    <cellStyle name="Invoer 12 3 4 2" xfId="15633"/>
    <cellStyle name="Invoer 12 3 5" xfId="2928"/>
    <cellStyle name="Invoer 12 3 5 2" xfId="12655"/>
    <cellStyle name="Invoer 12 3 6" xfId="6280"/>
    <cellStyle name="Invoer 12 3 6 2" xfId="16007"/>
    <cellStyle name="Invoer 12 3 7" xfId="6483"/>
    <cellStyle name="Invoer 12 3 7 2" xfId="16210"/>
    <cellStyle name="Invoer 12 3 8" xfId="6693"/>
    <cellStyle name="Invoer 12 3 8 2" xfId="16420"/>
    <cellStyle name="Invoer 12 3 9" xfId="6889"/>
    <cellStyle name="Invoer 12 3 9 2" xfId="16616"/>
    <cellStyle name="Invoer 12 30" xfId="8313"/>
    <cellStyle name="Invoer 12 30 2" xfId="18040"/>
    <cellStyle name="Invoer 12 31" xfId="8302"/>
    <cellStyle name="Invoer 12 31 2" xfId="18029"/>
    <cellStyle name="Invoer 12 32" xfId="4821"/>
    <cellStyle name="Invoer 12 32 2" xfId="14548"/>
    <cellStyle name="Invoer 12 33" xfId="10035"/>
    <cellStyle name="Invoer 12 33 2" xfId="19762"/>
    <cellStyle name="Invoer 12 4" xfId="2947"/>
    <cellStyle name="Invoer 12 4 2" xfId="12674"/>
    <cellStyle name="Invoer 12 5" xfId="2741"/>
    <cellStyle name="Invoer 12 5 2" xfId="12468"/>
    <cellStyle name="Invoer 12 6" xfId="5472"/>
    <cellStyle name="Invoer 12 6 2" xfId="15199"/>
    <cellStyle name="Invoer 12 7" xfId="6027"/>
    <cellStyle name="Invoer 12 7 2" xfId="15754"/>
    <cellStyle name="Invoer 12 8" xfId="2881"/>
    <cellStyle name="Invoer 12 8 2" xfId="12608"/>
    <cellStyle name="Invoer 12 9" xfId="5821"/>
    <cellStyle name="Invoer 12 9 2" xfId="15548"/>
    <cellStyle name="Invoer 13" xfId="724"/>
    <cellStyle name="Invoer 13 10" xfId="4688"/>
    <cellStyle name="Invoer 13 10 2" xfId="14415"/>
    <cellStyle name="Invoer 13 11" xfId="6186"/>
    <cellStyle name="Invoer 13 11 2" xfId="15913"/>
    <cellStyle name="Invoer 13 12" xfId="2512"/>
    <cellStyle name="Invoer 13 12 2" xfId="12239"/>
    <cellStyle name="Invoer 13 13" xfId="5359"/>
    <cellStyle name="Invoer 13 13 2" xfId="15086"/>
    <cellStyle name="Invoer 13 14" xfId="5283"/>
    <cellStyle name="Invoer 13 14 2" xfId="15010"/>
    <cellStyle name="Invoer 13 15" xfId="6415"/>
    <cellStyle name="Invoer 13 15 2" xfId="16142"/>
    <cellStyle name="Invoer 13 16" xfId="6641"/>
    <cellStyle name="Invoer 13 16 2" xfId="16368"/>
    <cellStyle name="Invoer 13 17" xfId="5092"/>
    <cellStyle name="Invoer 13 17 2" xfId="14819"/>
    <cellStyle name="Invoer 13 18" xfId="6833"/>
    <cellStyle name="Invoer 13 18 2" xfId="16560"/>
    <cellStyle name="Invoer 13 19" xfId="5743"/>
    <cellStyle name="Invoer 13 19 2" xfId="15470"/>
    <cellStyle name="Invoer 13 2" xfId="2261"/>
    <cellStyle name="Invoer 13 2 10" xfId="7100"/>
    <cellStyle name="Invoer 13 2 10 2" xfId="16827"/>
    <cellStyle name="Invoer 13 2 11" xfId="7296"/>
    <cellStyle name="Invoer 13 2 11 2" xfId="17023"/>
    <cellStyle name="Invoer 13 2 12" xfId="7491"/>
    <cellStyle name="Invoer 13 2 12 2" xfId="17218"/>
    <cellStyle name="Invoer 13 2 13" xfId="7685"/>
    <cellStyle name="Invoer 13 2 13 2" xfId="17412"/>
    <cellStyle name="Invoer 13 2 14" xfId="7881"/>
    <cellStyle name="Invoer 13 2 14 2" xfId="17608"/>
    <cellStyle name="Invoer 13 2 15" xfId="2838"/>
    <cellStyle name="Invoer 13 2 15 2" xfId="12565"/>
    <cellStyle name="Invoer 13 2 16" xfId="8183"/>
    <cellStyle name="Invoer 13 2 16 2" xfId="17910"/>
    <cellStyle name="Invoer 13 2 17" xfId="8371"/>
    <cellStyle name="Invoer 13 2 17 2" xfId="18098"/>
    <cellStyle name="Invoer 13 2 18" xfId="8553"/>
    <cellStyle name="Invoer 13 2 18 2" xfId="18280"/>
    <cellStyle name="Invoer 13 2 19" xfId="8727"/>
    <cellStyle name="Invoer 13 2 19 2" xfId="18454"/>
    <cellStyle name="Invoer 13 2 2" xfId="4483"/>
    <cellStyle name="Invoer 13 2 2 2" xfId="14210"/>
    <cellStyle name="Invoer 13 2 20" xfId="8900"/>
    <cellStyle name="Invoer 13 2 20 2" xfId="18627"/>
    <cellStyle name="Invoer 13 2 21" xfId="9080"/>
    <cellStyle name="Invoer 13 2 21 2" xfId="18807"/>
    <cellStyle name="Invoer 13 2 22" xfId="9250"/>
    <cellStyle name="Invoer 13 2 22 2" xfId="18977"/>
    <cellStyle name="Invoer 13 2 23" xfId="9420"/>
    <cellStyle name="Invoer 13 2 23 2" xfId="19147"/>
    <cellStyle name="Invoer 13 2 24" xfId="9584"/>
    <cellStyle name="Invoer 13 2 24 2" xfId="19311"/>
    <cellStyle name="Invoer 13 2 25" xfId="9756"/>
    <cellStyle name="Invoer 13 2 25 2" xfId="19483"/>
    <cellStyle name="Invoer 13 2 26" xfId="9917"/>
    <cellStyle name="Invoer 13 2 26 2" xfId="19644"/>
    <cellStyle name="Invoer 13 2 27" xfId="10076"/>
    <cellStyle name="Invoer 13 2 27 2" xfId="19803"/>
    <cellStyle name="Invoer 13 2 28" xfId="10231"/>
    <cellStyle name="Invoer 13 2 28 2" xfId="19958"/>
    <cellStyle name="Invoer 13 2 29" xfId="10385"/>
    <cellStyle name="Invoer 13 2 29 2" xfId="20112"/>
    <cellStyle name="Invoer 13 2 3" xfId="5692"/>
    <cellStyle name="Invoer 13 2 3 2" xfId="15419"/>
    <cellStyle name="Invoer 13 2 30" xfId="10536"/>
    <cellStyle name="Invoer 13 2 30 2" xfId="20263"/>
    <cellStyle name="Invoer 13 2 31" xfId="10682"/>
    <cellStyle name="Invoer 13 2 31 2" xfId="20409"/>
    <cellStyle name="Invoer 13 2 4" xfId="5907"/>
    <cellStyle name="Invoer 13 2 4 2" xfId="15634"/>
    <cellStyle name="Invoer 13 2 5" xfId="2488"/>
    <cellStyle name="Invoer 13 2 5 2" xfId="12215"/>
    <cellStyle name="Invoer 13 2 6" xfId="6281"/>
    <cellStyle name="Invoer 13 2 6 2" xfId="16008"/>
    <cellStyle name="Invoer 13 2 7" xfId="6484"/>
    <cellStyle name="Invoer 13 2 7 2" xfId="16211"/>
    <cellStyle name="Invoer 13 2 8" xfId="6694"/>
    <cellStyle name="Invoer 13 2 8 2" xfId="16421"/>
    <cellStyle name="Invoer 13 2 9" xfId="6890"/>
    <cellStyle name="Invoer 13 2 9 2" xfId="16617"/>
    <cellStyle name="Invoer 13 20" xfId="7739"/>
    <cellStyle name="Invoer 13 20 2" xfId="17466"/>
    <cellStyle name="Invoer 13 21" xfId="5067"/>
    <cellStyle name="Invoer 13 21 2" xfId="14794"/>
    <cellStyle name="Invoer 13 22" xfId="7347"/>
    <cellStyle name="Invoer 13 22 2" xfId="17074"/>
    <cellStyle name="Invoer 13 23" xfId="5519"/>
    <cellStyle name="Invoer 13 23 2" xfId="15246"/>
    <cellStyle name="Invoer 13 24" xfId="2753"/>
    <cellStyle name="Invoer 13 24 2" xfId="12480"/>
    <cellStyle name="Invoer 13 25" xfId="6657"/>
    <cellStyle name="Invoer 13 25 2" xfId="16384"/>
    <cellStyle name="Invoer 13 26" xfId="8058"/>
    <cellStyle name="Invoer 13 26 2" xfId="17785"/>
    <cellStyle name="Invoer 13 27" xfId="8502"/>
    <cellStyle name="Invoer 13 27 2" xfId="18229"/>
    <cellStyle name="Invoer 13 28" xfId="5583"/>
    <cellStyle name="Invoer 13 28 2" xfId="15310"/>
    <cellStyle name="Invoer 13 29" xfId="2508"/>
    <cellStyle name="Invoer 13 29 2" xfId="12235"/>
    <cellStyle name="Invoer 13 3" xfId="2262"/>
    <cellStyle name="Invoer 13 3 10" xfId="7101"/>
    <cellStyle name="Invoer 13 3 10 2" xfId="16828"/>
    <cellStyle name="Invoer 13 3 11" xfId="7297"/>
    <cellStyle name="Invoer 13 3 11 2" xfId="17024"/>
    <cellStyle name="Invoer 13 3 12" xfId="7492"/>
    <cellStyle name="Invoer 13 3 12 2" xfId="17219"/>
    <cellStyle name="Invoer 13 3 13" xfId="7686"/>
    <cellStyle name="Invoer 13 3 13 2" xfId="17413"/>
    <cellStyle name="Invoer 13 3 14" xfId="7882"/>
    <cellStyle name="Invoer 13 3 14 2" xfId="17609"/>
    <cellStyle name="Invoer 13 3 15" xfId="6081"/>
    <cellStyle name="Invoer 13 3 15 2" xfId="15808"/>
    <cellStyle name="Invoer 13 3 16" xfId="8184"/>
    <cellStyle name="Invoer 13 3 16 2" xfId="17911"/>
    <cellStyle name="Invoer 13 3 17" xfId="8372"/>
    <cellStyle name="Invoer 13 3 17 2" xfId="18099"/>
    <cellStyle name="Invoer 13 3 18" xfId="8554"/>
    <cellStyle name="Invoer 13 3 18 2" xfId="18281"/>
    <cellStyle name="Invoer 13 3 19" xfId="8728"/>
    <cellStyle name="Invoer 13 3 19 2" xfId="18455"/>
    <cellStyle name="Invoer 13 3 2" xfId="4484"/>
    <cellStyle name="Invoer 13 3 2 2" xfId="14211"/>
    <cellStyle name="Invoer 13 3 20" xfId="8901"/>
    <cellStyle name="Invoer 13 3 20 2" xfId="18628"/>
    <cellStyle name="Invoer 13 3 21" xfId="9081"/>
    <cellStyle name="Invoer 13 3 21 2" xfId="18808"/>
    <cellStyle name="Invoer 13 3 22" xfId="9251"/>
    <cellStyle name="Invoer 13 3 22 2" xfId="18978"/>
    <cellStyle name="Invoer 13 3 23" xfId="9421"/>
    <cellStyle name="Invoer 13 3 23 2" xfId="19148"/>
    <cellStyle name="Invoer 13 3 24" xfId="9585"/>
    <cellStyle name="Invoer 13 3 24 2" xfId="19312"/>
    <cellStyle name="Invoer 13 3 25" xfId="9757"/>
    <cellStyle name="Invoer 13 3 25 2" xfId="19484"/>
    <cellStyle name="Invoer 13 3 26" xfId="9918"/>
    <cellStyle name="Invoer 13 3 26 2" xfId="19645"/>
    <cellStyle name="Invoer 13 3 27" xfId="10077"/>
    <cellStyle name="Invoer 13 3 27 2" xfId="19804"/>
    <cellStyle name="Invoer 13 3 28" xfId="10232"/>
    <cellStyle name="Invoer 13 3 28 2" xfId="19959"/>
    <cellStyle name="Invoer 13 3 29" xfId="10386"/>
    <cellStyle name="Invoer 13 3 29 2" xfId="20113"/>
    <cellStyle name="Invoer 13 3 3" xfId="5693"/>
    <cellStyle name="Invoer 13 3 3 2" xfId="15420"/>
    <cellStyle name="Invoer 13 3 30" xfId="10537"/>
    <cellStyle name="Invoer 13 3 30 2" xfId="20264"/>
    <cellStyle name="Invoer 13 3 31" xfId="10683"/>
    <cellStyle name="Invoer 13 3 31 2" xfId="20410"/>
    <cellStyle name="Invoer 13 3 4" xfId="5908"/>
    <cellStyle name="Invoer 13 3 4 2" xfId="15635"/>
    <cellStyle name="Invoer 13 3 5" xfId="5506"/>
    <cellStyle name="Invoer 13 3 5 2" xfId="15233"/>
    <cellStyle name="Invoer 13 3 6" xfId="6282"/>
    <cellStyle name="Invoer 13 3 6 2" xfId="16009"/>
    <cellStyle name="Invoer 13 3 7" xfId="6485"/>
    <cellStyle name="Invoer 13 3 7 2" xfId="16212"/>
    <cellStyle name="Invoer 13 3 8" xfId="6695"/>
    <cellStyle name="Invoer 13 3 8 2" xfId="16422"/>
    <cellStyle name="Invoer 13 3 9" xfId="6891"/>
    <cellStyle name="Invoer 13 3 9 2" xfId="16618"/>
    <cellStyle name="Invoer 13 30" xfId="6947"/>
    <cellStyle name="Invoer 13 30 2" xfId="16674"/>
    <cellStyle name="Invoer 13 31" xfId="9203"/>
    <cellStyle name="Invoer 13 31 2" xfId="18930"/>
    <cellStyle name="Invoer 13 32" xfId="6610"/>
    <cellStyle name="Invoer 13 32 2" xfId="16337"/>
    <cellStyle name="Invoer 13 33" xfId="9198"/>
    <cellStyle name="Invoer 13 33 2" xfId="18925"/>
    <cellStyle name="Invoer 13 4" xfId="2948"/>
    <cellStyle name="Invoer 13 4 2" xfId="12675"/>
    <cellStyle name="Invoer 13 5" xfId="2740"/>
    <cellStyle name="Invoer 13 5 2" xfId="12467"/>
    <cellStyle name="Invoer 13 6" xfId="4983"/>
    <cellStyle name="Invoer 13 6 2" xfId="14710"/>
    <cellStyle name="Invoer 13 7" xfId="5306"/>
    <cellStyle name="Invoer 13 7 2" xfId="15033"/>
    <cellStyle name="Invoer 13 8" xfId="5250"/>
    <cellStyle name="Invoer 13 8 2" xfId="14977"/>
    <cellStyle name="Invoer 13 9" xfId="5137"/>
    <cellStyle name="Invoer 13 9 2" xfId="14864"/>
    <cellStyle name="Invoer 14" xfId="725"/>
    <cellStyle name="Invoer 14 10" xfId="5282"/>
    <cellStyle name="Invoer 14 10 2" xfId="15009"/>
    <cellStyle name="Invoer 14 11" xfId="5337"/>
    <cellStyle name="Invoer 14 11 2" xfId="15064"/>
    <cellStyle name="Invoer 14 12" xfId="4808"/>
    <cellStyle name="Invoer 14 12 2" xfId="14535"/>
    <cellStyle name="Invoer 14 13" xfId="2943"/>
    <cellStyle name="Invoer 14 13 2" xfId="12670"/>
    <cellStyle name="Invoer 14 14" xfId="6534"/>
    <cellStyle name="Invoer 14 14 2" xfId="16261"/>
    <cellStyle name="Invoer 14 15" xfId="6200"/>
    <cellStyle name="Invoer 14 15 2" xfId="15927"/>
    <cellStyle name="Invoer 14 16" xfId="7424"/>
    <cellStyle name="Invoer 14 16 2" xfId="17151"/>
    <cellStyle name="Invoer 14 17" xfId="6134"/>
    <cellStyle name="Invoer 14 17 2" xfId="15861"/>
    <cellStyle name="Invoer 14 18" xfId="6171"/>
    <cellStyle name="Invoer 14 18 2" xfId="15898"/>
    <cellStyle name="Invoer 14 19" xfId="2710"/>
    <cellStyle name="Invoer 14 19 2" xfId="12437"/>
    <cellStyle name="Invoer 14 2" xfId="2263"/>
    <cellStyle name="Invoer 14 2 10" xfId="7102"/>
    <cellStyle name="Invoer 14 2 10 2" xfId="16829"/>
    <cellStyle name="Invoer 14 2 11" xfId="7298"/>
    <cellStyle name="Invoer 14 2 11 2" xfId="17025"/>
    <cellStyle name="Invoer 14 2 12" xfId="7493"/>
    <cellStyle name="Invoer 14 2 12 2" xfId="17220"/>
    <cellStyle name="Invoer 14 2 13" xfId="7687"/>
    <cellStyle name="Invoer 14 2 13 2" xfId="17414"/>
    <cellStyle name="Invoer 14 2 14" xfId="7883"/>
    <cellStyle name="Invoer 14 2 14 2" xfId="17610"/>
    <cellStyle name="Invoer 14 2 15" xfId="5453"/>
    <cellStyle name="Invoer 14 2 15 2" xfId="15180"/>
    <cellStyle name="Invoer 14 2 16" xfId="8185"/>
    <cellStyle name="Invoer 14 2 16 2" xfId="17912"/>
    <cellStyle name="Invoer 14 2 17" xfId="8373"/>
    <cellStyle name="Invoer 14 2 17 2" xfId="18100"/>
    <cellStyle name="Invoer 14 2 18" xfId="8555"/>
    <cellStyle name="Invoer 14 2 18 2" xfId="18282"/>
    <cellStyle name="Invoer 14 2 19" xfId="8729"/>
    <cellStyle name="Invoer 14 2 19 2" xfId="18456"/>
    <cellStyle name="Invoer 14 2 2" xfId="4485"/>
    <cellStyle name="Invoer 14 2 2 2" xfId="14212"/>
    <cellStyle name="Invoer 14 2 20" xfId="8902"/>
    <cellStyle name="Invoer 14 2 20 2" xfId="18629"/>
    <cellStyle name="Invoer 14 2 21" xfId="9082"/>
    <cellStyle name="Invoer 14 2 21 2" xfId="18809"/>
    <cellStyle name="Invoer 14 2 22" xfId="9252"/>
    <cellStyle name="Invoer 14 2 22 2" xfId="18979"/>
    <cellStyle name="Invoer 14 2 23" xfId="9422"/>
    <cellStyle name="Invoer 14 2 23 2" xfId="19149"/>
    <cellStyle name="Invoer 14 2 24" xfId="9586"/>
    <cellStyle name="Invoer 14 2 24 2" xfId="19313"/>
    <cellStyle name="Invoer 14 2 25" xfId="9758"/>
    <cellStyle name="Invoer 14 2 25 2" xfId="19485"/>
    <cellStyle name="Invoer 14 2 26" xfId="9919"/>
    <cellStyle name="Invoer 14 2 26 2" xfId="19646"/>
    <cellStyle name="Invoer 14 2 27" xfId="10078"/>
    <cellStyle name="Invoer 14 2 27 2" xfId="19805"/>
    <cellStyle name="Invoer 14 2 28" xfId="10233"/>
    <cellStyle name="Invoer 14 2 28 2" xfId="19960"/>
    <cellStyle name="Invoer 14 2 29" xfId="10387"/>
    <cellStyle name="Invoer 14 2 29 2" xfId="20114"/>
    <cellStyle name="Invoer 14 2 3" xfId="5694"/>
    <cellStyle name="Invoer 14 2 3 2" xfId="15421"/>
    <cellStyle name="Invoer 14 2 30" xfId="10538"/>
    <cellStyle name="Invoer 14 2 30 2" xfId="20265"/>
    <cellStyle name="Invoer 14 2 31" xfId="10684"/>
    <cellStyle name="Invoer 14 2 31 2" xfId="20411"/>
    <cellStyle name="Invoer 14 2 4" xfId="5909"/>
    <cellStyle name="Invoer 14 2 4 2" xfId="15636"/>
    <cellStyle name="Invoer 14 2 5" xfId="4776"/>
    <cellStyle name="Invoer 14 2 5 2" xfId="14503"/>
    <cellStyle name="Invoer 14 2 6" xfId="6283"/>
    <cellStyle name="Invoer 14 2 6 2" xfId="16010"/>
    <cellStyle name="Invoer 14 2 7" xfId="6486"/>
    <cellStyle name="Invoer 14 2 7 2" xfId="16213"/>
    <cellStyle name="Invoer 14 2 8" xfId="6696"/>
    <cellStyle name="Invoer 14 2 8 2" xfId="16423"/>
    <cellStyle name="Invoer 14 2 9" xfId="6892"/>
    <cellStyle name="Invoer 14 2 9 2" xfId="16619"/>
    <cellStyle name="Invoer 14 20" xfId="4684"/>
    <cellStyle name="Invoer 14 20 2" xfId="14411"/>
    <cellStyle name="Invoer 14 21" xfId="8306"/>
    <cellStyle name="Invoer 14 21 2" xfId="18033"/>
    <cellStyle name="Invoer 14 22" xfId="2557"/>
    <cellStyle name="Invoer 14 22 2" xfId="12284"/>
    <cellStyle name="Invoer 14 23" xfId="8233"/>
    <cellStyle name="Invoer 14 23 2" xfId="17960"/>
    <cellStyle name="Invoer 14 24" xfId="2517"/>
    <cellStyle name="Invoer 14 24 2" xfId="12244"/>
    <cellStyle name="Invoer 14 25" xfId="9021"/>
    <cellStyle name="Invoer 14 25 2" xfId="18748"/>
    <cellStyle name="Invoer 14 26" xfId="2884"/>
    <cellStyle name="Invoer 14 26 2" xfId="12611"/>
    <cellStyle name="Invoer 14 27" xfId="8950"/>
    <cellStyle name="Invoer 14 27 2" xfId="18677"/>
    <cellStyle name="Invoer 14 28" xfId="6199"/>
    <cellStyle name="Invoer 14 28 2" xfId="15926"/>
    <cellStyle name="Invoer 14 29" xfId="9705"/>
    <cellStyle name="Invoer 14 29 2" xfId="19432"/>
    <cellStyle name="Invoer 14 3" xfId="2264"/>
    <cellStyle name="Invoer 14 3 10" xfId="7103"/>
    <cellStyle name="Invoer 14 3 10 2" xfId="16830"/>
    <cellStyle name="Invoer 14 3 11" xfId="7299"/>
    <cellStyle name="Invoer 14 3 11 2" xfId="17026"/>
    <cellStyle name="Invoer 14 3 12" xfId="7494"/>
    <cellStyle name="Invoer 14 3 12 2" xfId="17221"/>
    <cellStyle name="Invoer 14 3 13" xfId="7688"/>
    <cellStyle name="Invoer 14 3 13 2" xfId="17415"/>
    <cellStyle name="Invoer 14 3 14" xfId="7884"/>
    <cellStyle name="Invoer 14 3 14 2" xfId="17611"/>
    <cellStyle name="Invoer 14 3 15" xfId="5817"/>
    <cellStyle name="Invoer 14 3 15 2" xfId="15544"/>
    <cellStyle name="Invoer 14 3 16" xfId="8186"/>
    <cellStyle name="Invoer 14 3 16 2" xfId="17913"/>
    <cellStyle name="Invoer 14 3 17" xfId="8374"/>
    <cellStyle name="Invoer 14 3 17 2" xfId="18101"/>
    <cellStyle name="Invoer 14 3 18" xfId="8556"/>
    <cellStyle name="Invoer 14 3 18 2" xfId="18283"/>
    <cellStyle name="Invoer 14 3 19" xfId="8730"/>
    <cellStyle name="Invoer 14 3 19 2" xfId="18457"/>
    <cellStyle name="Invoer 14 3 2" xfId="4486"/>
    <cellStyle name="Invoer 14 3 2 2" xfId="14213"/>
    <cellStyle name="Invoer 14 3 20" xfId="8903"/>
    <cellStyle name="Invoer 14 3 20 2" xfId="18630"/>
    <cellStyle name="Invoer 14 3 21" xfId="9083"/>
    <cellStyle name="Invoer 14 3 21 2" xfId="18810"/>
    <cellStyle name="Invoer 14 3 22" xfId="9253"/>
    <cellStyle name="Invoer 14 3 22 2" xfId="18980"/>
    <cellStyle name="Invoer 14 3 23" xfId="9423"/>
    <cellStyle name="Invoer 14 3 23 2" xfId="19150"/>
    <cellStyle name="Invoer 14 3 24" xfId="9587"/>
    <cellStyle name="Invoer 14 3 24 2" xfId="19314"/>
    <cellStyle name="Invoer 14 3 25" xfId="9759"/>
    <cellStyle name="Invoer 14 3 25 2" xfId="19486"/>
    <cellStyle name="Invoer 14 3 26" xfId="9920"/>
    <cellStyle name="Invoer 14 3 26 2" xfId="19647"/>
    <cellStyle name="Invoer 14 3 27" xfId="10079"/>
    <cellStyle name="Invoer 14 3 27 2" xfId="19806"/>
    <cellStyle name="Invoer 14 3 28" xfId="10234"/>
    <cellStyle name="Invoer 14 3 28 2" xfId="19961"/>
    <cellStyle name="Invoer 14 3 29" xfId="10388"/>
    <cellStyle name="Invoer 14 3 29 2" xfId="20115"/>
    <cellStyle name="Invoer 14 3 3" xfId="5695"/>
    <cellStyle name="Invoer 14 3 3 2" xfId="15422"/>
    <cellStyle name="Invoer 14 3 30" xfId="10539"/>
    <cellStyle name="Invoer 14 3 30 2" xfId="20266"/>
    <cellStyle name="Invoer 14 3 31" xfId="10685"/>
    <cellStyle name="Invoer 14 3 31 2" xfId="20412"/>
    <cellStyle name="Invoer 14 3 4" xfId="5910"/>
    <cellStyle name="Invoer 14 3 4 2" xfId="15637"/>
    <cellStyle name="Invoer 14 3 5" xfId="2965"/>
    <cellStyle name="Invoer 14 3 5 2" xfId="12692"/>
    <cellStyle name="Invoer 14 3 6" xfId="6284"/>
    <cellStyle name="Invoer 14 3 6 2" xfId="16011"/>
    <cellStyle name="Invoer 14 3 7" xfId="6487"/>
    <cellStyle name="Invoer 14 3 7 2" xfId="16214"/>
    <cellStyle name="Invoer 14 3 8" xfId="6697"/>
    <cellStyle name="Invoer 14 3 8 2" xfId="16424"/>
    <cellStyle name="Invoer 14 3 9" xfId="6893"/>
    <cellStyle name="Invoer 14 3 9 2" xfId="16620"/>
    <cellStyle name="Invoer 14 30" xfId="8012"/>
    <cellStyle name="Invoer 14 30 2" xfId="17739"/>
    <cellStyle name="Invoer 14 31" xfId="9634"/>
    <cellStyle name="Invoer 14 31 2" xfId="19361"/>
    <cellStyle name="Invoer 14 32" xfId="9806"/>
    <cellStyle name="Invoer 14 32 2" xfId="19533"/>
    <cellStyle name="Invoer 14 33" xfId="4963"/>
    <cellStyle name="Invoer 14 33 2" xfId="14690"/>
    <cellStyle name="Invoer 14 4" xfId="2949"/>
    <cellStyle name="Invoer 14 4 2" xfId="12676"/>
    <cellStyle name="Invoer 14 5" xfId="2479"/>
    <cellStyle name="Invoer 14 5 2" xfId="12206"/>
    <cellStyle name="Invoer 14 6" xfId="5356"/>
    <cellStyle name="Invoer 14 6 2" xfId="15083"/>
    <cellStyle name="Invoer 14 7" xfId="5291"/>
    <cellStyle name="Invoer 14 7 2" xfId="15018"/>
    <cellStyle name="Invoer 14 8" xfId="6119"/>
    <cellStyle name="Invoer 14 8 2" xfId="15846"/>
    <cellStyle name="Invoer 14 9" xfId="4822"/>
    <cellStyle name="Invoer 14 9 2" xfId="14549"/>
    <cellStyle name="Invoer 15" xfId="726"/>
    <cellStyle name="Invoer 15 10" xfId="2874"/>
    <cellStyle name="Invoer 15 10 2" xfId="12601"/>
    <cellStyle name="Invoer 15 11" xfId="2515"/>
    <cellStyle name="Invoer 15 11 2" xfId="12242"/>
    <cellStyle name="Invoer 15 12" xfId="6339"/>
    <cellStyle name="Invoer 15 12 2" xfId="16066"/>
    <cellStyle name="Invoer 15 13" xfId="5491"/>
    <cellStyle name="Invoer 15 13 2" xfId="15218"/>
    <cellStyle name="Invoer 15 14" xfId="7045"/>
    <cellStyle name="Invoer 15 14 2" xfId="16772"/>
    <cellStyle name="Invoer 15 15" xfId="6205"/>
    <cellStyle name="Invoer 15 15 2" xfId="15932"/>
    <cellStyle name="Invoer 15 16" xfId="7156"/>
    <cellStyle name="Invoer 15 16 2" xfId="16883"/>
    <cellStyle name="Invoer 15 17" xfId="2973"/>
    <cellStyle name="Invoer 15 17 2" xfId="12700"/>
    <cellStyle name="Invoer 15 18" xfId="4850"/>
    <cellStyle name="Invoer 15 18 2" xfId="14577"/>
    <cellStyle name="Invoer 15 19" xfId="5489"/>
    <cellStyle name="Invoer 15 19 2" xfId="15216"/>
    <cellStyle name="Invoer 15 2" xfId="2265"/>
    <cellStyle name="Invoer 15 2 10" xfId="7104"/>
    <cellStyle name="Invoer 15 2 10 2" xfId="16831"/>
    <cellStyle name="Invoer 15 2 11" xfId="7300"/>
    <cellStyle name="Invoer 15 2 11 2" xfId="17027"/>
    <cellStyle name="Invoer 15 2 12" xfId="7495"/>
    <cellStyle name="Invoer 15 2 12 2" xfId="17222"/>
    <cellStyle name="Invoer 15 2 13" xfId="7689"/>
    <cellStyle name="Invoer 15 2 13 2" xfId="17416"/>
    <cellStyle name="Invoer 15 2 14" xfId="7885"/>
    <cellStyle name="Invoer 15 2 14 2" xfId="17612"/>
    <cellStyle name="Invoer 15 2 15" xfId="5813"/>
    <cellStyle name="Invoer 15 2 15 2" xfId="15540"/>
    <cellStyle name="Invoer 15 2 16" xfId="8187"/>
    <cellStyle name="Invoer 15 2 16 2" xfId="17914"/>
    <cellStyle name="Invoer 15 2 17" xfId="8375"/>
    <cellStyle name="Invoer 15 2 17 2" xfId="18102"/>
    <cellStyle name="Invoer 15 2 18" xfId="8557"/>
    <cellStyle name="Invoer 15 2 18 2" xfId="18284"/>
    <cellStyle name="Invoer 15 2 19" xfId="8731"/>
    <cellStyle name="Invoer 15 2 19 2" xfId="18458"/>
    <cellStyle name="Invoer 15 2 2" xfId="4487"/>
    <cellStyle name="Invoer 15 2 2 2" xfId="14214"/>
    <cellStyle name="Invoer 15 2 20" xfId="8904"/>
    <cellStyle name="Invoer 15 2 20 2" xfId="18631"/>
    <cellStyle name="Invoer 15 2 21" xfId="9084"/>
    <cellStyle name="Invoer 15 2 21 2" xfId="18811"/>
    <cellStyle name="Invoer 15 2 22" xfId="9254"/>
    <cellStyle name="Invoer 15 2 22 2" xfId="18981"/>
    <cellStyle name="Invoer 15 2 23" xfId="9424"/>
    <cellStyle name="Invoer 15 2 23 2" xfId="19151"/>
    <cellStyle name="Invoer 15 2 24" xfId="9588"/>
    <cellStyle name="Invoer 15 2 24 2" xfId="19315"/>
    <cellStyle name="Invoer 15 2 25" xfId="9760"/>
    <cellStyle name="Invoer 15 2 25 2" xfId="19487"/>
    <cellStyle name="Invoer 15 2 26" xfId="9921"/>
    <cellStyle name="Invoer 15 2 26 2" xfId="19648"/>
    <cellStyle name="Invoer 15 2 27" xfId="10080"/>
    <cellStyle name="Invoer 15 2 27 2" xfId="19807"/>
    <cellStyle name="Invoer 15 2 28" xfId="10235"/>
    <cellStyle name="Invoer 15 2 28 2" xfId="19962"/>
    <cellStyle name="Invoer 15 2 29" xfId="10389"/>
    <cellStyle name="Invoer 15 2 29 2" xfId="20116"/>
    <cellStyle name="Invoer 15 2 3" xfId="5696"/>
    <cellStyle name="Invoer 15 2 3 2" xfId="15423"/>
    <cellStyle name="Invoer 15 2 30" xfId="10540"/>
    <cellStyle name="Invoer 15 2 30 2" xfId="20267"/>
    <cellStyle name="Invoer 15 2 31" xfId="10686"/>
    <cellStyle name="Invoer 15 2 31 2" xfId="20413"/>
    <cellStyle name="Invoer 15 2 4" xfId="5911"/>
    <cellStyle name="Invoer 15 2 4 2" xfId="15638"/>
    <cellStyle name="Invoer 15 2 5" xfId="2812"/>
    <cellStyle name="Invoer 15 2 5 2" xfId="12539"/>
    <cellStyle name="Invoer 15 2 6" xfId="6285"/>
    <cellStyle name="Invoer 15 2 6 2" xfId="16012"/>
    <cellStyle name="Invoer 15 2 7" xfId="6488"/>
    <cellStyle name="Invoer 15 2 7 2" xfId="16215"/>
    <cellStyle name="Invoer 15 2 8" xfId="6698"/>
    <cellStyle name="Invoer 15 2 8 2" xfId="16425"/>
    <cellStyle name="Invoer 15 2 9" xfId="6894"/>
    <cellStyle name="Invoer 15 2 9 2" xfId="16621"/>
    <cellStyle name="Invoer 15 20" xfId="2924"/>
    <cellStyle name="Invoer 15 20 2" xfId="12651"/>
    <cellStyle name="Invoer 15 21" xfId="5617"/>
    <cellStyle name="Invoer 15 21 2" xfId="15344"/>
    <cellStyle name="Invoer 15 22" xfId="8503"/>
    <cellStyle name="Invoer 15 22 2" xfId="18230"/>
    <cellStyle name="Invoer 15 23" xfId="8683"/>
    <cellStyle name="Invoer 15 23 2" xfId="18410"/>
    <cellStyle name="Invoer 15 24" xfId="4674"/>
    <cellStyle name="Invoer 15 24 2" xfId="14401"/>
    <cellStyle name="Invoer 15 25" xfId="8782"/>
    <cellStyle name="Invoer 15 25 2" xfId="18509"/>
    <cellStyle name="Invoer 15 26" xfId="9205"/>
    <cellStyle name="Invoer 15 26 2" xfId="18932"/>
    <cellStyle name="Invoer 15 27" xfId="9378"/>
    <cellStyle name="Invoer 15 27 2" xfId="19105"/>
    <cellStyle name="Invoer 15 28" xfId="5425"/>
    <cellStyle name="Invoer 15 28 2" xfId="15152"/>
    <cellStyle name="Invoer 15 29" xfId="9475"/>
    <cellStyle name="Invoer 15 29 2" xfId="19202"/>
    <cellStyle name="Invoer 15 3" xfId="2266"/>
    <cellStyle name="Invoer 15 3 10" xfId="7105"/>
    <cellStyle name="Invoer 15 3 10 2" xfId="16832"/>
    <cellStyle name="Invoer 15 3 11" xfId="7301"/>
    <cellStyle name="Invoer 15 3 11 2" xfId="17028"/>
    <cellStyle name="Invoer 15 3 12" xfId="7496"/>
    <cellStyle name="Invoer 15 3 12 2" xfId="17223"/>
    <cellStyle name="Invoer 15 3 13" xfId="7690"/>
    <cellStyle name="Invoer 15 3 13 2" xfId="17417"/>
    <cellStyle name="Invoer 15 3 14" xfId="7886"/>
    <cellStyle name="Invoer 15 3 14 2" xfId="17613"/>
    <cellStyle name="Invoer 15 3 15" xfId="6189"/>
    <cellStyle name="Invoer 15 3 15 2" xfId="15916"/>
    <cellStyle name="Invoer 15 3 16" xfId="8188"/>
    <cellStyle name="Invoer 15 3 16 2" xfId="17915"/>
    <cellStyle name="Invoer 15 3 17" xfId="8376"/>
    <cellStyle name="Invoer 15 3 17 2" xfId="18103"/>
    <cellStyle name="Invoer 15 3 18" xfId="8558"/>
    <cellStyle name="Invoer 15 3 18 2" xfId="18285"/>
    <cellStyle name="Invoer 15 3 19" xfId="8732"/>
    <cellStyle name="Invoer 15 3 19 2" xfId="18459"/>
    <cellStyle name="Invoer 15 3 2" xfId="4488"/>
    <cellStyle name="Invoer 15 3 2 2" xfId="14215"/>
    <cellStyle name="Invoer 15 3 20" xfId="8905"/>
    <cellStyle name="Invoer 15 3 20 2" xfId="18632"/>
    <cellStyle name="Invoer 15 3 21" xfId="9085"/>
    <cellStyle name="Invoer 15 3 21 2" xfId="18812"/>
    <cellStyle name="Invoer 15 3 22" xfId="9255"/>
    <cellStyle name="Invoer 15 3 22 2" xfId="18982"/>
    <cellStyle name="Invoer 15 3 23" xfId="9425"/>
    <cellStyle name="Invoer 15 3 23 2" xfId="19152"/>
    <cellStyle name="Invoer 15 3 24" xfId="9589"/>
    <cellStyle name="Invoer 15 3 24 2" xfId="19316"/>
    <cellStyle name="Invoer 15 3 25" xfId="9761"/>
    <cellStyle name="Invoer 15 3 25 2" xfId="19488"/>
    <cellStyle name="Invoer 15 3 26" xfId="9922"/>
    <cellStyle name="Invoer 15 3 26 2" xfId="19649"/>
    <cellStyle name="Invoer 15 3 27" xfId="10081"/>
    <cellStyle name="Invoer 15 3 27 2" xfId="19808"/>
    <cellStyle name="Invoer 15 3 28" xfId="10236"/>
    <cellStyle name="Invoer 15 3 28 2" xfId="19963"/>
    <cellStyle name="Invoer 15 3 29" xfId="10390"/>
    <cellStyle name="Invoer 15 3 29 2" xfId="20117"/>
    <cellStyle name="Invoer 15 3 3" xfId="5697"/>
    <cellStyle name="Invoer 15 3 3 2" xfId="15424"/>
    <cellStyle name="Invoer 15 3 30" xfId="10541"/>
    <cellStyle name="Invoer 15 3 30 2" xfId="20268"/>
    <cellStyle name="Invoer 15 3 31" xfId="10687"/>
    <cellStyle name="Invoer 15 3 31 2" xfId="20414"/>
    <cellStyle name="Invoer 15 3 4" xfId="5912"/>
    <cellStyle name="Invoer 15 3 4 2" xfId="15639"/>
    <cellStyle name="Invoer 15 3 5" xfId="2681"/>
    <cellStyle name="Invoer 15 3 5 2" xfId="12408"/>
    <cellStyle name="Invoer 15 3 6" xfId="6286"/>
    <cellStyle name="Invoer 15 3 6 2" xfId="16013"/>
    <cellStyle name="Invoer 15 3 7" xfId="6489"/>
    <cellStyle name="Invoer 15 3 7 2" xfId="16216"/>
    <cellStyle name="Invoer 15 3 8" xfId="6699"/>
    <cellStyle name="Invoer 15 3 8 2" xfId="16426"/>
    <cellStyle name="Invoer 15 3 9" xfId="6895"/>
    <cellStyle name="Invoer 15 3 9 2" xfId="16622"/>
    <cellStyle name="Invoer 15 30" xfId="9874"/>
    <cellStyle name="Invoer 15 30 2" xfId="19601"/>
    <cellStyle name="Invoer 15 31" xfId="10034"/>
    <cellStyle name="Invoer 15 31 2" xfId="19761"/>
    <cellStyle name="Invoer 15 32" xfId="10191"/>
    <cellStyle name="Invoer 15 32 2" xfId="19918"/>
    <cellStyle name="Invoer 15 33" xfId="9716"/>
    <cellStyle name="Invoer 15 33 2" xfId="19443"/>
    <cellStyle name="Invoer 15 4" xfId="2950"/>
    <cellStyle name="Invoer 15 4 2" xfId="12677"/>
    <cellStyle name="Invoer 15 5" xfId="2478"/>
    <cellStyle name="Invoer 15 5 2" xfId="12205"/>
    <cellStyle name="Invoer 15 6" xfId="5593"/>
    <cellStyle name="Invoer 15 6 2" xfId="15320"/>
    <cellStyle name="Invoer 15 7" xfId="2757"/>
    <cellStyle name="Invoer 15 7 2" xfId="12484"/>
    <cellStyle name="Invoer 15 8" xfId="2471"/>
    <cellStyle name="Invoer 15 8 2" xfId="12198"/>
    <cellStyle name="Invoer 15 9" xfId="4663"/>
    <cellStyle name="Invoer 15 9 2" xfId="14390"/>
    <cellStyle name="Invoer 16" xfId="727"/>
    <cellStyle name="Invoer 16 10" xfId="6123"/>
    <cellStyle name="Invoer 16 10 2" xfId="15850"/>
    <cellStyle name="Invoer 16 11" xfId="6180"/>
    <cellStyle name="Invoer 16 11 2" xfId="15907"/>
    <cellStyle name="Invoer 16 12" xfId="4985"/>
    <cellStyle name="Invoer 16 12 2" xfId="14712"/>
    <cellStyle name="Invoer 16 13" xfId="4752"/>
    <cellStyle name="Invoer 16 13 2" xfId="14479"/>
    <cellStyle name="Invoer 16 14" xfId="5446"/>
    <cellStyle name="Invoer 16 14 2" xfId="15173"/>
    <cellStyle name="Invoer 16 15" xfId="6820"/>
    <cellStyle name="Invoer 16 15 2" xfId="16547"/>
    <cellStyle name="Invoer 16 16" xfId="7256"/>
    <cellStyle name="Invoer 16 16 2" xfId="16983"/>
    <cellStyle name="Invoer 16 17" xfId="2533"/>
    <cellStyle name="Invoer 16 17 2" xfId="12260"/>
    <cellStyle name="Invoer 16 18" xfId="2629"/>
    <cellStyle name="Invoer 16 18 2" xfId="12356"/>
    <cellStyle name="Invoer 16 19" xfId="6428"/>
    <cellStyle name="Invoer 16 19 2" xfId="16155"/>
    <cellStyle name="Invoer 16 2" xfId="2267"/>
    <cellStyle name="Invoer 16 2 10" xfId="7106"/>
    <cellStyle name="Invoer 16 2 10 2" xfId="16833"/>
    <cellStyle name="Invoer 16 2 11" xfId="7302"/>
    <cellStyle name="Invoer 16 2 11 2" xfId="17029"/>
    <cellStyle name="Invoer 16 2 12" xfId="7497"/>
    <cellStyle name="Invoer 16 2 12 2" xfId="17224"/>
    <cellStyle name="Invoer 16 2 13" xfId="7691"/>
    <cellStyle name="Invoer 16 2 13 2" xfId="17418"/>
    <cellStyle name="Invoer 16 2 14" xfId="7887"/>
    <cellStyle name="Invoer 16 2 14 2" xfId="17614"/>
    <cellStyle name="Invoer 16 2 15" xfId="7439"/>
    <cellStyle name="Invoer 16 2 15 2" xfId="17166"/>
    <cellStyle name="Invoer 16 2 16" xfId="8189"/>
    <cellStyle name="Invoer 16 2 16 2" xfId="17916"/>
    <cellStyle name="Invoer 16 2 17" xfId="8377"/>
    <cellStyle name="Invoer 16 2 17 2" xfId="18104"/>
    <cellStyle name="Invoer 16 2 18" xfId="8559"/>
    <cellStyle name="Invoer 16 2 18 2" xfId="18286"/>
    <cellStyle name="Invoer 16 2 19" xfId="8733"/>
    <cellStyle name="Invoer 16 2 19 2" xfId="18460"/>
    <cellStyle name="Invoer 16 2 2" xfId="4489"/>
    <cellStyle name="Invoer 16 2 2 2" xfId="14216"/>
    <cellStyle name="Invoer 16 2 20" xfId="8906"/>
    <cellStyle name="Invoer 16 2 20 2" xfId="18633"/>
    <cellStyle name="Invoer 16 2 21" xfId="9086"/>
    <cellStyle name="Invoer 16 2 21 2" xfId="18813"/>
    <cellStyle name="Invoer 16 2 22" xfId="9256"/>
    <cellStyle name="Invoer 16 2 22 2" xfId="18983"/>
    <cellStyle name="Invoer 16 2 23" xfId="9426"/>
    <cellStyle name="Invoer 16 2 23 2" xfId="19153"/>
    <cellStyle name="Invoer 16 2 24" xfId="9590"/>
    <cellStyle name="Invoer 16 2 24 2" xfId="19317"/>
    <cellStyle name="Invoer 16 2 25" xfId="9762"/>
    <cellStyle name="Invoer 16 2 25 2" xfId="19489"/>
    <cellStyle name="Invoer 16 2 26" xfId="9923"/>
    <cellStyle name="Invoer 16 2 26 2" xfId="19650"/>
    <cellStyle name="Invoer 16 2 27" xfId="10082"/>
    <cellStyle name="Invoer 16 2 27 2" xfId="19809"/>
    <cellStyle name="Invoer 16 2 28" xfId="10237"/>
    <cellStyle name="Invoer 16 2 28 2" xfId="19964"/>
    <cellStyle name="Invoer 16 2 29" xfId="10391"/>
    <cellStyle name="Invoer 16 2 29 2" xfId="20118"/>
    <cellStyle name="Invoer 16 2 3" xfId="5698"/>
    <cellStyle name="Invoer 16 2 3 2" xfId="15425"/>
    <cellStyle name="Invoer 16 2 30" xfId="10542"/>
    <cellStyle name="Invoer 16 2 30 2" xfId="20269"/>
    <cellStyle name="Invoer 16 2 31" xfId="10688"/>
    <cellStyle name="Invoer 16 2 31 2" xfId="20415"/>
    <cellStyle name="Invoer 16 2 4" xfId="5913"/>
    <cellStyle name="Invoer 16 2 4 2" xfId="15640"/>
    <cellStyle name="Invoer 16 2 5" xfId="2536"/>
    <cellStyle name="Invoer 16 2 5 2" xfId="12263"/>
    <cellStyle name="Invoer 16 2 6" xfId="6287"/>
    <cellStyle name="Invoer 16 2 6 2" xfId="16014"/>
    <cellStyle name="Invoer 16 2 7" xfId="6490"/>
    <cellStyle name="Invoer 16 2 7 2" xfId="16217"/>
    <cellStyle name="Invoer 16 2 8" xfId="6700"/>
    <cellStyle name="Invoer 16 2 8 2" xfId="16427"/>
    <cellStyle name="Invoer 16 2 9" xfId="6896"/>
    <cellStyle name="Invoer 16 2 9 2" xfId="16623"/>
    <cellStyle name="Invoer 16 20" xfId="5557"/>
    <cellStyle name="Invoer 16 20 2" xfId="15284"/>
    <cellStyle name="Invoer 16 21" xfId="8143"/>
    <cellStyle name="Invoer 16 21 2" xfId="17870"/>
    <cellStyle name="Invoer 16 22" xfId="5262"/>
    <cellStyle name="Invoer 16 22 2" xfId="14989"/>
    <cellStyle name="Invoer 16 23" xfId="7446"/>
    <cellStyle name="Invoer 16 23 2" xfId="17173"/>
    <cellStyle name="Invoer 16 24" xfId="8422"/>
    <cellStyle name="Invoer 16 24 2" xfId="18149"/>
    <cellStyle name="Invoer 16 25" xfId="8863"/>
    <cellStyle name="Invoer 16 25 2" xfId="18590"/>
    <cellStyle name="Invoer 16 26" xfId="4991"/>
    <cellStyle name="Invoer 16 26 2" xfId="14718"/>
    <cellStyle name="Invoer 16 27" xfId="8509"/>
    <cellStyle name="Invoer 16 27 2" xfId="18236"/>
    <cellStyle name="Invoer 16 28" xfId="9131"/>
    <cellStyle name="Invoer 16 28 2" xfId="18858"/>
    <cellStyle name="Invoer 16 29" xfId="9547"/>
    <cellStyle name="Invoer 16 29 2" xfId="19274"/>
    <cellStyle name="Invoer 16 3" xfId="2268"/>
    <cellStyle name="Invoer 16 3 10" xfId="7107"/>
    <cellStyle name="Invoer 16 3 10 2" xfId="16834"/>
    <cellStyle name="Invoer 16 3 11" xfId="7303"/>
    <cellStyle name="Invoer 16 3 11 2" xfId="17030"/>
    <cellStyle name="Invoer 16 3 12" xfId="7498"/>
    <cellStyle name="Invoer 16 3 12 2" xfId="17225"/>
    <cellStyle name="Invoer 16 3 13" xfId="7692"/>
    <cellStyle name="Invoer 16 3 13 2" xfId="17419"/>
    <cellStyle name="Invoer 16 3 14" xfId="7888"/>
    <cellStyle name="Invoer 16 3 14 2" xfId="17615"/>
    <cellStyle name="Invoer 16 3 15" xfId="7418"/>
    <cellStyle name="Invoer 16 3 15 2" xfId="17145"/>
    <cellStyle name="Invoer 16 3 16" xfId="8190"/>
    <cellStyle name="Invoer 16 3 16 2" xfId="17917"/>
    <cellStyle name="Invoer 16 3 17" xfId="8378"/>
    <cellStyle name="Invoer 16 3 17 2" xfId="18105"/>
    <cellStyle name="Invoer 16 3 18" xfId="8560"/>
    <cellStyle name="Invoer 16 3 18 2" xfId="18287"/>
    <cellStyle name="Invoer 16 3 19" xfId="8734"/>
    <cellStyle name="Invoer 16 3 19 2" xfId="18461"/>
    <cellStyle name="Invoer 16 3 2" xfId="4490"/>
    <cellStyle name="Invoer 16 3 2 2" xfId="14217"/>
    <cellStyle name="Invoer 16 3 20" xfId="8907"/>
    <cellStyle name="Invoer 16 3 20 2" xfId="18634"/>
    <cellStyle name="Invoer 16 3 21" xfId="9087"/>
    <cellStyle name="Invoer 16 3 21 2" xfId="18814"/>
    <cellStyle name="Invoer 16 3 22" xfId="9257"/>
    <cellStyle name="Invoer 16 3 22 2" xfId="18984"/>
    <cellStyle name="Invoer 16 3 23" xfId="9427"/>
    <cellStyle name="Invoer 16 3 23 2" xfId="19154"/>
    <cellStyle name="Invoer 16 3 24" xfId="9591"/>
    <cellStyle name="Invoer 16 3 24 2" xfId="19318"/>
    <cellStyle name="Invoer 16 3 25" xfId="9763"/>
    <cellStyle name="Invoer 16 3 25 2" xfId="19490"/>
    <cellStyle name="Invoer 16 3 26" xfId="9924"/>
    <cellStyle name="Invoer 16 3 26 2" xfId="19651"/>
    <cellStyle name="Invoer 16 3 27" xfId="10083"/>
    <cellStyle name="Invoer 16 3 27 2" xfId="19810"/>
    <cellStyle name="Invoer 16 3 28" xfId="10238"/>
    <cellStyle name="Invoer 16 3 28 2" xfId="19965"/>
    <cellStyle name="Invoer 16 3 29" xfId="10392"/>
    <cellStyle name="Invoer 16 3 29 2" xfId="20119"/>
    <cellStyle name="Invoer 16 3 3" xfId="5699"/>
    <cellStyle name="Invoer 16 3 3 2" xfId="15426"/>
    <cellStyle name="Invoer 16 3 30" xfId="10543"/>
    <cellStyle name="Invoer 16 3 30 2" xfId="20270"/>
    <cellStyle name="Invoer 16 3 31" xfId="10689"/>
    <cellStyle name="Invoer 16 3 31 2" xfId="20416"/>
    <cellStyle name="Invoer 16 3 4" xfId="5914"/>
    <cellStyle name="Invoer 16 3 4 2" xfId="15641"/>
    <cellStyle name="Invoer 16 3 5" xfId="2537"/>
    <cellStyle name="Invoer 16 3 5 2" xfId="12264"/>
    <cellStyle name="Invoer 16 3 6" xfId="6288"/>
    <cellStyle name="Invoer 16 3 6 2" xfId="16015"/>
    <cellStyle name="Invoer 16 3 7" xfId="6491"/>
    <cellStyle name="Invoer 16 3 7 2" xfId="16218"/>
    <cellStyle name="Invoer 16 3 8" xfId="6701"/>
    <cellStyle name="Invoer 16 3 8 2" xfId="16428"/>
    <cellStyle name="Invoer 16 3 9" xfId="6897"/>
    <cellStyle name="Invoer 16 3 9 2" xfId="16624"/>
    <cellStyle name="Invoer 16 30" xfId="5469"/>
    <cellStyle name="Invoer 16 30 2" xfId="15196"/>
    <cellStyle name="Invoer 16 31" xfId="9210"/>
    <cellStyle name="Invoer 16 31 2" xfId="18937"/>
    <cellStyle name="Invoer 16 32" xfId="9640"/>
    <cellStyle name="Invoer 16 32 2" xfId="19367"/>
    <cellStyle name="Invoer 16 33" xfId="8145"/>
    <cellStyle name="Invoer 16 33 2" xfId="17872"/>
    <cellStyle name="Invoer 16 4" xfId="2951"/>
    <cellStyle name="Invoer 16 4 2" xfId="12678"/>
    <cellStyle name="Invoer 16 5" xfId="2477"/>
    <cellStyle name="Invoer 16 5 2" xfId="12204"/>
    <cellStyle name="Invoer 16 6" xfId="5122"/>
    <cellStyle name="Invoer 16 6 2" xfId="14849"/>
    <cellStyle name="Invoer 16 7" xfId="5577"/>
    <cellStyle name="Invoer 16 7 2" xfId="15304"/>
    <cellStyle name="Invoer 16 8" xfId="5591"/>
    <cellStyle name="Invoer 16 8 2" xfId="15318"/>
    <cellStyle name="Invoer 16 9" xfId="5568"/>
    <cellStyle name="Invoer 16 9 2" xfId="15295"/>
    <cellStyle name="Invoer 2" xfId="157"/>
    <cellStyle name="Invoer 2 10" xfId="6443"/>
    <cellStyle name="Invoer 2 10 2" xfId="16170"/>
    <cellStyle name="Invoer 2 11" xfId="6653"/>
    <cellStyle name="Invoer 2 11 2" xfId="16380"/>
    <cellStyle name="Invoer 2 12" xfId="6655"/>
    <cellStyle name="Invoer 2 12 2" xfId="16382"/>
    <cellStyle name="Invoer 2 13" xfId="6338"/>
    <cellStyle name="Invoer 2 13 2" xfId="16065"/>
    <cellStyle name="Invoer 2 14" xfId="6146"/>
    <cellStyle name="Invoer 2 14 2" xfId="15873"/>
    <cellStyle name="Invoer 2 15" xfId="6416"/>
    <cellStyle name="Invoer 2 15 2" xfId="16143"/>
    <cellStyle name="Invoer 2 16" xfId="3100"/>
    <cellStyle name="Invoer 2 16 2" xfId="12827"/>
    <cellStyle name="Invoer 2 17" xfId="8094"/>
    <cellStyle name="Invoer 2 17 2" xfId="17821"/>
    <cellStyle name="Invoer 2 18" xfId="4986"/>
    <cellStyle name="Invoer 2 18 2" xfId="14713"/>
    <cellStyle name="Invoer 2 19" xfId="5620"/>
    <cellStyle name="Invoer 2 19 2" xfId="15347"/>
    <cellStyle name="Invoer 2 2" xfId="2269"/>
    <cellStyle name="Invoer 2 2 10" xfId="7108"/>
    <cellStyle name="Invoer 2 2 10 2" xfId="16835"/>
    <cellStyle name="Invoer 2 2 11" xfId="7304"/>
    <cellStyle name="Invoer 2 2 11 2" xfId="17031"/>
    <cellStyle name="Invoer 2 2 12" xfId="7499"/>
    <cellStyle name="Invoer 2 2 12 2" xfId="17226"/>
    <cellStyle name="Invoer 2 2 13" xfId="7693"/>
    <cellStyle name="Invoer 2 2 13 2" xfId="17420"/>
    <cellStyle name="Invoer 2 2 14" xfId="7889"/>
    <cellStyle name="Invoer 2 2 14 2" xfId="17616"/>
    <cellStyle name="Invoer 2 2 15" xfId="7234"/>
    <cellStyle name="Invoer 2 2 15 2" xfId="16961"/>
    <cellStyle name="Invoer 2 2 16" xfId="8191"/>
    <cellStyle name="Invoer 2 2 16 2" xfId="17918"/>
    <cellStyle name="Invoer 2 2 17" xfId="8379"/>
    <cellStyle name="Invoer 2 2 17 2" xfId="18106"/>
    <cellStyle name="Invoer 2 2 18" xfId="8561"/>
    <cellStyle name="Invoer 2 2 18 2" xfId="18288"/>
    <cellStyle name="Invoer 2 2 19" xfId="8735"/>
    <cellStyle name="Invoer 2 2 19 2" xfId="18462"/>
    <cellStyle name="Invoer 2 2 2" xfId="4491"/>
    <cellStyle name="Invoer 2 2 2 2" xfId="14218"/>
    <cellStyle name="Invoer 2 2 20" xfId="8908"/>
    <cellStyle name="Invoer 2 2 20 2" xfId="18635"/>
    <cellStyle name="Invoer 2 2 21" xfId="9088"/>
    <cellStyle name="Invoer 2 2 21 2" xfId="18815"/>
    <cellStyle name="Invoer 2 2 22" xfId="9258"/>
    <cellStyle name="Invoer 2 2 22 2" xfId="18985"/>
    <cellStyle name="Invoer 2 2 23" xfId="9428"/>
    <cellStyle name="Invoer 2 2 23 2" xfId="19155"/>
    <cellStyle name="Invoer 2 2 24" xfId="9592"/>
    <cellStyle name="Invoer 2 2 24 2" xfId="19319"/>
    <cellStyle name="Invoer 2 2 25" xfId="9764"/>
    <cellStyle name="Invoer 2 2 25 2" xfId="19491"/>
    <cellStyle name="Invoer 2 2 26" xfId="9925"/>
    <cellStyle name="Invoer 2 2 26 2" xfId="19652"/>
    <cellStyle name="Invoer 2 2 27" xfId="10084"/>
    <cellStyle name="Invoer 2 2 27 2" xfId="19811"/>
    <cellStyle name="Invoer 2 2 28" xfId="10239"/>
    <cellStyle name="Invoer 2 2 28 2" xfId="19966"/>
    <cellStyle name="Invoer 2 2 29" xfId="10393"/>
    <cellStyle name="Invoer 2 2 29 2" xfId="20120"/>
    <cellStyle name="Invoer 2 2 3" xfId="5700"/>
    <cellStyle name="Invoer 2 2 3 2" xfId="15427"/>
    <cellStyle name="Invoer 2 2 30" xfId="10544"/>
    <cellStyle name="Invoer 2 2 30 2" xfId="20271"/>
    <cellStyle name="Invoer 2 2 31" xfId="10690"/>
    <cellStyle name="Invoer 2 2 31 2" xfId="20417"/>
    <cellStyle name="Invoer 2 2 4" xfId="5915"/>
    <cellStyle name="Invoer 2 2 4 2" xfId="15642"/>
    <cellStyle name="Invoer 2 2 5" xfId="5279"/>
    <cellStyle name="Invoer 2 2 5 2" xfId="15006"/>
    <cellStyle name="Invoer 2 2 6" xfId="6289"/>
    <cellStyle name="Invoer 2 2 6 2" xfId="16016"/>
    <cellStyle name="Invoer 2 2 7" xfId="6492"/>
    <cellStyle name="Invoer 2 2 7 2" xfId="16219"/>
    <cellStyle name="Invoer 2 2 8" xfId="6702"/>
    <cellStyle name="Invoer 2 2 8 2" xfId="16429"/>
    <cellStyle name="Invoer 2 2 9" xfId="6898"/>
    <cellStyle name="Invoer 2 2 9 2" xfId="16625"/>
    <cellStyle name="Invoer 2 20" xfId="5272"/>
    <cellStyle name="Invoer 2 20 2" xfId="14999"/>
    <cellStyle name="Invoer 2 21" xfId="2472"/>
    <cellStyle name="Invoer 2 21 2" xfId="12199"/>
    <cellStyle name="Invoer 2 22" xfId="5150"/>
    <cellStyle name="Invoer 2 22 2" xfId="14877"/>
    <cellStyle name="Invoer 2 23" xfId="5191"/>
    <cellStyle name="Invoer 2 23 2" xfId="14918"/>
    <cellStyle name="Invoer 2 24" xfId="7044"/>
    <cellStyle name="Invoer 2 24 2" xfId="16771"/>
    <cellStyle name="Invoer 2 25" xfId="8051"/>
    <cellStyle name="Invoer 2 25 2" xfId="17778"/>
    <cellStyle name="Invoer 2 26" xfId="7035"/>
    <cellStyle name="Invoer 2 26 2" xfId="16762"/>
    <cellStyle name="Invoer 2 27" xfId="4733"/>
    <cellStyle name="Invoer 2 27 2" xfId="14460"/>
    <cellStyle name="Invoer 2 28" xfId="4812"/>
    <cellStyle name="Invoer 2 28 2" xfId="14539"/>
    <cellStyle name="Invoer 2 29" xfId="5249"/>
    <cellStyle name="Invoer 2 29 2" xfId="14976"/>
    <cellStyle name="Invoer 2 3" xfId="2270"/>
    <cellStyle name="Invoer 2 3 10" xfId="7109"/>
    <cellStyle name="Invoer 2 3 10 2" xfId="16836"/>
    <cellStyle name="Invoer 2 3 11" xfId="7305"/>
    <cellStyle name="Invoer 2 3 11 2" xfId="17032"/>
    <cellStyle name="Invoer 2 3 12" xfId="7500"/>
    <cellStyle name="Invoer 2 3 12 2" xfId="17227"/>
    <cellStyle name="Invoer 2 3 13" xfId="7694"/>
    <cellStyle name="Invoer 2 3 13 2" xfId="17421"/>
    <cellStyle name="Invoer 2 3 14" xfId="7890"/>
    <cellStyle name="Invoer 2 3 14 2" xfId="17617"/>
    <cellStyle name="Invoer 2 3 15" xfId="7221"/>
    <cellStyle name="Invoer 2 3 15 2" xfId="16948"/>
    <cellStyle name="Invoer 2 3 16" xfId="8192"/>
    <cellStyle name="Invoer 2 3 16 2" xfId="17919"/>
    <cellStyle name="Invoer 2 3 17" xfId="8380"/>
    <cellStyle name="Invoer 2 3 17 2" xfId="18107"/>
    <cellStyle name="Invoer 2 3 18" xfId="8562"/>
    <cellStyle name="Invoer 2 3 18 2" xfId="18289"/>
    <cellStyle name="Invoer 2 3 19" xfId="8736"/>
    <cellStyle name="Invoer 2 3 19 2" xfId="18463"/>
    <cellStyle name="Invoer 2 3 2" xfId="4492"/>
    <cellStyle name="Invoer 2 3 2 2" xfId="14219"/>
    <cellStyle name="Invoer 2 3 20" xfId="8909"/>
    <cellStyle name="Invoer 2 3 20 2" xfId="18636"/>
    <cellStyle name="Invoer 2 3 21" xfId="9089"/>
    <cellStyle name="Invoer 2 3 21 2" xfId="18816"/>
    <cellStyle name="Invoer 2 3 22" xfId="9259"/>
    <cellStyle name="Invoer 2 3 22 2" xfId="18986"/>
    <cellStyle name="Invoer 2 3 23" xfId="9429"/>
    <cellStyle name="Invoer 2 3 23 2" xfId="19156"/>
    <cellStyle name="Invoer 2 3 24" xfId="9593"/>
    <cellStyle name="Invoer 2 3 24 2" xfId="19320"/>
    <cellStyle name="Invoer 2 3 25" xfId="9765"/>
    <cellStyle name="Invoer 2 3 25 2" xfId="19492"/>
    <cellStyle name="Invoer 2 3 26" xfId="9926"/>
    <cellStyle name="Invoer 2 3 26 2" xfId="19653"/>
    <cellStyle name="Invoer 2 3 27" xfId="10085"/>
    <cellStyle name="Invoer 2 3 27 2" xfId="19812"/>
    <cellStyle name="Invoer 2 3 28" xfId="10240"/>
    <cellStyle name="Invoer 2 3 28 2" xfId="19967"/>
    <cellStyle name="Invoer 2 3 29" xfId="10394"/>
    <cellStyle name="Invoer 2 3 29 2" xfId="20121"/>
    <cellStyle name="Invoer 2 3 3" xfId="5701"/>
    <cellStyle name="Invoer 2 3 3 2" xfId="15428"/>
    <cellStyle name="Invoer 2 3 30" xfId="10545"/>
    <cellStyle name="Invoer 2 3 30 2" xfId="20272"/>
    <cellStyle name="Invoer 2 3 31" xfId="10691"/>
    <cellStyle name="Invoer 2 3 31 2" xfId="20418"/>
    <cellStyle name="Invoer 2 3 4" xfId="5916"/>
    <cellStyle name="Invoer 2 3 4 2" xfId="15643"/>
    <cellStyle name="Invoer 2 3 5" xfId="4785"/>
    <cellStyle name="Invoer 2 3 5 2" xfId="14512"/>
    <cellStyle name="Invoer 2 3 6" xfId="6290"/>
    <cellStyle name="Invoer 2 3 6 2" xfId="16017"/>
    <cellStyle name="Invoer 2 3 7" xfId="6493"/>
    <cellStyle name="Invoer 2 3 7 2" xfId="16220"/>
    <cellStyle name="Invoer 2 3 8" xfId="6703"/>
    <cellStyle name="Invoer 2 3 8 2" xfId="16430"/>
    <cellStyle name="Invoer 2 3 9" xfId="6899"/>
    <cellStyle name="Invoer 2 3 9 2" xfId="16626"/>
    <cellStyle name="Invoer 2 30" xfId="2514"/>
    <cellStyle name="Invoer 2 30 2" xfId="12241"/>
    <cellStyle name="Invoer 2 31" xfId="4894"/>
    <cellStyle name="Invoer 2 31 2" xfId="14621"/>
    <cellStyle name="Invoer 2 32" xfId="7810"/>
    <cellStyle name="Invoer 2 32 2" xfId="17537"/>
    <cellStyle name="Invoer 2 33" xfId="6823"/>
    <cellStyle name="Invoer 2 33 2" xfId="16550"/>
    <cellStyle name="Invoer 2 4" xfId="2513"/>
    <cellStyle name="Invoer 2 4 2" xfId="12240"/>
    <cellStyle name="Invoer 2 5" xfId="2605"/>
    <cellStyle name="Invoer 2 5 2" xfId="12332"/>
    <cellStyle name="Invoer 2 6" xfId="5188"/>
    <cellStyle name="Invoer 2 6 2" xfId="14915"/>
    <cellStyle name="Invoer 2 7" xfId="4924"/>
    <cellStyle name="Invoer 2 7 2" xfId="14651"/>
    <cellStyle name="Invoer 2 8" xfId="5636"/>
    <cellStyle name="Invoer 2 8 2" xfId="15363"/>
    <cellStyle name="Invoer 2 9" xfId="2988"/>
    <cellStyle name="Invoer 2 9 2" xfId="12715"/>
    <cellStyle name="Invoer 3" xfId="728"/>
    <cellStyle name="Invoer 3 10" xfId="2674"/>
    <cellStyle name="Invoer 3 10 2" xfId="12401"/>
    <cellStyle name="Invoer 3 11" xfId="5204"/>
    <cellStyle name="Invoer 3 11 2" xfId="14931"/>
    <cellStyle name="Invoer 3 12" xfId="6055"/>
    <cellStyle name="Invoer 3 12 2" xfId="15782"/>
    <cellStyle name="Invoer 3 13" xfId="2510"/>
    <cellStyle name="Invoer 3 13 2" xfId="12237"/>
    <cellStyle name="Invoer 3 14" xfId="4962"/>
    <cellStyle name="Invoer 3 14 2" xfId="14689"/>
    <cellStyle name="Invoer 3 15" xfId="7238"/>
    <cellStyle name="Invoer 3 15 2" xfId="16965"/>
    <cellStyle name="Invoer 3 16" xfId="5300"/>
    <cellStyle name="Invoer 3 16 2" xfId="15027"/>
    <cellStyle name="Invoer 3 17" xfId="4782"/>
    <cellStyle name="Invoer 3 17 2" xfId="14509"/>
    <cellStyle name="Invoer 3 18" xfId="6429"/>
    <cellStyle name="Invoer 3 18 2" xfId="16156"/>
    <cellStyle name="Invoer 3 19" xfId="2575"/>
    <cellStyle name="Invoer 3 19 2" xfId="12302"/>
    <cellStyle name="Invoer 3 2" xfId="2271"/>
    <cellStyle name="Invoer 3 2 10" xfId="7110"/>
    <cellStyle name="Invoer 3 2 10 2" xfId="16837"/>
    <cellStyle name="Invoer 3 2 11" xfId="7306"/>
    <cellStyle name="Invoer 3 2 11 2" xfId="17033"/>
    <cellStyle name="Invoer 3 2 12" xfId="7501"/>
    <cellStyle name="Invoer 3 2 12 2" xfId="17228"/>
    <cellStyle name="Invoer 3 2 13" xfId="7695"/>
    <cellStyle name="Invoer 3 2 13 2" xfId="17422"/>
    <cellStyle name="Invoer 3 2 14" xfId="7891"/>
    <cellStyle name="Invoer 3 2 14 2" xfId="17618"/>
    <cellStyle name="Invoer 3 2 15" xfId="4956"/>
    <cellStyle name="Invoer 3 2 15 2" xfId="14683"/>
    <cellStyle name="Invoer 3 2 16" xfId="8193"/>
    <cellStyle name="Invoer 3 2 16 2" xfId="17920"/>
    <cellStyle name="Invoer 3 2 17" xfId="8381"/>
    <cellStyle name="Invoer 3 2 17 2" xfId="18108"/>
    <cellStyle name="Invoer 3 2 18" xfId="8563"/>
    <cellStyle name="Invoer 3 2 18 2" xfId="18290"/>
    <cellStyle name="Invoer 3 2 19" xfId="8737"/>
    <cellStyle name="Invoer 3 2 19 2" xfId="18464"/>
    <cellStyle name="Invoer 3 2 2" xfId="4493"/>
    <cellStyle name="Invoer 3 2 2 2" xfId="14220"/>
    <cellStyle name="Invoer 3 2 20" xfId="8910"/>
    <cellStyle name="Invoer 3 2 20 2" xfId="18637"/>
    <cellStyle name="Invoer 3 2 21" xfId="9090"/>
    <cellStyle name="Invoer 3 2 21 2" xfId="18817"/>
    <cellStyle name="Invoer 3 2 22" xfId="9260"/>
    <cellStyle name="Invoer 3 2 22 2" xfId="18987"/>
    <cellStyle name="Invoer 3 2 23" xfId="9430"/>
    <cellStyle name="Invoer 3 2 23 2" xfId="19157"/>
    <cellStyle name="Invoer 3 2 24" xfId="9594"/>
    <cellStyle name="Invoer 3 2 24 2" xfId="19321"/>
    <cellStyle name="Invoer 3 2 25" xfId="9766"/>
    <cellStyle name="Invoer 3 2 25 2" xfId="19493"/>
    <cellStyle name="Invoer 3 2 26" xfId="9927"/>
    <cellStyle name="Invoer 3 2 26 2" xfId="19654"/>
    <cellStyle name="Invoer 3 2 27" xfId="10086"/>
    <cellStyle name="Invoer 3 2 27 2" xfId="19813"/>
    <cellStyle name="Invoer 3 2 28" xfId="10241"/>
    <cellStyle name="Invoer 3 2 28 2" xfId="19968"/>
    <cellStyle name="Invoer 3 2 29" xfId="10395"/>
    <cellStyle name="Invoer 3 2 29 2" xfId="20122"/>
    <cellStyle name="Invoer 3 2 3" xfId="5702"/>
    <cellStyle name="Invoer 3 2 3 2" xfId="15429"/>
    <cellStyle name="Invoer 3 2 30" xfId="10546"/>
    <cellStyle name="Invoer 3 2 30 2" xfId="20273"/>
    <cellStyle name="Invoer 3 2 31" xfId="10692"/>
    <cellStyle name="Invoer 3 2 31 2" xfId="20419"/>
    <cellStyle name="Invoer 3 2 4" xfId="5917"/>
    <cellStyle name="Invoer 3 2 4 2" xfId="15644"/>
    <cellStyle name="Invoer 3 2 5" xfId="3001"/>
    <cellStyle name="Invoer 3 2 5 2" xfId="12728"/>
    <cellStyle name="Invoer 3 2 6" xfId="6291"/>
    <cellStyle name="Invoer 3 2 6 2" xfId="16018"/>
    <cellStyle name="Invoer 3 2 7" xfId="6494"/>
    <cellStyle name="Invoer 3 2 7 2" xfId="16221"/>
    <cellStyle name="Invoer 3 2 8" xfId="6704"/>
    <cellStyle name="Invoer 3 2 8 2" xfId="16431"/>
    <cellStyle name="Invoer 3 2 9" xfId="6900"/>
    <cellStyle name="Invoer 3 2 9 2" xfId="16627"/>
    <cellStyle name="Invoer 3 20" xfId="8132"/>
    <cellStyle name="Invoer 3 20 2" xfId="17859"/>
    <cellStyle name="Invoer 3 21" xfId="7248"/>
    <cellStyle name="Invoer 3 21 2" xfId="16975"/>
    <cellStyle name="Invoer 3 22" xfId="4899"/>
    <cellStyle name="Invoer 3 22 2" xfId="14626"/>
    <cellStyle name="Invoer 3 23" xfId="7023"/>
    <cellStyle name="Invoer 3 23 2" xfId="16750"/>
    <cellStyle name="Invoer 3 24" xfId="8855"/>
    <cellStyle name="Invoer 3 24 2" xfId="18582"/>
    <cellStyle name="Invoer 3 25" xfId="7151"/>
    <cellStyle name="Invoer 3 25 2" xfId="16878"/>
    <cellStyle name="Invoer 3 26" xfId="4673"/>
    <cellStyle name="Invoer 3 26 2" xfId="14400"/>
    <cellStyle name="Invoer 3 27" xfId="7936"/>
    <cellStyle name="Invoer 3 27 2" xfId="17663"/>
    <cellStyle name="Invoer 3 28" xfId="9542"/>
    <cellStyle name="Invoer 3 28 2" xfId="19269"/>
    <cellStyle name="Invoer 3 29" xfId="8492"/>
    <cellStyle name="Invoer 3 29 2" xfId="18219"/>
    <cellStyle name="Invoer 3 3" xfId="2272"/>
    <cellStyle name="Invoer 3 3 10" xfId="7111"/>
    <cellStyle name="Invoer 3 3 10 2" xfId="16838"/>
    <cellStyle name="Invoer 3 3 11" xfId="7307"/>
    <cellStyle name="Invoer 3 3 11 2" xfId="17034"/>
    <cellStyle name="Invoer 3 3 12" xfId="7502"/>
    <cellStyle name="Invoer 3 3 12 2" xfId="17229"/>
    <cellStyle name="Invoer 3 3 13" xfId="7696"/>
    <cellStyle name="Invoer 3 3 13 2" xfId="17423"/>
    <cellStyle name="Invoer 3 3 14" xfId="7892"/>
    <cellStyle name="Invoer 3 3 14 2" xfId="17619"/>
    <cellStyle name="Invoer 3 3 15" xfId="8022"/>
    <cellStyle name="Invoer 3 3 15 2" xfId="17749"/>
    <cellStyle name="Invoer 3 3 16" xfId="8194"/>
    <cellStyle name="Invoer 3 3 16 2" xfId="17921"/>
    <cellStyle name="Invoer 3 3 17" xfId="8382"/>
    <cellStyle name="Invoer 3 3 17 2" xfId="18109"/>
    <cellStyle name="Invoer 3 3 18" xfId="8564"/>
    <cellStyle name="Invoer 3 3 18 2" xfId="18291"/>
    <cellStyle name="Invoer 3 3 19" xfId="8738"/>
    <cellStyle name="Invoer 3 3 19 2" xfId="18465"/>
    <cellStyle name="Invoer 3 3 2" xfId="4494"/>
    <cellStyle name="Invoer 3 3 2 2" xfId="14221"/>
    <cellStyle name="Invoer 3 3 20" xfId="8911"/>
    <cellStyle name="Invoer 3 3 20 2" xfId="18638"/>
    <cellStyle name="Invoer 3 3 21" xfId="9091"/>
    <cellStyle name="Invoer 3 3 21 2" xfId="18818"/>
    <cellStyle name="Invoer 3 3 22" xfId="9261"/>
    <cellStyle name="Invoer 3 3 22 2" xfId="18988"/>
    <cellStyle name="Invoer 3 3 23" xfId="9431"/>
    <cellStyle name="Invoer 3 3 23 2" xfId="19158"/>
    <cellStyle name="Invoer 3 3 24" xfId="9595"/>
    <cellStyle name="Invoer 3 3 24 2" xfId="19322"/>
    <cellStyle name="Invoer 3 3 25" xfId="9767"/>
    <cellStyle name="Invoer 3 3 25 2" xfId="19494"/>
    <cellStyle name="Invoer 3 3 26" xfId="9928"/>
    <cellStyle name="Invoer 3 3 26 2" xfId="19655"/>
    <cellStyle name="Invoer 3 3 27" xfId="10087"/>
    <cellStyle name="Invoer 3 3 27 2" xfId="19814"/>
    <cellStyle name="Invoer 3 3 28" xfId="10242"/>
    <cellStyle name="Invoer 3 3 28 2" xfId="19969"/>
    <cellStyle name="Invoer 3 3 29" xfId="10396"/>
    <cellStyle name="Invoer 3 3 29 2" xfId="20123"/>
    <cellStyle name="Invoer 3 3 3" xfId="5703"/>
    <cellStyle name="Invoer 3 3 3 2" xfId="15430"/>
    <cellStyle name="Invoer 3 3 30" xfId="10547"/>
    <cellStyle name="Invoer 3 3 30 2" xfId="20274"/>
    <cellStyle name="Invoer 3 3 31" xfId="10693"/>
    <cellStyle name="Invoer 3 3 31 2" xfId="20420"/>
    <cellStyle name="Invoer 3 3 4" xfId="5918"/>
    <cellStyle name="Invoer 3 3 4 2" xfId="15645"/>
    <cellStyle name="Invoer 3 3 5" xfId="5490"/>
    <cellStyle name="Invoer 3 3 5 2" xfId="15217"/>
    <cellStyle name="Invoer 3 3 6" xfId="6292"/>
    <cellStyle name="Invoer 3 3 6 2" xfId="16019"/>
    <cellStyle name="Invoer 3 3 7" xfId="6495"/>
    <cellStyle name="Invoer 3 3 7 2" xfId="16222"/>
    <cellStyle name="Invoer 3 3 8" xfId="6705"/>
    <cellStyle name="Invoer 3 3 8 2" xfId="16432"/>
    <cellStyle name="Invoer 3 3 9" xfId="6901"/>
    <cellStyle name="Invoer 3 3 9 2" xfId="16628"/>
    <cellStyle name="Invoer 3 30" xfId="2923"/>
    <cellStyle name="Invoer 3 30 2" xfId="12650"/>
    <cellStyle name="Invoer 3 31" xfId="8848"/>
    <cellStyle name="Invoer 3 31 2" xfId="18575"/>
    <cellStyle name="Invoer 3 32" xfId="8064"/>
    <cellStyle name="Invoer 3 32 2" xfId="17791"/>
    <cellStyle name="Invoer 3 33" xfId="10345"/>
    <cellStyle name="Invoer 3 33 2" xfId="20072"/>
    <cellStyle name="Invoer 3 4" xfId="2952"/>
    <cellStyle name="Invoer 3 4 2" xfId="12679"/>
    <cellStyle name="Invoer 3 5" xfId="2476"/>
    <cellStyle name="Invoer 3 5 2" xfId="12203"/>
    <cellStyle name="Invoer 3 6" xfId="4832"/>
    <cellStyle name="Invoer 3 6 2" xfId="14559"/>
    <cellStyle name="Invoer 3 7" xfId="3087"/>
    <cellStyle name="Invoer 3 7 2" xfId="12814"/>
    <cellStyle name="Invoer 3 8" xfId="5061"/>
    <cellStyle name="Invoer 3 8 2" xfId="14788"/>
    <cellStyle name="Invoer 3 9" xfId="3045"/>
    <cellStyle name="Invoer 3 9 2" xfId="12772"/>
    <cellStyle name="Invoer 4" xfId="729"/>
    <cellStyle name="Invoer 4 10" xfId="6170"/>
    <cellStyle name="Invoer 4 10 2" xfId="15897"/>
    <cellStyle name="Invoer 4 11" xfId="5628"/>
    <cellStyle name="Invoer 4 11 2" xfId="15355"/>
    <cellStyle name="Invoer 4 12" xfId="6202"/>
    <cellStyle name="Invoer 4 12 2" xfId="15929"/>
    <cellStyle name="Invoer 4 13" xfId="5234"/>
    <cellStyle name="Invoer 4 13 2" xfId="14961"/>
    <cellStyle name="Invoer 4 14" xfId="3036"/>
    <cellStyle name="Invoer 4 14 2" xfId="12763"/>
    <cellStyle name="Invoer 4 15" xfId="2985"/>
    <cellStyle name="Invoer 4 15 2" xfId="12712"/>
    <cellStyle name="Invoer 4 16" xfId="5744"/>
    <cellStyle name="Invoer 4 16 2" xfId="15471"/>
    <cellStyle name="Invoer 4 17" xfId="2847"/>
    <cellStyle name="Invoer 4 17 2" xfId="12574"/>
    <cellStyle name="Invoer 4 18" xfId="2630"/>
    <cellStyle name="Invoer 4 18 2" xfId="12357"/>
    <cellStyle name="Invoer 4 19" xfId="5452"/>
    <cellStyle name="Invoer 4 19 2" xfId="15179"/>
    <cellStyle name="Invoer 4 2" xfId="2273"/>
    <cellStyle name="Invoer 4 2 10" xfId="7112"/>
    <cellStyle name="Invoer 4 2 10 2" xfId="16839"/>
    <cellStyle name="Invoer 4 2 11" xfId="7308"/>
    <cellStyle name="Invoer 4 2 11 2" xfId="17035"/>
    <cellStyle name="Invoer 4 2 12" xfId="7503"/>
    <cellStyle name="Invoer 4 2 12 2" xfId="17230"/>
    <cellStyle name="Invoer 4 2 13" xfId="7697"/>
    <cellStyle name="Invoer 4 2 13 2" xfId="17424"/>
    <cellStyle name="Invoer 4 2 14" xfId="7893"/>
    <cellStyle name="Invoer 4 2 14 2" xfId="17620"/>
    <cellStyle name="Invoer 4 2 15" xfId="4880"/>
    <cellStyle name="Invoer 4 2 15 2" xfId="14607"/>
    <cellStyle name="Invoer 4 2 16" xfId="8195"/>
    <cellStyle name="Invoer 4 2 16 2" xfId="17922"/>
    <cellStyle name="Invoer 4 2 17" xfId="8383"/>
    <cellStyle name="Invoer 4 2 17 2" xfId="18110"/>
    <cellStyle name="Invoer 4 2 18" xfId="8565"/>
    <cellStyle name="Invoer 4 2 18 2" xfId="18292"/>
    <cellStyle name="Invoer 4 2 19" xfId="8739"/>
    <cellStyle name="Invoer 4 2 19 2" xfId="18466"/>
    <cellStyle name="Invoer 4 2 2" xfId="4495"/>
    <cellStyle name="Invoer 4 2 2 2" xfId="14222"/>
    <cellStyle name="Invoer 4 2 20" xfId="8912"/>
    <cellStyle name="Invoer 4 2 20 2" xfId="18639"/>
    <cellStyle name="Invoer 4 2 21" xfId="9092"/>
    <cellStyle name="Invoer 4 2 21 2" xfId="18819"/>
    <cellStyle name="Invoer 4 2 22" xfId="9262"/>
    <cellStyle name="Invoer 4 2 22 2" xfId="18989"/>
    <cellStyle name="Invoer 4 2 23" xfId="9432"/>
    <cellStyle name="Invoer 4 2 23 2" xfId="19159"/>
    <cellStyle name="Invoer 4 2 24" xfId="9596"/>
    <cellStyle name="Invoer 4 2 24 2" xfId="19323"/>
    <cellStyle name="Invoer 4 2 25" xfId="9768"/>
    <cellStyle name="Invoer 4 2 25 2" xfId="19495"/>
    <cellStyle name="Invoer 4 2 26" xfId="9929"/>
    <cellStyle name="Invoer 4 2 26 2" xfId="19656"/>
    <cellStyle name="Invoer 4 2 27" xfId="10088"/>
    <cellStyle name="Invoer 4 2 27 2" xfId="19815"/>
    <cellStyle name="Invoer 4 2 28" xfId="10243"/>
    <cellStyle name="Invoer 4 2 28 2" xfId="19970"/>
    <cellStyle name="Invoer 4 2 29" xfId="10397"/>
    <cellStyle name="Invoer 4 2 29 2" xfId="20124"/>
    <cellStyle name="Invoer 4 2 3" xfId="5704"/>
    <cellStyle name="Invoer 4 2 3 2" xfId="15431"/>
    <cellStyle name="Invoer 4 2 30" xfId="10548"/>
    <cellStyle name="Invoer 4 2 30 2" xfId="20275"/>
    <cellStyle name="Invoer 4 2 31" xfId="10694"/>
    <cellStyle name="Invoer 4 2 31 2" xfId="20421"/>
    <cellStyle name="Invoer 4 2 4" xfId="5919"/>
    <cellStyle name="Invoer 4 2 4 2" xfId="15646"/>
    <cellStyle name="Invoer 4 2 5" xfId="6068"/>
    <cellStyle name="Invoer 4 2 5 2" xfId="15795"/>
    <cellStyle name="Invoer 4 2 6" xfId="6293"/>
    <cellStyle name="Invoer 4 2 6 2" xfId="16020"/>
    <cellStyle name="Invoer 4 2 7" xfId="6496"/>
    <cellStyle name="Invoer 4 2 7 2" xfId="16223"/>
    <cellStyle name="Invoer 4 2 8" xfId="6706"/>
    <cellStyle name="Invoer 4 2 8 2" xfId="16433"/>
    <cellStyle name="Invoer 4 2 9" xfId="6902"/>
    <cellStyle name="Invoer 4 2 9 2" xfId="16629"/>
    <cellStyle name="Invoer 4 20" xfId="5252"/>
    <cellStyle name="Invoer 4 20 2" xfId="14979"/>
    <cellStyle name="Invoer 4 21" xfId="5845"/>
    <cellStyle name="Invoer 4 21 2" xfId="15572"/>
    <cellStyle name="Invoer 4 22" xfId="7057"/>
    <cellStyle name="Invoer 4 22 2" xfId="16784"/>
    <cellStyle name="Invoer 4 23" xfId="4789"/>
    <cellStyle name="Invoer 4 23 2" xfId="14516"/>
    <cellStyle name="Invoer 4 24" xfId="8241"/>
    <cellStyle name="Invoer 4 24 2" xfId="17968"/>
    <cellStyle name="Invoer 4 25" xfId="8023"/>
    <cellStyle name="Invoer 4 25 2" xfId="17750"/>
    <cellStyle name="Invoer 4 26" xfId="6185"/>
    <cellStyle name="Invoer 4 26 2" xfId="15912"/>
    <cellStyle name="Invoer 4 27" xfId="7820"/>
    <cellStyle name="Invoer 4 27 2" xfId="17547"/>
    <cellStyle name="Invoer 4 28" xfId="8957"/>
    <cellStyle name="Invoer 4 28 2" xfId="18684"/>
    <cellStyle name="Invoer 4 29" xfId="8845"/>
    <cellStyle name="Invoer 4 29 2" xfId="18572"/>
    <cellStyle name="Invoer 4 3" xfId="2274"/>
    <cellStyle name="Invoer 4 3 10" xfId="7113"/>
    <cellStyle name="Invoer 4 3 10 2" xfId="16840"/>
    <cellStyle name="Invoer 4 3 11" xfId="7309"/>
    <cellStyle name="Invoer 4 3 11 2" xfId="17036"/>
    <cellStyle name="Invoer 4 3 12" xfId="7504"/>
    <cellStyle name="Invoer 4 3 12 2" xfId="17231"/>
    <cellStyle name="Invoer 4 3 13" xfId="7698"/>
    <cellStyle name="Invoer 4 3 13 2" xfId="17425"/>
    <cellStyle name="Invoer 4 3 14" xfId="7894"/>
    <cellStyle name="Invoer 4 3 14 2" xfId="17621"/>
    <cellStyle name="Invoer 4 3 15" xfId="4697"/>
    <cellStyle name="Invoer 4 3 15 2" xfId="14424"/>
    <cellStyle name="Invoer 4 3 16" xfId="8196"/>
    <cellStyle name="Invoer 4 3 16 2" xfId="17923"/>
    <cellStyle name="Invoer 4 3 17" xfId="8384"/>
    <cellStyle name="Invoer 4 3 17 2" xfId="18111"/>
    <cellStyle name="Invoer 4 3 18" xfId="8566"/>
    <cellStyle name="Invoer 4 3 18 2" xfId="18293"/>
    <cellStyle name="Invoer 4 3 19" xfId="8740"/>
    <cellStyle name="Invoer 4 3 19 2" xfId="18467"/>
    <cellStyle name="Invoer 4 3 2" xfId="4496"/>
    <cellStyle name="Invoer 4 3 2 2" xfId="14223"/>
    <cellStyle name="Invoer 4 3 20" xfId="8913"/>
    <cellStyle name="Invoer 4 3 20 2" xfId="18640"/>
    <cellStyle name="Invoer 4 3 21" xfId="9093"/>
    <cellStyle name="Invoer 4 3 21 2" xfId="18820"/>
    <cellStyle name="Invoer 4 3 22" xfId="9263"/>
    <cellStyle name="Invoer 4 3 22 2" xfId="18990"/>
    <cellStyle name="Invoer 4 3 23" xfId="9433"/>
    <cellStyle name="Invoer 4 3 23 2" xfId="19160"/>
    <cellStyle name="Invoer 4 3 24" xfId="9597"/>
    <cellStyle name="Invoer 4 3 24 2" xfId="19324"/>
    <cellStyle name="Invoer 4 3 25" xfId="9769"/>
    <cellStyle name="Invoer 4 3 25 2" xfId="19496"/>
    <cellStyle name="Invoer 4 3 26" xfId="9930"/>
    <cellStyle name="Invoer 4 3 26 2" xfId="19657"/>
    <cellStyle name="Invoer 4 3 27" xfId="10089"/>
    <cellStyle name="Invoer 4 3 27 2" xfId="19816"/>
    <cellStyle name="Invoer 4 3 28" xfId="10244"/>
    <cellStyle name="Invoer 4 3 28 2" xfId="19971"/>
    <cellStyle name="Invoer 4 3 29" xfId="10398"/>
    <cellStyle name="Invoer 4 3 29 2" xfId="20125"/>
    <cellStyle name="Invoer 4 3 3" xfId="5705"/>
    <cellStyle name="Invoer 4 3 3 2" xfId="15432"/>
    <cellStyle name="Invoer 4 3 30" xfId="10549"/>
    <cellStyle name="Invoer 4 3 30 2" xfId="20276"/>
    <cellStyle name="Invoer 4 3 31" xfId="10695"/>
    <cellStyle name="Invoer 4 3 31 2" xfId="20422"/>
    <cellStyle name="Invoer 4 3 4" xfId="5920"/>
    <cellStyle name="Invoer 4 3 4 2" xfId="15647"/>
    <cellStyle name="Invoer 4 3 5" xfId="3407"/>
    <cellStyle name="Invoer 4 3 5 2" xfId="13134"/>
    <cellStyle name="Invoer 4 3 6" xfId="6294"/>
    <cellStyle name="Invoer 4 3 6 2" xfId="16021"/>
    <cellStyle name="Invoer 4 3 7" xfId="6497"/>
    <cellStyle name="Invoer 4 3 7 2" xfId="16224"/>
    <cellStyle name="Invoer 4 3 8" xfId="6707"/>
    <cellStyle name="Invoer 4 3 8 2" xfId="16434"/>
    <cellStyle name="Invoer 4 3 9" xfId="6903"/>
    <cellStyle name="Invoer 4 3 9 2" xfId="16630"/>
    <cellStyle name="Invoer 4 30" xfId="8237"/>
    <cellStyle name="Invoer 4 30 2" xfId="17964"/>
    <cellStyle name="Invoer 4 31" xfId="7222"/>
    <cellStyle name="Invoer 4 31 2" xfId="16949"/>
    <cellStyle name="Invoer 4 32" xfId="4878"/>
    <cellStyle name="Invoer 4 32 2" xfId="14605"/>
    <cellStyle name="Invoer 4 33" xfId="2576"/>
    <cellStyle name="Invoer 4 33 2" xfId="12303"/>
    <cellStyle name="Invoer 4 4" xfId="2953"/>
    <cellStyle name="Invoer 4 4 2" xfId="12680"/>
    <cellStyle name="Invoer 4 5" xfId="2475"/>
    <cellStyle name="Invoer 4 5 2" xfId="12202"/>
    <cellStyle name="Invoer 4 6" xfId="5293"/>
    <cellStyle name="Invoer 4 6 2" xfId="15020"/>
    <cellStyle name="Invoer 4 7" xfId="5090"/>
    <cellStyle name="Invoer 4 7 2" xfId="14817"/>
    <cellStyle name="Invoer 4 8" xfId="5869"/>
    <cellStyle name="Invoer 4 8 2" xfId="15596"/>
    <cellStyle name="Invoer 4 9" xfId="2551"/>
    <cellStyle name="Invoer 4 9 2" xfId="12278"/>
    <cellStyle name="Invoer 5" xfId="730"/>
    <cellStyle name="Invoer 5 10" xfId="6177"/>
    <cellStyle name="Invoer 5 10 2" xfId="15904"/>
    <cellStyle name="Invoer 5 11" xfId="5643"/>
    <cellStyle name="Invoer 5 11 2" xfId="15370"/>
    <cellStyle name="Invoer 5 12" xfId="5538"/>
    <cellStyle name="Invoer 5 12 2" xfId="15265"/>
    <cellStyle name="Invoer 5 13" xfId="2837"/>
    <cellStyle name="Invoer 5 13 2" xfId="12564"/>
    <cellStyle name="Invoer 5 14" xfId="6127"/>
    <cellStyle name="Invoer 5 14 2" xfId="15854"/>
    <cellStyle name="Invoer 5 15" xfId="6079"/>
    <cellStyle name="Invoer 5 15 2" xfId="15806"/>
    <cellStyle name="Invoer 5 16" xfId="3766"/>
    <cellStyle name="Invoer 5 16 2" xfId="13493"/>
    <cellStyle name="Invoer 5 17" xfId="7440"/>
    <cellStyle name="Invoer 5 17 2" xfId="17167"/>
    <cellStyle name="Invoer 5 18" xfId="4947"/>
    <cellStyle name="Invoer 5 18 2" xfId="14674"/>
    <cellStyle name="Invoer 5 19" xfId="8126"/>
    <cellStyle name="Invoer 5 19 2" xfId="17853"/>
    <cellStyle name="Invoer 5 2" xfId="2275"/>
    <cellStyle name="Invoer 5 2 10" xfId="7114"/>
    <cellStyle name="Invoer 5 2 10 2" xfId="16841"/>
    <cellStyle name="Invoer 5 2 11" xfId="7310"/>
    <cellStyle name="Invoer 5 2 11 2" xfId="17037"/>
    <cellStyle name="Invoer 5 2 12" xfId="7505"/>
    <cellStyle name="Invoer 5 2 12 2" xfId="17232"/>
    <cellStyle name="Invoer 5 2 13" xfId="7699"/>
    <cellStyle name="Invoer 5 2 13 2" xfId="17426"/>
    <cellStyle name="Invoer 5 2 14" xfId="7895"/>
    <cellStyle name="Invoer 5 2 14 2" xfId="17622"/>
    <cellStyle name="Invoer 5 2 15" xfId="5448"/>
    <cellStyle name="Invoer 5 2 15 2" xfId="15175"/>
    <cellStyle name="Invoer 5 2 16" xfId="8197"/>
    <cellStyle name="Invoer 5 2 16 2" xfId="17924"/>
    <cellStyle name="Invoer 5 2 17" xfId="8385"/>
    <cellStyle name="Invoer 5 2 17 2" xfId="18112"/>
    <cellStyle name="Invoer 5 2 18" xfId="8567"/>
    <cellStyle name="Invoer 5 2 18 2" xfId="18294"/>
    <cellStyle name="Invoer 5 2 19" xfId="8741"/>
    <cellStyle name="Invoer 5 2 19 2" xfId="18468"/>
    <cellStyle name="Invoer 5 2 2" xfId="4497"/>
    <cellStyle name="Invoer 5 2 2 2" xfId="14224"/>
    <cellStyle name="Invoer 5 2 20" xfId="8914"/>
    <cellStyle name="Invoer 5 2 20 2" xfId="18641"/>
    <cellStyle name="Invoer 5 2 21" xfId="9094"/>
    <cellStyle name="Invoer 5 2 21 2" xfId="18821"/>
    <cellStyle name="Invoer 5 2 22" xfId="9264"/>
    <cellStyle name="Invoer 5 2 22 2" xfId="18991"/>
    <cellStyle name="Invoer 5 2 23" xfId="9434"/>
    <cellStyle name="Invoer 5 2 23 2" xfId="19161"/>
    <cellStyle name="Invoer 5 2 24" xfId="9598"/>
    <cellStyle name="Invoer 5 2 24 2" xfId="19325"/>
    <cellStyle name="Invoer 5 2 25" xfId="9770"/>
    <cellStyle name="Invoer 5 2 25 2" xfId="19497"/>
    <cellStyle name="Invoer 5 2 26" xfId="9931"/>
    <cellStyle name="Invoer 5 2 26 2" xfId="19658"/>
    <cellStyle name="Invoer 5 2 27" xfId="10090"/>
    <cellStyle name="Invoer 5 2 27 2" xfId="19817"/>
    <cellStyle name="Invoer 5 2 28" xfId="10245"/>
    <cellStyle name="Invoer 5 2 28 2" xfId="19972"/>
    <cellStyle name="Invoer 5 2 29" xfId="10399"/>
    <cellStyle name="Invoer 5 2 29 2" xfId="20126"/>
    <cellStyle name="Invoer 5 2 3" xfId="5706"/>
    <cellStyle name="Invoer 5 2 3 2" xfId="15433"/>
    <cellStyle name="Invoer 5 2 30" xfId="10550"/>
    <cellStyle name="Invoer 5 2 30 2" xfId="20277"/>
    <cellStyle name="Invoer 5 2 31" xfId="10696"/>
    <cellStyle name="Invoer 5 2 31 2" xfId="20423"/>
    <cellStyle name="Invoer 5 2 4" xfId="5921"/>
    <cellStyle name="Invoer 5 2 4 2" xfId="15648"/>
    <cellStyle name="Invoer 5 2 5" xfId="5030"/>
    <cellStyle name="Invoer 5 2 5 2" xfId="14757"/>
    <cellStyle name="Invoer 5 2 6" xfId="6295"/>
    <cellStyle name="Invoer 5 2 6 2" xfId="16022"/>
    <cellStyle name="Invoer 5 2 7" xfId="6498"/>
    <cellStyle name="Invoer 5 2 7 2" xfId="16225"/>
    <cellStyle name="Invoer 5 2 8" xfId="6708"/>
    <cellStyle name="Invoer 5 2 8 2" xfId="16435"/>
    <cellStyle name="Invoer 5 2 9" xfId="6904"/>
    <cellStyle name="Invoer 5 2 9 2" xfId="16631"/>
    <cellStyle name="Invoer 5 20" xfId="6181"/>
    <cellStyle name="Invoer 5 20 2" xfId="15908"/>
    <cellStyle name="Invoer 5 21" xfId="5574"/>
    <cellStyle name="Invoer 5 21 2" xfId="15301"/>
    <cellStyle name="Invoer 5 22" xfId="7054"/>
    <cellStyle name="Invoer 5 22 2" xfId="16781"/>
    <cellStyle name="Invoer 5 23" xfId="5856"/>
    <cellStyle name="Invoer 5 23 2" xfId="15583"/>
    <cellStyle name="Invoer 5 24" xfId="6105"/>
    <cellStyle name="Invoer 5 24 2" xfId="15832"/>
    <cellStyle name="Invoer 5 25" xfId="4657"/>
    <cellStyle name="Invoer 5 25 2" xfId="14384"/>
    <cellStyle name="Invoer 5 26" xfId="5271"/>
    <cellStyle name="Invoer 5 26 2" xfId="14998"/>
    <cellStyle name="Invoer 5 27" xfId="2589"/>
    <cellStyle name="Invoer 5 27 2" xfId="12316"/>
    <cellStyle name="Invoer 5 28" xfId="8122"/>
    <cellStyle name="Invoer 5 28 2" xfId="17849"/>
    <cellStyle name="Invoer 5 29" xfId="5085"/>
    <cellStyle name="Invoer 5 29 2" xfId="14812"/>
    <cellStyle name="Invoer 5 3" xfId="2276"/>
    <cellStyle name="Invoer 5 3 10" xfId="7115"/>
    <cellStyle name="Invoer 5 3 10 2" xfId="16842"/>
    <cellStyle name="Invoer 5 3 11" xfId="7311"/>
    <cellStyle name="Invoer 5 3 11 2" xfId="17038"/>
    <cellStyle name="Invoer 5 3 12" xfId="7506"/>
    <cellStyle name="Invoer 5 3 12 2" xfId="17233"/>
    <cellStyle name="Invoer 5 3 13" xfId="7700"/>
    <cellStyle name="Invoer 5 3 13 2" xfId="17427"/>
    <cellStyle name="Invoer 5 3 14" xfId="7896"/>
    <cellStyle name="Invoer 5 3 14 2" xfId="17623"/>
    <cellStyle name="Invoer 5 3 15" xfId="5450"/>
    <cellStyle name="Invoer 5 3 15 2" xfId="15177"/>
    <cellStyle name="Invoer 5 3 16" xfId="8198"/>
    <cellStyle name="Invoer 5 3 16 2" xfId="17925"/>
    <cellStyle name="Invoer 5 3 17" xfId="8386"/>
    <cellStyle name="Invoer 5 3 17 2" xfId="18113"/>
    <cellStyle name="Invoer 5 3 18" xfId="8568"/>
    <cellStyle name="Invoer 5 3 18 2" xfId="18295"/>
    <cellStyle name="Invoer 5 3 19" xfId="8742"/>
    <cellStyle name="Invoer 5 3 19 2" xfId="18469"/>
    <cellStyle name="Invoer 5 3 2" xfId="4498"/>
    <cellStyle name="Invoer 5 3 2 2" xfId="14225"/>
    <cellStyle name="Invoer 5 3 20" xfId="8915"/>
    <cellStyle name="Invoer 5 3 20 2" xfId="18642"/>
    <cellStyle name="Invoer 5 3 21" xfId="9095"/>
    <cellStyle name="Invoer 5 3 21 2" xfId="18822"/>
    <cellStyle name="Invoer 5 3 22" xfId="9265"/>
    <cellStyle name="Invoer 5 3 22 2" xfId="18992"/>
    <cellStyle name="Invoer 5 3 23" xfId="9435"/>
    <cellStyle name="Invoer 5 3 23 2" xfId="19162"/>
    <cellStyle name="Invoer 5 3 24" xfId="9599"/>
    <cellStyle name="Invoer 5 3 24 2" xfId="19326"/>
    <cellStyle name="Invoer 5 3 25" xfId="9771"/>
    <cellStyle name="Invoer 5 3 25 2" xfId="19498"/>
    <cellStyle name="Invoer 5 3 26" xfId="9932"/>
    <cellStyle name="Invoer 5 3 26 2" xfId="19659"/>
    <cellStyle name="Invoer 5 3 27" xfId="10091"/>
    <cellStyle name="Invoer 5 3 27 2" xfId="19818"/>
    <cellStyle name="Invoer 5 3 28" xfId="10246"/>
    <cellStyle name="Invoer 5 3 28 2" xfId="19973"/>
    <cellStyle name="Invoer 5 3 29" xfId="10400"/>
    <cellStyle name="Invoer 5 3 29 2" xfId="20127"/>
    <cellStyle name="Invoer 5 3 3" xfId="5707"/>
    <cellStyle name="Invoer 5 3 3 2" xfId="15434"/>
    <cellStyle name="Invoer 5 3 30" xfId="10551"/>
    <cellStyle name="Invoer 5 3 30 2" xfId="20278"/>
    <cellStyle name="Invoer 5 3 31" xfId="10697"/>
    <cellStyle name="Invoer 5 3 31 2" xfId="20424"/>
    <cellStyle name="Invoer 5 3 4" xfId="5922"/>
    <cellStyle name="Invoer 5 3 4 2" xfId="15649"/>
    <cellStyle name="Invoer 5 3 5" xfId="5415"/>
    <cellStyle name="Invoer 5 3 5 2" xfId="15142"/>
    <cellStyle name="Invoer 5 3 6" xfId="6296"/>
    <cellStyle name="Invoer 5 3 6 2" xfId="16023"/>
    <cellStyle name="Invoer 5 3 7" xfId="6499"/>
    <cellStyle name="Invoer 5 3 7 2" xfId="16226"/>
    <cellStyle name="Invoer 5 3 8" xfId="6709"/>
    <cellStyle name="Invoer 5 3 8 2" xfId="16436"/>
    <cellStyle name="Invoer 5 3 9" xfId="6905"/>
    <cellStyle name="Invoer 5 3 9 2" xfId="16632"/>
    <cellStyle name="Invoer 5 30" xfId="7613"/>
    <cellStyle name="Invoer 5 30 2" xfId="17340"/>
    <cellStyle name="Invoer 5 31" xfId="2843"/>
    <cellStyle name="Invoer 5 31 2" xfId="12570"/>
    <cellStyle name="Invoer 5 32" xfId="5031"/>
    <cellStyle name="Invoer 5 32 2" xfId="14758"/>
    <cellStyle name="Invoer 5 33" xfId="8847"/>
    <cellStyle name="Invoer 5 33 2" xfId="18574"/>
    <cellStyle name="Invoer 5 4" xfId="2954"/>
    <cellStyle name="Invoer 5 4 2" xfId="12681"/>
    <cellStyle name="Invoer 5 5" xfId="2474"/>
    <cellStyle name="Invoer 5 5 2" xfId="12201"/>
    <cellStyle name="Invoer 5 6" xfId="5528"/>
    <cellStyle name="Invoer 5 6 2" xfId="15255"/>
    <cellStyle name="Invoer 5 7" xfId="5166"/>
    <cellStyle name="Invoer 5 7 2" xfId="14893"/>
    <cellStyle name="Invoer 5 8" xfId="3314"/>
    <cellStyle name="Invoer 5 8 2" xfId="13041"/>
    <cellStyle name="Invoer 5 9" xfId="6208"/>
    <cellStyle name="Invoer 5 9 2" xfId="15935"/>
    <cellStyle name="Invoer 6" xfId="731"/>
    <cellStyle name="Invoer 6 10" xfId="2611"/>
    <cellStyle name="Invoer 6 10 2" xfId="12338"/>
    <cellStyle name="Invoer 6 11" xfId="2706"/>
    <cellStyle name="Invoer 6 11 2" xfId="12433"/>
    <cellStyle name="Invoer 6 12" xfId="6333"/>
    <cellStyle name="Invoer 6 12 2" xfId="16060"/>
    <cellStyle name="Invoer 6 13" xfId="5201"/>
    <cellStyle name="Invoer 6 13 2" xfId="14928"/>
    <cellStyle name="Invoer 6 14" xfId="5019"/>
    <cellStyle name="Invoer 6 14 2" xfId="14746"/>
    <cellStyle name="Invoer 6 15" xfId="6130"/>
    <cellStyle name="Invoer 6 15 2" xfId="15857"/>
    <cellStyle name="Invoer 6 16" xfId="5352"/>
    <cellStyle name="Invoer 6 16 2" xfId="15079"/>
    <cellStyle name="Invoer 6 17" xfId="2544"/>
    <cellStyle name="Invoer 6 17 2" xfId="12271"/>
    <cellStyle name="Invoer 6 18" xfId="2888"/>
    <cellStyle name="Invoer 6 18 2" xfId="12615"/>
    <cellStyle name="Invoer 6 19" xfId="6242"/>
    <cellStyle name="Invoer 6 19 2" xfId="15969"/>
    <cellStyle name="Invoer 6 2" xfId="2277"/>
    <cellStyle name="Invoer 6 2 10" xfId="7116"/>
    <cellStyle name="Invoer 6 2 10 2" xfId="16843"/>
    <cellStyle name="Invoer 6 2 11" xfId="7312"/>
    <cellStyle name="Invoer 6 2 11 2" xfId="17039"/>
    <cellStyle name="Invoer 6 2 12" xfId="7507"/>
    <cellStyle name="Invoer 6 2 12 2" xfId="17234"/>
    <cellStyle name="Invoer 6 2 13" xfId="7701"/>
    <cellStyle name="Invoer 6 2 13 2" xfId="17428"/>
    <cellStyle name="Invoer 6 2 14" xfId="7897"/>
    <cellStyle name="Invoer 6 2 14 2" xfId="17624"/>
    <cellStyle name="Invoer 6 2 15" xfId="4692"/>
    <cellStyle name="Invoer 6 2 15 2" xfId="14419"/>
    <cellStyle name="Invoer 6 2 16" xfId="8199"/>
    <cellStyle name="Invoer 6 2 16 2" xfId="17926"/>
    <cellStyle name="Invoer 6 2 17" xfId="8387"/>
    <cellStyle name="Invoer 6 2 17 2" xfId="18114"/>
    <cellStyle name="Invoer 6 2 18" xfId="8569"/>
    <cellStyle name="Invoer 6 2 18 2" xfId="18296"/>
    <cellStyle name="Invoer 6 2 19" xfId="8743"/>
    <cellStyle name="Invoer 6 2 19 2" xfId="18470"/>
    <cellStyle name="Invoer 6 2 2" xfId="4499"/>
    <cellStyle name="Invoer 6 2 2 2" xfId="14226"/>
    <cellStyle name="Invoer 6 2 20" xfId="8916"/>
    <cellStyle name="Invoer 6 2 20 2" xfId="18643"/>
    <cellStyle name="Invoer 6 2 21" xfId="9096"/>
    <cellStyle name="Invoer 6 2 21 2" xfId="18823"/>
    <cellStyle name="Invoer 6 2 22" xfId="9266"/>
    <cellStyle name="Invoer 6 2 22 2" xfId="18993"/>
    <cellStyle name="Invoer 6 2 23" xfId="9436"/>
    <cellStyle name="Invoer 6 2 23 2" xfId="19163"/>
    <cellStyle name="Invoer 6 2 24" xfId="9600"/>
    <cellStyle name="Invoer 6 2 24 2" xfId="19327"/>
    <cellStyle name="Invoer 6 2 25" xfId="9772"/>
    <cellStyle name="Invoer 6 2 25 2" xfId="19499"/>
    <cellStyle name="Invoer 6 2 26" xfId="9933"/>
    <cellStyle name="Invoer 6 2 26 2" xfId="19660"/>
    <cellStyle name="Invoer 6 2 27" xfId="10092"/>
    <cellStyle name="Invoer 6 2 27 2" xfId="19819"/>
    <cellStyle name="Invoer 6 2 28" xfId="10247"/>
    <cellStyle name="Invoer 6 2 28 2" xfId="19974"/>
    <cellStyle name="Invoer 6 2 29" xfId="10401"/>
    <cellStyle name="Invoer 6 2 29 2" xfId="20128"/>
    <cellStyle name="Invoer 6 2 3" xfId="5708"/>
    <cellStyle name="Invoer 6 2 3 2" xfId="15435"/>
    <cellStyle name="Invoer 6 2 30" xfId="10552"/>
    <cellStyle name="Invoer 6 2 30 2" xfId="20279"/>
    <cellStyle name="Invoer 6 2 31" xfId="10698"/>
    <cellStyle name="Invoer 6 2 31 2" xfId="20425"/>
    <cellStyle name="Invoer 6 2 4" xfId="5923"/>
    <cellStyle name="Invoer 6 2 4 2" xfId="15650"/>
    <cellStyle name="Invoer 6 2 5" xfId="4905"/>
    <cellStyle name="Invoer 6 2 5 2" xfId="14632"/>
    <cellStyle name="Invoer 6 2 6" xfId="6297"/>
    <cellStyle name="Invoer 6 2 6 2" xfId="16024"/>
    <cellStyle name="Invoer 6 2 7" xfId="6500"/>
    <cellStyle name="Invoer 6 2 7 2" xfId="16227"/>
    <cellStyle name="Invoer 6 2 8" xfId="6710"/>
    <cellStyle name="Invoer 6 2 8 2" xfId="16437"/>
    <cellStyle name="Invoer 6 2 9" xfId="6906"/>
    <cellStyle name="Invoer 6 2 9 2" xfId="16633"/>
    <cellStyle name="Invoer 6 20" xfId="5648"/>
    <cellStyle name="Invoer 6 20 2" xfId="15375"/>
    <cellStyle name="Invoer 6 21" xfId="7818"/>
    <cellStyle name="Invoer 6 21 2" xfId="17545"/>
    <cellStyle name="Invoer 6 22" xfId="2672"/>
    <cellStyle name="Invoer 6 22 2" xfId="12399"/>
    <cellStyle name="Invoer 6 23" xfId="5096"/>
    <cellStyle name="Invoer 6 23 2" xfId="14823"/>
    <cellStyle name="Invoer 6 24" xfId="5571"/>
    <cellStyle name="Invoer 6 24 2" xfId="15298"/>
    <cellStyle name="Invoer 6 25" xfId="8329"/>
    <cellStyle name="Invoer 6 25 2" xfId="18056"/>
    <cellStyle name="Invoer 6 26" xfId="5527"/>
    <cellStyle name="Invoer 6 26 2" xfId="15254"/>
    <cellStyle name="Invoer 6 27" xfId="2832"/>
    <cellStyle name="Invoer 6 27 2" xfId="12559"/>
    <cellStyle name="Invoer 6 28" xfId="6211"/>
    <cellStyle name="Invoer 6 28 2" xfId="15938"/>
    <cellStyle name="Invoer 6 29" xfId="9040"/>
    <cellStyle name="Invoer 6 29 2" xfId="18767"/>
    <cellStyle name="Invoer 6 3" xfId="2278"/>
    <cellStyle name="Invoer 6 3 10" xfId="7117"/>
    <cellStyle name="Invoer 6 3 10 2" xfId="16844"/>
    <cellStyle name="Invoer 6 3 11" xfId="7313"/>
    <cellStyle name="Invoer 6 3 11 2" xfId="17040"/>
    <cellStyle name="Invoer 6 3 12" xfId="7508"/>
    <cellStyle name="Invoer 6 3 12 2" xfId="17235"/>
    <cellStyle name="Invoer 6 3 13" xfId="7702"/>
    <cellStyle name="Invoer 6 3 13 2" xfId="17429"/>
    <cellStyle name="Invoer 6 3 14" xfId="7898"/>
    <cellStyle name="Invoer 6 3 14 2" xfId="17625"/>
    <cellStyle name="Invoer 6 3 15" xfId="2556"/>
    <cellStyle name="Invoer 6 3 15 2" xfId="12283"/>
    <cellStyle name="Invoer 6 3 16" xfId="8200"/>
    <cellStyle name="Invoer 6 3 16 2" xfId="17927"/>
    <cellStyle name="Invoer 6 3 17" xfId="8388"/>
    <cellStyle name="Invoer 6 3 17 2" xfId="18115"/>
    <cellStyle name="Invoer 6 3 18" xfId="8570"/>
    <cellStyle name="Invoer 6 3 18 2" xfId="18297"/>
    <cellStyle name="Invoer 6 3 19" xfId="8744"/>
    <cellStyle name="Invoer 6 3 19 2" xfId="18471"/>
    <cellStyle name="Invoer 6 3 2" xfId="4500"/>
    <cellStyle name="Invoer 6 3 2 2" xfId="14227"/>
    <cellStyle name="Invoer 6 3 20" xfId="8917"/>
    <cellStyle name="Invoer 6 3 20 2" xfId="18644"/>
    <cellStyle name="Invoer 6 3 21" xfId="9097"/>
    <cellStyle name="Invoer 6 3 21 2" xfId="18824"/>
    <cellStyle name="Invoer 6 3 22" xfId="9267"/>
    <cellStyle name="Invoer 6 3 22 2" xfId="18994"/>
    <cellStyle name="Invoer 6 3 23" xfId="9437"/>
    <cellStyle name="Invoer 6 3 23 2" xfId="19164"/>
    <cellStyle name="Invoer 6 3 24" xfId="9601"/>
    <cellStyle name="Invoer 6 3 24 2" xfId="19328"/>
    <cellStyle name="Invoer 6 3 25" xfId="9773"/>
    <cellStyle name="Invoer 6 3 25 2" xfId="19500"/>
    <cellStyle name="Invoer 6 3 26" xfId="9934"/>
    <cellStyle name="Invoer 6 3 26 2" xfId="19661"/>
    <cellStyle name="Invoer 6 3 27" xfId="10093"/>
    <cellStyle name="Invoer 6 3 27 2" xfId="19820"/>
    <cellStyle name="Invoer 6 3 28" xfId="10248"/>
    <cellStyle name="Invoer 6 3 28 2" xfId="19975"/>
    <cellStyle name="Invoer 6 3 29" xfId="10402"/>
    <cellStyle name="Invoer 6 3 29 2" xfId="20129"/>
    <cellStyle name="Invoer 6 3 3" xfId="5709"/>
    <cellStyle name="Invoer 6 3 3 2" xfId="15436"/>
    <cellStyle name="Invoer 6 3 30" xfId="10553"/>
    <cellStyle name="Invoer 6 3 30 2" xfId="20280"/>
    <cellStyle name="Invoer 6 3 31" xfId="10699"/>
    <cellStyle name="Invoer 6 3 31 2" xfId="20426"/>
    <cellStyle name="Invoer 6 3 4" xfId="5924"/>
    <cellStyle name="Invoer 6 3 4 2" xfId="15651"/>
    <cellStyle name="Invoer 6 3 5" xfId="5242"/>
    <cellStyle name="Invoer 6 3 5 2" xfId="14969"/>
    <cellStyle name="Invoer 6 3 6" xfId="6298"/>
    <cellStyle name="Invoer 6 3 6 2" xfId="16025"/>
    <cellStyle name="Invoer 6 3 7" xfId="6501"/>
    <cellStyle name="Invoer 6 3 7 2" xfId="16228"/>
    <cellStyle name="Invoer 6 3 8" xfId="6711"/>
    <cellStyle name="Invoer 6 3 8 2" xfId="16438"/>
    <cellStyle name="Invoer 6 3 9" xfId="6907"/>
    <cellStyle name="Invoer 6 3 9 2" xfId="16634"/>
    <cellStyle name="Invoer 6 30" xfId="6446"/>
    <cellStyle name="Invoer 6 30 2" xfId="16173"/>
    <cellStyle name="Invoer 6 31" xfId="3098"/>
    <cellStyle name="Invoer 6 31 2" xfId="12825"/>
    <cellStyle name="Invoer 6 32" xfId="6852"/>
    <cellStyle name="Invoer 6 32 2" xfId="16579"/>
    <cellStyle name="Invoer 6 33" xfId="8318"/>
    <cellStyle name="Invoer 6 33 2" xfId="18045"/>
    <cellStyle name="Invoer 6 4" xfId="2955"/>
    <cellStyle name="Invoer 6 4 2" xfId="12682"/>
    <cellStyle name="Invoer 6 5" xfId="2739"/>
    <cellStyle name="Invoer 6 5 2" xfId="12466"/>
    <cellStyle name="Invoer 6 6" xfId="5051"/>
    <cellStyle name="Invoer 6 6 2" xfId="14778"/>
    <cellStyle name="Invoer 6 7" xfId="2433"/>
    <cellStyle name="Invoer 6 7 2" xfId="12160"/>
    <cellStyle name="Invoer 6 8" xfId="2836"/>
    <cellStyle name="Invoer 6 8 2" xfId="12563"/>
    <cellStyle name="Invoer 6 9" xfId="2917"/>
    <cellStyle name="Invoer 6 9 2" xfId="12644"/>
    <cellStyle name="Invoer 7" xfId="732"/>
    <cellStyle name="Invoer 7 10" xfId="3428"/>
    <cellStyle name="Invoer 7 10 2" xfId="13155"/>
    <cellStyle name="Invoer 7 11" xfId="6135"/>
    <cellStyle name="Invoer 7 11 2" xfId="15862"/>
    <cellStyle name="Invoer 7 12" xfId="2688"/>
    <cellStyle name="Invoer 7 12 2" xfId="12415"/>
    <cellStyle name="Invoer 7 13" xfId="4687"/>
    <cellStyle name="Invoer 7 13 2" xfId="14414"/>
    <cellStyle name="Invoer 7 14" xfId="6656"/>
    <cellStyle name="Invoer 7 14 2" xfId="16383"/>
    <cellStyle name="Invoer 7 15" xfId="5363"/>
    <cellStyle name="Invoer 7 15 2" xfId="15090"/>
    <cellStyle name="Invoer 7 16" xfId="5543"/>
    <cellStyle name="Invoer 7 16 2" xfId="15270"/>
    <cellStyle name="Invoer 7 17" xfId="4843"/>
    <cellStyle name="Invoer 7 17 2" xfId="14570"/>
    <cellStyle name="Invoer 7 18" xfId="7825"/>
    <cellStyle name="Invoer 7 18 2" xfId="17552"/>
    <cellStyle name="Invoer 7 19" xfId="7445"/>
    <cellStyle name="Invoer 7 19 2" xfId="17172"/>
    <cellStyle name="Invoer 7 2" xfId="2279"/>
    <cellStyle name="Invoer 7 2 10" xfId="7118"/>
    <cellStyle name="Invoer 7 2 10 2" xfId="16845"/>
    <cellStyle name="Invoer 7 2 11" xfId="7314"/>
    <cellStyle name="Invoer 7 2 11 2" xfId="17041"/>
    <cellStyle name="Invoer 7 2 12" xfId="7509"/>
    <cellStyle name="Invoer 7 2 12 2" xfId="17236"/>
    <cellStyle name="Invoer 7 2 13" xfId="7703"/>
    <cellStyle name="Invoer 7 2 13 2" xfId="17430"/>
    <cellStyle name="Invoer 7 2 14" xfId="7899"/>
    <cellStyle name="Invoer 7 2 14 2" xfId="17626"/>
    <cellStyle name="Invoer 7 2 15" xfId="5609"/>
    <cellStyle name="Invoer 7 2 15 2" xfId="15336"/>
    <cellStyle name="Invoer 7 2 16" xfId="8201"/>
    <cellStyle name="Invoer 7 2 16 2" xfId="17928"/>
    <cellStyle name="Invoer 7 2 17" xfId="8389"/>
    <cellStyle name="Invoer 7 2 17 2" xfId="18116"/>
    <cellStyle name="Invoer 7 2 18" xfId="8571"/>
    <cellStyle name="Invoer 7 2 18 2" xfId="18298"/>
    <cellStyle name="Invoer 7 2 19" xfId="8745"/>
    <cellStyle name="Invoer 7 2 19 2" xfId="18472"/>
    <cellStyle name="Invoer 7 2 2" xfId="4501"/>
    <cellStyle name="Invoer 7 2 2 2" xfId="14228"/>
    <cellStyle name="Invoer 7 2 20" xfId="8918"/>
    <cellStyle name="Invoer 7 2 20 2" xfId="18645"/>
    <cellStyle name="Invoer 7 2 21" xfId="9098"/>
    <cellStyle name="Invoer 7 2 21 2" xfId="18825"/>
    <cellStyle name="Invoer 7 2 22" xfId="9268"/>
    <cellStyle name="Invoer 7 2 22 2" xfId="18995"/>
    <cellStyle name="Invoer 7 2 23" xfId="9438"/>
    <cellStyle name="Invoer 7 2 23 2" xfId="19165"/>
    <cellStyle name="Invoer 7 2 24" xfId="9602"/>
    <cellStyle name="Invoer 7 2 24 2" xfId="19329"/>
    <cellStyle name="Invoer 7 2 25" xfId="9774"/>
    <cellStyle name="Invoer 7 2 25 2" xfId="19501"/>
    <cellStyle name="Invoer 7 2 26" xfId="9935"/>
    <cellStyle name="Invoer 7 2 26 2" xfId="19662"/>
    <cellStyle name="Invoer 7 2 27" xfId="10094"/>
    <cellStyle name="Invoer 7 2 27 2" xfId="19821"/>
    <cellStyle name="Invoer 7 2 28" xfId="10249"/>
    <cellStyle name="Invoer 7 2 28 2" xfId="19976"/>
    <cellStyle name="Invoer 7 2 29" xfId="10403"/>
    <cellStyle name="Invoer 7 2 29 2" xfId="20130"/>
    <cellStyle name="Invoer 7 2 3" xfId="5710"/>
    <cellStyle name="Invoer 7 2 3 2" xfId="15437"/>
    <cellStyle name="Invoer 7 2 30" xfId="10554"/>
    <cellStyle name="Invoer 7 2 30 2" xfId="20281"/>
    <cellStyle name="Invoer 7 2 31" xfId="10700"/>
    <cellStyle name="Invoer 7 2 31 2" xfId="20427"/>
    <cellStyle name="Invoer 7 2 4" xfId="5925"/>
    <cellStyle name="Invoer 7 2 4 2" xfId="15652"/>
    <cellStyle name="Invoer 7 2 5" xfId="5433"/>
    <cellStyle name="Invoer 7 2 5 2" xfId="15160"/>
    <cellStyle name="Invoer 7 2 6" xfId="6299"/>
    <cellStyle name="Invoer 7 2 6 2" xfId="16026"/>
    <cellStyle name="Invoer 7 2 7" xfId="6502"/>
    <cellStyle name="Invoer 7 2 7 2" xfId="16229"/>
    <cellStyle name="Invoer 7 2 8" xfId="6712"/>
    <cellStyle name="Invoer 7 2 8 2" xfId="16439"/>
    <cellStyle name="Invoer 7 2 9" xfId="6908"/>
    <cellStyle name="Invoer 7 2 9 2" xfId="16635"/>
    <cellStyle name="Invoer 7 20" xfId="2592"/>
    <cellStyle name="Invoer 7 20 2" xfId="12319"/>
    <cellStyle name="Invoer 7 21" xfId="7438"/>
    <cellStyle name="Invoer 7 21 2" xfId="17165"/>
    <cellStyle name="Invoer 7 22" xfId="8052"/>
    <cellStyle name="Invoer 7 22 2" xfId="17779"/>
    <cellStyle name="Invoer 7 23" xfId="5465"/>
    <cellStyle name="Invoer 7 23 2" xfId="15192"/>
    <cellStyle name="Invoer 7 24" xfId="6647"/>
    <cellStyle name="Invoer 7 24 2" xfId="16374"/>
    <cellStyle name="Invoer 7 25" xfId="8095"/>
    <cellStyle name="Invoer 7 25 2" xfId="17822"/>
    <cellStyle name="Invoer 7 26" xfId="6643"/>
    <cellStyle name="Invoer 7 26 2" xfId="16370"/>
    <cellStyle name="Invoer 7 27" xfId="8002"/>
    <cellStyle name="Invoer 7 27 2" xfId="17729"/>
    <cellStyle name="Invoer 7 28" xfId="6115"/>
    <cellStyle name="Invoer 7 28 2" xfId="15842"/>
    <cellStyle name="Invoer 7 29" xfId="8668"/>
    <cellStyle name="Invoer 7 29 2" xfId="18395"/>
    <cellStyle name="Invoer 7 3" xfId="2280"/>
    <cellStyle name="Invoer 7 3 10" xfId="7119"/>
    <cellStyle name="Invoer 7 3 10 2" xfId="16846"/>
    <cellStyle name="Invoer 7 3 11" xfId="7315"/>
    <cellStyle name="Invoer 7 3 11 2" xfId="17042"/>
    <cellStyle name="Invoer 7 3 12" xfId="7510"/>
    <cellStyle name="Invoer 7 3 12 2" xfId="17237"/>
    <cellStyle name="Invoer 7 3 13" xfId="7704"/>
    <cellStyle name="Invoer 7 3 13 2" xfId="17431"/>
    <cellStyle name="Invoer 7 3 14" xfId="7900"/>
    <cellStyle name="Invoer 7 3 14 2" xfId="17627"/>
    <cellStyle name="Invoer 7 3 15" xfId="7806"/>
    <cellStyle name="Invoer 7 3 15 2" xfId="17533"/>
    <cellStyle name="Invoer 7 3 16" xfId="8202"/>
    <cellStyle name="Invoer 7 3 16 2" xfId="17929"/>
    <cellStyle name="Invoer 7 3 17" xfId="8390"/>
    <cellStyle name="Invoer 7 3 17 2" xfId="18117"/>
    <cellStyle name="Invoer 7 3 18" xfId="8572"/>
    <cellStyle name="Invoer 7 3 18 2" xfId="18299"/>
    <cellStyle name="Invoer 7 3 19" xfId="8746"/>
    <cellStyle name="Invoer 7 3 19 2" xfId="18473"/>
    <cellStyle name="Invoer 7 3 2" xfId="4502"/>
    <cellStyle name="Invoer 7 3 2 2" xfId="14229"/>
    <cellStyle name="Invoer 7 3 20" xfId="8919"/>
    <cellStyle name="Invoer 7 3 20 2" xfId="18646"/>
    <cellStyle name="Invoer 7 3 21" xfId="9099"/>
    <cellStyle name="Invoer 7 3 21 2" xfId="18826"/>
    <cellStyle name="Invoer 7 3 22" xfId="9269"/>
    <cellStyle name="Invoer 7 3 22 2" xfId="18996"/>
    <cellStyle name="Invoer 7 3 23" xfId="9439"/>
    <cellStyle name="Invoer 7 3 23 2" xfId="19166"/>
    <cellStyle name="Invoer 7 3 24" xfId="9603"/>
    <cellStyle name="Invoer 7 3 24 2" xfId="19330"/>
    <cellStyle name="Invoer 7 3 25" xfId="9775"/>
    <cellStyle name="Invoer 7 3 25 2" xfId="19502"/>
    <cellStyle name="Invoer 7 3 26" xfId="9936"/>
    <cellStyle name="Invoer 7 3 26 2" xfId="19663"/>
    <cellStyle name="Invoer 7 3 27" xfId="10095"/>
    <cellStyle name="Invoer 7 3 27 2" xfId="19822"/>
    <cellStyle name="Invoer 7 3 28" xfId="10250"/>
    <cellStyle name="Invoer 7 3 28 2" xfId="19977"/>
    <cellStyle name="Invoer 7 3 29" xfId="10404"/>
    <cellStyle name="Invoer 7 3 29 2" xfId="20131"/>
    <cellStyle name="Invoer 7 3 3" xfId="5711"/>
    <cellStyle name="Invoer 7 3 3 2" xfId="15438"/>
    <cellStyle name="Invoer 7 3 30" xfId="10555"/>
    <cellStyle name="Invoer 7 3 30 2" xfId="20282"/>
    <cellStyle name="Invoer 7 3 31" xfId="10701"/>
    <cellStyle name="Invoer 7 3 31 2" xfId="20428"/>
    <cellStyle name="Invoer 7 3 4" xfId="5926"/>
    <cellStyle name="Invoer 7 3 4 2" xfId="15653"/>
    <cellStyle name="Invoer 7 3 5" xfId="2624"/>
    <cellStyle name="Invoer 7 3 5 2" xfId="12351"/>
    <cellStyle name="Invoer 7 3 6" xfId="6300"/>
    <cellStyle name="Invoer 7 3 6 2" xfId="16027"/>
    <cellStyle name="Invoer 7 3 7" xfId="6503"/>
    <cellStyle name="Invoer 7 3 7 2" xfId="16230"/>
    <cellStyle name="Invoer 7 3 8" xfId="6713"/>
    <cellStyle name="Invoer 7 3 8 2" xfId="16440"/>
    <cellStyle name="Invoer 7 3 9" xfId="6909"/>
    <cellStyle name="Invoer 7 3 9 2" xfId="16636"/>
    <cellStyle name="Invoer 7 30" xfId="7431"/>
    <cellStyle name="Invoer 7 30 2" xfId="17158"/>
    <cellStyle name="Invoer 7 31" xfId="6043"/>
    <cellStyle name="Invoer 7 31 2" xfId="15770"/>
    <cellStyle name="Invoer 7 32" xfId="9371"/>
    <cellStyle name="Invoer 7 32 2" xfId="19098"/>
    <cellStyle name="Invoer 7 33" xfId="2841"/>
    <cellStyle name="Invoer 7 33 2" xfId="12568"/>
    <cellStyle name="Invoer 7 4" xfId="2956"/>
    <cellStyle name="Invoer 7 4 2" xfId="12683"/>
    <cellStyle name="Invoer 7 5" xfId="2738"/>
    <cellStyle name="Invoer 7 5 2" xfId="12465"/>
    <cellStyle name="Invoer 7 6" xfId="4772"/>
    <cellStyle name="Invoer 7 6 2" xfId="14499"/>
    <cellStyle name="Invoer 7 7" xfId="5439"/>
    <cellStyle name="Invoer 7 7 2" xfId="15166"/>
    <cellStyle name="Invoer 7 8" xfId="5579"/>
    <cellStyle name="Invoer 7 8 2" xfId="15306"/>
    <cellStyle name="Invoer 7 9" xfId="5590"/>
    <cellStyle name="Invoer 7 9 2" xfId="15317"/>
    <cellStyle name="Invoer 8" xfId="733"/>
    <cellStyle name="Invoer 8 10" xfId="6065"/>
    <cellStyle name="Invoer 8 10 2" xfId="15792"/>
    <cellStyle name="Invoer 8 11" xfId="5623"/>
    <cellStyle name="Invoer 8 11 2" xfId="15350"/>
    <cellStyle name="Invoer 8 12" xfId="2577"/>
    <cellStyle name="Invoer 8 12 2" xfId="12304"/>
    <cellStyle name="Invoer 8 13" xfId="6121"/>
    <cellStyle name="Invoer 8 13 2" xfId="15848"/>
    <cellStyle name="Invoer 8 14" xfId="6818"/>
    <cellStyle name="Invoer 8 14 2" xfId="16545"/>
    <cellStyle name="Invoer 8 15" xfId="5179"/>
    <cellStyle name="Invoer 8 15 2" xfId="14906"/>
    <cellStyle name="Invoer 8 16" xfId="3414"/>
    <cellStyle name="Invoer 8 16 2" xfId="13141"/>
    <cellStyle name="Invoer 8 17" xfId="4708"/>
    <cellStyle name="Invoer 8 17 2" xfId="14435"/>
    <cellStyle name="Invoer 8 18" xfId="6623"/>
    <cellStyle name="Invoer 8 18 2" xfId="16350"/>
    <cellStyle name="Invoer 8 19" xfId="5649"/>
    <cellStyle name="Invoer 8 19 2" xfId="15376"/>
    <cellStyle name="Invoer 8 2" xfId="2281"/>
    <cellStyle name="Invoer 8 2 10" xfId="7120"/>
    <cellStyle name="Invoer 8 2 10 2" xfId="16847"/>
    <cellStyle name="Invoer 8 2 11" xfId="7316"/>
    <cellStyle name="Invoer 8 2 11 2" xfId="17043"/>
    <cellStyle name="Invoer 8 2 12" xfId="7511"/>
    <cellStyle name="Invoer 8 2 12 2" xfId="17238"/>
    <cellStyle name="Invoer 8 2 13" xfId="7705"/>
    <cellStyle name="Invoer 8 2 13 2" xfId="17432"/>
    <cellStyle name="Invoer 8 2 14" xfId="7901"/>
    <cellStyle name="Invoer 8 2 14 2" xfId="17628"/>
    <cellStyle name="Invoer 8 2 15" xfId="2445"/>
    <cellStyle name="Invoer 8 2 15 2" xfId="12172"/>
    <cellStyle name="Invoer 8 2 16" xfId="8203"/>
    <cellStyle name="Invoer 8 2 16 2" xfId="17930"/>
    <cellStyle name="Invoer 8 2 17" xfId="8391"/>
    <cellStyle name="Invoer 8 2 17 2" xfId="18118"/>
    <cellStyle name="Invoer 8 2 18" xfId="8573"/>
    <cellStyle name="Invoer 8 2 18 2" xfId="18300"/>
    <cellStyle name="Invoer 8 2 19" xfId="8747"/>
    <cellStyle name="Invoer 8 2 19 2" xfId="18474"/>
    <cellStyle name="Invoer 8 2 2" xfId="4503"/>
    <cellStyle name="Invoer 8 2 2 2" xfId="14230"/>
    <cellStyle name="Invoer 8 2 20" xfId="8920"/>
    <cellStyle name="Invoer 8 2 20 2" xfId="18647"/>
    <cellStyle name="Invoer 8 2 21" xfId="9100"/>
    <cellStyle name="Invoer 8 2 21 2" xfId="18827"/>
    <cellStyle name="Invoer 8 2 22" xfId="9270"/>
    <cellStyle name="Invoer 8 2 22 2" xfId="18997"/>
    <cellStyle name="Invoer 8 2 23" xfId="9440"/>
    <cellStyle name="Invoer 8 2 23 2" xfId="19167"/>
    <cellStyle name="Invoer 8 2 24" xfId="9604"/>
    <cellStyle name="Invoer 8 2 24 2" xfId="19331"/>
    <cellStyle name="Invoer 8 2 25" xfId="9776"/>
    <cellStyle name="Invoer 8 2 25 2" xfId="19503"/>
    <cellStyle name="Invoer 8 2 26" xfId="9937"/>
    <cellStyle name="Invoer 8 2 26 2" xfId="19664"/>
    <cellStyle name="Invoer 8 2 27" xfId="10096"/>
    <cellStyle name="Invoer 8 2 27 2" xfId="19823"/>
    <cellStyle name="Invoer 8 2 28" xfId="10251"/>
    <cellStyle name="Invoer 8 2 28 2" xfId="19978"/>
    <cellStyle name="Invoer 8 2 29" xfId="10405"/>
    <cellStyle name="Invoer 8 2 29 2" xfId="20132"/>
    <cellStyle name="Invoer 8 2 3" xfId="5712"/>
    <cellStyle name="Invoer 8 2 3 2" xfId="15439"/>
    <cellStyle name="Invoer 8 2 30" xfId="10556"/>
    <cellStyle name="Invoer 8 2 30 2" xfId="20283"/>
    <cellStyle name="Invoer 8 2 31" xfId="10702"/>
    <cellStyle name="Invoer 8 2 31 2" xfId="20429"/>
    <cellStyle name="Invoer 8 2 4" xfId="5927"/>
    <cellStyle name="Invoer 8 2 4 2" xfId="15654"/>
    <cellStyle name="Invoer 8 2 5" xfId="5814"/>
    <cellStyle name="Invoer 8 2 5 2" xfId="15541"/>
    <cellStyle name="Invoer 8 2 6" xfId="6301"/>
    <cellStyle name="Invoer 8 2 6 2" xfId="16028"/>
    <cellStyle name="Invoer 8 2 7" xfId="6504"/>
    <cellStyle name="Invoer 8 2 7 2" xfId="16231"/>
    <cellStyle name="Invoer 8 2 8" xfId="6714"/>
    <cellStyle name="Invoer 8 2 8 2" xfId="16441"/>
    <cellStyle name="Invoer 8 2 9" xfId="6910"/>
    <cellStyle name="Invoer 8 2 9 2" xfId="16637"/>
    <cellStyle name="Invoer 8 20" xfId="6436"/>
    <cellStyle name="Invoer 8 20 2" xfId="16163"/>
    <cellStyle name="Invoer 8 21" xfId="5426"/>
    <cellStyle name="Invoer 8 21 2" xfId="15153"/>
    <cellStyle name="Invoer 8 22" xfId="5640"/>
    <cellStyle name="Invoer 8 22 2" xfId="15367"/>
    <cellStyle name="Invoer 8 23" xfId="4932"/>
    <cellStyle name="Invoer 8 23 2" xfId="14659"/>
    <cellStyle name="Invoer 8 24" xfId="7844"/>
    <cellStyle name="Invoer 8 24 2" xfId="17571"/>
    <cellStyle name="Invoer 8 25" xfId="7237"/>
    <cellStyle name="Invoer 8 25 2" xfId="16964"/>
    <cellStyle name="Invoer 8 26" xfId="5604"/>
    <cellStyle name="Invoer 8 26 2" xfId="15331"/>
    <cellStyle name="Invoer 8 27" xfId="2833"/>
    <cellStyle name="Invoer 8 27 2" xfId="12560"/>
    <cellStyle name="Invoer 8 28" xfId="3003"/>
    <cellStyle name="Invoer 8 28 2" xfId="12730"/>
    <cellStyle name="Invoer 8 29" xfId="5240"/>
    <cellStyle name="Invoer 8 29 2" xfId="14967"/>
    <cellStyle name="Invoer 8 3" xfId="2282"/>
    <cellStyle name="Invoer 8 3 10" xfId="7121"/>
    <cellStyle name="Invoer 8 3 10 2" xfId="16848"/>
    <cellStyle name="Invoer 8 3 11" xfId="7317"/>
    <cellStyle name="Invoer 8 3 11 2" xfId="17044"/>
    <cellStyle name="Invoer 8 3 12" xfId="7512"/>
    <cellStyle name="Invoer 8 3 12 2" xfId="17239"/>
    <cellStyle name="Invoer 8 3 13" xfId="7706"/>
    <cellStyle name="Invoer 8 3 13 2" xfId="17433"/>
    <cellStyle name="Invoer 8 3 14" xfId="7902"/>
    <cellStyle name="Invoer 8 3 14 2" xfId="17629"/>
    <cellStyle name="Invoer 8 3 15" xfId="7055"/>
    <cellStyle name="Invoer 8 3 15 2" xfId="16782"/>
    <cellStyle name="Invoer 8 3 16" xfId="8204"/>
    <cellStyle name="Invoer 8 3 16 2" xfId="17931"/>
    <cellStyle name="Invoer 8 3 17" xfId="8392"/>
    <cellStyle name="Invoer 8 3 17 2" xfId="18119"/>
    <cellStyle name="Invoer 8 3 18" xfId="8574"/>
    <cellStyle name="Invoer 8 3 18 2" xfId="18301"/>
    <cellStyle name="Invoer 8 3 19" xfId="8748"/>
    <cellStyle name="Invoer 8 3 19 2" xfId="18475"/>
    <cellStyle name="Invoer 8 3 2" xfId="4504"/>
    <cellStyle name="Invoer 8 3 2 2" xfId="14231"/>
    <cellStyle name="Invoer 8 3 20" xfId="8921"/>
    <cellStyle name="Invoer 8 3 20 2" xfId="18648"/>
    <cellStyle name="Invoer 8 3 21" xfId="9101"/>
    <cellStyle name="Invoer 8 3 21 2" xfId="18828"/>
    <cellStyle name="Invoer 8 3 22" xfId="9271"/>
    <cellStyle name="Invoer 8 3 22 2" xfId="18998"/>
    <cellStyle name="Invoer 8 3 23" xfId="9441"/>
    <cellStyle name="Invoer 8 3 23 2" xfId="19168"/>
    <cellStyle name="Invoer 8 3 24" xfId="9605"/>
    <cellStyle name="Invoer 8 3 24 2" xfId="19332"/>
    <cellStyle name="Invoer 8 3 25" xfId="9777"/>
    <cellStyle name="Invoer 8 3 25 2" xfId="19504"/>
    <cellStyle name="Invoer 8 3 26" xfId="9938"/>
    <cellStyle name="Invoer 8 3 26 2" xfId="19665"/>
    <cellStyle name="Invoer 8 3 27" xfId="10097"/>
    <cellStyle name="Invoer 8 3 27 2" xfId="19824"/>
    <cellStyle name="Invoer 8 3 28" xfId="10252"/>
    <cellStyle name="Invoer 8 3 28 2" xfId="19979"/>
    <cellStyle name="Invoer 8 3 29" xfId="10406"/>
    <cellStyle name="Invoer 8 3 29 2" xfId="20133"/>
    <cellStyle name="Invoer 8 3 3" xfId="5713"/>
    <cellStyle name="Invoer 8 3 3 2" xfId="15440"/>
    <cellStyle name="Invoer 8 3 30" xfId="10557"/>
    <cellStyle name="Invoer 8 3 30 2" xfId="20284"/>
    <cellStyle name="Invoer 8 3 31" xfId="10703"/>
    <cellStyle name="Invoer 8 3 31 2" xfId="20430"/>
    <cellStyle name="Invoer 8 3 4" xfId="5928"/>
    <cellStyle name="Invoer 8 3 4 2" xfId="15655"/>
    <cellStyle name="Invoer 8 3 5" xfId="5149"/>
    <cellStyle name="Invoer 8 3 5 2" xfId="14876"/>
    <cellStyle name="Invoer 8 3 6" xfId="6302"/>
    <cellStyle name="Invoer 8 3 6 2" xfId="16029"/>
    <cellStyle name="Invoer 8 3 7" xfId="6505"/>
    <cellStyle name="Invoer 8 3 7 2" xfId="16232"/>
    <cellStyle name="Invoer 8 3 8" xfId="6715"/>
    <cellStyle name="Invoer 8 3 8 2" xfId="16442"/>
    <cellStyle name="Invoer 8 3 9" xfId="6911"/>
    <cellStyle name="Invoer 8 3 9 2" xfId="16638"/>
    <cellStyle name="Invoer 8 30" xfId="5397"/>
    <cellStyle name="Invoer 8 30 2" xfId="15124"/>
    <cellStyle name="Invoer 8 31" xfId="5496"/>
    <cellStyle name="Invoer 8 31 2" xfId="15223"/>
    <cellStyle name="Invoer 8 32" xfId="5456"/>
    <cellStyle name="Invoer 8 32 2" xfId="15183"/>
    <cellStyle name="Invoer 8 33" xfId="9022"/>
    <cellStyle name="Invoer 8 33 2" xfId="18749"/>
    <cellStyle name="Invoer 8 4" xfId="2957"/>
    <cellStyle name="Invoer 8 4 2" xfId="12684"/>
    <cellStyle name="Invoer 8 5" xfId="2737"/>
    <cellStyle name="Invoer 8 5 2" xfId="12464"/>
    <cellStyle name="Invoer 8 6" xfId="4709"/>
    <cellStyle name="Invoer 8 6 2" xfId="14436"/>
    <cellStyle name="Invoer 8 7" xfId="3424"/>
    <cellStyle name="Invoer 8 7 2" xfId="13151"/>
    <cellStyle name="Invoer 8 8" xfId="5062"/>
    <cellStyle name="Invoer 8 8 2" xfId="14789"/>
    <cellStyle name="Invoer 8 9" xfId="2797"/>
    <cellStyle name="Invoer 8 9 2" xfId="12524"/>
    <cellStyle name="Invoer 9" xfId="734"/>
    <cellStyle name="Invoer 9 10" xfId="4653"/>
    <cellStyle name="Invoer 9 10 2" xfId="14380"/>
    <cellStyle name="Invoer 9 11" xfId="2964"/>
    <cellStyle name="Invoer 9 11 2" xfId="12691"/>
    <cellStyle name="Invoer 9 12" xfId="6030"/>
    <cellStyle name="Invoer 9 12 2" xfId="15757"/>
    <cellStyle name="Invoer 9 13" xfId="5265"/>
    <cellStyle name="Invoer 9 13 2" xfId="14992"/>
    <cellStyle name="Invoer 9 14" xfId="4974"/>
    <cellStyle name="Invoer 9 14 2" xfId="14701"/>
    <cellStyle name="Invoer 9 15" xfId="4760"/>
    <cellStyle name="Invoer 9 15 2" xfId="14487"/>
    <cellStyle name="Invoer 9 16" xfId="2634"/>
    <cellStyle name="Invoer 9 16 2" xfId="12361"/>
    <cellStyle name="Invoer 9 17" xfId="3051"/>
    <cellStyle name="Invoer 9 17 2" xfId="12778"/>
    <cellStyle name="Invoer 9 18" xfId="6085"/>
    <cellStyle name="Invoer 9 18 2" xfId="15812"/>
    <cellStyle name="Invoer 9 19" xfId="7246"/>
    <cellStyle name="Invoer 9 19 2" xfId="16973"/>
    <cellStyle name="Invoer 9 2" xfId="2283"/>
    <cellStyle name="Invoer 9 2 10" xfId="7122"/>
    <cellStyle name="Invoer 9 2 10 2" xfId="16849"/>
    <cellStyle name="Invoer 9 2 11" xfId="7318"/>
    <cellStyle name="Invoer 9 2 11 2" xfId="17045"/>
    <cellStyle name="Invoer 9 2 12" xfId="7513"/>
    <cellStyle name="Invoer 9 2 12 2" xfId="17240"/>
    <cellStyle name="Invoer 9 2 13" xfId="7707"/>
    <cellStyle name="Invoer 9 2 13 2" xfId="17434"/>
    <cellStyle name="Invoer 9 2 14" xfId="7903"/>
    <cellStyle name="Invoer 9 2 14 2" xfId="17630"/>
    <cellStyle name="Invoer 9 2 15" xfId="5124"/>
    <cellStyle name="Invoer 9 2 15 2" xfId="14851"/>
    <cellStyle name="Invoer 9 2 16" xfId="8205"/>
    <cellStyle name="Invoer 9 2 16 2" xfId="17932"/>
    <cellStyle name="Invoer 9 2 17" xfId="8393"/>
    <cellStyle name="Invoer 9 2 17 2" xfId="18120"/>
    <cellStyle name="Invoer 9 2 18" xfId="8575"/>
    <cellStyle name="Invoer 9 2 18 2" xfId="18302"/>
    <cellStyle name="Invoer 9 2 19" xfId="8749"/>
    <cellStyle name="Invoer 9 2 19 2" xfId="18476"/>
    <cellStyle name="Invoer 9 2 2" xfId="4505"/>
    <cellStyle name="Invoer 9 2 2 2" xfId="14232"/>
    <cellStyle name="Invoer 9 2 20" xfId="8922"/>
    <cellStyle name="Invoer 9 2 20 2" xfId="18649"/>
    <cellStyle name="Invoer 9 2 21" xfId="9102"/>
    <cellStyle name="Invoer 9 2 21 2" xfId="18829"/>
    <cellStyle name="Invoer 9 2 22" xfId="9272"/>
    <cellStyle name="Invoer 9 2 22 2" xfId="18999"/>
    <cellStyle name="Invoer 9 2 23" xfId="9442"/>
    <cellStyle name="Invoer 9 2 23 2" xfId="19169"/>
    <cellStyle name="Invoer 9 2 24" xfId="9606"/>
    <cellStyle name="Invoer 9 2 24 2" xfId="19333"/>
    <cellStyle name="Invoer 9 2 25" xfId="9778"/>
    <cellStyle name="Invoer 9 2 25 2" xfId="19505"/>
    <cellStyle name="Invoer 9 2 26" xfId="9939"/>
    <cellStyle name="Invoer 9 2 26 2" xfId="19666"/>
    <cellStyle name="Invoer 9 2 27" xfId="10098"/>
    <cellStyle name="Invoer 9 2 27 2" xfId="19825"/>
    <cellStyle name="Invoer 9 2 28" xfId="10253"/>
    <cellStyle name="Invoer 9 2 28 2" xfId="19980"/>
    <cellStyle name="Invoer 9 2 29" xfId="10407"/>
    <cellStyle name="Invoer 9 2 29 2" xfId="20134"/>
    <cellStyle name="Invoer 9 2 3" xfId="5714"/>
    <cellStyle name="Invoer 9 2 3 2" xfId="15441"/>
    <cellStyle name="Invoer 9 2 30" xfId="10558"/>
    <cellStyle name="Invoer 9 2 30 2" xfId="20285"/>
    <cellStyle name="Invoer 9 2 31" xfId="10704"/>
    <cellStyle name="Invoer 9 2 31 2" xfId="20431"/>
    <cellStyle name="Invoer 9 2 4" xfId="5929"/>
    <cellStyle name="Invoer 9 2 4 2" xfId="15656"/>
    <cellStyle name="Invoer 9 2 5" xfId="5113"/>
    <cellStyle name="Invoer 9 2 5 2" xfId="14840"/>
    <cellStyle name="Invoer 9 2 6" xfId="6303"/>
    <cellStyle name="Invoer 9 2 6 2" xfId="16030"/>
    <cellStyle name="Invoer 9 2 7" xfId="6506"/>
    <cellStyle name="Invoer 9 2 7 2" xfId="16233"/>
    <cellStyle name="Invoer 9 2 8" xfId="6716"/>
    <cellStyle name="Invoer 9 2 8 2" xfId="16443"/>
    <cellStyle name="Invoer 9 2 9" xfId="6912"/>
    <cellStyle name="Invoer 9 2 9 2" xfId="16639"/>
    <cellStyle name="Invoer 9 20" xfId="2468"/>
    <cellStyle name="Invoer 9 20 2" xfId="12195"/>
    <cellStyle name="Invoer 9 21" xfId="4731"/>
    <cellStyle name="Invoer 9 21 2" xfId="14458"/>
    <cellStyle name="Invoer 9 22" xfId="4719"/>
    <cellStyle name="Invoer 9 22 2" xfId="14446"/>
    <cellStyle name="Invoer 9 23" xfId="6831"/>
    <cellStyle name="Invoer 9 23 2" xfId="16558"/>
    <cellStyle name="Invoer 9 24" xfId="8106"/>
    <cellStyle name="Invoer 9 24 2" xfId="17833"/>
    <cellStyle name="Invoer 9 25" xfId="4816"/>
    <cellStyle name="Invoer 9 25 2" xfId="14543"/>
    <cellStyle name="Invoer 9 26" xfId="3430"/>
    <cellStyle name="Invoer 9 26 2" xfId="13157"/>
    <cellStyle name="Invoer 9 27" xfId="8108"/>
    <cellStyle name="Invoer 9 27 2" xfId="17835"/>
    <cellStyle name="Invoer 9 28" xfId="8677"/>
    <cellStyle name="Invoer 9 28 2" xfId="18404"/>
    <cellStyle name="Invoer 9 29" xfId="5961"/>
    <cellStyle name="Invoer 9 29 2" xfId="15688"/>
    <cellStyle name="Invoer 9 3" xfId="2284"/>
    <cellStyle name="Invoer 9 3 10" xfId="7123"/>
    <cellStyle name="Invoer 9 3 10 2" xfId="16850"/>
    <cellStyle name="Invoer 9 3 11" xfId="7319"/>
    <cellStyle name="Invoer 9 3 11 2" xfId="17046"/>
    <cellStyle name="Invoer 9 3 12" xfId="7514"/>
    <cellStyle name="Invoer 9 3 12 2" xfId="17241"/>
    <cellStyle name="Invoer 9 3 13" xfId="7708"/>
    <cellStyle name="Invoer 9 3 13 2" xfId="17435"/>
    <cellStyle name="Invoer 9 3 14" xfId="7904"/>
    <cellStyle name="Invoer 9 3 14 2" xfId="17631"/>
    <cellStyle name="Invoer 9 3 15" xfId="2829"/>
    <cellStyle name="Invoer 9 3 15 2" xfId="12556"/>
    <cellStyle name="Invoer 9 3 16" xfId="8206"/>
    <cellStyle name="Invoer 9 3 16 2" xfId="17933"/>
    <cellStyle name="Invoer 9 3 17" xfId="8394"/>
    <cellStyle name="Invoer 9 3 17 2" xfId="18121"/>
    <cellStyle name="Invoer 9 3 18" xfId="8576"/>
    <cellStyle name="Invoer 9 3 18 2" xfId="18303"/>
    <cellStyle name="Invoer 9 3 19" xfId="8750"/>
    <cellStyle name="Invoer 9 3 19 2" xfId="18477"/>
    <cellStyle name="Invoer 9 3 2" xfId="4506"/>
    <cellStyle name="Invoer 9 3 2 2" xfId="14233"/>
    <cellStyle name="Invoer 9 3 20" xfId="8923"/>
    <cellStyle name="Invoer 9 3 20 2" xfId="18650"/>
    <cellStyle name="Invoer 9 3 21" xfId="9103"/>
    <cellStyle name="Invoer 9 3 21 2" xfId="18830"/>
    <cellStyle name="Invoer 9 3 22" xfId="9273"/>
    <cellStyle name="Invoer 9 3 22 2" xfId="19000"/>
    <cellStyle name="Invoer 9 3 23" xfId="9443"/>
    <cellStyle name="Invoer 9 3 23 2" xfId="19170"/>
    <cellStyle name="Invoer 9 3 24" xfId="9607"/>
    <cellStyle name="Invoer 9 3 24 2" xfId="19334"/>
    <cellStyle name="Invoer 9 3 25" xfId="9779"/>
    <cellStyle name="Invoer 9 3 25 2" xfId="19506"/>
    <cellStyle name="Invoer 9 3 26" xfId="9940"/>
    <cellStyle name="Invoer 9 3 26 2" xfId="19667"/>
    <cellStyle name="Invoer 9 3 27" xfId="10099"/>
    <cellStyle name="Invoer 9 3 27 2" xfId="19826"/>
    <cellStyle name="Invoer 9 3 28" xfId="10254"/>
    <cellStyle name="Invoer 9 3 28 2" xfId="19981"/>
    <cellStyle name="Invoer 9 3 29" xfId="10408"/>
    <cellStyle name="Invoer 9 3 29 2" xfId="20135"/>
    <cellStyle name="Invoer 9 3 3" xfId="5715"/>
    <cellStyle name="Invoer 9 3 3 2" xfId="15442"/>
    <cellStyle name="Invoer 9 3 30" xfId="10559"/>
    <cellStyle name="Invoer 9 3 30 2" xfId="20286"/>
    <cellStyle name="Invoer 9 3 31" xfId="10705"/>
    <cellStyle name="Invoer 9 3 31 2" xfId="20432"/>
    <cellStyle name="Invoer 9 3 4" xfId="5930"/>
    <cellStyle name="Invoer 9 3 4 2" xfId="15657"/>
    <cellStyle name="Invoer 9 3 5" xfId="5335"/>
    <cellStyle name="Invoer 9 3 5 2" xfId="15062"/>
    <cellStyle name="Invoer 9 3 6" xfId="6304"/>
    <cellStyle name="Invoer 9 3 6 2" xfId="16031"/>
    <cellStyle name="Invoer 9 3 7" xfId="6507"/>
    <cellStyle name="Invoer 9 3 7 2" xfId="16234"/>
    <cellStyle name="Invoer 9 3 8" xfId="6717"/>
    <cellStyle name="Invoer 9 3 8 2" xfId="16444"/>
    <cellStyle name="Invoer 9 3 9" xfId="6913"/>
    <cellStyle name="Invoer 9 3 9 2" xfId="16640"/>
    <cellStyle name="Invoer 9 30" xfId="7422"/>
    <cellStyle name="Invoer 9 30 2" xfId="17149"/>
    <cellStyle name="Invoer 9 31" xfId="2931"/>
    <cellStyle name="Invoer 9 31 2" xfId="12658"/>
    <cellStyle name="Invoer 9 32" xfId="9372"/>
    <cellStyle name="Invoer 9 32 2" xfId="19099"/>
    <cellStyle name="Invoer 9 33" xfId="6630"/>
    <cellStyle name="Invoer 9 33 2" xfId="16357"/>
    <cellStyle name="Invoer 9 4" xfId="2958"/>
    <cellStyle name="Invoer 9 4 2" xfId="12685"/>
    <cellStyle name="Invoer 9 5" xfId="2736"/>
    <cellStyle name="Invoer 9 5 2" xfId="12463"/>
    <cellStyle name="Invoer 9 6" xfId="4678"/>
    <cellStyle name="Invoer 9 6 2" xfId="14405"/>
    <cellStyle name="Invoer 9 7" xfId="5269"/>
    <cellStyle name="Invoer 9 7 2" xfId="14996"/>
    <cellStyle name="Invoer 9 8" xfId="4876"/>
    <cellStyle name="Invoer 9 8 2" xfId="14603"/>
    <cellStyle name="Invoer 9 9" xfId="2622"/>
    <cellStyle name="Invoer 9 9 2" xfId="12349"/>
    <cellStyle name="Komma 2" xfId="158"/>
    <cellStyle name="Komma 2 2" xfId="20522"/>
    <cellStyle name="Komma 3" xfId="159"/>
    <cellStyle name="Komma 3 2" xfId="20523"/>
    <cellStyle name="Kop 1" xfId="1" builtinId="16" customBuiltin="1"/>
    <cellStyle name="Kop 1 10" xfId="735"/>
    <cellStyle name="Kop 1 11" xfId="736"/>
    <cellStyle name="Kop 1 12" xfId="737"/>
    <cellStyle name="Kop 1 13" xfId="738"/>
    <cellStyle name="Kop 1 14" xfId="739"/>
    <cellStyle name="Kop 1 15" xfId="740"/>
    <cellStyle name="Kop 1 16" xfId="741"/>
    <cellStyle name="Kop 1 2" xfId="160"/>
    <cellStyle name="Kop 1 3" xfId="742"/>
    <cellStyle name="Kop 1 4" xfId="743"/>
    <cellStyle name="Kop 1 5" xfId="744"/>
    <cellStyle name="Kop 1 6" xfId="745"/>
    <cellStyle name="Kop 1 7" xfId="746"/>
    <cellStyle name="Kop 1 8" xfId="747"/>
    <cellStyle name="Kop 1 9" xfId="748"/>
    <cellStyle name="Kop 2" xfId="2" builtinId="17" customBuiltin="1"/>
    <cellStyle name="Kop 2 10" xfId="749"/>
    <cellStyle name="Kop 2 11" xfId="750"/>
    <cellStyle name="Kop 2 12" xfId="751"/>
    <cellStyle name="Kop 2 13" xfId="752"/>
    <cellStyle name="Kop 2 14" xfId="753"/>
    <cellStyle name="Kop 2 15" xfId="754"/>
    <cellStyle name="Kop 2 16" xfId="755"/>
    <cellStyle name="Kop 2 2" xfId="161"/>
    <cellStyle name="Kop 2 3" xfId="756"/>
    <cellStyle name="Kop 2 4" xfId="757"/>
    <cellStyle name="Kop 2 5" xfId="758"/>
    <cellStyle name="Kop 2 6" xfId="759"/>
    <cellStyle name="Kop 2 7" xfId="760"/>
    <cellStyle name="Kop 2 8" xfId="761"/>
    <cellStyle name="Kop 2 9" xfId="762"/>
    <cellStyle name="Kop 3" xfId="3" builtinId="18" customBuiltin="1"/>
    <cellStyle name="Kop 3 10" xfId="763"/>
    <cellStyle name="Kop 3 11" xfId="764"/>
    <cellStyle name="Kop 3 12" xfId="765"/>
    <cellStyle name="Kop 3 13" xfId="766"/>
    <cellStyle name="Kop 3 14" xfId="767"/>
    <cellStyle name="Kop 3 15" xfId="768"/>
    <cellStyle name="Kop 3 16" xfId="769"/>
    <cellStyle name="Kop 3 2" xfId="162"/>
    <cellStyle name="Kop 3 3" xfId="770"/>
    <cellStyle name="Kop 3 4" xfId="771"/>
    <cellStyle name="Kop 3 5" xfId="772"/>
    <cellStyle name="Kop 3 6" xfId="773"/>
    <cellStyle name="Kop 3 7" xfId="774"/>
    <cellStyle name="Kop 3 8" xfId="775"/>
    <cellStyle name="Kop 3 9" xfId="776"/>
    <cellStyle name="Kop 4" xfId="4" builtinId="19" customBuiltin="1"/>
    <cellStyle name="Kop 4 10" xfId="777"/>
    <cellStyle name="Kop 4 11" xfId="778"/>
    <cellStyle name="Kop 4 12" xfId="779"/>
    <cellStyle name="Kop 4 13" xfId="780"/>
    <cellStyle name="Kop 4 14" xfId="781"/>
    <cellStyle name="Kop 4 15" xfId="782"/>
    <cellStyle name="Kop 4 16" xfId="783"/>
    <cellStyle name="Kop 4 2" xfId="163"/>
    <cellStyle name="Kop 4 3" xfId="784"/>
    <cellStyle name="Kop 4 4" xfId="785"/>
    <cellStyle name="Kop 4 5" xfId="786"/>
    <cellStyle name="Kop 4 6" xfId="787"/>
    <cellStyle name="Kop 4 7" xfId="788"/>
    <cellStyle name="Kop 4 8" xfId="789"/>
    <cellStyle name="Kop 4 9" xfId="790"/>
    <cellStyle name="Neutraal" xfId="7" builtinId="28" customBuiltin="1"/>
    <cellStyle name="Neutraal 10" xfId="791"/>
    <cellStyle name="Neutraal 11" xfId="792"/>
    <cellStyle name="Neutraal 12" xfId="793"/>
    <cellStyle name="Neutraal 13" xfId="794"/>
    <cellStyle name="Neutraal 14" xfId="795"/>
    <cellStyle name="Neutraal 15" xfId="796"/>
    <cellStyle name="Neutraal 16" xfId="797"/>
    <cellStyle name="Neutraal 2" xfId="164"/>
    <cellStyle name="Neutraal 3" xfId="798"/>
    <cellStyle name="Neutraal 4" xfId="799"/>
    <cellStyle name="Neutraal 5" xfId="800"/>
    <cellStyle name="Neutraal 6" xfId="801"/>
    <cellStyle name="Neutraal 7" xfId="802"/>
    <cellStyle name="Neutraal 8" xfId="803"/>
    <cellStyle name="Neutraal 9" xfId="804"/>
    <cellStyle name="Notitie 10" xfId="805"/>
    <cellStyle name="Notitie 10 10" xfId="2803"/>
    <cellStyle name="Notitie 10 10 2" xfId="12530"/>
    <cellStyle name="Notitie 10 11" xfId="5055"/>
    <cellStyle name="Notitie 10 11 2" xfId="14782"/>
    <cellStyle name="Notitie 10 12" xfId="2639"/>
    <cellStyle name="Notitie 10 12 2" xfId="12366"/>
    <cellStyle name="Notitie 10 13" xfId="2984"/>
    <cellStyle name="Notitie 10 13 2" xfId="12711"/>
    <cellStyle name="Notitie 10 14" xfId="6940"/>
    <cellStyle name="Notitie 10 14 2" xfId="16667"/>
    <cellStyle name="Notitie 10 15" xfId="6097"/>
    <cellStyle name="Notitie 10 15 2" xfId="15824"/>
    <cellStyle name="Notitie 10 16" xfId="4654"/>
    <cellStyle name="Notitie 10 16 2" xfId="14381"/>
    <cellStyle name="Notitie 10 17" xfId="7243"/>
    <cellStyle name="Notitie 10 17 2" xfId="16970"/>
    <cellStyle name="Notitie 10 18" xfId="7434"/>
    <cellStyle name="Notitie 10 18 2" xfId="17161"/>
    <cellStyle name="Notitie 10 19" xfId="5029"/>
    <cellStyle name="Notitie 10 19 2" xfId="14756"/>
    <cellStyle name="Notitie 10 2" xfId="2285"/>
    <cellStyle name="Notitie 10 2 10" xfId="7124"/>
    <cellStyle name="Notitie 10 2 10 2" xfId="16851"/>
    <cellStyle name="Notitie 10 2 11" xfId="7320"/>
    <cellStyle name="Notitie 10 2 11 2" xfId="17047"/>
    <cellStyle name="Notitie 10 2 12" xfId="7515"/>
    <cellStyle name="Notitie 10 2 12 2" xfId="17242"/>
    <cellStyle name="Notitie 10 2 13" xfId="7709"/>
    <cellStyle name="Notitie 10 2 13 2" xfId="17436"/>
    <cellStyle name="Notitie 10 2 14" xfId="7905"/>
    <cellStyle name="Notitie 10 2 14 2" xfId="17632"/>
    <cellStyle name="Notitie 10 2 15" xfId="6094"/>
    <cellStyle name="Notitie 10 2 15 2" xfId="15821"/>
    <cellStyle name="Notitie 10 2 16" xfId="8207"/>
    <cellStyle name="Notitie 10 2 16 2" xfId="17934"/>
    <cellStyle name="Notitie 10 2 17" xfId="8395"/>
    <cellStyle name="Notitie 10 2 17 2" xfId="18122"/>
    <cellStyle name="Notitie 10 2 18" xfId="8577"/>
    <cellStyle name="Notitie 10 2 18 2" xfId="18304"/>
    <cellStyle name="Notitie 10 2 19" xfId="8751"/>
    <cellStyle name="Notitie 10 2 19 2" xfId="18478"/>
    <cellStyle name="Notitie 10 2 2" xfId="4507"/>
    <cellStyle name="Notitie 10 2 2 2" xfId="14234"/>
    <cellStyle name="Notitie 10 2 20" xfId="8924"/>
    <cellStyle name="Notitie 10 2 20 2" xfId="18651"/>
    <cellStyle name="Notitie 10 2 21" xfId="9104"/>
    <cellStyle name="Notitie 10 2 21 2" xfId="18831"/>
    <cellStyle name="Notitie 10 2 22" xfId="9274"/>
    <cellStyle name="Notitie 10 2 22 2" xfId="19001"/>
    <cellStyle name="Notitie 10 2 23" xfId="9444"/>
    <cellStyle name="Notitie 10 2 23 2" xfId="19171"/>
    <cellStyle name="Notitie 10 2 24" xfId="9608"/>
    <cellStyle name="Notitie 10 2 24 2" xfId="19335"/>
    <cellStyle name="Notitie 10 2 25" xfId="9780"/>
    <cellStyle name="Notitie 10 2 25 2" xfId="19507"/>
    <cellStyle name="Notitie 10 2 26" xfId="9941"/>
    <cellStyle name="Notitie 10 2 26 2" xfId="19668"/>
    <cellStyle name="Notitie 10 2 27" xfId="10100"/>
    <cellStyle name="Notitie 10 2 27 2" xfId="19827"/>
    <cellStyle name="Notitie 10 2 28" xfId="10255"/>
    <cellStyle name="Notitie 10 2 28 2" xfId="19982"/>
    <cellStyle name="Notitie 10 2 29" xfId="10409"/>
    <cellStyle name="Notitie 10 2 29 2" xfId="20136"/>
    <cellStyle name="Notitie 10 2 3" xfId="5716"/>
    <cellStyle name="Notitie 10 2 3 2" xfId="15443"/>
    <cellStyle name="Notitie 10 2 30" xfId="10560"/>
    <cellStyle name="Notitie 10 2 30 2" xfId="20287"/>
    <cellStyle name="Notitie 10 2 31" xfId="10706"/>
    <cellStyle name="Notitie 10 2 31 2" xfId="20433"/>
    <cellStyle name="Notitie 10 2 4" xfId="5931"/>
    <cellStyle name="Notitie 10 2 4 2" xfId="15658"/>
    <cellStyle name="Notitie 10 2 5" xfId="2940"/>
    <cellStyle name="Notitie 10 2 5 2" xfId="12667"/>
    <cellStyle name="Notitie 10 2 6" xfId="6305"/>
    <cellStyle name="Notitie 10 2 6 2" xfId="16032"/>
    <cellStyle name="Notitie 10 2 7" xfId="6508"/>
    <cellStyle name="Notitie 10 2 7 2" xfId="16235"/>
    <cellStyle name="Notitie 10 2 8" xfId="6718"/>
    <cellStyle name="Notitie 10 2 8 2" xfId="16445"/>
    <cellStyle name="Notitie 10 2 9" xfId="6914"/>
    <cellStyle name="Notitie 10 2 9 2" xfId="16641"/>
    <cellStyle name="Notitie 10 20" xfId="6609"/>
    <cellStyle name="Notitie 10 20 2" xfId="16336"/>
    <cellStyle name="Notitie 10 21" xfId="6816"/>
    <cellStyle name="Notitie 10 21 2" xfId="16543"/>
    <cellStyle name="Notitie 10 22" xfId="4757"/>
    <cellStyle name="Notitie 10 22 2" xfId="14484"/>
    <cellStyle name="Notitie 10 23" xfId="8603"/>
    <cellStyle name="Notitie 10 23 2" xfId="18330"/>
    <cellStyle name="Notitie 10 24" xfId="6435"/>
    <cellStyle name="Notitie 10 24 2" xfId="16162"/>
    <cellStyle name="Notitie 10 25" xfId="6156"/>
    <cellStyle name="Notitie 10 25 2" xfId="15883"/>
    <cellStyle name="Notitie 10 26" xfId="3014"/>
    <cellStyle name="Notitie 10 26 2" xfId="12741"/>
    <cellStyle name="Notitie 10 27" xfId="9300"/>
    <cellStyle name="Notitie 10 27 2" xfId="19027"/>
    <cellStyle name="Notitie 10 28" xfId="7239"/>
    <cellStyle name="Notitie 10 28 2" xfId="16966"/>
    <cellStyle name="Notitie 10 29" xfId="2686"/>
    <cellStyle name="Notitie 10 29 2" xfId="12413"/>
    <cellStyle name="Notitie 10 3" xfId="2286"/>
    <cellStyle name="Notitie 10 3 10" xfId="7125"/>
    <cellStyle name="Notitie 10 3 10 2" xfId="16852"/>
    <cellStyle name="Notitie 10 3 11" xfId="7321"/>
    <cellStyle name="Notitie 10 3 11 2" xfId="17048"/>
    <cellStyle name="Notitie 10 3 12" xfId="7516"/>
    <cellStyle name="Notitie 10 3 12 2" xfId="17243"/>
    <cellStyle name="Notitie 10 3 13" xfId="7710"/>
    <cellStyle name="Notitie 10 3 13 2" xfId="17437"/>
    <cellStyle name="Notitie 10 3 14" xfId="7906"/>
    <cellStyle name="Notitie 10 3 14 2" xfId="17633"/>
    <cellStyle name="Notitie 10 3 15" xfId="5301"/>
    <cellStyle name="Notitie 10 3 15 2" xfId="15028"/>
    <cellStyle name="Notitie 10 3 16" xfId="8208"/>
    <cellStyle name="Notitie 10 3 16 2" xfId="17935"/>
    <cellStyle name="Notitie 10 3 17" xfId="8396"/>
    <cellStyle name="Notitie 10 3 17 2" xfId="18123"/>
    <cellStyle name="Notitie 10 3 18" xfId="8578"/>
    <cellStyle name="Notitie 10 3 18 2" xfId="18305"/>
    <cellStyle name="Notitie 10 3 19" xfId="8752"/>
    <cellStyle name="Notitie 10 3 19 2" xfId="18479"/>
    <cellStyle name="Notitie 10 3 2" xfId="4508"/>
    <cellStyle name="Notitie 10 3 2 2" xfId="14235"/>
    <cellStyle name="Notitie 10 3 20" xfId="8925"/>
    <cellStyle name="Notitie 10 3 20 2" xfId="18652"/>
    <cellStyle name="Notitie 10 3 21" xfId="9105"/>
    <cellStyle name="Notitie 10 3 21 2" xfId="18832"/>
    <cellStyle name="Notitie 10 3 22" xfId="9275"/>
    <cellStyle name="Notitie 10 3 22 2" xfId="19002"/>
    <cellStyle name="Notitie 10 3 23" xfId="9445"/>
    <cellStyle name="Notitie 10 3 23 2" xfId="19172"/>
    <cellStyle name="Notitie 10 3 24" xfId="9609"/>
    <cellStyle name="Notitie 10 3 24 2" xfId="19336"/>
    <cellStyle name="Notitie 10 3 25" xfId="9781"/>
    <cellStyle name="Notitie 10 3 25 2" xfId="19508"/>
    <cellStyle name="Notitie 10 3 26" xfId="9942"/>
    <cellStyle name="Notitie 10 3 26 2" xfId="19669"/>
    <cellStyle name="Notitie 10 3 27" xfId="10101"/>
    <cellStyle name="Notitie 10 3 27 2" xfId="19828"/>
    <cellStyle name="Notitie 10 3 28" xfId="10256"/>
    <cellStyle name="Notitie 10 3 28 2" xfId="19983"/>
    <cellStyle name="Notitie 10 3 29" xfId="10410"/>
    <cellStyle name="Notitie 10 3 29 2" xfId="20137"/>
    <cellStyle name="Notitie 10 3 3" xfId="5717"/>
    <cellStyle name="Notitie 10 3 3 2" xfId="15444"/>
    <cellStyle name="Notitie 10 3 30" xfId="10561"/>
    <cellStyle name="Notitie 10 3 30 2" xfId="20288"/>
    <cellStyle name="Notitie 10 3 31" xfId="10707"/>
    <cellStyle name="Notitie 10 3 31 2" xfId="20434"/>
    <cellStyle name="Notitie 10 3 4" xfId="5932"/>
    <cellStyle name="Notitie 10 3 4 2" xfId="15659"/>
    <cellStyle name="Notitie 10 3 5" xfId="2789"/>
    <cellStyle name="Notitie 10 3 5 2" xfId="12516"/>
    <cellStyle name="Notitie 10 3 6" xfId="6306"/>
    <cellStyle name="Notitie 10 3 6 2" xfId="16033"/>
    <cellStyle name="Notitie 10 3 7" xfId="6509"/>
    <cellStyle name="Notitie 10 3 7 2" xfId="16236"/>
    <cellStyle name="Notitie 10 3 8" xfId="6719"/>
    <cellStyle name="Notitie 10 3 8 2" xfId="16446"/>
    <cellStyle name="Notitie 10 3 9" xfId="6915"/>
    <cellStyle name="Notitie 10 3 9 2" xfId="16642"/>
    <cellStyle name="Notitie 10 30" xfId="6204"/>
    <cellStyle name="Notitie 10 30 2" xfId="15931"/>
    <cellStyle name="Notitie 10 31" xfId="9967"/>
    <cellStyle name="Notitie 10 31 2" xfId="19694"/>
    <cellStyle name="Notitie 10 32" xfId="10126"/>
    <cellStyle name="Notitie 10 32 2" xfId="19853"/>
    <cellStyle name="Notitie 10 33" xfId="5837"/>
    <cellStyle name="Notitie 10 33 2" xfId="15564"/>
    <cellStyle name="Notitie 10 4" xfId="3015"/>
    <cellStyle name="Notitie 10 4 2" xfId="12742"/>
    <cellStyle name="Notitie 10 5" xfId="2467"/>
    <cellStyle name="Notitie 10 5 2" xfId="12194"/>
    <cellStyle name="Notitie 10 6" xfId="5599"/>
    <cellStyle name="Notitie 10 6 2" xfId="15326"/>
    <cellStyle name="Notitie 10 7" xfId="2516"/>
    <cellStyle name="Notitie 10 7 2" xfId="12243"/>
    <cellStyle name="Notitie 10 8" xfId="4923"/>
    <cellStyle name="Notitie 10 8 2" xfId="14650"/>
    <cellStyle name="Notitie 10 9" xfId="5348"/>
    <cellStyle name="Notitie 10 9 2" xfId="15075"/>
    <cellStyle name="Notitie 11" xfId="806"/>
    <cellStyle name="Notitie 11 10" xfId="5075"/>
    <cellStyle name="Notitie 11 10 2" xfId="14802"/>
    <cellStyle name="Notitie 11 11" xfId="5508"/>
    <cellStyle name="Notitie 11 11 2" xfId="15235"/>
    <cellStyle name="Notitie 11 12" xfId="6118"/>
    <cellStyle name="Notitie 11 12 2" xfId="15845"/>
    <cellStyle name="Notitie 11 13" xfId="5073"/>
    <cellStyle name="Notitie 11 13 2" xfId="14800"/>
    <cellStyle name="Notitie 11 14" xfId="5275"/>
    <cellStyle name="Notitie 11 14 2" xfId="15002"/>
    <cellStyle name="Notitie 11 15" xfId="2484"/>
    <cellStyle name="Notitie 11 15 2" xfId="12211"/>
    <cellStyle name="Notitie 11 16" xfId="3092"/>
    <cellStyle name="Notitie 11 16 2" xfId="12819"/>
    <cellStyle name="Notitie 11 17" xfId="6943"/>
    <cellStyle name="Notitie 11 17 2" xfId="16670"/>
    <cellStyle name="Notitie 11 18" xfId="5608"/>
    <cellStyle name="Notitie 11 18 2" xfId="15335"/>
    <cellStyle name="Notitie 11 19" xfId="4936"/>
    <cellStyle name="Notitie 11 19 2" xfId="14663"/>
    <cellStyle name="Notitie 11 2" xfId="2287"/>
    <cellStyle name="Notitie 11 2 10" xfId="7126"/>
    <cellStyle name="Notitie 11 2 10 2" xfId="16853"/>
    <cellStyle name="Notitie 11 2 11" xfId="7322"/>
    <cellStyle name="Notitie 11 2 11 2" xfId="17049"/>
    <cellStyle name="Notitie 11 2 12" xfId="7517"/>
    <cellStyle name="Notitie 11 2 12 2" xfId="17244"/>
    <cellStyle name="Notitie 11 2 13" xfId="7711"/>
    <cellStyle name="Notitie 11 2 13 2" xfId="17438"/>
    <cellStyle name="Notitie 11 2 14" xfId="7907"/>
    <cellStyle name="Notitie 11 2 14 2" xfId="17634"/>
    <cellStyle name="Notitie 11 2 15" xfId="5398"/>
    <cellStyle name="Notitie 11 2 15 2" xfId="15125"/>
    <cellStyle name="Notitie 11 2 16" xfId="8209"/>
    <cellStyle name="Notitie 11 2 16 2" xfId="17936"/>
    <cellStyle name="Notitie 11 2 17" xfId="8397"/>
    <cellStyle name="Notitie 11 2 17 2" xfId="18124"/>
    <cellStyle name="Notitie 11 2 18" xfId="8579"/>
    <cellStyle name="Notitie 11 2 18 2" xfId="18306"/>
    <cellStyle name="Notitie 11 2 19" xfId="8753"/>
    <cellStyle name="Notitie 11 2 19 2" xfId="18480"/>
    <cellStyle name="Notitie 11 2 2" xfId="4509"/>
    <cellStyle name="Notitie 11 2 2 2" xfId="14236"/>
    <cellStyle name="Notitie 11 2 20" xfId="8926"/>
    <cellStyle name="Notitie 11 2 20 2" xfId="18653"/>
    <cellStyle name="Notitie 11 2 21" xfId="9106"/>
    <cellStyle name="Notitie 11 2 21 2" xfId="18833"/>
    <cellStyle name="Notitie 11 2 22" xfId="9276"/>
    <cellStyle name="Notitie 11 2 22 2" xfId="19003"/>
    <cellStyle name="Notitie 11 2 23" xfId="9446"/>
    <cellStyle name="Notitie 11 2 23 2" xfId="19173"/>
    <cellStyle name="Notitie 11 2 24" xfId="9610"/>
    <cellStyle name="Notitie 11 2 24 2" xfId="19337"/>
    <cellStyle name="Notitie 11 2 25" xfId="9782"/>
    <cellStyle name="Notitie 11 2 25 2" xfId="19509"/>
    <cellStyle name="Notitie 11 2 26" xfId="9943"/>
    <cellStyle name="Notitie 11 2 26 2" xfId="19670"/>
    <cellStyle name="Notitie 11 2 27" xfId="10102"/>
    <cellStyle name="Notitie 11 2 27 2" xfId="19829"/>
    <cellStyle name="Notitie 11 2 28" xfId="10257"/>
    <cellStyle name="Notitie 11 2 28 2" xfId="19984"/>
    <cellStyle name="Notitie 11 2 29" xfId="10411"/>
    <cellStyle name="Notitie 11 2 29 2" xfId="20138"/>
    <cellStyle name="Notitie 11 2 3" xfId="5718"/>
    <cellStyle name="Notitie 11 2 3 2" xfId="15445"/>
    <cellStyle name="Notitie 11 2 30" xfId="10562"/>
    <cellStyle name="Notitie 11 2 30 2" xfId="20289"/>
    <cellStyle name="Notitie 11 2 31" xfId="10708"/>
    <cellStyle name="Notitie 11 2 31 2" xfId="20435"/>
    <cellStyle name="Notitie 11 2 4" xfId="5933"/>
    <cellStyle name="Notitie 11 2 4 2" xfId="15660"/>
    <cellStyle name="Notitie 11 2 5" xfId="5387"/>
    <cellStyle name="Notitie 11 2 5 2" xfId="15114"/>
    <cellStyle name="Notitie 11 2 6" xfId="6307"/>
    <cellStyle name="Notitie 11 2 6 2" xfId="16034"/>
    <cellStyle name="Notitie 11 2 7" xfId="6510"/>
    <cellStyle name="Notitie 11 2 7 2" xfId="16237"/>
    <cellStyle name="Notitie 11 2 8" xfId="6720"/>
    <cellStyle name="Notitie 11 2 8 2" xfId="16447"/>
    <cellStyle name="Notitie 11 2 9" xfId="6916"/>
    <cellStyle name="Notitie 11 2 9 2" xfId="16643"/>
    <cellStyle name="Notitie 11 20" xfId="4740"/>
    <cellStyle name="Notitie 11 20 2" xfId="14467"/>
    <cellStyle name="Notitie 11 21" xfId="4713"/>
    <cellStyle name="Notitie 11 21 2" xfId="14440"/>
    <cellStyle name="Notitie 11 22" xfId="6331"/>
    <cellStyle name="Notitie 11 22 2" xfId="16058"/>
    <cellStyle name="Notitie 11 23" xfId="6744"/>
    <cellStyle name="Notitie 11 23 2" xfId="16471"/>
    <cellStyle name="Notitie 11 24" xfId="8010"/>
    <cellStyle name="Notitie 11 24 2" xfId="17737"/>
    <cellStyle name="Notitie 11 25" xfId="6128"/>
    <cellStyle name="Notitie 11 25 2" xfId="15855"/>
    <cellStyle name="Notitie 11 26" xfId="8110"/>
    <cellStyle name="Notitie 11 26 2" xfId="17837"/>
    <cellStyle name="Notitie 11 27" xfId="6056"/>
    <cellStyle name="Notitie 11 27 2" xfId="15783"/>
    <cellStyle name="Notitie 11 28" xfId="8846"/>
    <cellStyle name="Notitie 11 28 2" xfId="18573"/>
    <cellStyle name="Notitie 11 29" xfId="4819"/>
    <cellStyle name="Notitie 11 29 2" xfId="14546"/>
    <cellStyle name="Notitie 11 3" xfId="2288"/>
    <cellStyle name="Notitie 11 3 10" xfId="7127"/>
    <cellStyle name="Notitie 11 3 10 2" xfId="16854"/>
    <cellStyle name="Notitie 11 3 11" xfId="7323"/>
    <cellStyle name="Notitie 11 3 11 2" xfId="17050"/>
    <cellStyle name="Notitie 11 3 12" xfId="7518"/>
    <cellStyle name="Notitie 11 3 12 2" xfId="17245"/>
    <cellStyle name="Notitie 11 3 13" xfId="7712"/>
    <cellStyle name="Notitie 11 3 13 2" xfId="17439"/>
    <cellStyle name="Notitie 11 3 14" xfId="7908"/>
    <cellStyle name="Notitie 11 3 14 2" xfId="17635"/>
    <cellStyle name="Notitie 11 3 15" xfId="4680"/>
    <cellStyle name="Notitie 11 3 15 2" xfId="14407"/>
    <cellStyle name="Notitie 11 3 16" xfId="8210"/>
    <cellStyle name="Notitie 11 3 16 2" xfId="17937"/>
    <cellStyle name="Notitie 11 3 17" xfId="8398"/>
    <cellStyle name="Notitie 11 3 17 2" xfId="18125"/>
    <cellStyle name="Notitie 11 3 18" xfId="8580"/>
    <cellStyle name="Notitie 11 3 18 2" xfId="18307"/>
    <cellStyle name="Notitie 11 3 19" xfId="8754"/>
    <cellStyle name="Notitie 11 3 19 2" xfId="18481"/>
    <cellStyle name="Notitie 11 3 2" xfId="4510"/>
    <cellStyle name="Notitie 11 3 2 2" xfId="14237"/>
    <cellStyle name="Notitie 11 3 20" xfId="8927"/>
    <cellStyle name="Notitie 11 3 20 2" xfId="18654"/>
    <cellStyle name="Notitie 11 3 21" xfId="9107"/>
    <cellStyle name="Notitie 11 3 21 2" xfId="18834"/>
    <cellStyle name="Notitie 11 3 22" xfId="9277"/>
    <cellStyle name="Notitie 11 3 22 2" xfId="19004"/>
    <cellStyle name="Notitie 11 3 23" xfId="9447"/>
    <cellStyle name="Notitie 11 3 23 2" xfId="19174"/>
    <cellStyle name="Notitie 11 3 24" xfId="9611"/>
    <cellStyle name="Notitie 11 3 24 2" xfId="19338"/>
    <cellStyle name="Notitie 11 3 25" xfId="9783"/>
    <cellStyle name="Notitie 11 3 25 2" xfId="19510"/>
    <cellStyle name="Notitie 11 3 26" xfId="9944"/>
    <cellStyle name="Notitie 11 3 26 2" xfId="19671"/>
    <cellStyle name="Notitie 11 3 27" xfId="10103"/>
    <cellStyle name="Notitie 11 3 27 2" xfId="19830"/>
    <cellStyle name="Notitie 11 3 28" xfId="10258"/>
    <cellStyle name="Notitie 11 3 28 2" xfId="19985"/>
    <cellStyle name="Notitie 11 3 29" xfId="10412"/>
    <cellStyle name="Notitie 11 3 29 2" xfId="20139"/>
    <cellStyle name="Notitie 11 3 3" xfId="5719"/>
    <cellStyle name="Notitie 11 3 3 2" xfId="15446"/>
    <cellStyle name="Notitie 11 3 30" xfId="10563"/>
    <cellStyle name="Notitie 11 3 30 2" xfId="20290"/>
    <cellStyle name="Notitie 11 3 31" xfId="10709"/>
    <cellStyle name="Notitie 11 3 31 2" xfId="20436"/>
    <cellStyle name="Notitie 11 3 4" xfId="5934"/>
    <cellStyle name="Notitie 11 3 4 2" xfId="15661"/>
    <cellStyle name="Notitie 11 3 5" xfId="2586"/>
    <cellStyle name="Notitie 11 3 5 2" xfId="12313"/>
    <cellStyle name="Notitie 11 3 6" xfId="6308"/>
    <cellStyle name="Notitie 11 3 6 2" xfId="16035"/>
    <cellStyle name="Notitie 11 3 7" xfId="6511"/>
    <cellStyle name="Notitie 11 3 7 2" xfId="16238"/>
    <cellStyle name="Notitie 11 3 8" xfId="6721"/>
    <cellStyle name="Notitie 11 3 8 2" xfId="16448"/>
    <cellStyle name="Notitie 11 3 9" xfId="6917"/>
    <cellStyle name="Notitie 11 3 9 2" xfId="16644"/>
    <cellStyle name="Notitie 11 30" xfId="5053"/>
    <cellStyle name="Notitie 11 30 2" xfId="14780"/>
    <cellStyle name="Notitie 11 31" xfId="5505"/>
    <cellStyle name="Notitie 11 31 2" xfId="15232"/>
    <cellStyle name="Notitie 11 32" xfId="8116"/>
    <cellStyle name="Notitie 11 32 2" xfId="17843"/>
    <cellStyle name="Notitie 11 33" xfId="9537"/>
    <cellStyle name="Notitie 11 33 2" xfId="19264"/>
    <cellStyle name="Notitie 11 4" xfId="3016"/>
    <cellStyle name="Notitie 11 4 2" xfId="12743"/>
    <cellStyle name="Notitie 11 5" xfId="2466"/>
    <cellStyle name="Notitie 11 5 2" xfId="12193"/>
    <cellStyle name="Notitie 11 6" xfId="5129"/>
    <cellStyle name="Notitie 11 6 2" xfId="14856"/>
    <cellStyle name="Notitie 11 7" xfId="5163"/>
    <cellStyle name="Notitie 11 7 2" xfId="14890"/>
    <cellStyle name="Notitie 11 8" xfId="2441"/>
    <cellStyle name="Notitie 11 8 2" xfId="12168"/>
    <cellStyle name="Notitie 11 9" xfId="6142"/>
    <cellStyle name="Notitie 11 9 2" xfId="15869"/>
    <cellStyle name="Notitie 12" xfId="807"/>
    <cellStyle name="Notitie 12 10" xfId="6216"/>
    <cellStyle name="Notitie 12 10 2" xfId="15943"/>
    <cellStyle name="Notitie 12 11" xfId="5605"/>
    <cellStyle name="Notitie 12 11 2" xfId="15332"/>
    <cellStyle name="Notitie 12 12" xfId="6400"/>
    <cellStyle name="Notitie 12 12 2" xfId="16127"/>
    <cellStyle name="Notitie 12 13" xfId="2497"/>
    <cellStyle name="Notitie 12 13 2" xfId="12224"/>
    <cellStyle name="Notitie 12 14" xfId="2454"/>
    <cellStyle name="Notitie 12 14 2" xfId="12181"/>
    <cellStyle name="Notitie 12 15" xfId="7150"/>
    <cellStyle name="Notitie 12 15 2" xfId="16877"/>
    <cellStyle name="Notitie 12 16" xfId="2932"/>
    <cellStyle name="Notitie 12 16 2" xfId="12659"/>
    <cellStyle name="Notitie 12 17" xfId="7153"/>
    <cellStyle name="Notitie 12 17 2" xfId="16880"/>
    <cellStyle name="Notitie 12 18" xfId="6749"/>
    <cellStyle name="Notitie 12 18 2" xfId="16476"/>
    <cellStyle name="Notitie 12 19" xfId="5136"/>
    <cellStyle name="Notitie 12 19 2" xfId="14863"/>
    <cellStyle name="Notitie 12 2" xfId="2289"/>
    <cellStyle name="Notitie 12 2 10" xfId="7128"/>
    <cellStyle name="Notitie 12 2 10 2" xfId="16855"/>
    <cellStyle name="Notitie 12 2 11" xfId="7324"/>
    <cellStyle name="Notitie 12 2 11 2" xfId="17051"/>
    <cellStyle name="Notitie 12 2 12" xfId="7519"/>
    <cellStyle name="Notitie 12 2 12 2" xfId="17246"/>
    <cellStyle name="Notitie 12 2 13" xfId="7713"/>
    <cellStyle name="Notitie 12 2 13 2" xfId="17440"/>
    <cellStyle name="Notitie 12 2 14" xfId="7909"/>
    <cellStyle name="Notitie 12 2 14 2" xfId="17636"/>
    <cellStyle name="Notitie 12 2 15" xfId="5455"/>
    <cellStyle name="Notitie 12 2 15 2" xfId="15182"/>
    <cellStyle name="Notitie 12 2 16" xfId="8211"/>
    <cellStyle name="Notitie 12 2 16 2" xfId="17938"/>
    <cellStyle name="Notitie 12 2 17" xfId="8399"/>
    <cellStyle name="Notitie 12 2 17 2" xfId="18126"/>
    <cellStyle name="Notitie 12 2 18" xfId="8581"/>
    <cellStyle name="Notitie 12 2 18 2" xfId="18308"/>
    <cellStyle name="Notitie 12 2 19" xfId="8755"/>
    <cellStyle name="Notitie 12 2 19 2" xfId="18482"/>
    <cellStyle name="Notitie 12 2 2" xfId="4511"/>
    <cellStyle name="Notitie 12 2 2 2" xfId="14238"/>
    <cellStyle name="Notitie 12 2 20" xfId="8928"/>
    <cellStyle name="Notitie 12 2 20 2" xfId="18655"/>
    <cellStyle name="Notitie 12 2 21" xfId="9108"/>
    <cellStyle name="Notitie 12 2 21 2" xfId="18835"/>
    <cellStyle name="Notitie 12 2 22" xfId="9278"/>
    <cellStyle name="Notitie 12 2 22 2" xfId="19005"/>
    <cellStyle name="Notitie 12 2 23" xfId="9448"/>
    <cellStyle name="Notitie 12 2 23 2" xfId="19175"/>
    <cellStyle name="Notitie 12 2 24" xfId="9612"/>
    <cellStyle name="Notitie 12 2 24 2" xfId="19339"/>
    <cellStyle name="Notitie 12 2 25" xfId="9784"/>
    <cellStyle name="Notitie 12 2 25 2" xfId="19511"/>
    <cellStyle name="Notitie 12 2 26" xfId="9945"/>
    <cellStyle name="Notitie 12 2 26 2" xfId="19672"/>
    <cellStyle name="Notitie 12 2 27" xfId="10104"/>
    <cellStyle name="Notitie 12 2 27 2" xfId="19831"/>
    <cellStyle name="Notitie 12 2 28" xfId="10259"/>
    <cellStyle name="Notitie 12 2 28 2" xfId="19986"/>
    <cellStyle name="Notitie 12 2 29" xfId="10413"/>
    <cellStyle name="Notitie 12 2 29 2" xfId="20140"/>
    <cellStyle name="Notitie 12 2 3" xfId="5720"/>
    <cellStyle name="Notitie 12 2 3 2" xfId="15447"/>
    <cellStyle name="Notitie 12 2 30" xfId="10564"/>
    <cellStyle name="Notitie 12 2 30 2" xfId="20291"/>
    <cellStyle name="Notitie 12 2 31" xfId="10710"/>
    <cellStyle name="Notitie 12 2 31 2" xfId="20437"/>
    <cellStyle name="Notitie 12 2 4" xfId="5935"/>
    <cellStyle name="Notitie 12 2 4 2" xfId="15662"/>
    <cellStyle name="Notitie 12 2 5" xfId="4916"/>
    <cellStyle name="Notitie 12 2 5 2" xfId="14643"/>
    <cellStyle name="Notitie 12 2 6" xfId="6309"/>
    <cellStyle name="Notitie 12 2 6 2" xfId="16036"/>
    <cellStyle name="Notitie 12 2 7" xfId="6512"/>
    <cellStyle name="Notitie 12 2 7 2" xfId="16239"/>
    <cellStyle name="Notitie 12 2 8" xfId="6722"/>
    <cellStyle name="Notitie 12 2 8 2" xfId="16449"/>
    <cellStyle name="Notitie 12 2 9" xfId="6918"/>
    <cellStyle name="Notitie 12 2 9 2" xfId="16645"/>
    <cellStyle name="Notitie 12 20" xfId="3002"/>
    <cellStyle name="Notitie 12 20 2" xfId="12729"/>
    <cellStyle name="Notitie 12 21" xfId="6848"/>
    <cellStyle name="Notitie 12 21 2" xfId="16575"/>
    <cellStyle name="Notitie 12 22" xfId="2483"/>
    <cellStyle name="Notitie 12 22 2" xfId="12210"/>
    <cellStyle name="Notitie 12 23" xfId="5007"/>
    <cellStyle name="Notitie 12 23 2" xfId="14734"/>
    <cellStyle name="Notitie 12 24" xfId="8777"/>
    <cellStyle name="Notitie 12 24 2" xfId="18504"/>
    <cellStyle name="Notitie 12 25" xfId="2898"/>
    <cellStyle name="Notitie 12 25 2" xfId="12625"/>
    <cellStyle name="Notitie 12 26" xfId="4948"/>
    <cellStyle name="Notitie 12 26 2" xfId="14675"/>
    <cellStyle name="Notitie 12 27" xfId="7842"/>
    <cellStyle name="Notitie 12 27 2" xfId="17569"/>
    <cellStyle name="Notitie 12 28" xfId="9470"/>
    <cellStyle name="Notitie 12 28 2" xfId="19197"/>
    <cellStyle name="Notitie 12 29" xfId="4681"/>
    <cellStyle name="Notitie 12 29 2" xfId="14408"/>
    <cellStyle name="Notitie 12 3" xfId="2290"/>
    <cellStyle name="Notitie 12 3 10" xfId="7129"/>
    <cellStyle name="Notitie 12 3 10 2" xfId="16856"/>
    <cellStyle name="Notitie 12 3 11" xfId="7325"/>
    <cellStyle name="Notitie 12 3 11 2" xfId="17052"/>
    <cellStyle name="Notitie 12 3 12" xfId="7520"/>
    <cellStyle name="Notitie 12 3 12 2" xfId="17247"/>
    <cellStyle name="Notitie 12 3 13" xfId="7714"/>
    <cellStyle name="Notitie 12 3 13 2" xfId="17441"/>
    <cellStyle name="Notitie 12 3 14" xfId="7910"/>
    <cellStyle name="Notitie 12 3 14 2" xfId="17637"/>
    <cellStyle name="Notitie 12 3 15" xfId="5480"/>
    <cellStyle name="Notitie 12 3 15 2" xfId="15207"/>
    <cellStyle name="Notitie 12 3 16" xfId="8212"/>
    <cellStyle name="Notitie 12 3 16 2" xfId="17939"/>
    <cellStyle name="Notitie 12 3 17" xfId="8400"/>
    <cellStyle name="Notitie 12 3 17 2" xfId="18127"/>
    <cellStyle name="Notitie 12 3 18" xfId="8582"/>
    <cellStyle name="Notitie 12 3 18 2" xfId="18309"/>
    <cellStyle name="Notitie 12 3 19" xfId="8756"/>
    <cellStyle name="Notitie 12 3 19 2" xfId="18483"/>
    <cellStyle name="Notitie 12 3 2" xfId="4512"/>
    <cellStyle name="Notitie 12 3 2 2" xfId="14239"/>
    <cellStyle name="Notitie 12 3 20" xfId="8929"/>
    <cellStyle name="Notitie 12 3 20 2" xfId="18656"/>
    <cellStyle name="Notitie 12 3 21" xfId="9109"/>
    <cellStyle name="Notitie 12 3 21 2" xfId="18836"/>
    <cellStyle name="Notitie 12 3 22" xfId="9279"/>
    <cellStyle name="Notitie 12 3 22 2" xfId="19006"/>
    <cellStyle name="Notitie 12 3 23" xfId="9449"/>
    <cellStyle name="Notitie 12 3 23 2" xfId="19176"/>
    <cellStyle name="Notitie 12 3 24" xfId="9613"/>
    <cellStyle name="Notitie 12 3 24 2" xfId="19340"/>
    <cellStyle name="Notitie 12 3 25" xfId="9785"/>
    <cellStyle name="Notitie 12 3 25 2" xfId="19512"/>
    <cellStyle name="Notitie 12 3 26" xfId="9946"/>
    <cellStyle name="Notitie 12 3 26 2" xfId="19673"/>
    <cellStyle name="Notitie 12 3 27" xfId="10105"/>
    <cellStyle name="Notitie 12 3 27 2" xfId="19832"/>
    <cellStyle name="Notitie 12 3 28" xfId="10260"/>
    <cellStyle name="Notitie 12 3 28 2" xfId="19987"/>
    <cellStyle name="Notitie 12 3 29" xfId="10414"/>
    <cellStyle name="Notitie 12 3 29 2" xfId="20141"/>
    <cellStyle name="Notitie 12 3 3" xfId="5721"/>
    <cellStyle name="Notitie 12 3 3 2" xfId="15448"/>
    <cellStyle name="Notitie 12 3 30" xfId="10565"/>
    <cellStyle name="Notitie 12 3 30 2" xfId="20292"/>
    <cellStyle name="Notitie 12 3 31" xfId="10711"/>
    <cellStyle name="Notitie 12 3 31 2" xfId="20438"/>
    <cellStyle name="Notitie 12 3 4" xfId="5936"/>
    <cellStyle name="Notitie 12 3 4 2" xfId="15663"/>
    <cellStyle name="Notitie 12 3 5" xfId="5304"/>
    <cellStyle name="Notitie 12 3 5 2" xfId="15031"/>
    <cellStyle name="Notitie 12 3 6" xfId="6310"/>
    <cellStyle name="Notitie 12 3 6 2" xfId="16037"/>
    <cellStyle name="Notitie 12 3 7" xfId="6513"/>
    <cellStyle name="Notitie 12 3 7 2" xfId="16240"/>
    <cellStyle name="Notitie 12 3 8" xfId="6723"/>
    <cellStyle name="Notitie 12 3 8 2" xfId="16450"/>
    <cellStyle name="Notitie 12 3 9" xfId="6919"/>
    <cellStyle name="Notitie 12 3 9 2" xfId="16646"/>
    <cellStyle name="Notitie 12 30" xfId="2601"/>
    <cellStyle name="Notitie 12 30 2" xfId="12328"/>
    <cellStyle name="Notitie 12 31" xfId="4761"/>
    <cellStyle name="Notitie 12 31 2" xfId="14488"/>
    <cellStyle name="Notitie 12 32" xfId="6535"/>
    <cellStyle name="Notitie 12 32 2" xfId="16262"/>
    <cellStyle name="Notitie 12 33" xfId="10281"/>
    <cellStyle name="Notitie 12 33 2" xfId="20008"/>
    <cellStyle name="Notitie 12 4" xfId="3017"/>
    <cellStyle name="Notitie 12 4 2" xfId="12744"/>
    <cellStyle name="Notitie 12 5" xfId="2465"/>
    <cellStyle name="Notitie 12 5 2" xfId="12192"/>
    <cellStyle name="Notitie 12 6" xfId="4839"/>
    <cellStyle name="Notitie 12 6 2" xfId="14566"/>
    <cellStyle name="Notitie 12 7" xfId="4999"/>
    <cellStyle name="Notitie 12 7 2" xfId="14726"/>
    <cellStyle name="Notitie 12 8" xfId="5140"/>
    <cellStyle name="Notitie 12 8 2" xfId="14867"/>
    <cellStyle name="Notitie 12 9" xfId="5036"/>
    <cellStyle name="Notitie 12 9 2" xfId="14763"/>
    <cellStyle name="Notitie 13" xfId="808"/>
    <cellStyle name="Notitie 13 10" xfId="2546"/>
    <cellStyle name="Notitie 13 10 2" xfId="12273"/>
    <cellStyle name="Notitie 13 11" xfId="5846"/>
    <cellStyle name="Notitie 13 11 2" xfId="15573"/>
    <cellStyle name="Notitie 13 12" xfId="2496"/>
    <cellStyle name="Notitie 13 12 2" xfId="12223"/>
    <cellStyle name="Notitie 13 13" xfId="5369"/>
    <cellStyle name="Notitie 13 13 2" xfId="15096"/>
    <cellStyle name="Notitie 13 14" xfId="6540"/>
    <cellStyle name="Notitie 13 14 2" xfId="16267"/>
    <cellStyle name="Notitie 13 15" xfId="5134"/>
    <cellStyle name="Notitie 13 15 2" xfId="14861"/>
    <cellStyle name="Notitie 13 16" xfId="5539"/>
    <cellStyle name="Notitie 13 16 2" xfId="15266"/>
    <cellStyle name="Notitie 13 17" xfId="7428"/>
    <cellStyle name="Notitie 13 17 2" xfId="17155"/>
    <cellStyle name="Notitie 13 18" xfId="7644"/>
    <cellStyle name="Notitie 13 18 2" xfId="17371"/>
    <cellStyle name="Notitie 13 19" xfId="7840"/>
    <cellStyle name="Notitie 13 19 2" xfId="17567"/>
    <cellStyle name="Notitie 13 2" xfId="2291"/>
    <cellStyle name="Notitie 13 2 10" xfId="7130"/>
    <cellStyle name="Notitie 13 2 10 2" xfId="16857"/>
    <cellStyle name="Notitie 13 2 11" xfId="7326"/>
    <cellStyle name="Notitie 13 2 11 2" xfId="17053"/>
    <cellStyle name="Notitie 13 2 12" xfId="7521"/>
    <cellStyle name="Notitie 13 2 12 2" xfId="17248"/>
    <cellStyle name="Notitie 13 2 13" xfId="7715"/>
    <cellStyle name="Notitie 13 2 13 2" xfId="17442"/>
    <cellStyle name="Notitie 13 2 14" xfId="7911"/>
    <cellStyle name="Notitie 13 2 14 2" xfId="17638"/>
    <cellStyle name="Notitie 13 2 15" xfId="5586"/>
    <cellStyle name="Notitie 13 2 15 2" xfId="15313"/>
    <cellStyle name="Notitie 13 2 16" xfId="8213"/>
    <cellStyle name="Notitie 13 2 16 2" xfId="17940"/>
    <cellStyle name="Notitie 13 2 17" xfId="8401"/>
    <cellStyle name="Notitie 13 2 17 2" xfId="18128"/>
    <cellStyle name="Notitie 13 2 18" xfId="8583"/>
    <cellStyle name="Notitie 13 2 18 2" xfId="18310"/>
    <cellStyle name="Notitie 13 2 19" xfId="8757"/>
    <cellStyle name="Notitie 13 2 19 2" xfId="18484"/>
    <cellStyle name="Notitie 13 2 2" xfId="4513"/>
    <cellStyle name="Notitie 13 2 2 2" xfId="14240"/>
    <cellStyle name="Notitie 13 2 20" xfId="8930"/>
    <cellStyle name="Notitie 13 2 20 2" xfId="18657"/>
    <cellStyle name="Notitie 13 2 21" xfId="9110"/>
    <cellStyle name="Notitie 13 2 21 2" xfId="18837"/>
    <cellStyle name="Notitie 13 2 22" xfId="9280"/>
    <cellStyle name="Notitie 13 2 22 2" xfId="19007"/>
    <cellStyle name="Notitie 13 2 23" xfId="9450"/>
    <cellStyle name="Notitie 13 2 23 2" xfId="19177"/>
    <cellStyle name="Notitie 13 2 24" xfId="9614"/>
    <cellStyle name="Notitie 13 2 24 2" xfId="19341"/>
    <cellStyle name="Notitie 13 2 25" xfId="9786"/>
    <cellStyle name="Notitie 13 2 25 2" xfId="19513"/>
    <cellStyle name="Notitie 13 2 26" xfId="9947"/>
    <cellStyle name="Notitie 13 2 26 2" xfId="19674"/>
    <cellStyle name="Notitie 13 2 27" xfId="10106"/>
    <cellStyle name="Notitie 13 2 27 2" xfId="19833"/>
    <cellStyle name="Notitie 13 2 28" xfId="10261"/>
    <cellStyle name="Notitie 13 2 28 2" xfId="19988"/>
    <cellStyle name="Notitie 13 2 29" xfId="10415"/>
    <cellStyle name="Notitie 13 2 29 2" xfId="20142"/>
    <cellStyle name="Notitie 13 2 3" xfId="5722"/>
    <cellStyle name="Notitie 13 2 3 2" xfId="15449"/>
    <cellStyle name="Notitie 13 2 30" xfId="10566"/>
    <cellStyle name="Notitie 13 2 30 2" xfId="20293"/>
    <cellStyle name="Notitie 13 2 31" xfId="10712"/>
    <cellStyle name="Notitie 13 2 31 2" xfId="20439"/>
    <cellStyle name="Notitie 13 2 4" xfId="5937"/>
    <cellStyle name="Notitie 13 2 4 2" xfId="15664"/>
    <cellStyle name="Notitie 13 2 5" xfId="2538"/>
    <cellStyle name="Notitie 13 2 5 2" xfId="12265"/>
    <cellStyle name="Notitie 13 2 6" xfId="6311"/>
    <cellStyle name="Notitie 13 2 6 2" xfId="16038"/>
    <cellStyle name="Notitie 13 2 7" xfId="6514"/>
    <cellStyle name="Notitie 13 2 7 2" xfId="16241"/>
    <cellStyle name="Notitie 13 2 8" xfId="6724"/>
    <cellStyle name="Notitie 13 2 8 2" xfId="16451"/>
    <cellStyle name="Notitie 13 2 9" xfId="6920"/>
    <cellStyle name="Notitie 13 2 9 2" xfId="16647"/>
    <cellStyle name="Notitie 13 20" xfId="7346"/>
    <cellStyle name="Notitie 13 20 2" xfId="17073"/>
    <cellStyle name="Notitie 13 21" xfId="4728"/>
    <cellStyle name="Notitie 13 21 2" xfId="14455"/>
    <cellStyle name="Notitie 13 22" xfId="5175"/>
    <cellStyle name="Notitie 13 22 2" xfId="14902"/>
    <cellStyle name="Notitie 13 23" xfId="8236"/>
    <cellStyle name="Notitie 13 23 2" xfId="17963"/>
    <cellStyle name="Notitie 13 24" xfId="5192"/>
    <cellStyle name="Notitie 13 24 2" xfId="14919"/>
    <cellStyle name="Notitie 13 25" xfId="7230"/>
    <cellStyle name="Notitie 13 25 2" xfId="16957"/>
    <cellStyle name="Notitie 13 26" xfId="6174"/>
    <cellStyle name="Notitie 13 26 2" xfId="15901"/>
    <cellStyle name="Notitie 13 27" xfId="8953"/>
    <cellStyle name="Notitie 13 27 2" xfId="18680"/>
    <cellStyle name="Notitie 13 28" xfId="3035"/>
    <cellStyle name="Notitie 13 28 2" xfId="12762"/>
    <cellStyle name="Notitie 13 29" xfId="5501"/>
    <cellStyle name="Notitie 13 29 2" xfId="15228"/>
    <cellStyle name="Notitie 13 3" xfId="2292"/>
    <cellStyle name="Notitie 13 3 10" xfId="7131"/>
    <cellStyle name="Notitie 13 3 10 2" xfId="16858"/>
    <cellStyle name="Notitie 13 3 11" xfId="7327"/>
    <cellStyle name="Notitie 13 3 11 2" xfId="17054"/>
    <cellStyle name="Notitie 13 3 12" xfId="7522"/>
    <cellStyle name="Notitie 13 3 12 2" xfId="17249"/>
    <cellStyle name="Notitie 13 3 13" xfId="7716"/>
    <cellStyle name="Notitie 13 3 13 2" xfId="17443"/>
    <cellStyle name="Notitie 13 3 14" xfId="7912"/>
    <cellStyle name="Notitie 13 3 14 2" xfId="17639"/>
    <cellStyle name="Notitie 13 3 15" xfId="4814"/>
    <cellStyle name="Notitie 13 3 15 2" xfId="14541"/>
    <cellStyle name="Notitie 13 3 16" xfId="8214"/>
    <cellStyle name="Notitie 13 3 16 2" xfId="17941"/>
    <cellStyle name="Notitie 13 3 17" xfId="8402"/>
    <cellStyle name="Notitie 13 3 17 2" xfId="18129"/>
    <cellStyle name="Notitie 13 3 18" xfId="8584"/>
    <cellStyle name="Notitie 13 3 18 2" xfId="18311"/>
    <cellStyle name="Notitie 13 3 19" xfId="8758"/>
    <cellStyle name="Notitie 13 3 19 2" xfId="18485"/>
    <cellStyle name="Notitie 13 3 2" xfId="4514"/>
    <cellStyle name="Notitie 13 3 2 2" xfId="14241"/>
    <cellStyle name="Notitie 13 3 20" xfId="8931"/>
    <cellStyle name="Notitie 13 3 20 2" xfId="18658"/>
    <cellStyle name="Notitie 13 3 21" xfId="9111"/>
    <cellStyle name="Notitie 13 3 21 2" xfId="18838"/>
    <cellStyle name="Notitie 13 3 22" xfId="9281"/>
    <cellStyle name="Notitie 13 3 22 2" xfId="19008"/>
    <cellStyle name="Notitie 13 3 23" xfId="9451"/>
    <cellStyle name="Notitie 13 3 23 2" xfId="19178"/>
    <cellStyle name="Notitie 13 3 24" xfId="9615"/>
    <cellStyle name="Notitie 13 3 24 2" xfId="19342"/>
    <cellStyle name="Notitie 13 3 25" xfId="9787"/>
    <cellStyle name="Notitie 13 3 25 2" xfId="19514"/>
    <cellStyle name="Notitie 13 3 26" xfId="9948"/>
    <cellStyle name="Notitie 13 3 26 2" xfId="19675"/>
    <cellStyle name="Notitie 13 3 27" xfId="10107"/>
    <cellStyle name="Notitie 13 3 27 2" xfId="19834"/>
    <cellStyle name="Notitie 13 3 28" xfId="10262"/>
    <cellStyle name="Notitie 13 3 28 2" xfId="19989"/>
    <cellStyle name="Notitie 13 3 29" xfId="10416"/>
    <cellStyle name="Notitie 13 3 29 2" xfId="20143"/>
    <cellStyle name="Notitie 13 3 3" xfId="5723"/>
    <cellStyle name="Notitie 13 3 3 2" xfId="15450"/>
    <cellStyle name="Notitie 13 3 30" xfId="10567"/>
    <cellStyle name="Notitie 13 3 30 2" xfId="20294"/>
    <cellStyle name="Notitie 13 3 31" xfId="10713"/>
    <cellStyle name="Notitie 13 3 31 2" xfId="20440"/>
    <cellStyle name="Notitie 13 3 4" xfId="5938"/>
    <cellStyle name="Notitie 13 3 4 2" xfId="15665"/>
    <cellStyle name="Notitie 13 3 5" xfId="2539"/>
    <cellStyle name="Notitie 13 3 5 2" xfId="12266"/>
    <cellStyle name="Notitie 13 3 6" xfId="6312"/>
    <cellStyle name="Notitie 13 3 6 2" xfId="16039"/>
    <cellStyle name="Notitie 13 3 7" xfId="6515"/>
    <cellStyle name="Notitie 13 3 7 2" xfId="16242"/>
    <cellStyle name="Notitie 13 3 8" xfId="6725"/>
    <cellStyle name="Notitie 13 3 8 2" xfId="16452"/>
    <cellStyle name="Notitie 13 3 9" xfId="6921"/>
    <cellStyle name="Notitie 13 3 9 2" xfId="16648"/>
    <cellStyle name="Notitie 13 30" xfId="3441"/>
    <cellStyle name="Notitie 13 30 2" xfId="13168"/>
    <cellStyle name="Notitie 13 31" xfId="9636"/>
    <cellStyle name="Notitie 13 31 2" xfId="19363"/>
    <cellStyle name="Notitie 13 32" xfId="9873"/>
    <cellStyle name="Notitie 13 32 2" xfId="19600"/>
    <cellStyle name="Notitie 13 33" xfId="7628"/>
    <cellStyle name="Notitie 13 33 2" xfId="17355"/>
    <cellStyle name="Notitie 13 4" xfId="3018"/>
    <cellStyle name="Notitie 13 4 2" xfId="12745"/>
    <cellStyle name="Notitie 13 5" xfId="2464"/>
    <cellStyle name="Notitie 13 5 2" xfId="12191"/>
    <cellStyle name="Notitie 13 6" xfId="5299"/>
    <cellStyle name="Notitie 13 6 2" xfId="15026"/>
    <cellStyle name="Notitie 13 7" xfId="2749"/>
    <cellStyle name="Notitie 13 7 2" xfId="12476"/>
    <cellStyle name="Notitie 13 8" xfId="4970"/>
    <cellStyle name="Notitie 13 8 2" xfId="14697"/>
    <cellStyle name="Notitie 13 9" xfId="4786"/>
    <cellStyle name="Notitie 13 9 2" xfId="14513"/>
    <cellStyle name="Notitie 14" xfId="809"/>
    <cellStyle name="Notitie 14 10" xfId="4774"/>
    <cellStyle name="Notitie 14 10 2" xfId="14501"/>
    <cellStyle name="Notitie 14 11" xfId="5332"/>
    <cellStyle name="Notitie 14 11 2" xfId="15059"/>
    <cellStyle name="Notitie 14 12" xfId="5399"/>
    <cellStyle name="Notitie 14 12 2" xfId="15126"/>
    <cellStyle name="Notitie 14 13" xfId="2733"/>
    <cellStyle name="Notitie 14 13 2" xfId="12460"/>
    <cellStyle name="Notitie 14 14" xfId="6240"/>
    <cellStyle name="Notitie 14 14 2" xfId="15967"/>
    <cellStyle name="Notitie 14 15" xfId="5854"/>
    <cellStyle name="Notitie 14 15 2" xfId="15581"/>
    <cellStyle name="Notitie 14 16" xfId="4952"/>
    <cellStyle name="Notitie 14 16 2" xfId="14679"/>
    <cellStyle name="Notitie 14 17" xfId="4900"/>
    <cellStyle name="Notitie 14 17 2" xfId="14627"/>
    <cellStyle name="Notitie 14 18" xfId="2991"/>
    <cellStyle name="Notitie 14 18 2" xfId="12718"/>
    <cellStyle name="Notitie 14 19" xfId="8130"/>
    <cellStyle name="Notitie 14 19 2" xfId="17857"/>
    <cellStyle name="Notitie 14 2" xfId="2293"/>
    <cellStyle name="Notitie 14 2 10" xfId="7132"/>
    <cellStyle name="Notitie 14 2 10 2" xfId="16859"/>
    <cellStyle name="Notitie 14 2 11" xfId="7328"/>
    <cellStyle name="Notitie 14 2 11 2" xfId="17055"/>
    <cellStyle name="Notitie 14 2 12" xfId="7523"/>
    <cellStyle name="Notitie 14 2 12 2" xfId="17250"/>
    <cellStyle name="Notitie 14 2 13" xfId="7717"/>
    <cellStyle name="Notitie 14 2 13 2" xfId="17444"/>
    <cellStyle name="Notitie 14 2 14" xfId="7913"/>
    <cellStyle name="Notitie 14 2 14 2" xfId="17640"/>
    <cellStyle name="Notitie 14 2 15" xfId="7061"/>
    <cellStyle name="Notitie 14 2 15 2" xfId="16788"/>
    <cellStyle name="Notitie 14 2 16" xfId="8215"/>
    <cellStyle name="Notitie 14 2 16 2" xfId="17942"/>
    <cellStyle name="Notitie 14 2 17" xfId="8403"/>
    <cellStyle name="Notitie 14 2 17 2" xfId="18130"/>
    <cellStyle name="Notitie 14 2 18" xfId="8585"/>
    <cellStyle name="Notitie 14 2 18 2" xfId="18312"/>
    <cellStyle name="Notitie 14 2 19" xfId="8759"/>
    <cellStyle name="Notitie 14 2 19 2" xfId="18486"/>
    <cellStyle name="Notitie 14 2 2" xfId="4515"/>
    <cellStyle name="Notitie 14 2 2 2" xfId="14242"/>
    <cellStyle name="Notitie 14 2 20" xfId="8932"/>
    <cellStyle name="Notitie 14 2 20 2" xfId="18659"/>
    <cellStyle name="Notitie 14 2 21" xfId="9112"/>
    <cellStyle name="Notitie 14 2 21 2" xfId="18839"/>
    <cellStyle name="Notitie 14 2 22" xfId="9282"/>
    <cellStyle name="Notitie 14 2 22 2" xfId="19009"/>
    <cellStyle name="Notitie 14 2 23" xfId="9452"/>
    <cellStyle name="Notitie 14 2 23 2" xfId="19179"/>
    <cellStyle name="Notitie 14 2 24" xfId="9616"/>
    <cellStyle name="Notitie 14 2 24 2" xfId="19343"/>
    <cellStyle name="Notitie 14 2 25" xfId="9788"/>
    <cellStyle name="Notitie 14 2 25 2" xfId="19515"/>
    <cellStyle name="Notitie 14 2 26" xfId="9949"/>
    <cellStyle name="Notitie 14 2 26 2" xfId="19676"/>
    <cellStyle name="Notitie 14 2 27" xfId="10108"/>
    <cellStyle name="Notitie 14 2 27 2" xfId="19835"/>
    <cellStyle name="Notitie 14 2 28" xfId="10263"/>
    <cellStyle name="Notitie 14 2 28 2" xfId="19990"/>
    <cellStyle name="Notitie 14 2 29" xfId="10417"/>
    <cellStyle name="Notitie 14 2 29 2" xfId="20144"/>
    <cellStyle name="Notitie 14 2 3" xfId="5724"/>
    <cellStyle name="Notitie 14 2 3 2" xfId="15451"/>
    <cellStyle name="Notitie 14 2 30" xfId="10568"/>
    <cellStyle name="Notitie 14 2 30 2" xfId="20295"/>
    <cellStyle name="Notitie 14 2 31" xfId="10714"/>
    <cellStyle name="Notitie 14 2 31 2" xfId="20441"/>
    <cellStyle name="Notitie 14 2 4" xfId="5939"/>
    <cellStyle name="Notitie 14 2 4 2" xfId="15666"/>
    <cellStyle name="Notitie 14 2 5" xfId="2540"/>
    <cellStyle name="Notitie 14 2 5 2" xfId="12267"/>
    <cellStyle name="Notitie 14 2 6" xfId="6313"/>
    <cellStyle name="Notitie 14 2 6 2" xfId="16040"/>
    <cellStyle name="Notitie 14 2 7" xfId="6516"/>
    <cellStyle name="Notitie 14 2 7 2" xfId="16243"/>
    <cellStyle name="Notitie 14 2 8" xfId="6726"/>
    <cellStyle name="Notitie 14 2 8 2" xfId="16453"/>
    <cellStyle name="Notitie 14 2 9" xfId="6922"/>
    <cellStyle name="Notitie 14 2 9 2" xfId="16649"/>
    <cellStyle name="Notitie 14 20" xfId="5423"/>
    <cellStyle name="Notitie 14 20 2" xfId="15150"/>
    <cellStyle name="Notitie 14 21" xfId="8100"/>
    <cellStyle name="Notitie 14 21 2" xfId="17827"/>
    <cellStyle name="Notitie 14 22" xfId="8113"/>
    <cellStyle name="Notitie 14 22 2" xfId="17840"/>
    <cellStyle name="Notitie 14 23" xfId="6417"/>
    <cellStyle name="Notitie 14 23 2" xfId="16144"/>
    <cellStyle name="Notitie 14 24" xfId="4775"/>
    <cellStyle name="Notitie 14 24 2" xfId="14502"/>
    <cellStyle name="Notitie 14 25" xfId="5110"/>
    <cellStyle name="Notitie 14 25 2" xfId="14837"/>
    <cellStyle name="Notitie 14 26" xfId="4646"/>
    <cellStyle name="Notitie 14 26 2" xfId="14373"/>
    <cellStyle name="Notitie 14 27" xfId="5963"/>
    <cellStyle name="Notitie 14 27 2" xfId="15690"/>
    <cellStyle name="Notitie 14 28" xfId="5553"/>
    <cellStyle name="Notitie 14 28 2" xfId="15280"/>
    <cellStyle name="Notitie 14 29" xfId="5378"/>
    <cellStyle name="Notitie 14 29 2" xfId="15105"/>
    <cellStyle name="Notitie 14 3" xfId="2294"/>
    <cellStyle name="Notitie 14 3 10" xfId="7133"/>
    <cellStyle name="Notitie 14 3 10 2" xfId="16860"/>
    <cellStyle name="Notitie 14 3 11" xfId="7329"/>
    <cellStyle name="Notitie 14 3 11 2" xfId="17056"/>
    <cellStyle name="Notitie 14 3 12" xfId="7524"/>
    <cellStyle name="Notitie 14 3 12 2" xfId="17251"/>
    <cellStyle name="Notitie 14 3 13" xfId="7718"/>
    <cellStyle name="Notitie 14 3 13 2" xfId="17445"/>
    <cellStyle name="Notitie 14 3 14" xfId="7914"/>
    <cellStyle name="Notitie 14 3 14 2" xfId="17641"/>
    <cellStyle name="Notitie 14 3 15" xfId="3050"/>
    <cellStyle name="Notitie 14 3 15 2" xfId="12777"/>
    <cellStyle name="Notitie 14 3 16" xfId="8216"/>
    <cellStyle name="Notitie 14 3 16 2" xfId="17943"/>
    <cellStyle name="Notitie 14 3 17" xfId="8404"/>
    <cellStyle name="Notitie 14 3 17 2" xfId="18131"/>
    <cellStyle name="Notitie 14 3 18" xfId="8586"/>
    <cellStyle name="Notitie 14 3 18 2" xfId="18313"/>
    <cellStyle name="Notitie 14 3 19" xfId="8760"/>
    <cellStyle name="Notitie 14 3 19 2" xfId="18487"/>
    <cellStyle name="Notitie 14 3 2" xfId="4516"/>
    <cellStyle name="Notitie 14 3 2 2" xfId="14243"/>
    <cellStyle name="Notitie 14 3 20" xfId="8933"/>
    <cellStyle name="Notitie 14 3 20 2" xfId="18660"/>
    <cellStyle name="Notitie 14 3 21" xfId="9113"/>
    <cellStyle name="Notitie 14 3 21 2" xfId="18840"/>
    <cellStyle name="Notitie 14 3 22" xfId="9283"/>
    <cellStyle name="Notitie 14 3 22 2" xfId="19010"/>
    <cellStyle name="Notitie 14 3 23" xfId="9453"/>
    <cellStyle name="Notitie 14 3 23 2" xfId="19180"/>
    <cellStyle name="Notitie 14 3 24" xfId="9617"/>
    <cellStyle name="Notitie 14 3 24 2" xfId="19344"/>
    <cellStyle name="Notitie 14 3 25" xfId="9789"/>
    <cellStyle name="Notitie 14 3 25 2" xfId="19516"/>
    <cellStyle name="Notitie 14 3 26" xfId="9950"/>
    <cellStyle name="Notitie 14 3 26 2" xfId="19677"/>
    <cellStyle name="Notitie 14 3 27" xfId="10109"/>
    <cellStyle name="Notitie 14 3 27 2" xfId="19836"/>
    <cellStyle name="Notitie 14 3 28" xfId="10264"/>
    <cellStyle name="Notitie 14 3 28 2" xfId="19991"/>
    <cellStyle name="Notitie 14 3 29" xfId="10418"/>
    <cellStyle name="Notitie 14 3 29 2" xfId="20145"/>
    <cellStyle name="Notitie 14 3 3" xfId="5725"/>
    <cellStyle name="Notitie 14 3 3 2" xfId="15452"/>
    <cellStyle name="Notitie 14 3 30" xfId="10569"/>
    <cellStyle name="Notitie 14 3 30 2" xfId="20296"/>
    <cellStyle name="Notitie 14 3 31" xfId="10715"/>
    <cellStyle name="Notitie 14 3 31 2" xfId="20442"/>
    <cellStyle name="Notitie 14 3 4" xfId="5940"/>
    <cellStyle name="Notitie 14 3 4 2" xfId="15667"/>
    <cellStyle name="Notitie 14 3 5" xfId="2541"/>
    <cellStyle name="Notitie 14 3 5 2" xfId="12268"/>
    <cellStyle name="Notitie 14 3 6" xfId="6314"/>
    <cellStyle name="Notitie 14 3 6 2" xfId="16041"/>
    <cellStyle name="Notitie 14 3 7" xfId="6517"/>
    <cellStyle name="Notitie 14 3 7 2" xfId="16244"/>
    <cellStyle name="Notitie 14 3 8" xfId="6727"/>
    <cellStyle name="Notitie 14 3 8 2" xfId="16454"/>
    <cellStyle name="Notitie 14 3 9" xfId="6923"/>
    <cellStyle name="Notitie 14 3 9 2" xfId="16650"/>
    <cellStyle name="Notitie 14 30" xfId="5167"/>
    <cellStyle name="Notitie 14 30 2" xfId="14894"/>
    <cellStyle name="Notitie 14 31" xfId="8135"/>
    <cellStyle name="Notitie 14 31 2" xfId="17862"/>
    <cellStyle name="Notitie 14 32" xfId="9381"/>
    <cellStyle name="Notitie 14 32 2" xfId="19108"/>
    <cellStyle name="Notitie 14 33" xfId="5616"/>
    <cellStyle name="Notitie 14 33 2" xfId="15343"/>
    <cellStyle name="Notitie 14 4" xfId="3019"/>
    <cellStyle name="Notitie 14 4 2" xfId="12746"/>
    <cellStyle name="Notitie 14 5" xfId="2463"/>
    <cellStyle name="Notitie 14 5 2" xfId="12190"/>
    <cellStyle name="Notitie 14 6" xfId="5535"/>
    <cellStyle name="Notitie 14 6 2" xfId="15262"/>
    <cellStyle name="Notitie 14 7" xfId="5618"/>
    <cellStyle name="Notitie 14 7 2" xfId="15345"/>
    <cellStyle name="Notitie 14 8" xfId="2708"/>
    <cellStyle name="Notitie 14 8 2" xfId="12435"/>
    <cellStyle name="Notitie 14 9" xfId="6222"/>
    <cellStyle name="Notitie 14 9 2" xfId="15949"/>
    <cellStyle name="Notitie 15" xfId="810"/>
    <cellStyle name="Notitie 15 10" xfId="5074"/>
    <cellStyle name="Notitie 15 10 2" xfId="14801"/>
    <cellStyle name="Notitie 15 11" xfId="2809"/>
    <cellStyle name="Notitie 15 11 2" xfId="12536"/>
    <cellStyle name="Notitie 15 12" xfId="5565"/>
    <cellStyle name="Notitie 15 12 2" xfId="15292"/>
    <cellStyle name="Notitie 15 13" xfId="2627"/>
    <cellStyle name="Notitie 15 13 2" xfId="12354"/>
    <cellStyle name="Notitie 15 14" xfId="2487"/>
    <cellStyle name="Notitie 15 14 2" xfId="12214"/>
    <cellStyle name="Notitie 15 15" xfId="6747"/>
    <cellStyle name="Notitie 15 15 2" xfId="16474"/>
    <cellStyle name="Notitie 15 16" xfId="6946"/>
    <cellStyle name="Notitie 15 16 2" xfId="16673"/>
    <cellStyle name="Notitie 15 17" xfId="3006"/>
    <cellStyle name="Notitie 15 17 2" xfId="12733"/>
    <cellStyle name="Notitie 15 18" xfId="5645"/>
    <cellStyle name="Notitie 15 18 2" xfId="15372"/>
    <cellStyle name="Notitie 15 19" xfId="5076"/>
    <cellStyle name="Notitie 15 19 2" xfId="14803"/>
    <cellStyle name="Notitie 15 2" xfId="2295"/>
    <cellStyle name="Notitie 15 2 10" xfId="7134"/>
    <cellStyle name="Notitie 15 2 10 2" xfId="16861"/>
    <cellStyle name="Notitie 15 2 11" xfId="7330"/>
    <cellStyle name="Notitie 15 2 11 2" xfId="17057"/>
    <cellStyle name="Notitie 15 2 12" xfId="7525"/>
    <cellStyle name="Notitie 15 2 12 2" xfId="17252"/>
    <cellStyle name="Notitie 15 2 13" xfId="7719"/>
    <cellStyle name="Notitie 15 2 13 2" xfId="17446"/>
    <cellStyle name="Notitie 15 2 14" xfId="7915"/>
    <cellStyle name="Notitie 15 2 14 2" xfId="17642"/>
    <cellStyle name="Notitie 15 2 15" xfId="7351"/>
    <cellStyle name="Notitie 15 2 15 2" xfId="17078"/>
    <cellStyle name="Notitie 15 2 16" xfId="8217"/>
    <cellStyle name="Notitie 15 2 16 2" xfId="17944"/>
    <cellStyle name="Notitie 15 2 17" xfId="8405"/>
    <cellStyle name="Notitie 15 2 17 2" xfId="18132"/>
    <cellStyle name="Notitie 15 2 18" xfId="8587"/>
    <cellStyle name="Notitie 15 2 18 2" xfId="18314"/>
    <cellStyle name="Notitie 15 2 19" xfId="8761"/>
    <cellStyle name="Notitie 15 2 19 2" xfId="18488"/>
    <cellStyle name="Notitie 15 2 2" xfId="4517"/>
    <cellStyle name="Notitie 15 2 2 2" xfId="14244"/>
    <cellStyle name="Notitie 15 2 20" xfId="8934"/>
    <cellStyle name="Notitie 15 2 20 2" xfId="18661"/>
    <cellStyle name="Notitie 15 2 21" xfId="9114"/>
    <cellStyle name="Notitie 15 2 21 2" xfId="18841"/>
    <cellStyle name="Notitie 15 2 22" xfId="9284"/>
    <cellStyle name="Notitie 15 2 22 2" xfId="19011"/>
    <cellStyle name="Notitie 15 2 23" xfId="9454"/>
    <cellStyle name="Notitie 15 2 23 2" xfId="19181"/>
    <cellStyle name="Notitie 15 2 24" xfId="9618"/>
    <cellStyle name="Notitie 15 2 24 2" xfId="19345"/>
    <cellStyle name="Notitie 15 2 25" xfId="9790"/>
    <cellStyle name="Notitie 15 2 25 2" xfId="19517"/>
    <cellStyle name="Notitie 15 2 26" xfId="9951"/>
    <cellStyle name="Notitie 15 2 26 2" xfId="19678"/>
    <cellStyle name="Notitie 15 2 27" xfId="10110"/>
    <cellStyle name="Notitie 15 2 27 2" xfId="19837"/>
    <cellStyle name="Notitie 15 2 28" xfId="10265"/>
    <cellStyle name="Notitie 15 2 28 2" xfId="19992"/>
    <cellStyle name="Notitie 15 2 29" xfId="10419"/>
    <cellStyle name="Notitie 15 2 29 2" xfId="20146"/>
    <cellStyle name="Notitie 15 2 3" xfId="5726"/>
    <cellStyle name="Notitie 15 2 3 2" xfId="15453"/>
    <cellStyle name="Notitie 15 2 30" xfId="10570"/>
    <cellStyle name="Notitie 15 2 30 2" xfId="20297"/>
    <cellStyle name="Notitie 15 2 31" xfId="10716"/>
    <cellStyle name="Notitie 15 2 31 2" xfId="20443"/>
    <cellStyle name="Notitie 15 2 4" xfId="5941"/>
    <cellStyle name="Notitie 15 2 4 2" xfId="15668"/>
    <cellStyle name="Notitie 15 2 5" xfId="5066"/>
    <cellStyle name="Notitie 15 2 5 2" xfId="14793"/>
    <cellStyle name="Notitie 15 2 6" xfId="6315"/>
    <cellStyle name="Notitie 15 2 6 2" xfId="16042"/>
    <cellStyle name="Notitie 15 2 7" xfId="6518"/>
    <cellStyle name="Notitie 15 2 7 2" xfId="16245"/>
    <cellStyle name="Notitie 15 2 8" xfId="6728"/>
    <cellStyle name="Notitie 15 2 8 2" xfId="16455"/>
    <cellStyle name="Notitie 15 2 9" xfId="6924"/>
    <cellStyle name="Notitie 15 2 9 2" xfId="16651"/>
    <cellStyle name="Notitie 15 20" xfId="2788"/>
    <cellStyle name="Notitie 15 20 2" xfId="12515"/>
    <cellStyle name="Notitie 15 21" xfId="6227"/>
    <cellStyle name="Notitie 15 21 2" xfId="15954"/>
    <cellStyle name="Notitie 15 22" xfId="5473"/>
    <cellStyle name="Notitie 15 22 2" xfId="15200"/>
    <cellStyle name="Notitie 15 23" xfId="6945"/>
    <cellStyle name="Notitie 15 23 2" xfId="16672"/>
    <cellStyle name="Notitie 15 24" xfId="8500"/>
    <cellStyle name="Notitie 15 24 2" xfId="18227"/>
    <cellStyle name="Notitie 15 25" xfId="8604"/>
    <cellStyle name="Notitie 15 25 2" xfId="18331"/>
    <cellStyle name="Notitie 15 26" xfId="3004"/>
    <cellStyle name="Notitie 15 26 2" xfId="12731"/>
    <cellStyle name="Notitie 15 27" xfId="6137"/>
    <cellStyle name="Notitie 15 27 2" xfId="15864"/>
    <cellStyle name="Notitie 15 28" xfId="9202"/>
    <cellStyle name="Notitie 15 28 2" xfId="18929"/>
    <cellStyle name="Notitie 15 29" xfId="9301"/>
    <cellStyle name="Notitie 15 29 2" xfId="19028"/>
    <cellStyle name="Notitie 15 3" xfId="2296"/>
    <cellStyle name="Notitie 15 3 10" xfId="7135"/>
    <cellStyle name="Notitie 15 3 10 2" xfId="16862"/>
    <cellStyle name="Notitie 15 3 11" xfId="7331"/>
    <cellStyle name="Notitie 15 3 11 2" xfId="17058"/>
    <cellStyle name="Notitie 15 3 12" xfId="7526"/>
    <cellStyle name="Notitie 15 3 12 2" xfId="17253"/>
    <cellStyle name="Notitie 15 3 13" xfId="7720"/>
    <cellStyle name="Notitie 15 3 13 2" xfId="17447"/>
    <cellStyle name="Notitie 15 3 14" xfId="7916"/>
    <cellStyle name="Notitie 15 3 14 2" xfId="17643"/>
    <cellStyle name="Notitie 15 3 15" xfId="8031"/>
    <cellStyle name="Notitie 15 3 15 2" xfId="17758"/>
    <cellStyle name="Notitie 15 3 16" xfId="8218"/>
    <cellStyle name="Notitie 15 3 16 2" xfId="17945"/>
    <cellStyle name="Notitie 15 3 17" xfId="8406"/>
    <cellStyle name="Notitie 15 3 17 2" xfId="18133"/>
    <cellStyle name="Notitie 15 3 18" xfId="8588"/>
    <cellStyle name="Notitie 15 3 18 2" xfId="18315"/>
    <cellStyle name="Notitie 15 3 19" xfId="8762"/>
    <cellStyle name="Notitie 15 3 19 2" xfId="18489"/>
    <cellStyle name="Notitie 15 3 2" xfId="4518"/>
    <cellStyle name="Notitie 15 3 2 2" xfId="14245"/>
    <cellStyle name="Notitie 15 3 20" xfId="8935"/>
    <cellStyle name="Notitie 15 3 20 2" xfId="18662"/>
    <cellStyle name="Notitie 15 3 21" xfId="9115"/>
    <cellStyle name="Notitie 15 3 21 2" xfId="18842"/>
    <cellStyle name="Notitie 15 3 22" xfId="9285"/>
    <cellStyle name="Notitie 15 3 22 2" xfId="19012"/>
    <cellStyle name="Notitie 15 3 23" xfId="9455"/>
    <cellStyle name="Notitie 15 3 23 2" xfId="19182"/>
    <cellStyle name="Notitie 15 3 24" xfId="9619"/>
    <cellStyle name="Notitie 15 3 24 2" xfId="19346"/>
    <cellStyle name="Notitie 15 3 25" xfId="9791"/>
    <cellStyle name="Notitie 15 3 25 2" xfId="19518"/>
    <cellStyle name="Notitie 15 3 26" xfId="9952"/>
    <cellStyle name="Notitie 15 3 26 2" xfId="19679"/>
    <cellStyle name="Notitie 15 3 27" xfId="10111"/>
    <cellStyle name="Notitie 15 3 27 2" xfId="19838"/>
    <cellStyle name="Notitie 15 3 28" xfId="10266"/>
    <cellStyle name="Notitie 15 3 28 2" xfId="19993"/>
    <cellStyle name="Notitie 15 3 29" xfId="10420"/>
    <cellStyle name="Notitie 15 3 29 2" xfId="20147"/>
    <cellStyle name="Notitie 15 3 3" xfId="5727"/>
    <cellStyle name="Notitie 15 3 3 2" xfId="15454"/>
    <cellStyle name="Notitie 15 3 30" xfId="10571"/>
    <cellStyle name="Notitie 15 3 30 2" xfId="20298"/>
    <cellStyle name="Notitie 15 3 31" xfId="10717"/>
    <cellStyle name="Notitie 15 3 31 2" xfId="20444"/>
    <cellStyle name="Notitie 15 3 4" xfId="5942"/>
    <cellStyle name="Notitie 15 3 4 2" xfId="15669"/>
    <cellStyle name="Notitie 15 3 5" xfId="5633"/>
    <cellStyle name="Notitie 15 3 5 2" xfId="15360"/>
    <cellStyle name="Notitie 15 3 6" xfId="6316"/>
    <cellStyle name="Notitie 15 3 6 2" xfId="16043"/>
    <cellStyle name="Notitie 15 3 7" xfId="6519"/>
    <cellStyle name="Notitie 15 3 7 2" xfId="16246"/>
    <cellStyle name="Notitie 15 3 8" xfId="6729"/>
    <cellStyle name="Notitie 15 3 8 2" xfId="16456"/>
    <cellStyle name="Notitie 15 3 9" xfId="6925"/>
    <cellStyle name="Notitie 15 3 9 2" xfId="16652"/>
    <cellStyle name="Notitie 15 30" xfId="2470"/>
    <cellStyle name="Notitie 15 30 2" xfId="12197"/>
    <cellStyle name="Notitie 15 31" xfId="7839"/>
    <cellStyle name="Notitie 15 31 2" xfId="17566"/>
    <cellStyle name="Notitie 15 32" xfId="7018"/>
    <cellStyle name="Notitie 15 32 2" xfId="16745"/>
    <cellStyle name="Notitie 15 33" xfId="10032"/>
    <cellStyle name="Notitie 15 33 2" xfId="19759"/>
    <cellStyle name="Notitie 15 4" xfId="3020"/>
    <cellStyle name="Notitie 15 4 2" xfId="12747"/>
    <cellStyle name="Notitie 15 5" xfId="2462"/>
    <cellStyle name="Notitie 15 5 2" xfId="12189"/>
    <cellStyle name="Notitie 15 6" xfId="5059"/>
    <cellStyle name="Notitie 15 6 2" xfId="14786"/>
    <cellStyle name="Notitie 15 7" xfId="5516"/>
    <cellStyle name="Notitie 15 7 2" xfId="15243"/>
    <cellStyle name="Notitie 15 8" xfId="2699"/>
    <cellStyle name="Notitie 15 8 2" xfId="12426"/>
    <cellStyle name="Notitie 15 9" xfId="4707"/>
    <cellStyle name="Notitie 15 9 2" xfId="14434"/>
    <cellStyle name="Notitie 16" xfId="811"/>
    <cellStyle name="Notitie 16 10" xfId="3037"/>
    <cellStyle name="Notitie 16 10 2" xfId="12764"/>
    <cellStyle name="Notitie 16 11" xfId="5324"/>
    <cellStyle name="Notitie 16 11 2" xfId="15051"/>
    <cellStyle name="Notitie 16 12" xfId="2632"/>
    <cellStyle name="Notitie 16 12 2" xfId="12359"/>
    <cellStyle name="Notitie 16 13" xfId="6220"/>
    <cellStyle name="Notitie 16 13 2" xfId="15947"/>
    <cellStyle name="Notitie 16 14" xfId="2726"/>
    <cellStyle name="Notitie 16 14 2" xfId="12453"/>
    <cellStyle name="Notitie 16 15" xfId="2845"/>
    <cellStyle name="Notitie 16 15 2" xfId="12572"/>
    <cellStyle name="Notitie 16 16" xfId="2579"/>
    <cellStyle name="Notitie 16 16 2" xfId="12306"/>
    <cellStyle name="Notitie 16 17" xfId="5411"/>
    <cellStyle name="Notitie 16 17 2" xfId="15138"/>
    <cellStyle name="Notitie 16 18" xfId="6628"/>
    <cellStyle name="Notitie 16 18 2" xfId="16355"/>
    <cellStyle name="Notitie 16 19" xfId="5118"/>
    <cellStyle name="Notitie 16 19 2" xfId="14845"/>
    <cellStyle name="Notitie 16 2" xfId="2297"/>
    <cellStyle name="Notitie 16 2 10" xfId="7136"/>
    <cellStyle name="Notitie 16 2 10 2" xfId="16863"/>
    <cellStyle name="Notitie 16 2 11" xfId="7332"/>
    <cellStyle name="Notitie 16 2 11 2" xfId="17059"/>
    <cellStyle name="Notitie 16 2 12" xfId="7527"/>
    <cellStyle name="Notitie 16 2 12 2" xfId="17254"/>
    <cellStyle name="Notitie 16 2 13" xfId="7721"/>
    <cellStyle name="Notitie 16 2 13 2" xfId="17448"/>
    <cellStyle name="Notitie 16 2 14" xfId="7917"/>
    <cellStyle name="Notitie 16 2 14 2" xfId="17644"/>
    <cellStyle name="Notitie 16 2 15" xfId="2572"/>
    <cellStyle name="Notitie 16 2 15 2" xfId="12299"/>
    <cellStyle name="Notitie 16 2 16" xfId="8219"/>
    <cellStyle name="Notitie 16 2 16 2" xfId="17946"/>
    <cellStyle name="Notitie 16 2 17" xfId="8407"/>
    <cellStyle name="Notitie 16 2 17 2" xfId="18134"/>
    <cellStyle name="Notitie 16 2 18" xfId="8589"/>
    <cellStyle name="Notitie 16 2 18 2" xfId="18316"/>
    <cellStyle name="Notitie 16 2 19" xfId="8763"/>
    <cellStyle name="Notitie 16 2 19 2" xfId="18490"/>
    <cellStyle name="Notitie 16 2 2" xfId="4519"/>
    <cellStyle name="Notitie 16 2 2 2" xfId="14246"/>
    <cellStyle name="Notitie 16 2 20" xfId="8936"/>
    <cellStyle name="Notitie 16 2 20 2" xfId="18663"/>
    <cellStyle name="Notitie 16 2 21" xfId="9116"/>
    <cellStyle name="Notitie 16 2 21 2" xfId="18843"/>
    <cellStyle name="Notitie 16 2 22" xfId="9286"/>
    <cellStyle name="Notitie 16 2 22 2" xfId="19013"/>
    <cellStyle name="Notitie 16 2 23" xfId="9456"/>
    <cellStyle name="Notitie 16 2 23 2" xfId="19183"/>
    <cellStyle name="Notitie 16 2 24" xfId="9620"/>
    <cellStyle name="Notitie 16 2 24 2" xfId="19347"/>
    <cellStyle name="Notitie 16 2 25" xfId="9792"/>
    <cellStyle name="Notitie 16 2 25 2" xfId="19519"/>
    <cellStyle name="Notitie 16 2 26" xfId="9953"/>
    <cellStyle name="Notitie 16 2 26 2" xfId="19680"/>
    <cellStyle name="Notitie 16 2 27" xfId="10112"/>
    <cellStyle name="Notitie 16 2 27 2" xfId="19839"/>
    <cellStyle name="Notitie 16 2 28" xfId="10267"/>
    <cellStyle name="Notitie 16 2 28 2" xfId="19994"/>
    <cellStyle name="Notitie 16 2 29" xfId="10421"/>
    <cellStyle name="Notitie 16 2 29 2" xfId="20148"/>
    <cellStyle name="Notitie 16 2 3" xfId="5728"/>
    <cellStyle name="Notitie 16 2 3 2" xfId="15455"/>
    <cellStyle name="Notitie 16 2 30" xfId="10572"/>
    <cellStyle name="Notitie 16 2 30 2" xfId="20299"/>
    <cellStyle name="Notitie 16 2 31" xfId="10718"/>
    <cellStyle name="Notitie 16 2 31 2" xfId="20445"/>
    <cellStyle name="Notitie 16 2 4" xfId="5943"/>
    <cellStyle name="Notitie 16 2 4 2" xfId="15670"/>
    <cellStyle name="Notitie 16 2 5" xfId="6077"/>
    <cellStyle name="Notitie 16 2 5 2" xfId="15804"/>
    <cellStyle name="Notitie 16 2 6" xfId="6317"/>
    <cellStyle name="Notitie 16 2 6 2" xfId="16044"/>
    <cellStyle name="Notitie 16 2 7" xfId="6520"/>
    <cellStyle name="Notitie 16 2 7 2" xfId="16247"/>
    <cellStyle name="Notitie 16 2 8" xfId="6730"/>
    <cellStyle name="Notitie 16 2 8 2" xfId="16457"/>
    <cellStyle name="Notitie 16 2 9" xfId="6926"/>
    <cellStyle name="Notitie 16 2 9 2" xfId="16653"/>
    <cellStyle name="Notitie 16 20" xfId="7036"/>
    <cellStyle name="Notitie 16 20 2" xfId="16763"/>
    <cellStyle name="Notitie 16 21" xfId="5497"/>
    <cellStyle name="Notitie 16 21 2" xfId="15224"/>
    <cellStyle name="Notitie 16 22" xfId="4921"/>
    <cellStyle name="Notitie 16 22 2" xfId="14648"/>
    <cellStyle name="Notitie 16 23" xfId="4790"/>
    <cellStyle name="Notitie 16 23 2" xfId="14517"/>
    <cellStyle name="Notitie 16 24" xfId="5394"/>
    <cellStyle name="Notitie 16 24 2" xfId="15121"/>
    <cellStyle name="Notitie 16 25" xfId="8062"/>
    <cellStyle name="Notitie 16 25 2" xfId="17789"/>
    <cellStyle name="Notitie 16 26" xfId="2518"/>
    <cellStyle name="Notitie 16 26 2" xfId="12245"/>
    <cellStyle name="Notitie 16 27" xfId="8037"/>
    <cellStyle name="Notitie 16 27 2" xfId="17764"/>
    <cellStyle name="Notitie 16 28" xfId="8687"/>
    <cellStyle name="Notitie 16 28 2" xfId="18414"/>
    <cellStyle name="Notitie 16 29" xfId="7935"/>
    <cellStyle name="Notitie 16 29 2" xfId="17662"/>
    <cellStyle name="Notitie 16 3" xfId="2298"/>
    <cellStyle name="Notitie 16 3 10" xfId="7137"/>
    <cellStyle name="Notitie 16 3 10 2" xfId="16864"/>
    <cellStyle name="Notitie 16 3 11" xfId="7333"/>
    <cellStyle name="Notitie 16 3 11 2" xfId="17060"/>
    <cellStyle name="Notitie 16 3 12" xfId="7528"/>
    <cellStyle name="Notitie 16 3 12 2" xfId="17255"/>
    <cellStyle name="Notitie 16 3 13" xfId="7722"/>
    <cellStyle name="Notitie 16 3 13 2" xfId="17449"/>
    <cellStyle name="Notitie 16 3 14" xfId="7918"/>
    <cellStyle name="Notitie 16 3 14 2" xfId="17645"/>
    <cellStyle name="Notitie 16 3 15" xfId="5357"/>
    <cellStyle name="Notitie 16 3 15 2" xfId="15084"/>
    <cellStyle name="Notitie 16 3 16" xfId="8220"/>
    <cellStyle name="Notitie 16 3 16 2" xfId="17947"/>
    <cellStyle name="Notitie 16 3 17" xfId="8408"/>
    <cellStyle name="Notitie 16 3 17 2" xfId="18135"/>
    <cellStyle name="Notitie 16 3 18" xfId="8590"/>
    <cellStyle name="Notitie 16 3 18 2" xfId="18317"/>
    <cellStyle name="Notitie 16 3 19" xfId="8764"/>
    <cellStyle name="Notitie 16 3 19 2" xfId="18491"/>
    <cellStyle name="Notitie 16 3 2" xfId="4520"/>
    <cellStyle name="Notitie 16 3 2 2" xfId="14247"/>
    <cellStyle name="Notitie 16 3 20" xfId="8937"/>
    <cellStyle name="Notitie 16 3 20 2" xfId="18664"/>
    <cellStyle name="Notitie 16 3 21" xfId="9117"/>
    <cellStyle name="Notitie 16 3 21 2" xfId="18844"/>
    <cellStyle name="Notitie 16 3 22" xfId="9287"/>
    <cellStyle name="Notitie 16 3 22 2" xfId="19014"/>
    <cellStyle name="Notitie 16 3 23" xfId="9457"/>
    <cellStyle name="Notitie 16 3 23 2" xfId="19184"/>
    <cellStyle name="Notitie 16 3 24" xfId="9621"/>
    <cellStyle name="Notitie 16 3 24 2" xfId="19348"/>
    <cellStyle name="Notitie 16 3 25" xfId="9793"/>
    <cellStyle name="Notitie 16 3 25 2" xfId="19520"/>
    <cellStyle name="Notitie 16 3 26" xfId="9954"/>
    <cellStyle name="Notitie 16 3 26 2" xfId="19681"/>
    <cellStyle name="Notitie 16 3 27" xfId="10113"/>
    <cellStyle name="Notitie 16 3 27 2" xfId="19840"/>
    <cellStyle name="Notitie 16 3 28" xfId="10268"/>
    <cellStyle name="Notitie 16 3 28 2" xfId="19995"/>
    <cellStyle name="Notitie 16 3 29" xfId="10422"/>
    <cellStyle name="Notitie 16 3 29 2" xfId="20149"/>
    <cellStyle name="Notitie 16 3 3" xfId="5729"/>
    <cellStyle name="Notitie 16 3 3 2" xfId="15456"/>
    <cellStyle name="Notitie 16 3 30" xfId="10573"/>
    <cellStyle name="Notitie 16 3 30 2" xfId="20300"/>
    <cellStyle name="Notitie 16 3 31" xfId="10719"/>
    <cellStyle name="Notitie 16 3 31 2" xfId="20446"/>
    <cellStyle name="Notitie 16 3 4" xfId="5944"/>
    <cellStyle name="Notitie 16 3 4 2" xfId="15671"/>
    <cellStyle name="Notitie 16 3 5" xfId="4901"/>
    <cellStyle name="Notitie 16 3 5 2" xfId="14628"/>
    <cellStyle name="Notitie 16 3 6" xfId="6318"/>
    <cellStyle name="Notitie 16 3 6 2" xfId="16045"/>
    <cellStyle name="Notitie 16 3 7" xfId="6521"/>
    <cellStyle name="Notitie 16 3 7 2" xfId="16248"/>
    <cellStyle name="Notitie 16 3 8" xfId="6731"/>
    <cellStyle name="Notitie 16 3 8 2" xfId="16458"/>
    <cellStyle name="Notitie 16 3 9" xfId="6927"/>
    <cellStyle name="Notitie 16 3 9 2" xfId="16654"/>
    <cellStyle name="Notitie 16 30" xfId="5652"/>
    <cellStyle name="Notitie 16 30 2" xfId="15379"/>
    <cellStyle name="Notitie 16 31" xfId="7624"/>
    <cellStyle name="Notitie 16 31 2" xfId="17351"/>
    <cellStyle name="Notitie 16 32" xfId="2828"/>
    <cellStyle name="Notitie 16 32 2" xfId="12555"/>
    <cellStyle name="Notitie 16 33" xfId="7349"/>
    <cellStyle name="Notitie 16 33 2" xfId="17076"/>
    <cellStyle name="Notitie 16 4" xfId="3021"/>
    <cellStyle name="Notitie 16 4 2" xfId="12748"/>
    <cellStyle name="Notitie 16 5" xfId="2695"/>
    <cellStyle name="Notitie 16 5 2" xfId="12422"/>
    <cellStyle name="Notitie 16 6" xfId="4778"/>
    <cellStyle name="Notitie 16 6 2" xfId="14505"/>
    <cellStyle name="Notitie 16 7" xfId="5322"/>
    <cellStyle name="Notitie 16 7 2" xfId="15049"/>
    <cellStyle name="Notitie 16 8" xfId="2615"/>
    <cellStyle name="Notitie 16 8 2" xfId="12342"/>
    <cellStyle name="Notitie 16 9" xfId="2482"/>
    <cellStyle name="Notitie 16 9 2" xfId="12209"/>
    <cellStyle name="Notitie 17" xfId="1230"/>
    <cellStyle name="Notitie 17 2" xfId="1565"/>
    <cellStyle name="Notitie 17 2 2" xfId="2221"/>
    <cellStyle name="Notitie 17 2 2 2" xfId="4443"/>
    <cellStyle name="Notitie 17 2 2 2 2" xfId="14170"/>
    <cellStyle name="Notitie 17 2 2 2 3" xfId="23211"/>
    <cellStyle name="Notitie 17 2 2 2 4" xfId="25933"/>
    <cellStyle name="Notitie 17 2 2 3" xfId="12104"/>
    <cellStyle name="Notitie 17 2 2 4" xfId="21848"/>
    <cellStyle name="Notitie 17 2 2 5" xfId="24571"/>
    <cellStyle name="Notitie 17 2 3" xfId="3787"/>
    <cellStyle name="Notitie 17 2 3 2" xfId="13514"/>
    <cellStyle name="Notitie 17 2 3 3" xfId="22555"/>
    <cellStyle name="Notitie 17 2 3 4" xfId="25277"/>
    <cellStyle name="Notitie 17 2 4" xfId="11448"/>
    <cellStyle name="Notitie 17 2 5" xfId="21192"/>
    <cellStyle name="Notitie 17 2 6" xfId="23915"/>
    <cellStyle name="Notitie 17 3" xfId="1893"/>
    <cellStyle name="Notitie 17 3 2" xfId="4115"/>
    <cellStyle name="Notitie 17 3 2 2" xfId="13842"/>
    <cellStyle name="Notitie 17 3 2 3" xfId="22883"/>
    <cellStyle name="Notitie 17 3 2 4" xfId="25605"/>
    <cellStyle name="Notitie 17 3 3" xfId="11776"/>
    <cellStyle name="Notitie 17 3 4" xfId="21520"/>
    <cellStyle name="Notitie 17 3 5" xfId="24243"/>
    <cellStyle name="Notitie 17 4" xfId="3454"/>
    <cellStyle name="Notitie 17 4 2" xfId="13181"/>
    <cellStyle name="Notitie 17 4 3" xfId="22227"/>
    <cellStyle name="Notitie 17 4 4" xfId="24949"/>
    <cellStyle name="Notitie 17 5" xfId="11120"/>
    <cellStyle name="Notitie 17 6" xfId="20864"/>
    <cellStyle name="Notitie 17 7" xfId="23587"/>
    <cellStyle name="Notitie 2" xfId="165"/>
    <cellStyle name="Notitie 2 10" xfId="5347"/>
    <cellStyle name="Notitie 2 10 2" xfId="15074"/>
    <cellStyle name="Notitie 2 11" xfId="5562"/>
    <cellStyle name="Notitie 2 11 2" xfId="15289"/>
    <cellStyle name="Notitie 2 12" xfId="6444"/>
    <cellStyle name="Notitie 2 12 2" xfId="16171"/>
    <cellStyle name="Notitie 2 13" xfId="6654"/>
    <cellStyle name="Notitie 2 13 2" xfId="16381"/>
    <cellStyle name="Notitie 2 14" xfId="3097"/>
    <cellStyle name="Notitie 2 14 2" xfId="12824"/>
    <cellStyle name="Notitie 2 15" xfId="5331"/>
    <cellStyle name="Notitie 2 15 2" xfId="15058"/>
    <cellStyle name="Notitie 2 16" xfId="3094"/>
    <cellStyle name="Notitie 2 16 2" xfId="12821"/>
    <cellStyle name="Notitie 2 17" xfId="5206"/>
    <cellStyle name="Notitie 2 17 2" xfId="14933"/>
    <cellStyle name="Notitie 2 18" xfId="6477"/>
    <cellStyle name="Notitie 2 18 2" xfId="16204"/>
    <cellStyle name="Notitie 2 19" xfId="8091"/>
    <cellStyle name="Notitie 2 19 2" xfId="17818"/>
    <cellStyle name="Notitie 2 2" xfId="166"/>
    <cellStyle name="Notitie 2 2 10" xfId="2458"/>
    <cellStyle name="Notitie 2 2 10 2" xfId="12185"/>
    <cellStyle name="Notitie 2 2 11" xfId="4958"/>
    <cellStyle name="Notitie 2 2 11 2" xfId="14685"/>
    <cellStyle name="Notitie 2 2 12" xfId="5391"/>
    <cellStyle name="Notitie 2 2 12 2" xfId="15118"/>
    <cellStyle name="Notitie 2 2 13" xfId="2430"/>
    <cellStyle name="Notitie 2 2 13 2" xfId="12157"/>
    <cellStyle name="Notitie 2 2 14" xfId="4864"/>
    <cellStyle name="Notitie 2 2 14 2" xfId="14591"/>
    <cellStyle name="Notitie 2 2 15" xfId="2823"/>
    <cellStyle name="Notitie 2 2 15 2" xfId="12550"/>
    <cellStyle name="Notitie 2 2 16" xfId="5145"/>
    <cellStyle name="Notitie 2 2 16 2" xfId="14872"/>
    <cellStyle name="Notitie 2 2 17" xfId="4658"/>
    <cellStyle name="Notitie 2 2 17 2" xfId="14385"/>
    <cellStyle name="Notitie 2 2 18" xfId="8090"/>
    <cellStyle name="Notitie 2 2 18 2" xfId="17817"/>
    <cellStyle name="Notitie 2 2 19" xfId="2960"/>
    <cellStyle name="Notitie 2 2 19 2" xfId="12687"/>
    <cellStyle name="Notitie 2 2 2" xfId="167"/>
    <cellStyle name="Notitie 2 2 2 10" xfId="5087"/>
    <cellStyle name="Notitie 2 2 2 10 2" xfId="14814"/>
    <cellStyle name="Notitie 2 2 2 11" xfId="5498"/>
    <cellStyle name="Notitie 2 2 2 11 2" xfId="15225"/>
    <cellStyle name="Notitie 2 2 2 12" xfId="4866"/>
    <cellStyle name="Notitie 2 2 2 12 2" xfId="14593"/>
    <cellStyle name="Notitie 2 2 2 13" xfId="5504"/>
    <cellStyle name="Notitie 2 2 2 13 2" xfId="15231"/>
    <cellStyle name="Notitie 2 2 2 14" xfId="7155"/>
    <cellStyle name="Notitie 2 2 2 14 2" xfId="16882"/>
    <cellStyle name="Notitie 2 2 2 15" xfId="6627"/>
    <cellStyle name="Notitie 2 2 2 15 2" xfId="16354"/>
    <cellStyle name="Notitie 2 2 2 16" xfId="7617"/>
    <cellStyle name="Notitie 2 2 2 16 2" xfId="17344"/>
    <cellStyle name="Notitie 2 2 2 17" xfId="6042"/>
    <cellStyle name="Notitie 2 2 2 17 2" xfId="15769"/>
    <cellStyle name="Notitie 2 2 2 18" xfId="2670"/>
    <cellStyle name="Notitie 2 2 2 18 2" xfId="12397"/>
    <cellStyle name="Notitie 2 2 2 19" xfId="6838"/>
    <cellStyle name="Notitie 2 2 2 19 2" xfId="16565"/>
    <cellStyle name="Notitie 2 2 2 2" xfId="2521"/>
    <cellStyle name="Notitie 2 2 2 2 2" xfId="12248"/>
    <cellStyle name="Notitie 2 2 2 20" xfId="6536"/>
    <cellStyle name="Notitie 2 2 2 20 2" xfId="16263"/>
    <cellStyle name="Notitie 2 2 2 21" xfId="7453"/>
    <cellStyle name="Notitie 2 2 2 21 2" xfId="17180"/>
    <cellStyle name="Notitie 2 2 2 22" xfId="8303"/>
    <cellStyle name="Notitie 2 2 2 22 2" xfId="18030"/>
    <cellStyle name="Notitie 2 2 2 23" xfId="8781"/>
    <cellStyle name="Notitie 2 2 2 23 2" xfId="18508"/>
    <cellStyle name="Notitie 2 2 2 24" xfId="6113"/>
    <cellStyle name="Notitie 2 2 2 24 2" xfId="15840"/>
    <cellStyle name="Notitie 2 2 2 25" xfId="7444"/>
    <cellStyle name="Notitie 2 2 2 25 2" xfId="17171"/>
    <cellStyle name="Notitie 2 2 2 26" xfId="9018"/>
    <cellStyle name="Notitie 2 2 2 26 2" xfId="18745"/>
    <cellStyle name="Notitie 2 2 2 27" xfId="9474"/>
    <cellStyle name="Notitie 2 2 2 27 2" xfId="19201"/>
    <cellStyle name="Notitie 2 2 2 28" xfId="6748"/>
    <cellStyle name="Notitie 2 2 2 28 2" xfId="16475"/>
    <cellStyle name="Notitie 2 2 2 29" xfId="6151"/>
    <cellStyle name="Notitie 2 2 2 29 2" xfId="15878"/>
    <cellStyle name="Notitie 2 2 2 3" xfId="3412"/>
    <cellStyle name="Notitie 2 2 2 3 2" xfId="13139"/>
    <cellStyle name="Notitie 2 2 2 30" xfId="9701"/>
    <cellStyle name="Notitie 2 2 2 30 2" xfId="19428"/>
    <cellStyle name="Notitie 2 2 2 31" xfId="9869"/>
    <cellStyle name="Notitie 2 2 2 31 2" xfId="19596"/>
    <cellStyle name="Notitie 2 2 2 4" xfId="5419"/>
    <cellStyle name="Notitie 2 2 2 4 2" xfId="15146"/>
    <cellStyle name="Notitie 2 2 2 5" xfId="6166"/>
    <cellStyle name="Notitie 2 2 2 5 2" xfId="15893"/>
    <cellStyle name="Notitie 2 2 2 6" xfId="4661"/>
    <cellStyle name="Notitie 2 2 2 6 2" xfId="14388"/>
    <cellStyle name="Notitie 2 2 2 7" xfId="2830"/>
    <cellStyle name="Notitie 2 2 2 7 2" xfId="12557"/>
    <cellStyle name="Notitie 2 2 2 8" xfId="2559"/>
    <cellStyle name="Notitie 2 2 2 8 2" xfId="12286"/>
    <cellStyle name="Notitie 2 2 2 9" xfId="5962"/>
    <cellStyle name="Notitie 2 2 2 9 2" xfId="15689"/>
    <cellStyle name="Notitie 2 2 20" xfId="3008"/>
    <cellStyle name="Notitie 2 2 20 2" xfId="12735"/>
    <cellStyle name="Notitie 2 2 21" xfId="6615"/>
    <cellStyle name="Notitie 2 2 21 2" xfId="16342"/>
    <cellStyle name="Notitie 2 2 22" xfId="4758"/>
    <cellStyle name="Notitie 2 2 22 2" xfId="14485"/>
    <cellStyle name="Notitie 2 2 23" xfId="4940"/>
    <cellStyle name="Notitie 2 2 23 2" xfId="14667"/>
    <cellStyle name="Notitie 2 2 24" xfId="5141"/>
    <cellStyle name="Notitie 2 2 24 2" xfId="14868"/>
    <cellStyle name="Notitie 2 2 25" xfId="8044"/>
    <cellStyle name="Notitie 2 2 25 2" xfId="17771"/>
    <cellStyle name="Notitie 2 2 26" xfId="6846"/>
    <cellStyle name="Notitie 2 2 26 2" xfId="16573"/>
    <cellStyle name="Notitie 2 2 27" xfId="4747"/>
    <cellStyle name="Notitie 2 2 27 2" xfId="14474"/>
    <cellStyle name="Notitie 2 2 28" xfId="2569"/>
    <cellStyle name="Notitie 2 2 28 2" xfId="12296"/>
    <cellStyle name="Notitie 2 2 29" xfId="2821"/>
    <cellStyle name="Notitie 2 2 29 2" xfId="12548"/>
    <cellStyle name="Notitie 2 2 3" xfId="168"/>
    <cellStyle name="Notitie 2 2 3 10" xfId="6850"/>
    <cellStyle name="Notitie 2 2 3 10 2" xfId="16577"/>
    <cellStyle name="Notitie 2 2 3 11" xfId="7059"/>
    <cellStyle name="Notitie 2 2 3 11 2" xfId="16786"/>
    <cellStyle name="Notitie 2 2 3 12" xfId="7255"/>
    <cellStyle name="Notitie 2 2 3 12 2" xfId="16982"/>
    <cellStyle name="Notitie 2 2 3 13" xfId="7452"/>
    <cellStyle name="Notitie 2 2 3 13 2" xfId="17179"/>
    <cellStyle name="Notitie 2 2 3 14" xfId="7646"/>
    <cellStyle name="Notitie 2 2 3 14 2" xfId="17373"/>
    <cellStyle name="Notitie 2 2 3 15" xfId="8089"/>
    <cellStyle name="Notitie 2 2 3 15 2" xfId="17816"/>
    <cellStyle name="Notitie 2 2 3 16" xfId="6046"/>
    <cellStyle name="Notitie 2 2 3 16 2" xfId="15773"/>
    <cellStyle name="Notitie 2 2 3 17" xfId="8142"/>
    <cellStyle name="Notitie 2 2 3 17 2" xfId="17869"/>
    <cellStyle name="Notitie 2 2 3 18" xfId="8333"/>
    <cellStyle name="Notitie 2 2 3 18 2" xfId="18060"/>
    <cellStyle name="Notitie 2 2 3 19" xfId="8514"/>
    <cellStyle name="Notitie 2 2 3 19 2" xfId="18241"/>
    <cellStyle name="Notitie 2 2 3 2" xfId="2522"/>
    <cellStyle name="Notitie 2 2 3 2 2" xfId="12249"/>
    <cellStyle name="Notitie 2 2 3 20" xfId="8690"/>
    <cellStyle name="Notitie 2 2 3 20 2" xfId="18417"/>
    <cellStyle name="Notitie 2 2 3 21" xfId="8862"/>
    <cellStyle name="Notitie 2 2 3 21 2" xfId="18589"/>
    <cellStyle name="Notitie 2 2 3 22" xfId="9043"/>
    <cellStyle name="Notitie 2 2 3 22 2" xfId="18770"/>
    <cellStyle name="Notitie 2 2 3 23" xfId="9213"/>
    <cellStyle name="Notitie 2 2 3 23 2" xfId="18940"/>
    <cellStyle name="Notitie 2 2 3 24" xfId="9383"/>
    <cellStyle name="Notitie 2 2 3 24 2" xfId="19110"/>
    <cellStyle name="Notitie 2 2 3 25" xfId="9546"/>
    <cellStyle name="Notitie 2 2 3 25 2" xfId="19273"/>
    <cellStyle name="Notitie 2 2 3 26" xfId="9719"/>
    <cellStyle name="Notitie 2 2 3 26 2" xfId="19446"/>
    <cellStyle name="Notitie 2 2 3 27" xfId="9880"/>
    <cellStyle name="Notitie 2 2 3 27 2" xfId="19607"/>
    <cellStyle name="Notitie 2 2 3 28" xfId="10039"/>
    <cellStyle name="Notitie 2 2 3 28 2" xfId="19766"/>
    <cellStyle name="Notitie 2 2 3 29" xfId="10194"/>
    <cellStyle name="Notitie 2 2 3 29 2" xfId="19921"/>
    <cellStyle name="Notitie 2 2 3 3" xfId="2598"/>
    <cellStyle name="Notitie 2 2 3 3 2" xfId="12325"/>
    <cellStyle name="Notitie 2 2 3 30" xfId="10348"/>
    <cellStyle name="Notitie 2 2 3 30 2" xfId="20075"/>
    <cellStyle name="Notitie 2 2 3 31" xfId="10499"/>
    <cellStyle name="Notitie 2 2 3 31 2" xfId="20226"/>
    <cellStyle name="Notitie 2 2 3 4" xfId="5653"/>
    <cellStyle name="Notitie 2 2 3 4 2" xfId="15380"/>
    <cellStyle name="Notitie 2 2 3 5" xfId="6165"/>
    <cellStyle name="Notitie 2 2 3 5 2" xfId="15892"/>
    <cellStyle name="Notitie 2 2 3 6" xfId="5045"/>
    <cellStyle name="Notitie 2 2 3 6 2" xfId="14772"/>
    <cellStyle name="Notitie 2 2 3 7" xfId="6244"/>
    <cellStyle name="Notitie 2 2 3 7 2" xfId="15971"/>
    <cellStyle name="Notitie 2 2 3 8" xfId="5631"/>
    <cellStyle name="Notitie 2 2 3 8 2" xfId="15358"/>
    <cellStyle name="Notitie 2 2 3 9" xfId="6114"/>
    <cellStyle name="Notitie 2 2 3 9 2" xfId="15841"/>
    <cellStyle name="Notitie 2 2 30" xfId="8489"/>
    <cellStyle name="Notitie 2 2 30 2" xfId="18216"/>
    <cellStyle name="Notitie 2 2 31" xfId="4754"/>
    <cellStyle name="Notitie 2 2 31 2" xfId="14481"/>
    <cellStyle name="Notitie 2 2 32" xfId="2432"/>
    <cellStyle name="Notitie 2 2 32 2" xfId="12159"/>
    <cellStyle name="Notitie 2 2 33" xfId="5037"/>
    <cellStyle name="Notitie 2 2 33 2" xfId="14764"/>
    <cellStyle name="Notitie 2 2 34" xfId="2919"/>
    <cellStyle name="Notitie 2 2 34 2" xfId="12646"/>
    <cellStyle name="Notitie 2 2 4" xfId="169"/>
    <cellStyle name="Notitie 2 2 4 10" xfId="2752"/>
    <cellStyle name="Notitie 2 2 4 10 2" xfId="12479"/>
    <cellStyle name="Notitie 2 2 4 11" xfId="4981"/>
    <cellStyle name="Notitie 2 2 4 11 2" xfId="14708"/>
    <cellStyle name="Notitie 2 2 4 12" xfId="2678"/>
    <cellStyle name="Notitie 2 2 4 12 2" xfId="12405"/>
    <cellStyle name="Notitie 2 2 4 13" xfId="5576"/>
    <cellStyle name="Notitie 2 2 4 13 2" xfId="15303"/>
    <cellStyle name="Notitie 2 2 4 14" xfId="5203"/>
    <cellStyle name="Notitie 2 2 4 14 2" xfId="14930"/>
    <cellStyle name="Notitie 2 2 4 15" xfId="8088"/>
    <cellStyle name="Notitie 2 2 4 15 2" xfId="17815"/>
    <cellStyle name="Notitie 2 2 4 16" xfId="6078"/>
    <cellStyle name="Notitie 2 2 4 16 2" xfId="15805"/>
    <cellStyle name="Notitie 2 2 4 17" xfId="4672"/>
    <cellStyle name="Notitie 2 2 4 17 2" xfId="14399"/>
    <cellStyle name="Notitie 2 2 4 18" xfId="2676"/>
    <cellStyle name="Notitie 2 2 4 18 2" xfId="12403"/>
    <cellStyle name="Notitie 2 2 4 19" xfId="5178"/>
    <cellStyle name="Notitie 2 2 4 19 2" xfId="14905"/>
    <cellStyle name="Notitie 2 2 4 2" xfId="2523"/>
    <cellStyle name="Notitie 2 2 4 2 2" xfId="12250"/>
    <cellStyle name="Notitie 2 2 4 20" xfId="7635"/>
    <cellStyle name="Notitie 2 2 4 20 2" xfId="17362"/>
    <cellStyle name="Notitie 2 2 4 21" xfId="8079"/>
    <cellStyle name="Notitie 2 2 4 21 2" xfId="17806"/>
    <cellStyle name="Notitie 2 2 4 22" xfId="3768"/>
    <cellStyle name="Notitie 2 2 4 22 2" xfId="13495"/>
    <cellStyle name="Notitie 2 2 4 23" xfId="5561"/>
    <cellStyle name="Notitie 2 2 4 23 2" xfId="15288"/>
    <cellStyle name="Notitie 2 2 4 24" xfId="6197"/>
    <cellStyle name="Notitie 2 2 4 24 2" xfId="15924"/>
    <cellStyle name="Notitie 2 2 4 25" xfId="2745"/>
    <cellStyle name="Notitie 2 2 4 25 2" xfId="12472"/>
    <cellStyle name="Notitie 2 2 4 26" xfId="8319"/>
    <cellStyle name="Notitie 2 2 4 26 2" xfId="18046"/>
    <cellStyle name="Notitie 2 2 4 27" xfId="7631"/>
    <cellStyle name="Notitie 2 2 4 27 2" xfId="17358"/>
    <cellStyle name="Notitie 2 2 4 28" xfId="4857"/>
    <cellStyle name="Notitie 2 2 4 28 2" xfId="14584"/>
    <cellStyle name="Notitie 2 2 4 29" xfId="2930"/>
    <cellStyle name="Notitie 2 2 4 29 2" xfId="12657"/>
    <cellStyle name="Notitie 2 2 4 3" xfId="2597"/>
    <cellStyle name="Notitie 2 2 4 3 2" xfId="12324"/>
    <cellStyle name="Notitie 2 2 4 30" xfId="9031"/>
    <cellStyle name="Notitie 2 2 4 30 2" xfId="18758"/>
    <cellStyle name="Notitie 2 2 4 31" xfId="8312"/>
    <cellStyle name="Notitie 2 2 4 31 2" xfId="18039"/>
    <cellStyle name="Notitie 2 2 4 4" xfId="5185"/>
    <cellStyle name="Notitie 2 2 4 4 2" xfId="14912"/>
    <cellStyle name="Notitie 2 2 4 5" xfId="2722"/>
    <cellStyle name="Notitie 2 2 4 5 2" xfId="12449"/>
    <cellStyle name="Notitie 2 2 4 6" xfId="5524"/>
    <cellStyle name="Notitie 2 2 4 6 2" xfId="15251"/>
    <cellStyle name="Notitie 2 2 4 7" xfId="2885"/>
    <cellStyle name="Notitie 2 2 4 7 2" xfId="12612"/>
    <cellStyle name="Notitie 2 2 4 8" xfId="6442"/>
    <cellStyle name="Notitie 2 2 4 8 2" xfId="16169"/>
    <cellStyle name="Notitie 2 2 4 9" xfId="6652"/>
    <cellStyle name="Notitie 2 2 4 9 2" xfId="16379"/>
    <cellStyle name="Notitie 2 2 5" xfId="2520"/>
    <cellStyle name="Notitie 2 2 5 2" xfId="12247"/>
    <cellStyle name="Notitie 2 2 6" xfId="2599"/>
    <cellStyle name="Notitie 2 2 6 2" xfId="12326"/>
    <cellStyle name="Notitie 2 2 7" xfId="4935"/>
    <cellStyle name="Notitie 2 2 7 2" xfId="14662"/>
    <cellStyle name="Notitie 2 2 8" xfId="5182"/>
    <cellStyle name="Notitie 2 2 8 2" xfId="14909"/>
    <cellStyle name="Notitie 2 2 9" xfId="5069"/>
    <cellStyle name="Notitie 2 2 9 2" xfId="14796"/>
    <cellStyle name="Notitie 2 20" xfId="7429"/>
    <cellStyle name="Notitie 2 20 2" xfId="17156"/>
    <cellStyle name="Notitie 2 21" xfId="5358"/>
    <cellStyle name="Notitie 2 21 2" xfId="15085"/>
    <cellStyle name="Notitie 2 22" xfId="5388"/>
    <cellStyle name="Notitie 2 22 2" xfId="15115"/>
    <cellStyle name="Notitie 2 23" xfId="6822"/>
    <cellStyle name="Notitie 2 23 2" xfId="16549"/>
    <cellStyle name="Notitie 2 24" xfId="2864"/>
    <cellStyle name="Notitie 2 24 2" xfId="12591"/>
    <cellStyle name="Notitie 2 25" xfId="6057"/>
    <cellStyle name="Notitie 2 25 2" xfId="15784"/>
    <cellStyle name="Notitie 2 26" xfId="4911"/>
    <cellStyle name="Notitie 2 26 2" xfId="14638"/>
    <cellStyle name="Notitie 2 27" xfId="5376"/>
    <cellStyle name="Notitie 2 27 2" xfId="15103"/>
    <cellStyle name="Notitie 2 28" xfId="7052"/>
    <cellStyle name="Notitie 2 28 2" xfId="16779"/>
    <cellStyle name="Notitie 2 29" xfId="8423"/>
    <cellStyle name="Notitie 2 29 2" xfId="18150"/>
    <cellStyle name="Notitie 2 3" xfId="170"/>
    <cellStyle name="Notitie 2 3 10" xfId="6173"/>
    <cellStyle name="Notitie 2 3 10 2" xfId="15900"/>
    <cellStyle name="Notitie 2 3 11" xfId="5002"/>
    <cellStyle name="Notitie 2 3 11 2" xfId="14729"/>
    <cellStyle name="Notitie 2 3 12" xfId="5023"/>
    <cellStyle name="Notitie 2 3 12 2" xfId="14750"/>
    <cellStyle name="Notitie 2 3 13" xfId="5421"/>
    <cellStyle name="Notitie 2 3 13 2" xfId="15148"/>
    <cellStyle name="Notitie 2 3 14" xfId="2944"/>
    <cellStyle name="Notitie 2 3 14 2" xfId="12671"/>
    <cellStyle name="Notitie 2 3 15" xfId="6086"/>
    <cellStyle name="Notitie 2 3 15 2" xfId="15813"/>
    <cellStyle name="Notitie 2 3 16" xfId="2857"/>
    <cellStyle name="Notitie 2 3 16 2" xfId="12584"/>
    <cellStyle name="Notitie 2 3 17" xfId="5198"/>
    <cellStyle name="Notitie 2 3 17 2" xfId="14925"/>
    <cellStyle name="Notitie 2 3 18" xfId="6635"/>
    <cellStyle name="Notitie 2 3 18 2" xfId="16362"/>
    <cellStyle name="Notitie 2 3 19" xfId="2971"/>
    <cellStyle name="Notitie 2 3 19 2" xfId="12698"/>
    <cellStyle name="Notitie 2 3 2" xfId="2524"/>
    <cellStyle name="Notitie 2 3 2 2" xfId="12251"/>
    <cellStyle name="Notitie 2 3 20" xfId="5049"/>
    <cellStyle name="Notitie 2 3 20 2" xfId="14776"/>
    <cellStyle name="Notitie 2 3 21" xfId="5441"/>
    <cellStyle name="Notitie 2 3 21 2" xfId="15168"/>
    <cellStyle name="Notitie 2 3 22" xfId="5626"/>
    <cellStyle name="Notitie 2 3 22 2" xfId="15353"/>
    <cellStyle name="Notitie 2 3 23" xfId="5194"/>
    <cellStyle name="Notitie 2 3 23 2" xfId="14921"/>
    <cellStyle name="Notitie 2 3 24" xfId="2455"/>
    <cellStyle name="Notitie 2 3 24 2" xfId="12182"/>
    <cellStyle name="Notitie 2 3 25" xfId="2748"/>
    <cellStyle name="Notitie 2 3 25 2" xfId="12475"/>
    <cellStyle name="Notitie 2 3 26" xfId="5529"/>
    <cellStyle name="Notitie 2 3 26 2" xfId="15256"/>
    <cellStyle name="Notitie 2 3 27" xfId="6183"/>
    <cellStyle name="Notitie 2 3 27 2" xfId="15910"/>
    <cellStyle name="Notitie 2 3 28" xfId="8053"/>
    <cellStyle name="Notitie 2 3 28 2" xfId="17780"/>
    <cellStyle name="Notitie 2 3 29" xfId="7616"/>
    <cellStyle name="Notitie 2 3 29 2" xfId="17343"/>
    <cellStyle name="Notitie 2 3 3" xfId="3411"/>
    <cellStyle name="Notitie 2 3 3 2" xfId="13138"/>
    <cellStyle name="Notitie 2 3 30" xfId="7025"/>
    <cellStyle name="Notitie 2 3 30 2" xfId="16752"/>
    <cellStyle name="Notitie 2 3 31" xfId="9196"/>
    <cellStyle name="Notitie 2 3 31 2" xfId="18923"/>
    <cellStyle name="Notitie 2 3 4" xfId="4933"/>
    <cellStyle name="Notitie 2 3 4 2" xfId="14660"/>
    <cellStyle name="Notitie 2 3 5" xfId="6164"/>
    <cellStyle name="Notitie 2 3 5 2" xfId="15891"/>
    <cellStyle name="Notitie 2 3 6" xfId="5481"/>
    <cellStyle name="Notitie 2 3 6 2" xfId="15208"/>
    <cellStyle name="Notitie 2 3 7" xfId="5295"/>
    <cellStyle name="Notitie 2 3 7 2" xfId="15022"/>
    <cellStyle name="Notitie 2 3 8" xfId="2715"/>
    <cellStyle name="Notitie 2 3 8 2" xfId="12442"/>
    <cellStyle name="Notitie 2 3 9" xfId="3359"/>
    <cellStyle name="Notitie 2 3 9 2" xfId="13086"/>
    <cellStyle name="Notitie 2 30" xfId="6241"/>
    <cellStyle name="Notitie 2 30 2" xfId="15968"/>
    <cellStyle name="Notitie 2 31" xfId="6834"/>
    <cellStyle name="Notitie 2 31 2" xfId="16561"/>
    <cellStyle name="Notitie 2 32" xfId="5078"/>
    <cellStyle name="Notitie 2 32 2" xfId="14805"/>
    <cellStyle name="Notitie 2 33" xfId="9132"/>
    <cellStyle name="Notitie 2 33 2" xfId="18859"/>
    <cellStyle name="Notitie 2 34" xfId="5131"/>
    <cellStyle name="Notitie 2 34 2" xfId="14858"/>
    <cellStyle name="Notitie 2 35" xfId="8332"/>
    <cellStyle name="Notitie 2 35 2" xfId="18059"/>
    <cellStyle name="Notitie 2 4" xfId="171"/>
    <cellStyle name="Notitie 2 4 10" xfId="2880"/>
    <cellStyle name="Notitie 2 4 10 2" xfId="12607"/>
    <cellStyle name="Notitie 2 4 11" xfId="5597"/>
    <cellStyle name="Notitie 2 4 11 2" xfId="15324"/>
    <cellStyle name="Notitie 2 4 12" xfId="5595"/>
    <cellStyle name="Notitie 2 4 12 2" xfId="15322"/>
    <cellStyle name="Notitie 2 4 13" xfId="6827"/>
    <cellStyle name="Notitie 2 4 13 2" xfId="16554"/>
    <cellStyle name="Notitie 2 4 14" xfId="6952"/>
    <cellStyle name="Notitie 2 4 14 2" xfId="16679"/>
    <cellStyle name="Notitie 2 4 15" xfId="5614"/>
    <cellStyle name="Notitie 2 4 15 2" xfId="15341"/>
    <cellStyle name="Notitie 2 4 16" xfId="8087"/>
    <cellStyle name="Notitie 2 4 16 2" xfId="17814"/>
    <cellStyle name="Notitie 2 4 17" xfId="5824"/>
    <cellStyle name="Notitie 2 4 17 2" xfId="15551"/>
    <cellStyle name="Notitie 2 4 18" xfId="5461"/>
    <cellStyle name="Notitie 2 4 18 2" xfId="15188"/>
    <cellStyle name="Notitie 2 4 19" xfId="7641"/>
    <cellStyle name="Notitie 2 4 19 2" xfId="17368"/>
    <cellStyle name="Notitie 2 4 2" xfId="172"/>
    <cellStyle name="Notitie 2 4 2 10" xfId="6849"/>
    <cellStyle name="Notitie 2 4 2 10 2" xfId="16576"/>
    <cellStyle name="Notitie 2 4 2 11" xfId="7058"/>
    <cellStyle name="Notitie 2 4 2 11 2" xfId="16785"/>
    <cellStyle name="Notitie 2 4 2 12" xfId="7253"/>
    <cellStyle name="Notitie 2 4 2 12 2" xfId="16980"/>
    <cellStyle name="Notitie 2 4 2 13" xfId="7450"/>
    <cellStyle name="Notitie 2 4 2 13 2" xfId="17177"/>
    <cellStyle name="Notitie 2 4 2 14" xfId="7645"/>
    <cellStyle name="Notitie 2 4 2 14 2" xfId="17372"/>
    <cellStyle name="Notitie 2 4 2 15" xfId="8086"/>
    <cellStyle name="Notitie 2 4 2 15 2" xfId="17813"/>
    <cellStyle name="Notitie 2 4 2 16" xfId="6234"/>
    <cellStyle name="Notitie 2 4 2 16 2" xfId="15961"/>
    <cellStyle name="Notitie 2 4 2 17" xfId="8141"/>
    <cellStyle name="Notitie 2 4 2 17 2" xfId="17868"/>
    <cellStyle name="Notitie 2 4 2 18" xfId="8331"/>
    <cellStyle name="Notitie 2 4 2 18 2" xfId="18058"/>
    <cellStyle name="Notitie 2 4 2 19" xfId="8513"/>
    <cellStyle name="Notitie 2 4 2 19 2" xfId="18240"/>
    <cellStyle name="Notitie 2 4 2 2" xfId="2526"/>
    <cellStyle name="Notitie 2 4 2 2 2" xfId="12253"/>
    <cellStyle name="Notitie 2 4 2 20" xfId="8689"/>
    <cellStyle name="Notitie 2 4 2 20 2" xfId="18416"/>
    <cellStyle name="Notitie 2 4 2 21" xfId="8861"/>
    <cellStyle name="Notitie 2 4 2 21 2" xfId="18588"/>
    <cellStyle name="Notitie 2 4 2 22" xfId="9042"/>
    <cellStyle name="Notitie 2 4 2 22 2" xfId="18769"/>
    <cellStyle name="Notitie 2 4 2 23" xfId="9212"/>
    <cellStyle name="Notitie 2 4 2 23 2" xfId="18939"/>
    <cellStyle name="Notitie 2 4 2 24" xfId="9382"/>
    <cellStyle name="Notitie 2 4 2 24 2" xfId="19109"/>
    <cellStyle name="Notitie 2 4 2 25" xfId="9545"/>
    <cellStyle name="Notitie 2 4 2 25 2" xfId="19272"/>
    <cellStyle name="Notitie 2 4 2 26" xfId="9718"/>
    <cellStyle name="Notitie 2 4 2 26 2" xfId="19445"/>
    <cellStyle name="Notitie 2 4 2 27" xfId="9879"/>
    <cellStyle name="Notitie 2 4 2 27 2" xfId="19606"/>
    <cellStyle name="Notitie 2 4 2 28" xfId="10038"/>
    <cellStyle name="Notitie 2 4 2 28 2" xfId="19765"/>
    <cellStyle name="Notitie 2 4 2 29" xfId="10193"/>
    <cellStyle name="Notitie 2 4 2 29 2" xfId="19920"/>
    <cellStyle name="Notitie 2 4 2 3" xfId="2595"/>
    <cellStyle name="Notitie 2 4 2 3 2" xfId="12322"/>
    <cellStyle name="Notitie 2 4 2 30" xfId="10347"/>
    <cellStyle name="Notitie 2 4 2 30 2" xfId="20074"/>
    <cellStyle name="Notitie 2 4 2 31" xfId="10498"/>
    <cellStyle name="Notitie 2 4 2 31 2" xfId="20225"/>
    <cellStyle name="Notitie 2 4 2 4" xfId="5651"/>
    <cellStyle name="Notitie 2 4 2 4 2" xfId="15378"/>
    <cellStyle name="Notitie 2 4 2 5" xfId="5321"/>
    <cellStyle name="Notitie 2 4 2 5 2" xfId="15048"/>
    <cellStyle name="Notitie 2 4 2 6" xfId="5428"/>
    <cellStyle name="Notitie 2 4 2 6 2" xfId="15155"/>
    <cellStyle name="Notitie 2 4 2 7" xfId="6243"/>
    <cellStyle name="Notitie 2 4 2 7 2" xfId="15970"/>
    <cellStyle name="Notitie 2 4 2 8" xfId="2616"/>
    <cellStyle name="Notitie 2 4 2 8 2" xfId="12343"/>
    <cellStyle name="Notitie 2 4 2 9" xfId="5573"/>
    <cellStyle name="Notitie 2 4 2 9 2" xfId="15300"/>
    <cellStyle name="Notitie 2 4 20" xfId="7252"/>
    <cellStyle name="Notitie 2 4 20 2" xfId="16979"/>
    <cellStyle name="Notitie 2 4 21" xfId="6196"/>
    <cellStyle name="Notitie 2 4 21 2" xfId="15923"/>
    <cellStyle name="Notitie 2 4 22" xfId="8504"/>
    <cellStyle name="Notitie 2 4 22 2" xfId="18231"/>
    <cellStyle name="Notitie 2 4 23" xfId="8607"/>
    <cellStyle name="Notitie 2 4 23 2" xfId="18334"/>
    <cellStyle name="Notitie 2 4 24" xfId="2872"/>
    <cellStyle name="Notitie 2 4 24 2" xfId="12599"/>
    <cellStyle name="Notitie 2 4 25" xfId="8671"/>
    <cellStyle name="Notitie 2 4 25 2" xfId="18398"/>
    <cellStyle name="Notitie 2 4 26" xfId="9206"/>
    <cellStyle name="Notitie 2 4 26 2" xfId="18933"/>
    <cellStyle name="Notitie 2 4 27" xfId="9304"/>
    <cellStyle name="Notitie 2 4 27 2" xfId="19031"/>
    <cellStyle name="Notitie 2 4 28" xfId="5826"/>
    <cellStyle name="Notitie 2 4 28 2" xfId="15553"/>
    <cellStyle name="Notitie 2 4 29" xfId="9366"/>
    <cellStyle name="Notitie 2 4 29 2" xfId="19093"/>
    <cellStyle name="Notitie 2 4 3" xfId="2525"/>
    <cellStyle name="Notitie 2 4 3 2" xfId="12252"/>
    <cellStyle name="Notitie 2 4 30" xfId="9875"/>
    <cellStyle name="Notitie 2 4 30 2" xfId="19602"/>
    <cellStyle name="Notitie 2 4 31" xfId="9970"/>
    <cellStyle name="Notitie 2 4 31 2" xfId="19697"/>
    <cellStyle name="Notitie 2 4 32" xfId="10128"/>
    <cellStyle name="Notitie 2 4 32 2" xfId="19855"/>
    <cellStyle name="Notitie 2 4 4" xfId="2596"/>
    <cellStyle name="Notitie 2 4 4 2" xfId="12323"/>
    <cellStyle name="Notitie 2 4 5" xfId="5417"/>
    <cellStyle name="Notitie 2 4 5 2" xfId="15144"/>
    <cellStyle name="Notitie 2 4 6" xfId="6163"/>
    <cellStyle name="Notitie 2 4 6 2" xfId="15890"/>
    <cellStyle name="Notitie 2 4 7" xfId="5038"/>
    <cellStyle name="Notitie 2 4 7 2" xfId="14765"/>
    <cellStyle name="Notitie 2 4 8" xfId="2886"/>
    <cellStyle name="Notitie 2 4 8 2" xfId="12613"/>
    <cellStyle name="Notitie 2 4 9" xfId="6136"/>
    <cellStyle name="Notitie 2 4 9 2" xfId="15863"/>
    <cellStyle name="Notitie 2 5" xfId="173"/>
    <cellStyle name="Notitie 2 5 10" xfId="5343"/>
    <cellStyle name="Notitie 2 5 10 2" xfId="15070"/>
    <cellStyle name="Notitie 2 5 11" xfId="5056"/>
    <cellStyle name="Notitie 2 5 11 2" xfId="14783"/>
    <cellStyle name="Notitie 2 5 12" xfId="5589"/>
    <cellStyle name="Notitie 2 5 12 2" xfId="15316"/>
    <cellStyle name="Notitie 2 5 13" xfId="3031"/>
    <cellStyle name="Notitie 2 5 13 2" xfId="12758"/>
    <cellStyle name="Notitie 2 5 14" xfId="6745"/>
    <cellStyle name="Notitie 2 5 14 2" xfId="16472"/>
    <cellStyle name="Notitie 2 5 15" xfId="7421"/>
    <cellStyle name="Notitie 2 5 15 2" xfId="17148"/>
    <cellStyle name="Notitie 2 5 16" xfId="6430"/>
    <cellStyle name="Notitie 2 5 16 2" xfId="16157"/>
    <cellStyle name="Notitie 2 5 17" xfId="5001"/>
    <cellStyle name="Notitie 2 5 17 2" xfId="14728"/>
    <cellStyle name="Notitie 2 5 18" xfId="2719"/>
    <cellStyle name="Notitie 2 5 18 2" xfId="12446"/>
    <cellStyle name="Notitie 2 5 19" xfId="3099"/>
    <cellStyle name="Notitie 2 5 19 2" xfId="12826"/>
    <cellStyle name="Notitie 2 5 2" xfId="2527"/>
    <cellStyle name="Notitie 2 5 2 2" xfId="12254"/>
    <cellStyle name="Notitie 2 5 20" xfId="5400"/>
    <cellStyle name="Notitie 2 5 20 2" xfId="15127"/>
    <cellStyle name="Notitie 2 5 21" xfId="7938"/>
    <cellStyle name="Notitie 2 5 21 2" xfId="17665"/>
    <cellStyle name="Notitie 2 5 22" xfId="5040"/>
    <cellStyle name="Notitie 2 5 22 2" xfId="14767"/>
    <cellStyle name="Notitie 2 5 23" xfId="8498"/>
    <cellStyle name="Notitie 2 5 23 2" xfId="18225"/>
    <cellStyle name="Notitie 2 5 24" xfId="2498"/>
    <cellStyle name="Notitie 2 5 24 2" xfId="12225"/>
    <cellStyle name="Notitie 2 5 25" xfId="8235"/>
    <cellStyle name="Notitie 2 5 25 2" xfId="17962"/>
    <cellStyle name="Notitie 2 5 26" xfId="7811"/>
    <cellStyle name="Notitie 2 5 26 2" xfId="17538"/>
    <cellStyle name="Notitie 2 5 27" xfId="9201"/>
    <cellStyle name="Notitie 2 5 27 2" xfId="18928"/>
    <cellStyle name="Notitie 2 5 28" xfId="2619"/>
    <cellStyle name="Notitie 2 5 28 2" xfId="12346"/>
    <cellStyle name="Notitie 2 5 29" xfId="8952"/>
    <cellStyle name="Notitie 2 5 29 2" xfId="18679"/>
    <cellStyle name="Notitie 2 5 3" xfId="4645"/>
    <cellStyle name="Notitie 2 5 3 2" xfId="14372"/>
    <cellStyle name="Notitie 2 5 30" xfId="6100"/>
    <cellStyle name="Notitie 2 5 30 2" xfId="15827"/>
    <cellStyle name="Notitie 2 5 31" xfId="5459"/>
    <cellStyle name="Notitie 2 5 31 2" xfId="15186"/>
    <cellStyle name="Notitie 2 5 4" xfId="5184"/>
    <cellStyle name="Notitie 2 5 4 2" xfId="14911"/>
    <cellStyle name="Notitie 2 5 5" xfId="6162"/>
    <cellStyle name="Notitie 2 5 5 2" xfId="15889"/>
    <cellStyle name="Notitie 2 5 6" xfId="4725"/>
    <cellStyle name="Notitie 2 5 6 2" xfId="14452"/>
    <cellStyle name="Notitie 2 5 7" xfId="2866"/>
    <cellStyle name="Notitie 2 5 7 2" xfId="12593"/>
    <cellStyle name="Notitie 2 5 8" xfId="6431"/>
    <cellStyle name="Notitie 2 5 8 2" xfId="16158"/>
    <cellStyle name="Notitie 2 5 9" xfId="6644"/>
    <cellStyle name="Notitie 2 5 9 2" xfId="16371"/>
    <cellStyle name="Notitie 2 6" xfId="2519"/>
    <cellStyle name="Notitie 2 6 2" xfId="12246"/>
    <cellStyle name="Notitie 2 7" xfId="2600"/>
    <cellStyle name="Notitie 2 7 2" xfId="12327"/>
    <cellStyle name="Notitie 2 8" xfId="5187"/>
    <cellStyle name="Notitie 2 8 2" xfId="14914"/>
    <cellStyle name="Notitie 2 9" xfId="6167"/>
    <cellStyle name="Notitie 2 9 2" xfId="15894"/>
    <cellStyle name="Notitie 3" xfId="174"/>
    <cellStyle name="Notitie 3 10" xfId="2775"/>
    <cellStyle name="Notitie 3 10 2" xfId="12502"/>
    <cellStyle name="Notitie 3 11" xfId="4852"/>
    <cellStyle name="Notitie 3 11 2" xfId="14579"/>
    <cellStyle name="Notitie 3 12" xfId="2871"/>
    <cellStyle name="Notitie 3 12 2" xfId="12598"/>
    <cellStyle name="Notitie 3 13" xfId="5339"/>
    <cellStyle name="Notitie 3 13 2" xfId="15066"/>
    <cellStyle name="Notitie 3 14" xfId="6172"/>
    <cellStyle name="Notitie 3 14 2" xfId="15899"/>
    <cellStyle name="Notitie 3 15" xfId="4718"/>
    <cellStyle name="Notitie 3 15 2" xfId="14445"/>
    <cellStyle name="Notitie 3 16" xfId="5630"/>
    <cellStyle name="Notitie 3 16 2" xfId="15357"/>
    <cellStyle name="Notitie 3 17" xfId="2761"/>
    <cellStyle name="Notitie 3 17 2" xfId="12488"/>
    <cellStyle name="Notitie 3 18" xfId="8085"/>
    <cellStyle name="Notitie 3 18 2" xfId="17812"/>
    <cellStyle name="Notitie 3 19" xfId="5264"/>
    <cellStyle name="Notitie 3 19 2" xfId="14991"/>
    <cellStyle name="Notitie 3 2" xfId="175"/>
    <cellStyle name="Notitie 3 2 10" xfId="4883"/>
    <cellStyle name="Notitie 3 2 10 2" xfId="14610"/>
    <cellStyle name="Notitie 3 2 11" xfId="5849"/>
    <cellStyle name="Notitie 3 2 11 2" xfId="15576"/>
    <cellStyle name="Notitie 3 2 12" xfId="6120"/>
    <cellStyle name="Notitie 3 2 12 2" xfId="15847"/>
    <cellStyle name="Notitie 3 2 13" xfId="3090"/>
    <cellStyle name="Notitie 3 2 13 2" xfId="12817"/>
    <cellStyle name="Notitie 3 2 14" xfId="3033"/>
    <cellStyle name="Notitie 3 2 14 2" xfId="12760"/>
    <cellStyle name="Notitie 3 2 15" xfId="8084"/>
    <cellStyle name="Notitie 3 2 15 2" xfId="17811"/>
    <cellStyle name="Notitie 3 2 16" xfId="5551"/>
    <cellStyle name="Notitie 3 2 16 2" xfId="15278"/>
    <cellStyle name="Notitie 3 2 17" xfId="4714"/>
    <cellStyle name="Notitie 3 2 17 2" xfId="14441"/>
    <cellStyle name="Notitie 3 2 18" xfId="5355"/>
    <cellStyle name="Notitie 3 2 18 2" xfId="15082"/>
    <cellStyle name="Notitie 3 2 19" xfId="7228"/>
    <cellStyle name="Notitie 3 2 19 2" xfId="16955"/>
    <cellStyle name="Notitie 3 2 2" xfId="2529"/>
    <cellStyle name="Notitie 3 2 2 2" xfId="12256"/>
    <cellStyle name="Notitie 3 2 20" xfId="4851"/>
    <cellStyle name="Notitie 3 2 20 2" xfId="14578"/>
    <cellStyle name="Notitie 3 2 21" xfId="4662"/>
    <cellStyle name="Notitie 3 2 21 2" xfId="14389"/>
    <cellStyle name="Notitie 3 2 22" xfId="5308"/>
    <cellStyle name="Notitie 3 2 22 2" xfId="15035"/>
    <cellStyle name="Notitie 3 2 23" xfId="4959"/>
    <cellStyle name="Notitie 3 2 23 2" xfId="14686"/>
    <cellStyle name="Notitie 3 2 24" xfId="6541"/>
    <cellStyle name="Notitie 3 2 24 2" xfId="16268"/>
    <cellStyle name="Notitie 3 2 25" xfId="7612"/>
    <cellStyle name="Notitie 3 2 25 2" xfId="17339"/>
    <cellStyle name="Notitie 3 2 26" xfId="4881"/>
    <cellStyle name="Notitie 3 2 26 2" xfId="14608"/>
    <cellStyle name="Notitie 3 2 27" xfId="8115"/>
    <cellStyle name="Notitie 3 2 27 2" xfId="17842"/>
    <cellStyle name="Notitie 3 2 28" xfId="5177"/>
    <cellStyle name="Notitie 3 2 28 2" xfId="14904"/>
    <cellStyle name="Notitie 3 2 29" xfId="6082"/>
    <cellStyle name="Notitie 3 2 29 2" xfId="15809"/>
    <cellStyle name="Notitie 3 2 3" xfId="2594"/>
    <cellStyle name="Notitie 3 2 3 2" xfId="12321"/>
    <cellStyle name="Notitie 3 2 30" xfId="7834"/>
    <cellStyle name="Notitie 3 2 30 2" xfId="17561"/>
    <cellStyle name="Notitie 3 2 31" xfId="5534"/>
    <cellStyle name="Notitie 3 2 31 2" xfId="15261"/>
    <cellStyle name="Notitie 3 2 4" xfId="5408"/>
    <cellStyle name="Notitie 3 2 4 2" xfId="15135"/>
    <cellStyle name="Notitie 3 2 5" xfId="4994"/>
    <cellStyle name="Notitie 3 2 5 2" xfId="14721"/>
    <cellStyle name="Notitie 3 2 6" xfId="5526"/>
    <cellStyle name="Notitie 3 2 6 2" xfId="15253"/>
    <cellStyle name="Notitie 3 2 7" xfId="2920"/>
    <cellStyle name="Notitie 3 2 7 2" xfId="12647"/>
    <cellStyle name="Notitie 3 2 8" xfId="5243"/>
    <cellStyle name="Notitie 3 2 8 2" xfId="14970"/>
    <cellStyle name="Notitie 3 2 9" xfId="2637"/>
    <cellStyle name="Notitie 3 2 9 2" xfId="12364"/>
    <cellStyle name="Notitie 3 20" xfId="3104"/>
    <cellStyle name="Notitie 3 20 2" xfId="12831"/>
    <cellStyle name="Notitie 3 21" xfId="2825"/>
    <cellStyle name="Notitie 3 21 2" xfId="12552"/>
    <cellStyle name="Notitie 3 22" xfId="5747"/>
    <cellStyle name="Notitie 3 22 2" xfId="15474"/>
    <cellStyle name="Notitie 3 23" xfId="2773"/>
    <cellStyle name="Notitie 3 23 2" xfId="12500"/>
    <cellStyle name="Notitie 3 24" xfId="4659"/>
    <cellStyle name="Notitie 3 24 2" xfId="14386"/>
    <cellStyle name="Notitie 3 25" xfId="2700"/>
    <cellStyle name="Notitie 3 25 2" xfId="12427"/>
    <cellStyle name="Notitie 3 26" xfId="7352"/>
    <cellStyle name="Notitie 3 26 2" xfId="17079"/>
    <cellStyle name="Notitie 3 27" xfId="3013"/>
    <cellStyle name="Notitie 3 27 2" xfId="12740"/>
    <cellStyle name="Notitie 3 28" xfId="5563"/>
    <cellStyle name="Notitie 3 28 2" xfId="15290"/>
    <cellStyle name="Notitie 3 29" xfId="8778"/>
    <cellStyle name="Notitie 3 29 2" xfId="18505"/>
    <cellStyle name="Notitie 3 3" xfId="176"/>
    <cellStyle name="Notitie 3 3 10" xfId="6843"/>
    <cellStyle name="Notitie 3 3 10 2" xfId="16570"/>
    <cellStyle name="Notitie 3 3 11" xfId="7050"/>
    <cellStyle name="Notitie 3 3 11 2" xfId="16777"/>
    <cellStyle name="Notitie 3 3 12" xfId="7245"/>
    <cellStyle name="Notitie 3 3 12 2" xfId="16972"/>
    <cellStyle name="Notitie 3 3 13" xfId="7443"/>
    <cellStyle name="Notitie 3 3 13 2" xfId="17170"/>
    <cellStyle name="Notitie 3 3 14" xfId="7636"/>
    <cellStyle name="Notitie 3 3 14 2" xfId="17363"/>
    <cellStyle name="Notitie 3 3 15" xfId="5267"/>
    <cellStyle name="Notitie 3 3 15 2" xfId="14994"/>
    <cellStyle name="Notitie 3 3 16" xfId="2698"/>
    <cellStyle name="Notitie 3 3 16 2" xfId="12425"/>
    <cellStyle name="Notitie 3 3 17" xfId="8137"/>
    <cellStyle name="Notitie 3 3 17 2" xfId="17864"/>
    <cellStyle name="Notitie 3 3 18" xfId="8326"/>
    <cellStyle name="Notitie 3 3 18 2" xfId="18053"/>
    <cellStyle name="Notitie 3 3 19" xfId="8507"/>
    <cellStyle name="Notitie 3 3 19 2" xfId="18234"/>
    <cellStyle name="Notitie 3 3 2" xfId="2530"/>
    <cellStyle name="Notitie 3 3 2 2" xfId="12257"/>
    <cellStyle name="Notitie 3 3 20" xfId="8686"/>
    <cellStyle name="Notitie 3 3 20 2" xfId="18413"/>
    <cellStyle name="Notitie 3 3 21" xfId="8858"/>
    <cellStyle name="Notitie 3 3 21 2" xfId="18585"/>
    <cellStyle name="Notitie 3 3 22" xfId="9037"/>
    <cellStyle name="Notitie 3 3 22 2" xfId="18764"/>
    <cellStyle name="Notitie 3 3 23" xfId="9208"/>
    <cellStyle name="Notitie 3 3 23 2" xfId="18935"/>
    <cellStyle name="Notitie 3 3 24" xfId="9380"/>
    <cellStyle name="Notitie 3 3 24 2" xfId="19107"/>
    <cellStyle name="Notitie 3 3 25" xfId="9543"/>
    <cellStyle name="Notitie 3 3 25 2" xfId="19270"/>
    <cellStyle name="Notitie 3 3 26" xfId="9715"/>
    <cellStyle name="Notitie 3 3 26 2" xfId="19442"/>
    <cellStyle name="Notitie 3 3 27" xfId="9877"/>
    <cellStyle name="Notitie 3 3 27 2" xfId="19604"/>
    <cellStyle name="Notitie 3 3 28" xfId="10036"/>
    <cellStyle name="Notitie 3 3 28 2" xfId="19763"/>
    <cellStyle name="Notitie 3 3 29" xfId="10192"/>
    <cellStyle name="Notitie 3 3 29 2" xfId="19919"/>
    <cellStyle name="Notitie 3 3 3" xfId="2593"/>
    <cellStyle name="Notitie 3 3 3 2" xfId="12320"/>
    <cellStyle name="Notitie 3 3 30" xfId="10346"/>
    <cellStyle name="Notitie 3 3 30 2" xfId="20073"/>
    <cellStyle name="Notitie 3 3 31" xfId="10497"/>
    <cellStyle name="Notitie 3 3 31 2" xfId="20224"/>
    <cellStyle name="Notitie 3 3 4" xfId="5644"/>
    <cellStyle name="Notitie 3 3 4 2" xfId="15371"/>
    <cellStyle name="Notitie 3 3 5" xfId="6160"/>
    <cellStyle name="Notitie 3 3 5 2" xfId="15887"/>
    <cellStyle name="Notitie 3 3 6" xfId="5109"/>
    <cellStyle name="Notitie 3 3 6 2" xfId="14836"/>
    <cellStyle name="Notitie 3 3 7" xfId="6233"/>
    <cellStyle name="Notitie 3 3 7 2" xfId="15960"/>
    <cellStyle name="Notitie 3 3 8" xfId="4711"/>
    <cellStyle name="Notitie 3 3 8 2" xfId="14438"/>
    <cellStyle name="Notitie 3 3 9" xfId="5443"/>
    <cellStyle name="Notitie 3 3 9 2" xfId="15170"/>
    <cellStyle name="Notitie 3 30" xfId="5825"/>
    <cellStyle name="Notitie 3 30 2" xfId="15552"/>
    <cellStyle name="Notitie 3 31" xfId="5569"/>
    <cellStyle name="Notitie 3 31 2" xfId="15296"/>
    <cellStyle name="Notitie 3 32" xfId="8114"/>
    <cellStyle name="Notitie 3 32 2" xfId="17841"/>
    <cellStyle name="Notitie 3 33" xfId="9471"/>
    <cellStyle name="Notitie 3 33 2" xfId="19198"/>
    <cellStyle name="Notitie 3 34" xfId="2554"/>
    <cellStyle name="Notitie 3 34 2" xfId="12281"/>
    <cellStyle name="Notitie 3 4" xfId="177"/>
    <cellStyle name="Notitie 3 4 10" xfId="2617"/>
    <cellStyle name="Notitie 3 4 10 2" xfId="12344"/>
    <cellStyle name="Notitie 3 4 11" xfId="2974"/>
    <cellStyle name="Notitie 3 4 11 2" xfId="12701"/>
    <cellStyle name="Notitie 3 4 12" xfId="5621"/>
    <cellStyle name="Notitie 3 4 12 2" xfId="15348"/>
    <cellStyle name="Notitie 3 4 13" xfId="2711"/>
    <cellStyle name="Notitie 3 4 13 2" xfId="12438"/>
    <cellStyle name="Notitie 3 4 14" xfId="7024"/>
    <cellStyle name="Notitie 3 4 14 2" xfId="16751"/>
    <cellStyle name="Notitie 3 4 15" xfId="8083"/>
    <cellStyle name="Notitie 3 4 15 2" xfId="17810"/>
    <cellStyle name="Notitie 3 4 16" xfId="6133"/>
    <cellStyle name="Notitie 3 4 16 2" xfId="15860"/>
    <cellStyle name="Notitie 3 4 17" xfId="8081"/>
    <cellStyle name="Notitie 3 4 17 2" xfId="17808"/>
    <cellStyle name="Notitie 3 4 18" xfId="8020"/>
    <cellStyle name="Notitie 3 4 18 2" xfId="17747"/>
    <cellStyle name="Notitie 3 4 19" xfId="2725"/>
    <cellStyle name="Notitie 3 4 19 2" xfId="12452"/>
    <cellStyle name="Notitie 3 4 2" xfId="2531"/>
    <cellStyle name="Notitie 3 4 2 2" xfId="12258"/>
    <cellStyle name="Notitie 3 4 20" xfId="2878"/>
    <cellStyle name="Notitie 3 4 20 2" xfId="12605"/>
    <cellStyle name="Notitie 3 4 21" xfId="7227"/>
    <cellStyle name="Notitie 3 4 21 2" xfId="16954"/>
    <cellStyle name="Notitie 3 4 22" xfId="5026"/>
    <cellStyle name="Notitie 3 4 22 2" xfId="14753"/>
    <cellStyle name="Notitie 3 4 23" xfId="8672"/>
    <cellStyle name="Notitie 3 4 23 2" xfId="18399"/>
    <cellStyle name="Notitie 3 4 24" xfId="2794"/>
    <cellStyle name="Notitie 3 4 24 2" xfId="12521"/>
    <cellStyle name="Notitie 3 4 25" xfId="4700"/>
    <cellStyle name="Notitie 3 4 25 2" xfId="14427"/>
    <cellStyle name="Notitie 3 4 26" xfId="7016"/>
    <cellStyle name="Notitie 3 4 26 2" xfId="16743"/>
    <cellStyle name="Notitie 3 4 27" xfId="9367"/>
    <cellStyle name="Notitie 3 4 27 2" xfId="19094"/>
    <cellStyle name="Notitie 3 4 28" xfId="5218"/>
    <cellStyle name="Notitie 3 4 28 2" xfId="14945"/>
    <cellStyle name="Notitie 3 4 29" xfId="5831"/>
    <cellStyle name="Notitie 3 4 29 2" xfId="15558"/>
    <cellStyle name="Notitie 3 4 3" xfId="4546"/>
    <cellStyle name="Notitie 3 4 3 2" xfId="14273"/>
    <cellStyle name="Notitie 3 4 30" xfId="8066"/>
    <cellStyle name="Notitie 3 4 30 2" xfId="17793"/>
    <cellStyle name="Notitie 3 4 31" xfId="8852"/>
    <cellStyle name="Notitie 3 4 31 2" xfId="18579"/>
    <cellStyle name="Notitie 3 4 4" xfId="5174"/>
    <cellStyle name="Notitie 3 4 4 2" xfId="14901"/>
    <cellStyle name="Notitie 3 4 5" xfId="6159"/>
    <cellStyle name="Notitie 3 4 5 2" xfId="15886"/>
    <cellStyle name="Notitie 3 4 6" xfId="3444"/>
    <cellStyle name="Notitie 3 4 6 2" xfId="13171"/>
    <cellStyle name="Notitie 3 4 7" xfId="6158"/>
    <cellStyle name="Notitie 3 4 7 2" xfId="15885"/>
    <cellStyle name="Notitie 3 4 8" xfId="5841"/>
    <cellStyle name="Notitie 3 4 8 2" xfId="15568"/>
    <cellStyle name="Notitie 3 4 9" xfId="6076"/>
    <cellStyle name="Notitie 3 4 9 2" xfId="15803"/>
    <cellStyle name="Notitie 3 5" xfId="2528"/>
    <cellStyle name="Notitie 3 5 2" xfId="12255"/>
    <cellStyle name="Notitie 3 6" xfId="3410"/>
    <cellStyle name="Notitie 3 6 2" xfId="13137"/>
    <cellStyle name="Notitie 3 7" xfId="4931"/>
    <cellStyle name="Notitie 3 7 2" xfId="14658"/>
    <cellStyle name="Notitie 3 8" xfId="6161"/>
    <cellStyle name="Notitie 3 8 2" xfId="15888"/>
    <cellStyle name="Notitie 3 9" xfId="4942"/>
    <cellStyle name="Notitie 3 9 2" xfId="14669"/>
    <cellStyle name="Notitie 4" xfId="812"/>
    <cellStyle name="Notitie 4 10" xfId="5479"/>
    <cellStyle name="Notitie 4 10 2" xfId="15206"/>
    <cellStyle name="Notitie 4 11" xfId="6092"/>
    <cellStyle name="Notitie 4 11 2" xfId="15819"/>
    <cellStyle name="Notitie 4 12" xfId="5866"/>
    <cellStyle name="Notitie 4 12 2" xfId="15593"/>
    <cellStyle name="Notitie 4 13" xfId="3101"/>
    <cellStyle name="Notitie 4 13 2" xfId="12828"/>
    <cellStyle name="Notitie 4 14" xfId="4712"/>
    <cellStyle name="Notitie 4 14 2" xfId="14439"/>
    <cellStyle name="Notitie 4 15" xfId="5389"/>
    <cellStyle name="Notitie 4 15 2" xfId="15116"/>
    <cellStyle name="Notitie 4 16" xfId="6441"/>
    <cellStyle name="Notitie 4 16 2" xfId="16168"/>
    <cellStyle name="Notitie 4 17" xfId="7812"/>
    <cellStyle name="Notitie 4 17 2" xfId="17539"/>
    <cellStyle name="Notitie 4 18" xfId="7808"/>
    <cellStyle name="Notitie 4 18 2" xfId="17535"/>
    <cellStyle name="Notitie 4 19" xfId="2818"/>
    <cellStyle name="Notitie 4 19 2" xfId="12545"/>
    <cellStyle name="Notitie 4 2" xfId="2299"/>
    <cellStyle name="Notitie 4 2 10" xfId="7138"/>
    <cellStyle name="Notitie 4 2 10 2" xfId="16865"/>
    <cellStyle name="Notitie 4 2 11" xfId="7334"/>
    <cellStyle name="Notitie 4 2 11 2" xfId="17061"/>
    <cellStyle name="Notitie 4 2 12" xfId="7529"/>
    <cellStyle name="Notitie 4 2 12 2" xfId="17256"/>
    <cellStyle name="Notitie 4 2 13" xfId="7723"/>
    <cellStyle name="Notitie 4 2 13 2" xfId="17450"/>
    <cellStyle name="Notitie 4 2 14" xfId="7919"/>
    <cellStyle name="Notitie 4 2 14 2" xfId="17646"/>
    <cellStyle name="Notitie 4 2 15" xfId="7062"/>
    <cellStyle name="Notitie 4 2 15 2" xfId="16789"/>
    <cellStyle name="Notitie 4 2 16" xfId="8221"/>
    <cellStyle name="Notitie 4 2 16 2" xfId="17948"/>
    <cellStyle name="Notitie 4 2 17" xfId="8409"/>
    <cellStyle name="Notitie 4 2 17 2" xfId="18136"/>
    <cellStyle name="Notitie 4 2 18" xfId="8591"/>
    <cellStyle name="Notitie 4 2 18 2" xfId="18318"/>
    <cellStyle name="Notitie 4 2 19" xfId="8765"/>
    <cellStyle name="Notitie 4 2 19 2" xfId="18492"/>
    <cellStyle name="Notitie 4 2 2" xfId="4521"/>
    <cellStyle name="Notitie 4 2 2 2" xfId="14248"/>
    <cellStyle name="Notitie 4 2 20" xfId="8938"/>
    <cellStyle name="Notitie 4 2 20 2" xfId="18665"/>
    <cellStyle name="Notitie 4 2 21" xfId="9118"/>
    <cellStyle name="Notitie 4 2 21 2" xfId="18845"/>
    <cellStyle name="Notitie 4 2 22" xfId="9288"/>
    <cellStyle name="Notitie 4 2 22 2" xfId="19015"/>
    <cellStyle name="Notitie 4 2 23" xfId="9458"/>
    <cellStyle name="Notitie 4 2 23 2" xfId="19185"/>
    <cellStyle name="Notitie 4 2 24" xfId="9622"/>
    <cellStyle name="Notitie 4 2 24 2" xfId="19349"/>
    <cellStyle name="Notitie 4 2 25" xfId="9794"/>
    <cellStyle name="Notitie 4 2 25 2" xfId="19521"/>
    <cellStyle name="Notitie 4 2 26" xfId="9955"/>
    <cellStyle name="Notitie 4 2 26 2" xfId="19682"/>
    <cellStyle name="Notitie 4 2 27" xfId="10114"/>
    <cellStyle name="Notitie 4 2 27 2" xfId="19841"/>
    <cellStyle name="Notitie 4 2 28" xfId="10269"/>
    <cellStyle name="Notitie 4 2 28 2" xfId="19996"/>
    <cellStyle name="Notitie 4 2 29" xfId="10423"/>
    <cellStyle name="Notitie 4 2 29 2" xfId="20150"/>
    <cellStyle name="Notitie 4 2 3" xfId="5730"/>
    <cellStyle name="Notitie 4 2 3 2" xfId="15457"/>
    <cellStyle name="Notitie 4 2 30" xfId="10574"/>
    <cellStyle name="Notitie 4 2 30 2" xfId="20301"/>
    <cellStyle name="Notitie 4 2 31" xfId="10720"/>
    <cellStyle name="Notitie 4 2 31 2" xfId="20447"/>
    <cellStyle name="Notitie 4 2 4" xfId="5945"/>
    <cellStyle name="Notitie 4 2 4 2" xfId="15672"/>
    <cellStyle name="Notitie 4 2 5" xfId="2614"/>
    <cellStyle name="Notitie 4 2 5 2" xfId="12341"/>
    <cellStyle name="Notitie 4 2 6" xfId="6319"/>
    <cellStyle name="Notitie 4 2 6 2" xfId="16046"/>
    <cellStyle name="Notitie 4 2 7" xfId="6522"/>
    <cellStyle name="Notitie 4 2 7 2" xfId="16249"/>
    <cellStyle name="Notitie 4 2 8" xfId="6732"/>
    <cellStyle name="Notitie 4 2 8 2" xfId="16459"/>
    <cellStyle name="Notitie 4 2 9" xfId="6928"/>
    <cellStyle name="Notitie 4 2 9 2" xfId="16655"/>
    <cellStyle name="Notitie 4 20" xfId="8071"/>
    <cellStyle name="Notitie 4 20 2" xfId="17798"/>
    <cellStyle name="Notitie 4 21" xfId="3030"/>
    <cellStyle name="Notitie 4 21 2" xfId="12757"/>
    <cellStyle name="Notitie 4 22" xfId="2548"/>
    <cellStyle name="Notitie 4 22 2" xfId="12275"/>
    <cellStyle name="Notitie 4 23" xfId="5003"/>
    <cellStyle name="Notitie 4 23 2" xfId="14730"/>
    <cellStyle name="Notitie 4 24" xfId="7425"/>
    <cellStyle name="Notitie 4 24 2" xfId="17152"/>
    <cellStyle name="Notitie 4 25" xfId="6438"/>
    <cellStyle name="Notitie 4 25 2" xfId="16165"/>
    <cellStyle name="Notitie 4 26" xfId="7053"/>
    <cellStyle name="Notitie 4 26 2" xfId="16780"/>
    <cellStyle name="Notitie 4 27" xfId="6102"/>
    <cellStyle name="Notitie 4 27 2" xfId="15829"/>
    <cellStyle name="Notitie 4 28" xfId="5098"/>
    <cellStyle name="Notitie 4 28 2" xfId="14825"/>
    <cellStyle name="Notitie 4 29" xfId="4804"/>
    <cellStyle name="Notitie 4 29 2" xfId="14531"/>
    <cellStyle name="Notitie 4 3" xfId="2300"/>
    <cellStyle name="Notitie 4 3 10" xfId="7139"/>
    <cellStyle name="Notitie 4 3 10 2" xfId="16866"/>
    <cellStyle name="Notitie 4 3 11" xfId="7335"/>
    <cellStyle name="Notitie 4 3 11 2" xfId="17062"/>
    <cellStyle name="Notitie 4 3 12" xfId="7530"/>
    <cellStyle name="Notitie 4 3 12 2" xfId="17257"/>
    <cellStyle name="Notitie 4 3 13" xfId="7724"/>
    <cellStyle name="Notitie 4 3 13 2" xfId="17451"/>
    <cellStyle name="Notitie 4 3 14" xfId="7920"/>
    <cellStyle name="Notitie 4 3 14 2" xfId="17647"/>
    <cellStyle name="Notitie 4 3 15" xfId="5499"/>
    <cellStyle name="Notitie 4 3 15 2" xfId="15226"/>
    <cellStyle name="Notitie 4 3 16" xfId="8222"/>
    <cellStyle name="Notitie 4 3 16 2" xfId="17949"/>
    <cellStyle name="Notitie 4 3 17" xfId="8410"/>
    <cellStyle name="Notitie 4 3 17 2" xfId="18137"/>
    <cellStyle name="Notitie 4 3 18" xfId="8592"/>
    <cellStyle name="Notitie 4 3 18 2" xfId="18319"/>
    <cellStyle name="Notitie 4 3 19" xfId="8766"/>
    <cellStyle name="Notitie 4 3 19 2" xfId="18493"/>
    <cellStyle name="Notitie 4 3 2" xfId="4522"/>
    <cellStyle name="Notitie 4 3 2 2" xfId="14249"/>
    <cellStyle name="Notitie 4 3 20" xfId="8939"/>
    <cellStyle name="Notitie 4 3 20 2" xfId="18666"/>
    <cellStyle name="Notitie 4 3 21" xfId="9119"/>
    <cellStyle name="Notitie 4 3 21 2" xfId="18846"/>
    <cellStyle name="Notitie 4 3 22" xfId="9289"/>
    <cellStyle name="Notitie 4 3 22 2" xfId="19016"/>
    <cellStyle name="Notitie 4 3 23" xfId="9459"/>
    <cellStyle name="Notitie 4 3 23 2" xfId="19186"/>
    <cellStyle name="Notitie 4 3 24" xfId="9623"/>
    <cellStyle name="Notitie 4 3 24 2" xfId="19350"/>
    <cellStyle name="Notitie 4 3 25" xfId="9795"/>
    <cellStyle name="Notitie 4 3 25 2" xfId="19522"/>
    <cellStyle name="Notitie 4 3 26" xfId="9956"/>
    <cellStyle name="Notitie 4 3 26 2" xfId="19683"/>
    <cellStyle name="Notitie 4 3 27" xfId="10115"/>
    <cellStyle name="Notitie 4 3 27 2" xfId="19842"/>
    <cellStyle name="Notitie 4 3 28" xfId="10270"/>
    <cellStyle name="Notitie 4 3 28 2" xfId="19997"/>
    <cellStyle name="Notitie 4 3 29" xfId="10424"/>
    <cellStyle name="Notitie 4 3 29 2" xfId="20151"/>
    <cellStyle name="Notitie 4 3 3" xfId="5731"/>
    <cellStyle name="Notitie 4 3 3 2" xfId="15458"/>
    <cellStyle name="Notitie 4 3 30" xfId="10575"/>
    <cellStyle name="Notitie 4 3 30 2" xfId="20302"/>
    <cellStyle name="Notitie 4 3 31" xfId="10721"/>
    <cellStyle name="Notitie 4 3 31 2" xfId="20448"/>
    <cellStyle name="Notitie 4 3 4" xfId="5946"/>
    <cellStyle name="Notitie 4 3 4 2" xfId="15673"/>
    <cellStyle name="Notitie 4 3 5" xfId="4770"/>
    <cellStyle name="Notitie 4 3 5 2" xfId="14497"/>
    <cellStyle name="Notitie 4 3 6" xfId="6320"/>
    <cellStyle name="Notitie 4 3 6 2" xfId="16047"/>
    <cellStyle name="Notitie 4 3 7" xfId="6523"/>
    <cellStyle name="Notitie 4 3 7 2" xfId="16250"/>
    <cellStyle name="Notitie 4 3 8" xfId="6733"/>
    <cellStyle name="Notitie 4 3 8 2" xfId="16460"/>
    <cellStyle name="Notitie 4 3 9" xfId="6929"/>
    <cellStyle name="Notitie 4 3 9 2" xfId="16656"/>
    <cellStyle name="Notitie 4 30" xfId="8493"/>
    <cellStyle name="Notitie 4 30 2" xfId="18220"/>
    <cellStyle name="Notitie 4 31" xfId="5637"/>
    <cellStyle name="Notitie 4 31 2" xfId="15364"/>
    <cellStyle name="Notitie 4 32" xfId="4655"/>
    <cellStyle name="Notitie 4 32 2" xfId="14382"/>
    <cellStyle name="Notitie 4 33" xfId="2612"/>
    <cellStyle name="Notitie 4 33 2" xfId="12339"/>
    <cellStyle name="Notitie 4 4" xfId="3022"/>
    <cellStyle name="Notitie 4 4 2" xfId="12749"/>
    <cellStyle name="Notitie 4 5" xfId="2694"/>
    <cellStyle name="Notitie 4 5 2" xfId="12421"/>
    <cellStyle name="Notitie 4 6" xfId="4715"/>
    <cellStyle name="Notitie 4 6 2" xfId="14442"/>
    <cellStyle name="Notitie 4 7" xfId="2631"/>
    <cellStyle name="Notitie 4 7 2" xfId="12358"/>
    <cellStyle name="Notitie 4 8" xfId="2876"/>
    <cellStyle name="Notitie 4 8 2" xfId="12603"/>
    <cellStyle name="Notitie 4 9" xfId="5050"/>
    <cellStyle name="Notitie 4 9 2" xfId="14777"/>
    <cellStyle name="Notitie 5" xfId="813"/>
    <cellStyle name="Notitie 5 10" xfId="4882"/>
    <cellStyle name="Notitie 5 10 2" xfId="14609"/>
    <cellStyle name="Notitie 5 11" xfId="2941"/>
    <cellStyle name="Notitie 5 11 2" xfId="12668"/>
    <cellStyle name="Notitie 5 12" xfId="2921"/>
    <cellStyle name="Notitie 5 12 2" xfId="12648"/>
    <cellStyle name="Notitie 5 13" xfId="5334"/>
    <cellStyle name="Notitie 5 13 2" xfId="15061"/>
    <cellStyle name="Notitie 5 14" xfId="2934"/>
    <cellStyle name="Notitie 5 14 2" xfId="12661"/>
    <cellStyle name="Notitie 5 15" xfId="6074"/>
    <cellStyle name="Notitie 5 15 2" xfId="15801"/>
    <cellStyle name="Notitie 5 16" xfId="5151"/>
    <cellStyle name="Notitie 5 16 2" xfId="14878"/>
    <cellStyle name="Notitie 5 17" xfId="6111"/>
    <cellStyle name="Notitie 5 17 2" xfId="15838"/>
    <cellStyle name="Notitie 5 18" xfId="2545"/>
    <cellStyle name="Notitie 5 18 2" xfId="12272"/>
    <cellStyle name="Notitie 5 19" xfId="2720"/>
    <cellStyle name="Notitie 5 19 2" xfId="12447"/>
    <cellStyle name="Notitie 5 2" xfId="2301"/>
    <cellStyle name="Notitie 5 2 10" xfId="7140"/>
    <cellStyle name="Notitie 5 2 10 2" xfId="16867"/>
    <cellStyle name="Notitie 5 2 11" xfId="7336"/>
    <cellStyle name="Notitie 5 2 11 2" xfId="17063"/>
    <cellStyle name="Notitie 5 2 12" xfId="7531"/>
    <cellStyle name="Notitie 5 2 12 2" xfId="17258"/>
    <cellStyle name="Notitie 5 2 13" xfId="7725"/>
    <cellStyle name="Notitie 5 2 13 2" xfId="17452"/>
    <cellStyle name="Notitie 5 2 14" xfId="7921"/>
    <cellStyle name="Notitie 5 2 14 2" xfId="17648"/>
    <cellStyle name="Notitie 5 2 15" xfId="4939"/>
    <cellStyle name="Notitie 5 2 15 2" xfId="14666"/>
    <cellStyle name="Notitie 5 2 16" xfId="8223"/>
    <cellStyle name="Notitie 5 2 16 2" xfId="17950"/>
    <cellStyle name="Notitie 5 2 17" xfId="8411"/>
    <cellStyle name="Notitie 5 2 17 2" xfId="18138"/>
    <cellStyle name="Notitie 5 2 18" xfId="8593"/>
    <cellStyle name="Notitie 5 2 18 2" xfId="18320"/>
    <cellStyle name="Notitie 5 2 19" xfId="8767"/>
    <cellStyle name="Notitie 5 2 19 2" xfId="18494"/>
    <cellStyle name="Notitie 5 2 2" xfId="4523"/>
    <cellStyle name="Notitie 5 2 2 2" xfId="14250"/>
    <cellStyle name="Notitie 5 2 20" xfId="8940"/>
    <cellStyle name="Notitie 5 2 20 2" xfId="18667"/>
    <cellStyle name="Notitie 5 2 21" xfId="9120"/>
    <cellStyle name="Notitie 5 2 21 2" xfId="18847"/>
    <cellStyle name="Notitie 5 2 22" xfId="9290"/>
    <cellStyle name="Notitie 5 2 22 2" xfId="19017"/>
    <cellStyle name="Notitie 5 2 23" xfId="9460"/>
    <cellStyle name="Notitie 5 2 23 2" xfId="19187"/>
    <cellStyle name="Notitie 5 2 24" xfId="9624"/>
    <cellStyle name="Notitie 5 2 24 2" xfId="19351"/>
    <cellStyle name="Notitie 5 2 25" xfId="9796"/>
    <cellStyle name="Notitie 5 2 25 2" xfId="19523"/>
    <cellStyle name="Notitie 5 2 26" xfId="9957"/>
    <cellStyle name="Notitie 5 2 26 2" xfId="19684"/>
    <cellStyle name="Notitie 5 2 27" xfId="10116"/>
    <cellStyle name="Notitie 5 2 27 2" xfId="19843"/>
    <cellStyle name="Notitie 5 2 28" xfId="10271"/>
    <cellStyle name="Notitie 5 2 28 2" xfId="19998"/>
    <cellStyle name="Notitie 5 2 29" xfId="10425"/>
    <cellStyle name="Notitie 5 2 29 2" xfId="20152"/>
    <cellStyle name="Notitie 5 2 3" xfId="5732"/>
    <cellStyle name="Notitie 5 2 3 2" xfId="15459"/>
    <cellStyle name="Notitie 5 2 30" xfId="10576"/>
    <cellStyle name="Notitie 5 2 30 2" xfId="20303"/>
    <cellStyle name="Notitie 5 2 31" xfId="10722"/>
    <cellStyle name="Notitie 5 2 31 2" xfId="20449"/>
    <cellStyle name="Notitie 5 2 4" xfId="5947"/>
    <cellStyle name="Notitie 5 2 4 2" xfId="15674"/>
    <cellStyle name="Notitie 5 2 5" xfId="2868"/>
    <cellStyle name="Notitie 5 2 5 2" xfId="12595"/>
    <cellStyle name="Notitie 5 2 6" xfId="6321"/>
    <cellStyle name="Notitie 5 2 6 2" xfId="16048"/>
    <cellStyle name="Notitie 5 2 7" xfId="6524"/>
    <cellStyle name="Notitie 5 2 7 2" xfId="16251"/>
    <cellStyle name="Notitie 5 2 8" xfId="6734"/>
    <cellStyle name="Notitie 5 2 8 2" xfId="16461"/>
    <cellStyle name="Notitie 5 2 9" xfId="6930"/>
    <cellStyle name="Notitie 5 2 9 2" xfId="16657"/>
    <cellStyle name="Notitie 5 20" xfId="3082"/>
    <cellStyle name="Notitie 5 20 2" xfId="12809"/>
    <cellStyle name="Notitie 5 21" xfId="5900"/>
    <cellStyle name="Notitie 5 21 2" xfId="15627"/>
    <cellStyle name="Notitie 5 22" xfId="8104"/>
    <cellStyle name="Notitie 5 22 2" xfId="17831"/>
    <cellStyle name="Notitie 5 23" xfId="5181"/>
    <cellStyle name="Notitie 5 23 2" xfId="14908"/>
    <cellStyle name="Notitie 5 24" xfId="8056"/>
    <cellStyle name="Notitie 5 24 2" xfId="17783"/>
    <cellStyle name="Notitie 5 25" xfId="8043"/>
    <cellStyle name="Notitie 5 25 2" xfId="17770"/>
    <cellStyle name="Notitie 5 26" xfId="6639"/>
    <cellStyle name="Notitie 5 26 2" xfId="16366"/>
    <cellStyle name="Notitie 5 27" xfId="6538"/>
    <cellStyle name="Notitie 5 27 2" xfId="16265"/>
    <cellStyle name="Notitie 5 28" xfId="3040"/>
    <cellStyle name="Notitie 5 28 2" xfId="12767"/>
    <cellStyle name="Notitie 5 29" xfId="6336"/>
    <cellStyle name="Notitie 5 29 2" xfId="16063"/>
    <cellStyle name="Notitie 5 3" xfId="2302"/>
    <cellStyle name="Notitie 5 3 10" xfId="7141"/>
    <cellStyle name="Notitie 5 3 10 2" xfId="16868"/>
    <cellStyle name="Notitie 5 3 11" xfId="7337"/>
    <cellStyle name="Notitie 5 3 11 2" xfId="17064"/>
    <cellStyle name="Notitie 5 3 12" xfId="7532"/>
    <cellStyle name="Notitie 5 3 12 2" xfId="17259"/>
    <cellStyle name="Notitie 5 3 13" xfId="7726"/>
    <cellStyle name="Notitie 5 3 13 2" xfId="17453"/>
    <cellStyle name="Notitie 5 3 14" xfId="7922"/>
    <cellStyle name="Notitie 5 3 14 2" xfId="17649"/>
    <cellStyle name="Notitie 5 3 15" xfId="2795"/>
    <cellStyle name="Notitie 5 3 15 2" xfId="12522"/>
    <cellStyle name="Notitie 5 3 16" xfId="8224"/>
    <cellStyle name="Notitie 5 3 16 2" xfId="17951"/>
    <cellStyle name="Notitie 5 3 17" xfId="8412"/>
    <cellStyle name="Notitie 5 3 17 2" xfId="18139"/>
    <cellStyle name="Notitie 5 3 18" xfId="8594"/>
    <cellStyle name="Notitie 5 3 18 2" xfId="18321"/>
    <cellStyle name="Notitie 5 3 19" xfId="8768"/>
    <cellStyle name="Notitie 5 3 19 2" xfId="18495"/>
    <cellStyle name="Notitie 5 3 2" xfId="4524"/>
    <cellStyle name="Notitie 5 3 2 2" xfId="14251"/>
    <cellStyle name="Notitie 5 3 20" xfId="8941"/>
    <cellStyle name="Notitie 5 3 20 2" xfId="18668"/>
    <cellStyle name="Notitie 5 3 21" xfId="9121"/>
    <cellStyle name="Notitie 5 3 21 2" xfId="18848"/>
    <cellStyle name="Notitie 5 3 22" xfId="9291"/>
    <cellStyle name="Notitie 5 3 22 2" xfId="19018"/>
    <cellStyle name="Notitie 5 3 23" xfId="9461"/>
    <cellStyle name="Notitie 5 3 23 2" xfId="19188"/>
    <cellStyle name="Notitie 5 3 24" xfId="9625"/>
    <cellStyle name="Notitie 5 3 24 2" xfId="19352"/>
    <cellStyle name="Notitie 5 3 25" xfId="9797"/>
    <cellStyle name="Notitie 5 3 25 2" xfId="19524"/>
    <cellStyle name="Notitie 5 3 26" xfId="9958"/>
    <cellStyle name="Notitie 5 3 26 2" xfId="19685"/>
    <cellStyle name="Notitie 5 3 27" xfId="10117"/>
    <cellStyle name="Notitie 5 3 27 2" xfId="19844"/>
    <cellStyle name="Notitie 5 3 28" xfId="10272"/>
    <cellStyle name="Notitie 5 3 28 2" xfId="19999"/>
    <cellStyle name="Notitie 5 3 29" xfId="10426"/>
    <cellStyle name="Notitie 5 3 29 2" xfId="20153"/>
    <cellStyle name="Notitie 5 3 3" xfId="5733"/>
    <cellStyle name="Notitie 5 3 3 2" xfId="15460"/>
    <cellStyle name="Notitie 5 3 30" xfId="10577"/>
    <cellStyle name="Notitie 5 3 30 2" xfId="20304"/>
    <cellStyle name="Notitie 5 3 31" xfId="10723"/>
    <cellStyle name="Notitie 5 3 31 2" xfId="20450"/>
    <cellStyle name="Notitie 5 3 4" xfId="5948"/>
    <cellStyle name="Notitie 5 3 4 2" xfId="15675"/>
    <cellStyle name="Notitie 5 3 5" xfId="5405"/>
    <cellStyle name="Notitie 5 3 5 2" xfId="15132"/>
    <cellStyle name="Notitie 5 3 6" xfId="6322"/>
    <cellStyle name="Notitie 5 3 6 2" xfId="16049"/>
    <cellStyle name="Notitie 5 3 7" xfId="6525"/>
    <cellStyle name="Notitie 5 3 7 2" xfId="16252"/>
    <cellStyle name="Notitie 5 3 8" xfId="6735"/>
    <cellStyle name="Notitie 5 3 8 2" xfId="16462"/>
    <cellStyle name="Notitie 5 3 9" xfId="6931"/>
    <cellStyle name="Notitie 5 3 9 2" xfId="16658"/>
    <cellStyle name="Notitie 5 30" xfId="2777"/>
    <cellStyle name="Notitie 5 30 2" xfId="12504"/>
    <cellStyle name="Notitie 5 31" xfId="7021"/>
    <cellStyle name="Notitie 5 31 2" xfId="16748"/>
    <cellStyle name="Notitie 5 32" xfId="9637"/>
    <cellStyle name="Notitie 5 32 2" xfId="19364"/>
    <cellStyle name="Notitie 5 33" xfId="5168"/>
    <cellStyle name="Notitie 5 33 2" xfId="14895"/>
    <cellStyle name="Notitie 5 4" xfId="3023"/>
    <cellStyle name="Notitie 5 4 2" xfId="12750"/>
    <cellStyle name="Notitie 5 5" xfId="2693"/>
    <cellStyle name="Notitie 5 5 2" xfId="12420"/>
    <cellStyle name="Notitie 5 6" xfId="4682"/>
    <cellStyle name="Notitie 5 6 2" xfId="14409"/>
    <cellStyle name="Notitie 5 7" xfId="5820"/>
    <cellStyle name="Notitie 5 7 2" xfId="15547"/>
    <cellStyle name="Notitie 5 8" xfId="5171"/>
    <cellStyle name="Notitie 5 8 2" xfId="14898"/>
    <cellStyle name="Notitie 5 9" xfId="5520"/>
    <cellStyle name="Notitie 5 9 2" xfId="15247"/>
    <cellStyle name="Notitie 6" xfId="814"/>
    <cellStyle name="Notitie 6 10" xfId="5232"/>
    <cellStyle name="Notitie 6 10 2" xfId="14959"/>
    <cellStyle name="Notitie 6 11" xfId="2677"/>
    <cellStyle name="Notitie 6 11 2" xfId="12404"/>
    <cellStyle name="Notitie 6 12" xfId="4773"/>
    <cellStyle name="Notitie 6 12 2" xfId="14500"/>
    <cellStyle name="Notitie 6 13" xfId="5514"/>
    <cellStyle name="Notitie 6 13 2" xfId="15241"/>
    <cellStyle name="Notitie 6 14" xfId="5545"/>
    <cellStyle name="Notitie 6 14 2" xfId="15272"/>
    <cellStyle name="Notitie 6 15" xfId="2783"/>
    <cellStyle name="Notitie 6 15 2" xfId="12510"/>
    <cellStyle name="Notitie 6 16" xfId="4954"/>
    <cellStyle name="Notitie 6 16 2" xfId="14681"/>
    <cellStyle name="Notitie 6 17" xfId="7647"/>
    <cellStyle name="Notitie 6 17 2" xfId="17374"/>
    <cellStyle name="Notitie 6 18" xfId="2810"/>
    <cellStyle name="Notitie 6 18 2" xfId="12537"/>
    <cellStyle name="Notitie 6 19" xfId="5613"/>
    <cellStyle name="Notitie 6 19 2" xfId="15340"/>
    <cellStyle name="Notitie 6 2" xfId="2303"/>
    <cellStyle name="Notitie 6 2 10" xfId="7142"/>
    <cellStyle name="Notitie 6 2 10 2" xfId="16869"/>
    <cellStyle name="Notitie 6 2 11" xfId="7338"/>
    <cellStyle name="Notitie 6 2 11 2" xfId="17065"/>
    <cellStyle name="Notitie 6 2 12" xfId="7533"/>
    <cellStyle name="Notitie 6 2 12 2" xfId="17260"/>
    <cellStyle name="Notitie 6 2 13" xfId="7727"/>
    <cellStyle name="Notitie 6 2 13 2" xfId="17454"/>
    <cellStyle name="Notitie 6 2 14" xfId="7923"/>
    <cellStyle name="Notitie 6 2 14 2" xfId="17650"/>
    <cellStyle name="Notitie 6 2 15" xfId="4699"/>
    <cellStyle name="Notitie 6 2 15 2" xfId="14426"/>
    <cellStyle name="Notitie 6 2 16" xfId="8225"/>
    <cellStyle name="Notitie 6 2 16 2" xfId="17952"/>
    <cellStyle name="Notitie 6 2 17" xfId="8413"/>
    <cellStyle name="Notitie 6 2 17 2" xfId="18140"/>
    <cellStyle name="Notitie 6 2 18" xfId="8595"/>
    <cellStyle name="Notitie 6 2 18 2" xfId="18322"/>
    <cellStyle name="Notitie 6 2 19" xfId="8769"/>
    <cellStyle name="Notitie 6 2 19 2" xfId="18496"/>
    <cellStyle name="Notitie 6 2 2" xfId="4525"/>
    <cellStyle name="Notitie 6 2 2 2" xfId="14252"/>
    <cellStyle name="Notitie 6 2 20" xfId="8942"/>
    <cellStyle name="Notitie 6 2 20 2" xfId="18669"/>
    <cellStyle name="Notitie 6 2 21" xfId="9122"/>
    <cellStyle name="Notitie 6 2 21 2" xfId="18849"/>
    <cellStyle name="Notitie 6 2 22" xfId="9292"/>
    <cellStyle name="Notitie 6 2 22 2" xfId="19019"/>
    <cellStyle name="Notitie 6 2 23" xfId="9462"/>
    <cellStyle name="Notitie 6 2 23 2" xfId="19189"/>
    <cellStyle name="Notitie 6 2 24" xfId="9626"/>
    <cellStyle name="Notitie 6 2 24 2" xfId="19353"/>
    <cellStyle name="Notitie 6 2 25" xfId="9798"/>
    <cellStyle name="Notitie 6 2 25 2" xfId="19525"/>
    <cellStyle name="Notitie 6 2 26" xfId="9959"/>
    <cellStyle name="Notitie 6 2 26 2" xfId="19686"/>
    <cellStyle name="Notitie 6 2 27" xfId="10118"/>
    <cellStyle name="Notitie 6 2 27 2" xfId="19845"/>
    <cellStyle name="Notitie 6 2 28" xfId="10273"/>
    <cellStyle name="Notitie 6 2 28 2" xfId="20000"/>
    <cellStyle name="Notitie 6 2 29" xfId="10427"/>
    <cellStyle name="Notitie 6 2 29 2" xfId="20154"/>
    <cellStyle name="Notitie 6 2 3" xfId="5734"/>
    <cellStyle name="Notitie 6 2 3 2" xfId="15461"/>
    <cellStyle name="Notitie 6 2 30" xfId="10578"/>
    <cellStyle name="Notitie 6 2 30 2" xfId="20305"/>
    <cellStyle name="Notitie 6 2 31" xfId="10724"/>
    <cellStyle name="Notitie 6 2 31 2" xfId="20451"/>
    <cellStyle name="Notitie 6 2 4" xfId="5949"/>
    <cellStyle name="Notitie 6 2 4 2" xfId="15676"/>
    <cellStyle name="Notitie 6 2 5" xfId="4668"/>
    <cellStyle name="Notitie 6 2 5 2" xfId="14395"/>
    <cellStyle name="Notitie 6 2 6" xfId="6323"/>
    <cellStyle name="Notitie 6 2 6 2" xfId="16050"/>
    <cellStyle name="Notitie 6 2 7" xfId="6526"/>
    <cellStyle name="Notitie 6 2 7 2" xfId="16253"/>
    <cellStyle name="Notitie 6 2 8" xfId="6736"/>
    <cellStyle name="Notitie 6 2 8 2" xfId="16463"/>
    <cellStyle name="Notitie 6 2 9" xfId="6932"/>
    <cellStyle name="Notitie 6 2 9 2" xfId="16659"/>
    <cellStyle name="Notitie 6 20" xfId="7611"/>
    <cellStyle name="Notitie 6 20 2" xfId="17338"/>
    <cellStyle name="Notitie 6 21" xfId="6625"/>
    <cellStyle name="Notitie 6 21 2" xfId="16352"/>
    <cellStyle name="Notitie 6 22" xfId="5027"/>
    <cellStyle name="Notitie 6 22 2" xfId="14754"/>
    <cellStyle name="Notitie 6 23" xfId="5119"/>
    <cellStyle name="Notitie 6 23 2" xfId="14846"/>
    <cellStyle name="Notitie 6 24" xfId="2581"/>
    <cellStyle name="Notitie 6 24 2" xfId="12308"/>
    <cellStyle name="Notitie 6 25" xfId="2792"/>
    <cellStyle name="Notitie 6 25 2" xfId="12519"/>
    <cellStyle name="Notitie 6 26" xfId="5180"/>
    <cellStyle name="Notitie 6 26 2" xfId="14907"/>
    <cellStyle name="Notitie 6 27" xfId="7738"/>
    <cellStyle name="Notitie 6 27 2" xfId="17465"/>
    <cellStyle name="Notitie 6 28" xfId="7026"/>
    <cellStyle name="Notitie 6 28 2" xfId="16753"/>
    <cellStyle name="Notitie 6 29" xfId="8093"/>
    <cellStyle name="Notitie 6 29 2" xfId="17820"/>
    <cellStyle name="Notitie 6 3" xfId="2304"/>
    <cellStyle name="Notitie 6 3 10" xfId="7143"/>
    <cellStyle name="Notitie 6 3 10 2" xfId="16870"/>
    <cellStyle name="Notitie 6 3 11" xfId="7339"/>
    <cellStyle name="Notitie 6 3 11 2" xfId="17066"/>
    <cellStyle name="Notitie 6 3 12" xfId="7534"/>
    <cellStyle name="Notitie 6 3 12 2" xfId="17261"/>
    <cellStyle name="Notitie 6 3 13" xfId="7728"/>
    <cellStyle name="Notitie 6 3 13 2" xfId="17455"/>
    <cellStyle name="Notitie 6 3 14" xfId="7924"/>
    <cellStyle name="Notitie 6 3 14 2" xfId="17651"/>
    <cellStyle name="Notitie 6 3 15" xfId="5060"/>
    <cellStyle name="Notitie 6 3 15 2" xfId="14787"/>
    <cellStyle name="Notitie 6 3 16" xfId="8226"/>
    <cellStyle name="Notitie 6 3 16 2" xfId="17953"/>
    <cellStyle name="Notitie 6 3 17" xfId="8414"/>
    <cellStyle name="Notitie 6 3 17 2" xfId="18141"/>
    <cellStyle name="Notitie 6 3 18" xfId="8596"/>
    <cellStyle name="Notitie 6 3 18 2" xfId="18323"/>
    <cellStyle name="Notitie 6 3 19" xfId="8770"/>
    <cellStyle name="Notitie 6 3 19 2" xfId="18497"/>
    <cellStyle name="Notitie 6 3 2" xfId="4526"/>
    <cellStyle name="Notitie 6 3 2 2" xfId="14253"/>
    <cellStyle name="Notitie 6 3 20" xfId="8943"/>
    <cellStyle name="Notitie 6 3 20 2" xfId="18670"/>
    <cellStyle name="Notitie 6 3 21" xfId="9123"/>
    <cellStyle name="Notitie 6 3 21 2" xfId="18850"/>
    <cellStyle name="Notitie 6 3 22" xfId="9293"/>
    <cellStyle name="Notitie 6 3 22 2" xfId="19020"/>
    <cellStyle name="Notitie 6 3 23" xfId="9463"/>
    <cellStyle name="Notitie 6 3 23 2" xfId="19190"/>
    <cellStyle name="Notitie 6 3 24" xfId="9627"/>
    <cellStyle name="Notitie 6 3 24 2" xfId="19354"/>
    <cellStyle name="Notitie 6 3 25" xfId="9799"/>
    <cellStyle name="Notitie 6 3 25 2" xfId="19526"/>
    <cellStyle name="Notitie 6 3 26" xfId="9960"/>
    <cellStyle name="Notitie 6 3 26 2" xfId="19687"/>
    <cellStyle name="Notitie 6 3 27" xfId="10119"/>
    <cellStyle name="Notitie 6 3 27 2" xfId="19846"/>
    <cellStyle name="Notitie 6 3 28" xfId="10274"/>
    <cellStyle name="Notitie 6 3 28 2" xfId="20001"/>
    <cellStyle name="Notitie 6 3 29" xfId="10428"/>
    <cellStyle name="Notitie 6 3 29 2" xfId="20155"/>
    <cellStyle name="Notitie 6 3 3" xfId="5735"/>
    <cellStyle name="Notitie 6 3 3 2" xfId="15462"/>
    <cellStyle name="Notitie 6 3 30" xfId="10579"/>
    <cellStyle name="Notitie 6 3 30 2" xfId="20306"/>
    <cellStyle name="Notitie 6 3 31" xfId="10725"/>
    <cellStyle name="Notitie 6 3 31 2" xfId="20452"/>
    <cellStyle name="Notitie 6 3 4" xfId="5950"/>
    <cellStyle name="Notitie 6 3 4 2" xfId="15677"/>
    <cellStyle name="Notitie 6 3 5" xfId="5495"/>
    <cellStyle name="Notitie 6 3 5 2" xfId="15222"/>
    <cellStyle name="Notitie 6 3 6" xfId="6324"/>
    <cellStyle name="Notitie 6 3 6 2" xfId="16051"/>
    <cellStyle name="Notitie 6 3 7" xfId="6527"/>
    <cellStyle name="Notitie 6 3 7 2" xfId="16254"/>
    <cellStyle name="Notitie 6 3 8" xfId="6737"/>
    <cellStyle name="Notitie 6 3 8 2" xfId="16464"/>
    <cellStyle name="Notitie 6 3 9" xfId="6933"/>
    <cellStyle name="Notitie 6 3 9 2" xfId="16660"/>
    <cellStyle name="Notitie 6 30" xfId="5312"/>
    <cellStyle name="Notitie 6 30 2" xfId="15039"/>
    <cellStyle name="Notitie 6 31" xfId="7814"/>
    <cellStyle name="Notitie 6 31 2" xfId="17541"/>
    <cellStyle name="Notitie 6 32" xfId="2480"/>
    <cellStyle name="Notitie 6 32 2" xfId="12207"/>
    <cellStyle name="Notitie 6 33" xfId="5254"/>
    <cellStyle name="Notitie 6 33 2" xfId="14981"/>
    <cellStyle name="Notitie 6 4" xfId="3024"/>
    <cellStyle name="Notitie 6 4 2" xfId="12751"/>
    <cellStyle name="Notitie 6 5" xfId="2692"/>
    <cellStyle name="Notitie 6 5 2" xfId="12419"/>
    <cellStyle name="Notitie 6 6" xfId="5199"/>
    <cellStyle name="Notitie 6 6 2" xfId="14926"/>
    <cellStyle name="Notitie 6 7" xfId="2997"/>
    <cellStyle name="Notitie 6 7 2" xfId="12724"/>
    <cellStyle name="Notitie 6 8" xfId="3769"/>
    <cellStyle name="Notitie 6 8 2" xfId="13496"/>
    <cellStyle name="Notitie 6 9" xfId="3404"/>
    <cellStyle name="Notitie 6 9 2" xfId="13131"/>
    <cellStyle name="Notitie 7" xfId="815"/>
    <cellStyle name="Notitie 7 10" xfId="5105"/>
    <cellStyle name="Notitie 7 10 2" xfId="14832"/>
    <cellStyle name="Notitie 7 11" xfId="3010"/>
    <cellStyle name="Notitie 7 11 2" xfId="12737"/>
    <cellStyle name="Notitie 7 12" xfId="6095"/>
    <cellStyle name="Notitie 7 12 2" xfId="15822"/>
    <cellStyle name="Notitie 7 13" xfId="4890"/>
    <cellStyle name="Notitie 7 13 2" xfId="14617"/>
    <cellStyle name="Notitie 7 14" xfId="5143"/>
    <cellStyle name="Notitie 7 14 2" xfId="14870"/>
    <cellStyle name="Notitie 7 15" xfId="5323"/>
    <cellStyle name="Notitie 7 15 2" xfId="15050"/>
    <cellStyle name="Notitie 7 16" xfId="6221"/>
    <cellStyle name="Notitie 7 16 2" xfId="15948"/>
    <cellStyle name="Notitie 7 17" xfId="3405"/>
    <cellStyle name="Notitie 7 17 2" xfId="13132"/>
    <cellStyle name="Notitie 7 18" xfId="8041"/>
    <cellStyle name="Notitie 7 18 2" xfId="17768"/>
    <cellStyle name="Notitie 7 19" xfId="2587"/>
    <cellStyle name="Notitie 7 19 2" xfId="12314"/>
    <cellStyle name="Notitie 7 2" xfId="2305"/>
    <cellStyle name="Notitie 7 2 10" xfId="7144"/>
    <cellStyle name="Notitie 7 2 10 2" xfId="16871"/>
    <cellStyle name="Notitie 7 2 11" xfId="7340"/>
    <cellStyle name="Notitie 7 2 11 2" xfId="17067"/>
    <cellStyle name="Notitie 7 2 12" xfId="7535"/>
    <cellStyle name="Notitie 7 2 12 2" xfId="17262"/>
    <cellStyle name="Notitie 7 2 13" xfId="7729"/>
    <cellStyle name="Notitie 7 2 13 2" xfId="17456"/>
    <cellStyle name="Notitie 7 2 14" xfId="7925"/>
    <cellStyle name="Notitie 7 2 14 2" xfId="17652"/>
    <cellStyle name="Notitie 7 2 15" xfId="5102"/>
    <cellStyle name="Notitie 7 2 15 2" xfId="14829"/>
    <cellStyle name="Notitie 7 2 16" xfId="8227"/>
    <cellStyle name="Notitie 7 2 16 2" xfId="17954"/>
    <cellStyle name="Notitie 7 2 17" xfId="8415"/>
    <cellStyle name="Notitie 7 2 17 2" xfId="18142"/>
    <cellStyle name="Notitie 7 2 18" xfId="8597"/>
    <cellStyle name="Notitie 7 2 18 2" xfId="18324"/>
    <cellStyle name="Notitie 7 2 19" xfId="8771"/>
    <cellStyle name="Notitie 7 2 19 2" xfId="18498"/>
    <cellStyle name="Notitie 7 2 2" xfId="4527"/>
    <cellStyle name="Notitie 7 2 2 2" xfId="14254"/>
    <cellStyle name="Notitie 7 2 20" xfId="8944"/>
    <cellStyle name="Notitie 7 2 20 2" xfId="18671"/>
    <cellStyle name="Notitie 7 2 21" xfId="9124"/>
    <cellStyle name="Notitie 7 2 21 2" xfId="18851"/>
    <cellStyle name="Notitie 7 2 22" xfId="9294"/>
    <cellStyle name="Notitie 7 2 22 2" xfId="19021"/>
    <cellStyle name="Notitie 7 2 23" xfId="9464"/>
    <cellStyle name="Notitie 7 2 23 2" xfId="19191"/>
    <cellStyle name="Notitie 7 2 24" xfId="9628"/>
    <cellStyle name="Notitie 7 2 24 2" xfId="19355"/>
    <cellStyle name="Notitie 7 2 25" xfId="9800"/>
    <cellStyle name="Notitie 7 2 25 2" xfId="19527"/>
    <cellStyle name="Notitie 7 2 26" xfId="9961"/>
    <cellStyle name="Notitie 7 2 26 2" xfId="19688"/>
    <cellStyle name="Notitie 7 2 27" xfId="10120"/>
    <cellStyle name="Notitie 7 2 27 2" xfId="19847"/>
    <cellStyle name="Notitie 7 2 28" xfId="10275"/>
    <cellStyle name="Notitie 7 2 28 2" xfId="20002"/>
    <cellStyle name="Notitie 7 2 29" xfId="10429"/>
    <cellStyle name="Notitie 7 2 29 2" xfId="20156"/>
    <cellStyle name="Notitie 7 2 3" xfId="5736"/>
    <cellStyle name="Notitie 7 2 3 2" xfId="15463"/>
    <cellStyle name="Notitie 7 2 30" xfId="10580"/>
    <cellStyle name="Notitie 7 2 30 2" xfId="20307"/>
    <cellStyle name="Notitie 7 2 31" xfId="10726"/>
    <cellStyle name="Notitie 7 2 31 2" xfId="20453"/>
    <cellStyle name="Notitie 7 2 4" xfId="5951"/>
    <cellStyle name="Notitie 7 2 4 2" xfId="15678"/>
    <cellStyle name="Notitie 7 2 5" xfId="5011"/>
    <cellStyle name="Notitie 7 2 5 2" xfId="14738"/>
    <cellStyle name="Notitie 7 2 6" xfId="6325"/>
    <cellStyle name="Notitie 7 2 6 2" xfId="16052"/>
    <cellStyle name="Notitie 7 2 7" xfId="6528"/>
    <cellStyle name="Notitie 7 2 7 2" xfId="16255"/>
    <cellStyle name="Notitie 7 2 8" xfId="6738"/>
    <cellStyle name="Notitie 7 2 8 2" xfId="16465"/>
    <cellStyle name="Notitie 7 2 9" xfId="6934"/>
    <cellStyle name="Notitie 7 2 9 2" xfId="16661"/>
    <cellStyle name="Notitie 7 20" xfId="5447"/>
    <cellStyle name="Notitie 7 20 2" xfId="15174"/>
    <cellStyle name="Notitie 7 21" xfId="3047"/>
    <cellStyle name="Notitie 7 21 2" xfId="12774"/>
    <cellStyle name="Notitie 7 22" xfId="8042"/>
    <cellStyle name="Notitie 7 22 2" xfId="17769"/>
    <cellStyle name="Notitie 7 23" xfId="5309"/>
    <cellStyle name="Notitie 7 23 2" xfId="15036"/>
    <cellStyle name="Notitie 7 24" xfId="8238"/>
    <cellStyle name="Notitie 7 24 2" xfId="17965"/>
    <cellStyle name="Notitie 7 25" xfId="6830"/>
    <cellStyle name="Notitie 7 25 2" xfId="16557"/>
    <cellStyle name="Notitie 7 26" xfId="8082"/>
    <cellStyle name="Notitie 7 26 2" xfId="17809"/>
    <cellStyle name="Notitie 7 27" xfId="5829"/>
    <cellStyle name="Notitie 7 27 2" xfId="15556"/>
    <cellStyle name="Notitie 7 28" xfId="8954"/>
    <cellStyle name="Notitie 7 28 2" xfId="18681"/>
    <cellStyle name="Notitie 7 29" xfId="5745"/>
    <cellStyle name="Notitie 7 29 2" xfId="15472"/>
    <cellStyle name="Notitie 7 3" xfId="2306"/>
    <cellStyle name="Notitie 7 3 10" xfId="7145"/>
    <cellStyle name="Notitie 7 3 10 2" xfId="16872"/>
    <cellStyle name="Notitie 7 3 11" xfId="7341"/>
    <cellStyle name="Notitie 7 3 11 2" xfId="17068"/>
    <cellStyle name="Notitie 7 3 12" xfId="7536"/>
    <cellStyle name="Notitie 7 3 12 2" xfId="17263"/>
    <cellStyle name="Notitie 7 3 13" xfId="7730"/>
    <cellStyle name="Notitie 7 3 13 2" xfId="17457"/>
    <cellStyle name="Notitie 7 3 14" xfId="7926"/>
    <cellStyle name="Notitie 7 3 14 2" xfId="17653"/>
    <cellStyle name="Notitie 7 3 15" xfId="7225"/>
    <cellStyle name="Notitie 7 3 15 2" xfId="16952"/>
    <cellStyle name="Notitie 7 3 16" xfId="8228"/>
    <cellStyle name="Notitie 7 3 16 2" xfId="17955"/>
    <cellStyle name="Notitie 7 3 17" xfId="8416"/>
    <cellStyle name="Notitie 7 3 17 2" xfId="18143"/>
    <cellStyle name="Notitie 7 3 18" xfId="8598"/>
    <cellStyle name="Notitie 7 3 18 2" xfId="18325"/>
    <cellStyle name="Notitie 7 3 19" xfId="8772"/>
    <cellStyle name="Notitie 7 3 19 2" xfId="18499"/>
    <cellStyle name="Notitie 7 3 2" xfId="4528"/>
    <cellStyle name="Notitie 7 3 2 2" xfId="14255"/>
    <cellStyle name="Notitie 7 3 20" xfId="8945"/>
    <cellStyle name="Notitie 7 3 20 2" xfId="18672"/>
    <cellStyle name="Notitie 7 3 21" xfId="9125"/>
    <cellStyle name="Notitie 7 3 21 2" xfId="18852"/>
    <cellStyle name="Notitie 7 3 22" xfId="9295"/>
    <cellStyle name="Notitie 7 3 22 2" xfId="19022"/>
    <cellStyle name="Notitie 7 3 23" xfId="9465"/>
    <cellStyle name="Notitie 7 3 23 2" xfId="19192"/>
    <cellStyle name="Notitie 7 3 24" xfId="9629"/>
    <cellStyle name="Notitie 7 3 24 2" xfId="19356"/>
    <cellStyle name="Notitie 7 3 25" xfId="9801"/>
    <cellStyle name="Notitie 7 3 25 2" xfId="19528"/>
    <cellStyle name="Notitie 7 3 26" xfId="9962"/>
    <cellStyle name="Notitie 7 3 26 2" xfId="19689"/>
    <cellStyle name="Notitie 7 3 27" xfId="10121"/>
    <cellStyle name="Notitie 7 3 27 2" xfId="19848"/>
    <cellStyle name="Notitie 7 3 28" xfId="10276"/>
    <cellStyle name="Notitie 7 3 28 2" xfId="20003"/>
    <cellStyle name="Notitie 7 3 29" xfId="10430"/>
    <cellStyle name="Notitie 7 3 29 2" xfId="20157"/>
    <cellStyle name="Notitie 7 3 3" xfId="5737"/>
    <cellStyle name="Notitie 7 3 3 2" xfId="15464"/>
    <cellStyle name="Notitie 7 3 30" xfId="10581"/>
    <cellStyle name="Notitie 7 3 30 2" xfId="20308"/>
    <cellStyle name="Notitie 7 3 31" xfId="10727"/>
    <cellStyle name="Notitie 7 3 31 2" xfId="20454"/>
    <cellStyle name="Notitie 7 3 4" xfId="5952"/>
    <cellStyle name="Notitie 7 3 4 2" xfId="15679"/>
    <cellStyle name="Notitie 7 3 5" xfId="2635"/>
    <cellStyle name="Notitie 7 3 5 2" xfId="12362"/>
    <cellStyle name="Notitie 7 3 6" xfId="6326"/>
    <cellStyle name="Notitie 7 3 6 2" xfId="16053"/>
    <cellStyle name="Notitie 7 3 7" xfId="6529"/>
    <cellStyle name="Notitie 7 3 7 2" xfId="16256"/>
    <cellStyle name="Notitie 7 3 8" xfId="6739"/>
    <cellStyle name="Notitie 7 3 8 2" xfId="16466"/>
    <cellStyle name="Notitie 7 3 9" xfId="6935"/>
    <cellStyle name="Notitie 7 3 9 2" xfId="16662"/>
    <cellStyle name="Notitie 7 30" xfId="3086"/>
    <cellStyle name="Notitie 7 30 2" xfId="12813"/>
    <cellStyle name="Notitie 7 31" xfId="8364"/>
    <cellStyle name="Notitie 7 31 2" xfId="18091"/>
    <cellStyle name="Notitie 7 32" xfId="4608"/>
    <cellStyle name="Notitie 7 32 2" xfId="14335"/>
    <cellStyle name="Notitie 7 33" xfId="2870"/>
    <cellStyle name="Notitie 7 33 2" xfId="12597"/>
    <cellStyle name="Notitie 7 4" xfId="3025"/>
    <cellStyle name="Notitie 7 4 2" xfId="12752"/>
    <cellStyle name="Notitie 7 5" xfId="2691"/>
    <cellStyle name="Notitie 7 5 2" xfId="12418"/>
    <cellStyle name="Notitie 7 6" xfId="5435"/>
    <cellStyle name="Notitie 7 6 2" xfId="15162"/>
    <cellStyle name="Notitie 7 7" xfId="5654"/>
    <cellStyle name="Notitie 7 7 2" xfId="15381"/>
    <cellStyle name="Notitie 7 8" xfId="6096"/>
    <cellStyle name="Notitie 7 8 2" xfId="15823"/>
    <cellStyle name="Notitie 7 9" xfId="5830"/>
    <cellStyle name="Notitie 7 9 2" xfId="15557"/>
    <cellStyle name="Notitie 8" xfId="816"/>
    <cellStyle name="Notitie 8 10" xfId="2787"/>
    <cellStyle name="Notitie 8 10 2" xfId="12514"/>
    <cellStyle name="Notitie 8 11" xfId="2826"/>
    <cellStyle name="Notitie 8 11 2" xfId="12553"/>
    <cellStyle name="Notitie 8 12" xfId="5165"/>
    <cellStyle name="Notitie 8 12 2" xfId="14892"/>
    <cellStyle name="Notitie 8 13" xfId="5485"/>
    <cellStyle name="Notitie 8 13 2" xfId="15212"/>
    <cellStyle name="Notitie 8 14" xfId="6440"/>
    <cellStyle name="Notitie 8 14 2" xfId="16167"/>
    <cellStyle name="Notitie 8 15" xfId="2759"/>
    <cellStyle name="Notitie 8 15 2" xfId="12486"/>
    <cellStyle name="Notitie 8 16" xfId="2900"/>
    <cellStyle name="Notitie 8 16 2" xfId="12627"/>
    <cellStyle name="Notitie 8 17" xfId="5364"/>
    <cellStyle name="Notitie 8 17 2" xfId="15091"/>
    <cellStyle name="Notitie 8 18" xfId="5373"/>
    <cellStyle name="Notitie 8 18 2" xfId="15100"/>
    <cellStyle name="Notitie 8 19" xfId="6617"/>
    <cellStyle name="Notitie 8 19 2" xfId="16344"/>
    <cellStyle name="Notitie 8 2" xfId="2307"/>
    <cellStyle name="Notitie 8 2 10" xfId="7146"/>
    <cellStyle name="Notitie 8 2 10 2" xfId="16873"/>
    <cellStyle name="Notitie 8 2 11" xfId="7342"/>
    <cellStyle name="Notitie 8 2 11 2" xfId="17069"/>
    <cellStyle name="Notitie 8 2 12" xfId="7537"/>
    <cellStyle name="Notitie 8 2 12 2" xfId="17264"/>
    <cellStyle name="Notitie 8 2 13" xfId="7731"/>
    <cellStyle name="Notitie 8 2 13 2" xfId="17458"/>
    <cellStyle name="Notitie 8 2 14" xfId="7927"/>
    <cellStyle name="Notitie 8 2 14 2" xfId="17654"/>
    <cellStyle name="Notitie 8 2 15" xfId="5380"/>
    <cellStyle name="Notitie 8 2 15 2" xfId="15107"/>
    <cellStyle name="Notitie 8 2 16" xfId="8229"/>
    <cellStyle name="Notitie 8 2 16 2" xfId="17956"/>
    <cellStyle name="Notitie 8 2 17" xfId="8417"/>
    <cellStyle name="Notitie 8 2 17 2" xfId="18144"/>
    <cellStyle name="Notitie 8 2 18" xfId="8599"/>
    <cellStyle name="Notitie 8 2 18 2" xfId="18326"/>
    <cellStyle name="Notitie 8 2 19" xfId="8773"/>
    <cellStyle name="Notitie 8 2 19 2" xfId="18500"/>
    <cellStyle name="Notitie 8 2 2" xfId="4529"/>
    <cellStyle name="Notitie 8 2 2 2" xfId="14256"/>
    <cellStyle name="Notitie 8 2 20" xfId="8946"/>
    <cellStyle name="Notitie 8 2 20 2" xfId="18673"/>
    <cellStyle name="Notitie 8 2 21" xfId="9126"/>
    <cellStyle name="Notitie 8 2 21 2" xfId="18853"/>
    <cellStyle name="Notitie 8 2 22" xfId="9296"/>
    <cellStyle name="Notitie 8 2 22 2" xfId="19023"/>
    <cellStyle name="Notitie 8 2 23" xfId="9466"/>
    <cellStyle name="Notitie 8 2 23 2" xfId="19193"/>
    <cellStyle name="Notitie 8 2 24" xfId="9630"/>
    <cellStyle name="Notitie 8 2 24 2" xfId="19357"/>
    <cellStyle name="Notitie 8 2 25" xfId="9802"/>
    <cellStyle name="Notitie 8 2 25 2" xfId="19529"/>
    <cellStyle name="Notitie 8 2 26" xfId="9963"/>
    <cellStyle name="Notitie 8 2 26 2" xfId="19690"/>
    <cellStyle name="Notitie 8 2 27" xfId="10122"/>
    <cellStyle name="Notitie 8 2 27 2" xfId="19849"/>
    <cellStyle name="Notitie 8 2 28" xfId="10277"/>
    <cellStyle name="Notitie 8 2 28 2" xfId="20004"/>
    <cellStyle name="Notitie 8 2 29" xfId="10431"/>
    <cellStyle name="Notitie 8 2 29 2" xfId="20158"/>
    <cellStyle name="Notitie 8 2 3" xfId="5738"/>
    <cellStyle name="Notitie 8 2 3 2" xfId="15465"/>
    <cellStyle name="Notitie 8 2 30" xfId="10582"/>
    <cellStyle name="Notitie 8 2 30 2" xfId="20309"/>
    <cellStyle name="Notitie 8 2 31" xfId="10728"/>
    <cellStyle name="Notitie 8 2 31 2" xfId="20455"/>
    <cellStyle name="Notitie 8 2 4" xfId="5953"/>
    <cellStyle name="Notitie 8 2 4 2" xfId="15680"/>
    <cellStyle name="Notitie 8 2 5" xfId="4738"/>
    <cellStyle name="Notitie 8 2 5 2" xfId="14465"/>
    <cellStyle name="Notitie 8 2 6" xfId="6327"/>
    <cellStyle name="Notitie 8 2 6 2" xfId="16054"/>
    <cellStyle name="Notitie 8 2 7" xfId="6530"/>
    <cellStyle name="Notitie 8 2 7 2" xfId="16257"/>
    <cellStyle name="Notitie 8 2 8" xfId="6740"/>
    <cellStyle name="Notitie 8 2 8 2" xfId="16467"/>
    <cellStyle name="Notitie 8 2 9" xfId="6936"/>
    <cellStyle name="Notitie 8 2 9 2" xfId="16663"/>
    <cellStyle name="Notitie 8 20" xfId="6207"/>
    <cellStyle name="Notitie 8 20 2" xfId="15934"/>
    <cellStyle name="Notitie 8 21" xfId="6101"/>
    <cellStyle name="Notitie 8 21 2" xfId="15828"/>
    <cellStyle name="Notitie 8 22" xfId="5152"/>
    <cellStyle name="Notitie 8 22 2" xfId="14879"/>
    <cellStyle name="Notitie 8 23" xfId="7643"/>
    <cellStyle name="Notitie 8 23 2" xfId="17370"/>
    <cellStyle name="Notitie 8 24" xfId="7226"/>
    <cellStyle name="Notitie 8 24 2" xfId="16953"/>
    <cellStyle name="Notitie 8 25" xfId="5477"/>
    <cellStyle name="Notitie 8 25 2" xfId="15204"/>
    <cellStyle name="Notitie 8 26" xfId="7541"/>
    <cellStyle name="Notitie 8 26 2" xfId="17268"/>
    <cellStyle name="Notitie 8 27" xfId="2724"/>
    <cellStyle name="Notitie 8 27 2" xfId="12451"/>
    <cellStyle name="Notitie 8 28" xfId="3049"/>
    <cellStyle name="Notitie 8 28 2" xfId="12776"/>
    <cellStyle name="Notitie 8 29" xfId="2990"/>
    <cellStyle name="Notitie 8 29 2" xfId="12717"/>
    <cellStyle name="Notitie 8 3" xfId="2308"/>
    <cellStyle name="Notitie 8 3 10" xfId="7147"/>
    <cellStyle name="Notitie 8 3 10 2" xfId="16874"/>
    <cellStyle name="Notitie 8 3 11" xfId="7343"/>
    <cellStyle name="Notitie 8 3 11 2" xfId="17070"/>
    <cellStyle name="Notitie 8 3 12" xfId="7538"/>
    <cellStyle name="Notitie 8 3 12 2" xfId="17265"/>
    <cellStyle name="Notitie 8 3 13" xfId="7732"/>
    <cellStyle name="Notitie 8 3 13 2" xfId="17459"/>
    <cellStyle name="Notitie 8 3 14" xfId="7928"/>
    <cellStyle name="Notitie 8 3 14 2" xfId="17655"/>
    <cellStyle name="Notitie 8 3 15" xfId="6941"/>
    <cellStyle name="Notitie 8 3 15 2" xfId="16668"/>
    <cellStyle name="Notitie 8 3 16" xfId="8230"/>
    <cellStyle name="Notitie 8 3 16 2" xfId="17957"/>
    <cellStyle name="Notitie 8 3 17" xfId="8418"/>
    <cellStyle name="Notitie 8 3 17 2" xfId="18145"/>
    <cellStyle name="Notitie 8 3 18" xfId="8600"/>
    <cellStyle name="Notitie 8 3 18 2" xfId="18327"/>
    <cellStyle name="Notitie 8 3 19" xfId="8774"/>
    <cellStyle name="Notitie 8 3 19 2" xfId="18501"/>
    <cellStyle name="Notitie 8 3 2" xfId="4530"/>
    <cellStyle name="Notitie 8 3 2 2" xfId="14257"/>
    <cellStyle name="Notitie 8 3 20" xfId="8947"/>
    <cellStyle name="Notitie 8 3 20 2" xfId="18674"/>
    <cellStyle name="Notitie 8 3 21" xfId="9127"/>
    <cellStyle name="Notitie 8 3 21 2" xfId="18854"/>
    <cellStyle name="Notitie 8 3 22" xfId="9297"/>
    <cellStyle name="Notitie 8 3 22 2" xfId="19024"/>
    <cellStyle name="Notitie 8 3 23" xfId="9467"/>
    <cellStyle name="Notitie 8 3 23 2" xfId="19194"/>
    <cellStyle name="Notitie 8 3 24" xfId="9631"/>
    <cellStyle name="Notitie 8 3 24 2" xfId="19358"/>
    <cellStyle name="Notitie 8 3 25" xfId="9803"/>
    <cellStyle name="Notitie 8 3 25 2" xfId="19530"/>
    <cellStyle name="Notitie 8 3 26" xfId="9964"/>
    <cellStyle name="Notitie 8 3 26 2" xfId="19691"/>
    <cellStyle name="Notitie 8 3 27" xfId="10123"/>
    <cellStyle name="Notitie 8 3 27 2" xfId="19850"/>
    <cellStyle name="Notitie 8 3 28" xfId="10278"/>
    <cellStyle name="Notitie 8 3 28 2" xfId="20005"/>
    <cellStyle name="Notitie 8 3 29" xfId="10432"/>
    <cellStyle name="Notitie 8 3 29 2" xfId="20159"/>
    <cellStyle name="Notitie 8 3 3" xfId="5739"/>
    <cellStyle name="Notitie 8 3 3 2" xfId="15466"/>
    <cellStyle name="Notitie 8 3 30" xfId="10583"/>
    <cellStyle name="Notitie 8 3 30 2" xfId="20310"/>
    <cellStyle name="Notitie 8 3 31" xfId="10729"/>
    <cellStyle name="Notitie 8 3 31 2" xfId="20456"/>
    <cellStyle name="Notitie 8 3 4" xfId="5954"/>
    <cellStyle name="Notitie 8 3 4 2" xfId="15681"/>
    <cellStyle name="Notitie 8 3 5" xfId="5226"/>
    <cellStyle name="Notitie 8 3 5 2" xfId="14953"/>
    <cellStyle name="Notitie 8 3 6" xfId="6328"/>
    <cellStyle name="Notitie 8 3 6 2" xfId="16055"/>
    <cellStyle name="Notitie 8 3 7" xfId="6531"/>
    <cellStyle name="Notitie 8 3 7 2" xfId="16258"/>
    <cellStyle name="Notitie 8 3 8" xfId="6741"/>
    <cellStyle name="Notitie 8 3 8 2" xfId="16468"/>
    <cellStyle name="Notitie 8 3 9" xfId="6937"/>
    <cellStyle name="Notitie 8 3 9 2" xfId="16664"/>
    <cellStyle name="Notitie 8 30" xfId="4966"/>
    <cellStyle name="Notitie 8 30 2" xfId="14693"/>
    <cellStyle name="Notitie 8 31" xfId="7242"/>
    <cellStyle name="Notitie 8 31 2" xfId="16969"/>
    <cellStyle name="Notitie 8 32" xfId="9377"/>
    <cellStyle name="Notitie 8 32 2" xfId="19104"/>
    <cellStyle name="Notitie 8 33" xfId="3005"/>
    <cellStyle name="Notitie 8 33 2" xfId="12732"/>
    <cellStyle name="Notitie 8 4" xfId="3026"/>
    <cellStyle name="Notitie 8 4 2" xfId="12753"/>
    <cellStyle name="Notitie 8 5" xfId="2690"/>
    <cellStyle name="Notitie 8 5 2" xfId="12417"/>
    <cellStyle name="Notitie 8 6" xfId="4950"/>
    <cellStyle name="Notitie 8 6 2" xfId="14677"/>
    <cellStyle name="Notitie 8 7" xfId="2781"/>
    <cellStyle name="Notitie 8 7 2" xfId="12508"/>
    <cellStyle name="Notitie 8 8" xfId="5839"/>
    <cellStyle name="Notitie 8 8 2" xfId="15566"/>
    <cellStyle name="Notitie 8 9" xfId="5362"/>
    <cellStyle name="Notitie 8 9 2" xfId="15089"/>
    <cellStyle name="Notitie 9" xfId="817"/>
    <cellStyle name="Notitie 9 10" xfId="4838"/>
    <cellStyle name="Notitie 9 10 2" xfId="14565"/>
    <cellStyle name="Notitie 9 11" xfId="2643"/>
    <cellStyle name="Notitie 9 11 2" xfId="12370"/>
    <cellStyle name="Notitie 9 12" xfId="6075"/>
    <cellStyle name="Notitie 9 12 2" xfId="15802"/>
    <cellStyle name="Notitie 9 13" xfId="2443"/>
    <cellStyle name="Notitie 9 13 2" xfId="12170"/>
    <cellStyle name="Notitie 9 14" xfId="5815"/>
    <cellStyle name="Notitie 9 14 2" xfId="15542"/>
    <cellStyle name="Notitie 9 15" xfId="2942"/>
    <cellStyle name="Notitie 9 15 2" xfId="12669"/>
    <cellStyle name="Notitie 9 16" xfId="6949"/>
    <cellStyle name="Notitie 9 16 2" xfId="16676"/>
    <cellStyle name="Notitie 9 17" xfId="2584"/>
    <cellStyle name="Notitie 9 17 2" xfId="12311"/>
    <cellStyle name="Notitie 9 18" xfId="4800"/>
    <cellStyle name="Notitie 9 18 2" xfId="14527"/>
    <cellStyle name="Notitie 9 19" xfId="6062"/>
    <cellStyle name="Notitie 9 19 2" xfId="15789"/>
    <cellStyle name="Notitie 9 2" xfId="2309"/>
    <cellStyle name="Notitie 9 2 10" xfId="7148"/>
    <cellStyle name="Notitie 9 2 10 2" xfId="16875"/>
    <cellStyle name="Notitie 9 2 11" xfId="7344"/>
    <cellStyle name="Notitie 9 2 11 2" xfId="17071"/>
    <cellStyle name="Notitie 9 2 12" xfId="7539"/>
    <cellStyle name="Notitie 9 2 12 2" xfId="17266"/>
    <cellStyle name="Notitie 9 2 13" xfId="7733"/>
    <cellStyle name="Notitie 9 2 13 2" xfId="17460"/>
    <cellStyle name="Notitie 9 2 14" xfId="7929"/>
    <cellStyle name="Notitie 9 2 14 2" xfId="17656"/>
    <cellStyle name="Notitie 9 2 15" xfId="5750"/>
    <cellStyle name="Notitie 9 2 15 2" xfId="15477"/>
    <cellStyle name="Notitie 9 2 16" xfId="8231"/>
    <cellStyle name="Notitie 9 2 16 2" xfId="17958"/>
    <cellStyle name="Notitie 9 2 17" xfId="8419"/>
    <cellStyle name="Notitie 9 2 17 2" xfId="18146"/>
    <cellStyle name="Notitie 9 2 18" xfId="8601"/>
    <cellStyle name="Notitie 9 2 18 2" xfId="18328"/>
    <cellStyle name="Notitie 9 2 19" xfId="8775"/>
    <cellStyle name="Notitie 9 2 19 2" xfId="18502"/>
    <cellStyle name="Notitie 9 2 2" xfId="4531"/>
    <cellStyle name="Notitie 9 2 2 2" xfId="14258"/>
    <cellStyle name="Notitie 9 2 20" xfId="8948"/>
    <cellStyle name="Notitie 9 2 20 2" xfId="18675"/>
    <cellStyle name="Notitie 9 2 21" xfId="9128"/>
    <cellStyle name="Notitie 9 2 21 2" xfId="18855"/>
    <cellStyle name="Notitie 9 2 22" xfId="9298"/>
    <cellStyle name="Notitie 9 2 22 2" xfId="19025"/>
    <cellStyle name="Notitie 9 2 23" xfId="9468"/>
    <cellStyle name="Notitie 9 2 23 2" xfId="19195"/>
    <cellStyle name="Notitie 9 2 24" xfId="9632"/>
    <cellStyle name="Notitie 9 2 24 2" xfId="19359"/>
    <cellStyle name="Notitie 9 2 25" xfId="9804"/>
    <cellStyle name="Notitie 9 2 25 2" xfId="19531"/>
    <cellStyle name="Notitie 9 2 26" xfId="9965"/>
    <cellStyle name="Notitie 9 2 26 2" xfId="19692"/>
    <cellStyle name="Notitie 9 2 27" xfId="10124"/>
    <cellStyle name="Notitie 9 2 27 2" xfId="19851"/>
    <cellStyle name="Notitie 9 2 28" xfId="10279"/>
    <cellStyle name="Notitie 9 2 28 2" xfId="20006"/>
    <cellStyle name="Notitie 9 2 29" xfId="10433"/>
    <cellStyle name="Notitie 9 2 29 2" xfId="20160"/>
    <cellStyle name="Notitie 9 2 3" xfId="5740"/>
    <cellStyle name="Notitie 9 2 3 2" xfId="15467"/>
    <cellStyle name="Notitie 9 2 30" xfId="10584"/>
    <cellStyle name="Notitie 9 2 30 2" xfId="20311"/>
    <cellStyle name="Notitie 9 2 31" xfId="10730"/>
    <cellStyle name="Notitie 9 2 31 2" xfId="20457"/>
    <cellStyle name="Notitie 9 2 4" xfId="5955"/>
    <cellStyle name="Notitie 9 2 4 2" xfId="15682"/>
    <cellStyle name="Notitie 9 2 5" xfId="5467"/>
    <cellStyle name="Notitie 9 2 5 2" xfId="15194"/>
    <cellStyle name="Notitie 9 2 6" xfId="6329"/>
    <cellStyle name="Notitie 9 2 6 2" xfId="16056"/>
    <cellStyle name="Notitie 9 2 7" xfId="6532"/>
    <cellStyle name="Notitie 9 2 7 2" xfId="16259"/>
    <cellStyle name="Notitie 9 2 8" xfId="6742"/>
    <cellStyle name="Notitie 9 2 8 2" xfId="16469"/>
    <cellStyle name="Notitie 9 2 9" xfId="6938"/>
    <cellStyle name="Notitie 9 2 9 2" xfId="16665"/>
    <cellStyle name="Notitie 9 20" xfId="5531"/>
    <cellStyle name="Notitie 9 20 2" xfId="15258"/>
    <cellStyle name="Notitie 9 21" xfId="5278"/>
    <cellStyle name="Notitie 9 21 2" xfId="15005"/>
    <cellStyle name="Notitie 9 22" xfId="6069"/>
    <cellStyle name="Notitie 9 22 2" xfId="15796"/>
    <cellStyle name="Notitie 9 23" xfId="8048"/>
    <cellStyle name="Notitie 9 23 2" xfId="17775"/>
    <cellStyle name="Notitie 9 24" xfId="5071"/>
    <cellStyle name="Notitie 9 24 2" xfId="14798"/>
    <cellStyle name="Notitie 9 25" xfId="8605"/>
    <cellStyle name="Notitie 9 25 2" xfId="18332"/>
    <cellStyle name="Notitie 9 26" xfId="7740"/>
    <cellStyle name="Notitie 9 26 2" xfId="17467"/>
    <cellStyle name="Notitie 9 27" xfId="8019"/>
    <cellStyle name="Notitie 9 27 2" xfId="17746"/>
    <cellStyle name="Notitie 9 28" xfId="2939"/>
    <cellStyle name="Notitie 9 28 2" xfId="12666"/>
    <cellStyle name="Notitie 9 29" xfId="9302"/>
    <cellStyle name="Notitie 9 29 2" xfId="19029"/>
    <cellStyle name="Notitie 9 3" xfId="2310"/>
    <cellStyle name="Notitie 9 3 10" xfId="7149"/>
    <cellStyle name="Notitie 9 3 10 2" xfId="16876"/>
    <cellStyle name="Notitie 9 3 11" xfId="7345"/>
    <cellStyle name="Notitie 9 3 11 2" xfId="17072"/>
    <cellStyle name="Notitie 9 3 12" xfId="7540"/>
    <cellStyle name="Notitie 9 3 12 2" xfId="17267"/>
    <cellStyle name="Notitie 9 3 13" xfId="7734"/>
    <cellStyle name="Notitie 9 3 13 2" xfId="17461"/>
    <cellStyle name="Notitie 9 3 14" xfId="7930"/>
    <cellStyle name="Notitie 9 3 14 2" xfId="17657"/>
    <cellStyle name="Notitie 9 3 15" xfId="2728"/>
    <cellStyle name="Notitie 9 3 15 2" xfId="12455"/>
    <cellStyle name="Notitie 9 3 16" xfId="8232"/>
    <cellStyle name="Notitie 9 3 16 2" xfId="17959"/>
    <cellStyle name="Notitie 9 3 17" xfId="8420"/>
    <cellStyle name="Notitie 9 3 17 2" xfId="18147"/>
    <cellStyle name="Notitie 9 3 18" xfId="8602"/>
    <cellStyle name="Notitie 9 3 18 2" xfId="18329"/>
    <cellStyle name="Notitie 9 3 19" xfId="8776"/>
    <cellStyle name="Notitie 9 3 19 2" xfId="18503"/>
    <cellStyle name="Notitie 9 3 2" xfId="4532"/>
    <cellStyle name="Notitie 9 3 2 2" xfId="14259"/>
    <cellStyle name="Notitie 9 3 20" xfId="8949"/>
    <cellStyle name="Notitie 9 3 20 2" xfId="18676"/>
    <cellStyle name="Notitie 9 3 21" xfId="9129"/>
    <cellStyle name="Notitie 9 3 21 2" xfId="18856"/>
    <cellStyle name="Notitie 9 3 22" xfId="9299"/>
    <cellStyle name="Notitie 9 3 22 2" xfId="19026"/>
    <cellStyle name="Notitie 9 3 23" xfId="9469"/>
    <cellStyle name="Notitie 9 3 23 2" xfId="19196"/>
    <cellStyle name="Notitie 9 3 24" xfId="9633"/>
    <cellStyle name="Notitie 9 3 24 2" xfId="19360"/>
    <cellStyle name="Notitie 9 3 25" xfId="9805"/>
    <cellStyle name="Notitie 9 3 25 2" xfId="19532"/>
    <cellStyle name="Notitie 9 3 26" xfId="9966"/>
    <cellStyle name="Notitie 9 3 26 2" xfId="19693"/>
    <cellStyle name="Notitie 9 3 27" xfId="10125"/>
    <cellStyle name="Notitie 9 3 27 2" xfId="19852"/>
    <cellStyle name="Notitie 9 3 28" xfId="10280"/>
    <cellStyle name="Notitie 9 3 28 2" xfId="20007"/>
    <cellStyle name="Notitie 9 3 29" xfId="10434"/>
    <cellStyle name="Notitie 9 3 29 2" xfId="20161"/>
    <cellStyle name="Notitie 9 3 3" xfId="5741"/>
    <cellStyle name="Notitie 9 3 3 2" xfId="15468"/>
    <cellStyle name="Notitie 9 3 30" xfId="10585"/>
    <cellStyle name="Notitie 9 3 30 2" xfId="20312"/>
    <cellStyle name="Notitie 9 3 31" xfId="10731"/>
    <cellStyle name="Notitie 9 3 31 2" xfId="20458"/>
    <cellStyle name="Notitie 9 3 4" xfId="5956"/>
    <cellStyle name="Notitie 9 3 4 2" xfId="15683"/>
    <cellStyle name="Notitie 9 3 5" xfId="4978"/>
    <cellStyle name="Notitie 9 3 5 2" xfId="14705"/>
    <cellStyle name="Notitie 9 3 6" xfId="6330"/>
    <cellStyle name="Notitie 9 3 6 2" xfId="16057"/>
    <cellStyle name="Notitie 9 3 7" xfId="6533"/>
    <cellStyle name="Notitie 9 3 7 2" xfId="16260"/>
    <cellStyle name="Notitie 9 3 8" xfId="6743"/>
    <cellStyle name="Notitie 9 3 8 2" xfId="16470"/>
    <cellStyle name="Notitie 9 3 9" xfId="6939"/>
    <cellStyle name="Notitie 9 3 9 2" xfId="16666"/>
    <cellStyle name="Notitie 9 30" xfId="2890"/>
    <cellStyle name="Notitie 9 30 2" xfId="12617"/>
    <cellStyle name="Notitie 9 31" xfId="7639"/>
    <cellStyle name="Notitie 9 31 2" xfId="17366"/>
    <cellStyle name="Notitie 9 32" xfId="7042"/>
    <cellStyle name="Notitie 9 32 2" xfId="16769"/>
    <cellStyle name="Notitie 9 33" xfId="5154"/>
    <cellStyle name="Notitie 9 33 2" xfId="14881"/>
    <cellStyle name="Notitie 9 4" xfId="3027"/>
    <cellStyle name="Notitie 9 4 2" xfId="12754"/>
    <cellStyle name="Notitie 9 5" xfId="2689"/>
    <cellStyle name="Notitie 9 5 2" xfId="12416"/>
    <cellStyle name="Notitie 9 6" xfId="5396"/>
    <cellStyle name="Notitie 9 6 2" xfId="15123"/>
    <cellStyle name="Notitie 9 7" xfId="5268"/>
    <cellStyle name="Notitie 9 7 2" xfId="14995"/>
    <cellStyle name="Notitie 9 8" xfId="2846"/>
    <cellStyle name="Notitie 9 8 2" xfId="12573"/>
    <cellStyle name="Notitie 9 9" xfId="2840"/>
    <cellStyle name="Notitie 9 9 2" xfId="12567"/>
    <cellStyle name="Ongeldig" xfId="6" builtinId="27" customBuiltin="1"/>
    <cellStyle name="Ongeldig 10" xfId="818"/>
    <cellStyle name="Ongeldig 11" xfId="819"/>
    <cellStyle name="Ongeldig 12" xfId="820"/>
    <cellStyle name="Ongeldig 13" xfId="821"/>
    <cellStyle name="Ongeldig 14" xfId="822"/>
    <cellStyle name="Ongeldig 15" xfId="823"/>
    <cellStyle name="Ongeldig 16" xfId="824"/>
    <cellStyle name="Ongeldig 2" xfId="178"/>
    <cellStyle name="Ongeldig 3" xfId="825"/>
    <cellStyle name="Ongeldig 4" xfId="826"/>
    <cellStyle name="Ongeldig 5" xfId="827"/>
    <cellStyle name="Ongeldig 6" xfId="828"/>
    <cellStyle name="Ongeldig 7" xfId="829"/>
    <cellStyle name="Ongeldig 8" xfId="830"/>
    <cellStyle name="Ongeldig 9" xfId="831"/>
    <cellStyle name="Procent 2" xfId="179"/>
    <cellStyle name="Procent 2 2" xfId="180"/>
    <cellStyle name="Procent 2 2 2" xfId="181"/>
    <cellStyle name="Procent 2 2 3" xfId="317"/>
    <cellStyle name="Procent 2 2 4" xfId="1211"/>
    <cellStyle name="Procent 2 2 4 2" xfId="1543"/>
    <cellStyle name="Procent 2 3" xfId="182"/>
    <cellStyle name="Procent 2 3 2" xfId="183"/>
    <cellStyle name="Procent 2 4" xfId="184"/>
    <cellStyle name="Procent 3" xfId="185"/>
    <cellStyle name="Procent 3 2" xfId="186"/>
    <cellStyle name="Procent 3 2 2" xfId="187"/>
    <cellStyle name="Procent 3 2 3" xfId="318"/>
    <cellStyle name="Procent 3 3" xfId="188"/>
    <cellStyle name="Procent 3 3 2" xfId="319"/>
    <cellStyle name="Procent 3 4" xfId="189"/>
    <cellStyle name="Procent 3 5" xfId="320"/>
    <cellStyle name="Procent 3 6" xfId="1212"/>
    <cellStyle name="Procent 3 6 2" xfId="1544"/>
    <cellStyle name="Procent 4" xfId="190"/>
    <cellStyle name="Procent 4 2" xfId="1213"/>
    <cellStyle name="Procent 5" xfId="10794"/>
    <cellStyle name="Standaard" xfId="0" builtinId="0"/>
    <cellStyle name="Standaard 10" xfId="41"/>
    <cellStyle name="Standaard 10 2" xfId="191"/>
    <cellStyle name="Standaard 10 2 2" xfId="192"/>
    <cellStyle name="Standaard 10 3" xfId="193"/>
    <cellStyle name="Standaard 10 4" xfId="194"/>
    <cellStyle name="Standaard 10 5" xfId="1214"/>
    <cellStyle name="Standaard 10 5 2" xfId="1545"/>
    <cellStyle name="Standaard 10 5 2 2" xfId="2204"/>
    <cellStyle name="Standaard 10 5 2 2 2" xfId="4426"/>
    <cellStyle name="Standaard 10 5 2 2 2 2" xfId="14153"/>
    <cellStyle name="Standaard 10 5 2 2 2 3" xfId="23194"/>
    <cellStyle name="Standaard 10 5 2 2 2 4" xfId="25916"/>
    <cellStyle name="Standaard 10 5 2 2 3" xfId="12087"/>
    <cellStyle name="Standaard 10 5 2 2 4" xfId="21831"/>
    <cellStyle name="Standaard 10 5 2 2 5" xfId="24554"/>
    <cellStyle name="Standaard 10 5 2 3" xfId="3767"/>
    <cellStyle name="Standaard 10 5 2 3 2" xfId="13494"/>
    <cellStyle name="Standaard 10 5 2 3 3" xfId="22538"/>
    <cellStyle name="Standaard 10 5 2 3 4" xfId="25260"/>
    <cellStyle name="Standaard 10 5 2 4" xfId="11431"/>
    <cellStyle name="Standaard 10 5 2 5" xfId="21175"/>
    <cellStyle name="Standaard 10 5 2 6" xfId="23898"/>
    <cellStyle name="Standaard 10 5 3" xfId="1876"/>
    <cellStyle name="Standaard 10 5 3 2" xfId="4098"/>
    <cellStyle name="Standaard 10 5 3 2 2" xfId="13825"/>
    <cellStyle name="Standaard 10 5 3 2 3" xfId="22866"/>
    <cellStyle name="Standaard 10 5 3 2 4" xfId="25588"/>
    <cellStyle name="Standaard 10 5 3 3" xfId="11759"/>
    <cellStyle name="Standaard 10 5 3 4" xfId="21503"/>
    <cellStyle name="Standaard 10 5 3 5" xfId="24226"/>
    <cellStyle name="Standaard 10 5 4" xfId="3409"/>
    <cellStyle name="Standaard 10 5 4 2" xfId="13136"/>
    <cellStyle name="Standaard 10 5 4 3" xfId="22210"/>
    <cellStyle name="Standaard 10 5 4 4" xfId="24932"/>
    <cellStyle name="Standaard 10 5 5" xfId="11103"/>
    <cellStyle name="Standaard 10 5 6" xfId="20846"/>
    <cellStyle name="Standaard 10 5 7" xfId="23570"/>
    <cellStyle name="Standaard 11" xfId="42"/>
    <cellStyle name="Standaard 11 2" xfId="195"/>
    <cellStyle name="Standaard 11 3" xfId="196"/>
    <cellStyle name="Standaard 11 4" xfId="197"/>
    <cellStyle name="Standaard 12" xfId="43"/>
    <cellStyle name="Standaard 12 2" xfId="198"/>
    <cellStyle name="Standaard 12 3" xfId="199"/>
    <cellStyle name="Standaard 12 4" xfId="200"/>
    <cellStyle name="Standaard 13" xfId="44"/>
    <cellStyle name="Standaard 13 2" xfId="201"/>
    <cellStyle name="Standaard 13 3" xfId="202"/>
    <cellStyle name="Standaard 13 4" xfId="203"/>
    <cellStyle name="Standaard 14" xfId="45"/>
    <cellStyle name="Standaard 14 2" xfId="204"/>
    <cellStyle name="Standaard 14 3" xfId="205"/>
    <cellStyle name="Standaard 14 4" xfId="206"/>
    <cellStyle name="Standaard 15" xfId="46"/>
    <cellStyle name="Standaard 15 2" xfId="207"/>
    <cellStyle name="Standaard 15 3" xfId="208"/>
    <cellStyle name="Standaard 15 4" xfId="209"/>
    <cellStyle name="Standaard 16" xfId="47"/>
    <cellStyle name="Standaard 16 2" xfId="210"/>
    <cellStyle name="Standaard 16 3" xfId="211"/>
    <cellStyle name="Standaard 16 4" xfId="212"/>
    <cellStyle name="Standaard 17" xfId="48"/>
    <cellStyle name="Standaard 17 2" xfId="213"/>
    <cellStyle name="Standaard 17 3" xfId="214"/>
    <cellStyle name="Standaard 17 4" xfId="215"/>
    <cellStyle name="Standaard 18" xfId="49"/>
    <cellStyle name="Standaard 18 2" xfId="216"/>
    <cellStyle name="Standaard 18 3" xfId="217"/>
    <cellStyle name="Standaard 18 4" xfId="218"/>
    <cellStyle name="Standaard 19" xfId="63"/>
    <cellStyle name="Standaard 19 2" xfId="220"/>
    <cellStyle name="Standaard 19 2 10" xfId="984"/>
    <cellStyle name="Standaard 19 2 10 2" xfId="1321"/>
    <cellStyle name="Standaard 19 2 10 2 2" xfId="1984"/>
    <cellStyle name="Standaard 19 2 10 2 2 2" xfId="4206"/>
    <cellStyle name="Standaard 19 2 10 2 2 2 2" xfId="13933"/>
    <cellStyle name="Standaard 19 2 10 2 2 2 3" xfId="22974"/>
    <cellStyle name="Standaard 19 2 10 2 2 2 4" xfId="25696"/>
    <cellStyle name="Standaard 19 2 10 2 2 3" xfId="11867"/>
    <cellStyle name="Standaard 19 2 10 2 2 4" xfId="21611"/>
    <cellStyle name="Standaard 19 2 10 2 2 5" xfId="24334"/>
    <cellStyle name="Standaard 19 2 10 2 3" xfId="3545"/>
    <cellStyle name="Standaard 19 2 10 2 3 2" xfId="13272"/>
    <cellStyle name="Standaard 19 2 10 2 3 3" xfId="22318"/>
    <cellStyle name="Standaard 19 2 10 2 3 4" xfId="25040"/>
    <cellStyle name="Standaard 19 2 10 2 4" xfId="11211"/>
    <cellStyle name="Standaard 19 2 10 2 5" xfId="20955"/>
    <cellStyle name="Standaard 19 2 10 2 6" xfId="23678"/>
    <cellStyle name="Standaard 19 2 10 3" xfId="1656"/>
    <cellStyle name="Standaard 19 2 10 3 2" xfId="3878"/>
    <cellStyle name="Standaard 19 2 10 3 2 2" xfId="13605"/>
    <cellStyle name="Standaard 19 2 10 3 2 3" xfId="22646"/>
    <cellStyle name="Standaard 19 2 10 3 2 4" xfId="25368"/>
    <cellStyle name="Standaard 19 2 10 3 3" xfId="11539"/>
    <cellStyle name="Standaard 19 2 10 3 4" xfId="21283"/>
    <cellStyle name="Standaard 19 2 10 3 5" xfId="24006"/>
    <cellStyle name="Standaard 19 2 10 4" xfId="3180"/>
    <cellStyle name="Standaard 19 2 10 4 2" xfId="12907"/>
    <cellStyle name="Standaard 19 2 10 4 3" xfId="21990"/>
    <cellStyle name="Standaard 19 2 10 4 4" xfId="24712"/>
    <cellStyle name="Standaard 19 2 10 5" xfId="10883"/>
    <cellStyle name="Standaard 19 2 10 6" xfId="20626"/>
    <cellStyle name="Standaard 19 2 10 7" xfId="23350"/>
    <cellStyle name="Standaard 19 2 11" xfId="1072"/>
    <cellStyle name="Standaard 19 2 11 2" xfId="1409"/>
    <cellStyle name="Standaard 19 2 11 2 2" xfId="2072"/>
    <cellStyle name="Standaard 19 2 11 2 2 2" xfId="4294"/>
    <cellStyle name="Standaard 19 2 11 2 2 2 2" xfId="14021"/>
    <cellStyle name="Standaard 19 2 11 2 2 2 3" xfId="23062"/>
    <cellStyle name="Standaard 19 2 11 2 2 2 4" xfId="25784"/>
    <cellStyle name="Standaard 19 2 11 2 2 3" xfId="11955"/>
    <cellStyle name="Standaard 19 2 11 2 2 4" xfId="21699"/>
    <cellStyle name="Standaard 19 2 11 2 2 5" xfId="24422"/>
    <cellStyle name="Standaard 19 2 11 2 3" xfId="3633"/>
    <cellStyle name="Standaard 19 2 11 2 3 2" xfId="13360"/>
    <cellStyle name="Standaard 19 2 11 2 3 3" xfId="22406"/>
    <cellStyle name="Standaard 19 2 11 2 3 4" xfId="25128"/>
    <cellStyle name="Standaard 19 2 11 2 4" xfId="11299"/>
    <cellStyle name="Standaard 19 2 11 2 5" xfId="21043"/>
    <cellStyle name="Standaard 19 2 11 2 6" xfId="23766"/>
    <cellStyle name="Standaard 19 2 11 3" xfId="1744"/>
    <cellStyle name="Standaard 19 2 11 3 2" xfId="3966"/>
    <cellStyle name="Standaard 19 2 11 3 2 2" xfId="13693"/>
    <cellStyle name="Standaard 19 2 11 3 2 3" xfId="22734"/>
    <cellStyle name="Standaard 19 2 11 3 2 4" xfId="25456"/>
    <cellStyle name="Standaard 19 2 11 3 3" xfId="11627"/>
    <cellStyle name="Standaard 19 2 11 3 4" xfId="21371"/>
    <cellStyle name="Standaard 19 2 11 3 5" xfId="24094"/>
    <cellStyle name="Standaard 19 2 11 4" xfId="3268"/>
    <cellStyle name="Standaard 19 2 11 4 2" xfId="12995"/>
    <cellStyle name="Standaard 19 2 11 4 3" xfId="22078"/>
    <cellStyle name="Standaard 19 2 11 4 4" xfId="24800"/>
    <cellStyle name="Standaard 19 2 11 5" xfId="10971"/>
    <cellStyle name="Standaard 19 2 11 6" xfId="20714"/>
    <cellStyle name="Standaard 19 2 11 7" xfId="23438"/>
    <cellStyle name="Standaard 19 2 12" xfId="1164"/>
    <cellStyle name="Standaard 19 2 12 2" xfId="1499"/>
    <cellStyle name="Standaard 19 2 12 2 2" xfId="2160"/>
    <cellStyle name="Standaard 19 2 12 2 2 2" xfId="4382"/>
    <cellStyle name="Standaard 19 2 12 2 2 2 2" xfId="14109"/>
    <cellStyle name="Standaard 19 2 12 2 2 2 3" xfId="23150"/>
    <cellStyle name="Standaard 19 2 12 2 2 2 4" xfId="25872"/>
    <cellStyle name="Standaard 19 2 12 2 2 3" xfId="12043"/>
    <cellStyle name="Standaard 19 2 12 2 2 4" xfId="21787"/>
    <cellStyle name="Standaard 19 2 12 2 2 5" xfId="24510"/>
    <cellStyle name="Standaard 19 2 12 2 3" xfId="3721"/>
    <cellStyle name="Standaard 19 2 12 2 3 2" xfId="13448"/>
    <cellStyle name="Standaard 19 2 12 2 3 3" xfId="22494"/>
    <cellStyle name="Standaard 19 2 12 2 3 4" xfId="25216"/>
    <cellStyle name="Standaard 19 2 12 2 4" xfId="11387"/>
    <cellStyle name="Standaard 19 2 12 2 5" xfId="21131"/>
    <cellStyle name="Standaard 19 2 12 2 6" xfId="23854"/>
    <cellStyle name="Standaard 19 2 12 3" xfId="1832"/>
    <cellStyle name="Standaard 19 2 12 3 2" xfId="4054"/>
    <cellStyle name="Standaard 19 2 12 3 2 2" xfId="13781"/>
    <cellStyle name="Standaard 19 2 12 3 2 3" xfId="22822"/>
    <cellStyle name="Standaard 19 2 12 3 2 4" xfId="25544"/>
    <cellStyle name="Standaard 19 2 12 3 3" xfId="11715"/>
    <cellStyle name="Standaard 19 2 12 3 4" xfId="21459"/>
    <cellStyle name="Standaard 19 2 12 3 5" xfId="24182"/>
    <cellStyle name="Standaard 19 2 12 4" xfId="3360"/>
    <cellStyle name="Standaard 19 2 12 4 2" xfId="13087"/>
    <cellStyle name="Standaard 19 2 12 4 3" xfId="22166"/>
    <cellStyle name="Standaard 19 2 12 4 4" xfId="24888"/>
    <cellStyle name="Standaard 19 2 12 5" xfId="11059"/>
    <cellStyle name="Standaard 19 2 12 6" xfId="20802"/>
    <cellStyle name="Standaard 19 2 12 7" xfId="23526"/>
    <cellStyle name="Standaard 19 2 13" xfId="1233"/>
    <cellStyle name="Standaard 19 2 13 2" xfId="1896"/>
    <cellStyle name="Standaard 19 2 13 2 2" xfId="4118"/>
    <cellStyle name="Standaard 19 2 13 2 2 2" xfId="13845"/>
    <cellStyle name="Standaard 19 2 13 2 2 3" xfId="22886"/>
    <cellStyle name="Standaard 19 2 13 2 2 4" xfId="25608"/>
    <cellStyle name="Standaard 19 2 13 2 3" xfId="11779"/>
    <cellStyle name="Standaard 19 2 13 2 4" xfId="21523"/>
    <cellStyle name="Standaard 19 2 13 2 5" xfId="24246"/>
    <cellStyle name="Standaard 19 2 13 3" xfId="3457"/>
    <cellStyle name="Standaard 19 2 13 3 2" xfId="13184"/>
    <cellStyle name="Standaard 19 2 13 3 3" xfId="22230"/>
    <cellStyle name="Standaard 19 2 13 3 4" xfId="24952"/>
    <cellStyle name="Standaard 19 2 13 4" xfId="11123"/>
    <cellStyle name="Standaard 19 2 13 5" xfId="20867"/>
    <cellStyle name="Standaard 19 2 13 6" xfId="23590"/>
    <cellStyle name="Standaard 19 2 14" xfId="1568"/>
    <cellStyle name="Standaard 19 2 14 2" xfId="3790"/>
    <cellStyle name="Standaard 19 2 14 2 2" xfId="13517"/>
    <cellStyle name="Standaard 19 2 14 2 3" xfId="22558"/>
    <cellStyle name="Standaard 19 2 14 2 4" xfId="25280"/>
    <cellStyle name="Standaard 19 2 14 3" xfId="11451"/>
    <cellStyle name="Standaard 19 2 14 4" xfId="21195"/>
    <cellStyle name="Standaard 19 2 14 5" xfId="23918"/>
    <cellStyle name="Standaard 19 2 15" xfId="2561"/>
    <cellStyle name="Standaard 19 2 15 2" xfId="12288"/>
    <cellStyle name="Standaard 19 2 15 3" xfId="21902"/>
    <cellStyle name="Standaard 19 2 15 4" xfId="24624"/>
    <cellStyle name="Standaard 19 2 16" xfId="10795"/>
    <cellStyle name="Standaard 19 2 17" xfId="20524"/>
    <cellStyle name="Standaard 19 2 18" xfId="23262"/>
    <cellStyle name="Standaard 19 2 2" xfId="221"/>
    <cellStyle name="Standaard 19 2 2 10" xfId="1234"/>
    <cellStyle name="Standaard 19 2 2 10 2" xfId="1897"/>
    <cellStyle name="Standaard 19 2 2 10 2 2" xfId="4119"/>
    <cellStyle name="Standaard 19 2 2 10 2 2 2" xfId="13846"/>
    <cellStyle name="Standaard 19 2 2 10 2 2 3" xfId="22887"/>
    <cellStyle name="Standaard 19 2 2 10 2 2 4" xfId="25609"/>
    <cellStyle name="Standaard 19 2 2 10 2 3" xfId="11780"/>
    <cellStyle name="Standaard 19 2 2 10 2 4" xfId="21524"/>
    <cellStyle name="Standaard 19 2 2 10 2 5" xfId="24247"/>
    <cellStyle name="Standaard 19 2 2 10 3" xfId="3458"/>
    <cellStyle name="Standaard 19 2 2 10 3 2" xfId="13185"/>
    <cellStyle name="Standaard 19 2 2 10 3 3" xfId="22231"/>
    <cellStyle name="Standaard 19 2 2 10 3 4" xfId="24953"/>
    <cellStyle name="Standaard 19 2 2 10 4" xfId="11124"/>
    <cellStyle name="Standaard 19 2 2 10 5" xfId="20868"/>
    <cellStyle name="Standaard 19 2 2 10 6" xfId="23591"/>
    <cellStyle name="Standaard 19 2 2 11" xfId="1569"/>
    <cellStyle name="Standaard 19 2 2 11 2" xfId="3791"/>
    <cellStyle name="Standaard 19 2 2 11 2 2" xfId="13518"/>
    <cellStyle name="Standaard 19 2 2 11 2 3" xfId="22559"/>
    <cellStyle name="Standaard 19 2 2 11 2 4" xfId="25281"/>
    <cellStyle name="Standaard 19 2 2 11 3" xfId="11452"/>
    <cellStyle name="Standaard 19 2 2 11 4" xfId="21196"/>
    <cellStyle name="Standaard 19 2 2 11 5" xfId="23919"/>
    <cellStyle name="Standaard 19 2 2 12" xfId="2398"/>
    <cellStyle name="Standaard 19 2 2 13" xfId="2562"/>
    <cellStyle name="Standaard 19 2 2 13 2" xfId="12289"/>
    <cellStyle name="Standaard 19 2 2 13 3" xfId="21903"/>
    <cellStyle name="Standaard 19 2 2 13 4" xfId="24625"/>
    <cellStyle name="Standaard 19 2 2 14" xfId="10796"/>
    <cellStyle name="Standaard 19 2 2 15" xfId="20525"/>
    <cellStyle name="Standaard 19 2 2 16" xfId="23263"/>
    <cellStyle name="Standaard 19 2 2 2" xfId="327"/>
    <cellStyle name="Standaard 19 2 2 2 10" xfId="1577"/>
    <cellStyle name="Standaard 19 2 2 2 10 2" xfId="3799"/>
    <cellStyle name="Standaard 19 2 2 2 10 2 2" xfId="13526"/>
    <cellStyle name="Standaard 19 2 2 2 10 2 3" xfId="22567"/>
    <cellStyle name="Standaard 19 2 2 2 10 2 4" xfId="25289"/>
    <cellStyle name="Standaard 19 2 2 2 10 3" xfId="11460"/>
    <cellStyle name="Standaard 19 2 2 2 10 4" xfId="21204"/>
    <cellStyle name="Standaard 19 2 2 2 10 5" xfId="23927"/>
    <cellStyle name="Standaard 19 2 2 2 11" xfId="2648"/>
    <cellStyle name="Standaard 19 2 2 2 11 2" xfId="12375"/>
    <cellStyle name="Standaard 19 2 2 2 11 3" xfId="21911"/>
    <cellStyle name="Standaard 19 2 2 2 11 4" xfId="24633"/>
    <cellStyle name="Standaard 19 2 2 2 12" xfId="10804"/>
    <cellStyle name="Standaard 19 2 2 2 13" xfId="20546"/>
    <cellStyle name="Standaard 19 2 2 2 14" xfId="23271"/>
    <cellStyle name="Standaard 19 2 2 2 2" xfId="918"/>
    <cellStyle name="Standaard 19 2 2 2 2 10" xfId="20561"/>
    <cellStyle name="Standaard 19 2 2 2 2 11" xfId="23285"/>
    <cellStyle name="Standaard 19 2 2 2 2 2" xfId="963"/>
    <cellStyle name="Standaard 19 2 2 2 2 2 2" xfId="1051"/>
    <cellStyle name="Standaard 19 2 2 2 2 2 2 2" xfId="1388"/>
    <cellStyle name="Standaard 19 2 2 2 2 2 2 2 2" xfId="2051"/>
    <cellStyle name="Standaard 19 2 2 2 2 2 2 2 2 2" xfId="4273"/>
    <cellStyle name="Standaard 19 2 2 2 2 2 2 2 2 2 2" xfId="14000"/>
    <cellStyle name="Standaard 19 2 2 2 2 2 2 2 2 2 3" xfId="23041"/>
    <cellStyle name="Standaard 19 2 2 2 2 2 2 2 2 2 4" xfId="25763"/>
    <cellStyle name="Standaard 19 2 2 2 2 2 2 2 2 3" xfId="11934"/>
    <cellStyle name="Standaard 19 2 2 2 2 2 2 2 2 4" xfId="21678"/>
    <cellStyle name="Standaard 19 2 2 2 2 2 2 2 2 5" xfId="24401"/>
    <cellStyle name="Standaard 19 2 2 2 2 2 2 2 3" xfId="3612"/>
    <cellStyle name="Standaard 19 2 2 2 2 2 2 2 3 2" xfId="13339"/>
    <cellStyle name="Standaard 19 2 2 2 2 2 2 2 3 3" xfId="22385"/>
    <cellStyle name="Standaard 19 2 2 2 2 2 2 2 3 4" xfId="25107"/>
    <cellStyle name="Standaard 19 2 2 2 2 2 2 2 4" xfId="11278"/>
    <cellStyle name="Standaard 19 2 2 2 2 2 2 2 5" xfId="21022"/>
    <cellStyle name="Standaard 19 2 2 2 2 2 2 2 6" xfId="23745"/>
    <cellStyle name="Standaard 19 2 2 2 2 2 2 3" xfId="1723"/>
    <cellStyle name="Standaard 19 2 2 2 2 2 2 3 2" xfId="3945"/>
    <cellStyle name="Standaard 19 2 2 2 2 2 2 3 2 2" xfId="13672"/>
    <cellStyle name="Standaard 19 2 2 2 2 2 2 3 2 3" xfId="22713"/>
    <cellStyle name="Standaard 19 2 2 2 2 2 2 3 2 4" xfId="25435"/>
    <cellStyle name="Standaard 19 2 2 2 2 2 2 3 3" xfId="11606"/>
    <cellStyle name="Standaard 19 2 2 2 2 2 2 3 4" xfId="21350"/>
    <cellStyle name="Standaard 19 2 2 2 2 2 2 3 5" xfId="24073"/>
    <cellStyle name="Standaard 19 2 2 2 2 2 2 4" xfId="3247"/>
    <cellStyle name="Standaard 19 2 2 2 2 2 2 4 2" xfId="12974"/>
    <cellStyle name="Standaard 19 2 2 2 2 2 2 4 3" xfId="22057"/>
    <cellStyle name="Standaard 19 2 2 2 2 2 2 4 4" xfId="24779"/>
    <cellStyle name="Standaard 19 2 2 2 2 2 2 5" xfId="10950"/>
    <cellStyle name="Standaard 19 2 2 2 2 2 2 6" xfId="20693"/>
    <cellStyle name="Standaard 19 2 2 2 2 2 2 7" xfId="23417"/>
    <cellStyle name="Standaard 19 2 2 2 2 2 3" xfId="1142"/>
    <cellStyle name="Standaard 19 2 2 2 2 2 3 2" xfId="1478"/>
    <cellStyle name="Standaard 19 2 2 2 2 2 3 2 2" xfId="2139"/>
    <cellStyle name="Standaard 19 2 2 2 2 2 3 2 2 2" xfId="4361"/>
    <cellStyle name="Standaard 19 2 2 2 2 2 3 2 2 2 2" xfId="14088"/>
    <cellStyle name="Standaard 19 2 2 2 2 2 3 2 2 2 3" xfId="23129"/>
    <cellStyle name="Standaard 19 2 2 2 2 2 3 2 2 2 4" xfId="25851"/>
    <cellStyle name="Standaard 19 2 2 2 2 2 3 2 2 3" xfId="12022"/>
    <cellStyle name="Standaard 19 2 2 2 2 2 3 2 2 4" xfId="21766"/>
    <cellStyle name="Standaard 19 2 2 2 2 2 3 2 2 5" xfId="24489"/>
    <cellStyle name="Standaard 19 2 2 2 2 2 3 2 3" xfId="3700"/>
    <cellStyle name="Standaard 19 2 2 2 2 2 3 2 3 2" xfId="13427"/>
    <cellStyle name="Standaard 19 2 2 2 2 2 3 2 3 3" xfId="22473"/>
    <cellStyle name="Standaard 19 2 2 2 2 2 3 2 3 4" xfId="25195"/>
    <cellStyle name="Standaard 19 2 2 2 2 2 3 2 4" xfId="11366"/>
    <cellStyle name="Standaard 19 2 2 2 2 2 3 2 5" xfId="21110"/>
    <cellStyle name="Standaard 19 2 2 2 2 2 3 2 6" xfId="23833"/>
    <cellStyle name="Standaard 19 2 2 2 2 2 3 3" xfId="1811"/>
    <cellStyle name="Standaard 19 2 2 2 2 2 3 3 2" xfId="4033"/>
    <cellStyle name="Standaard 19 2 2 2 2 2 3 3 2 2" xfId="13760"/>
    <cellStyle name="Standaard 19 2 2 2 2 2 3 3 2 3" xfId="22801"/>
    <cellStyle name="Standaard 19 2 2 2 2 2 3 3 2 4" xfId="25523"/>
    <cellStyle name="Standaard 19 2 2 2 2 2 3 3 3" xfId="11694"/>
    <cellStyle name="Standaard 19 2 2 2 2 2 3 3 4" xfId="21438"/>
    <cellStyle name="Standaard 19 2 2 2 2 2 3 3 5" xfId="24161"/>
    <cellStyle name="Standaard 19 2 2 2 2 2 3 4" xfId="3338"/>
    <cellStyle name="Standaard 19 2 2 2 2 2 3 4 2" xfId="13065"/>
    <cellStyle name="Standaard 19 2 2 2 2 2 3 4 3" xfId="22145"/>
    <cellStyle name="Standaard 19 2 2 2 2 2 3 4 4" xfId="24867"/>
    <cellStyle name="Standaard 19 2 2 2 2 2 3 5" xfId="11038"/>
    <cellStyle name="Standaard 19 2 2 2 2 2 3 6" xfId="20781"/>
    <cellStyle name="Standaard 19 2 2 2 2 2 3 7" xfId="23505"/>
    <cellStyle name="Standaard 19 2 2 2 2 2 4" xfId="1300"/>
    <cellStyle name="Standaard 19 2 2 2 2 2 4 2" xfId="1963"/>
    <cellStyle name="Standaard 19 2 2 2 2 2 4 2 2" xfId="4185"/>
    <cellStyle name="Standaard 19 2 2 2 2 2 4 2 2 2" xfId="13912"/>
    <cellStyle name="Standaard 19 2 2 2 2 2 4 2 2 3" xfId="22953"/>
    <cellStyle name="Standaard 19 2 2 2 2 2 4 2 2 4" xfId="25675"/>
    <cellStyle name="Standaard 19 2 2 2 2 2 4 2 3" xfId="11846"/>
    <cellStyle name="Standaard 19 2 2 2 2 2 4 2 4" xfId="21590"/>
    <cellStyle name="Standaard 19 2 2 2 2 2 4 2 5" xfId="24313"/>
    <cellStyle name="Standaard 19 2 2 2 2 2 4 3" xfId="3524"/>
    <cellStyle name="Standaard 19 2 2 2 2 2 4 3 2" xfId="13251"/>
    <cellStyle name="Standaard 19 2 2 2 2 2 4 3 3" xfId="22297"/>
    <cellStyle name="Standaard 19 2 2 2 2 2 4 3 4" xfId="25019"/>
    <cellStyle name="Standaard 19 2 2 2 2 2 4 4" xfId="11190"/>
    <cellStyle name="Standaard 19 2 2 2 2 2 4 5" xfId="20934"/>
    <cellStyle name="Standaard 19 2 2 2 2 2 4 6" xfId="23657"/>
    <cellStyle name="Standaard 19 2 2 2 2 2 5" xfId="1635"/>
    <cellStyle name="Standaard 19 2 2 2 2 2 5 2" xfId="3857"/>
    <cellStyle name="Standaard 19 2 2 2 2 2 5 2 2" xfId="13584"/>
    <cellStyle name="Standaard 19 2 2 2 2 2 5 2 3" xfId="22625"/>
    <cellStyle name="Standaard 19 2 2 2 2 2 5 2 4" xfId="25347"/>
    <cellStyle name="Standaard 19 2 2 2 2 2 5 3" xfId="11518"/>
    <cellStyle name="Standaard 19 2 2 2 2 2 5 4" xfId="21262"/>
    <cellStyle name="Standaard 19 2 2 2 2 2 5 5" xfId="23985"/>
    <cellStyle name="Standaard 19 2 2 2 2 2 6" xfId="3159"/>
    <cellStyle name="Standaard 19 2 2 2 2 2 6 2" xfId="12886"/>
    <cellStyle name="Standaard 19 2 2 2 2 2 6 3" xfId="21969"/>
    <cellStyle name="Standaard 19 2 2 2 2 2 6 4" xfId="24691"/>
    <cellStyle name="Standaard 19 2 2 2 2 2 7" xfId="10862"/>
    <cellStyle name="Standaard 19 2 2 2 2 2 8" xfId="20605"/>
    <cellStyle name="Standaard 19 2 2 2 2 2 9" xfId="23329"/>
    <cellStyle name="Standaard 19 2 2 2 2 3" xfId="1007"/>
    <cellStyle name="Standaard 19 2 2 2 2 3 2" xfId="1344"/>
    <cellStyle name="Standaard 19 2 2 2 2 3 2 2" xfId="2007"/>
    <cellStyle name="Standaard 19 2 2 2 2 3 2 2 2" xfId="4229"/>
    <cellStyle name="Standaard 19 2 2 2 2 3 2 2 2 2" xfId="13956"/>
    <cellStyle name="Standaard 19 2 2 2 2 3 2 2 2 3" xfId="22997"/>
    <cellStyle name="Standaard 19 2 2 2 2 3 2 2 2 4" xfId="25719"/>
    <cellStyle name="Standaard 19 2 2 2 2 3 2 2 3" xfId="11890"/>
    <cellStyle name="Standaard 19 2 2 2 2 3 2 2 4" xfId="21634"/>
    <cellStyle name="Standaard 19 2 2 2 2 3 2 2 5" xfId="24357"/>
    <cellStyle name="Standaard 19 2 2 2 2 3 2 3" xfId="3568"/>
    <cellStyle name="Standaard 19 2 2 2 2 3 2 3 2" xfId="13295"/>
    <cellStyle name="Standaard 19 2 2 2 2 3 2 3 3" xfId="22341"/>
    <cellStyle name="Standaard 19 2 2 2 2 3 2 3 4" xfId="25063"/>
    <cellStyle name="Standaard 19 2 2 2 2 3 2 4" xfId="11234"/>
    <cellStyle name="Standaard 19 2 2 2 2 3 2 5" xfId="20978"/>
    <cellStyle name="Standaard 19 2 2 2 2 3 2 6" xfId="23701"/>
    <cellStyle name="Standaard 19 2 2 2 2 3 3" xfId="1679"/>
    <cellStyle name="Standaard 19 2 2 2 2 3 3 2" xfId="3901"/>
    <cellStyle name="Standaard 19 2 2 2 2 3 3 2 2" xfId="13628"/>
    <cellStyle name="Standaard 19 2 2 2 2 3 3 2 3" xfId="22669"/>
    <cellStyle name="Standaard 19 2 2 2 2 3 3 2 4" xfId="25391"/>
    <cellStyle name="Standaard 19 2 2 2 2 3 3 3" xfId="11562"/>
    <cellStyle name="Standaard 19 2 2 2 2 3 3 4" xfId="21306"/>
    <cellStyle name="Standaard 19 2 2 2 2 3 3 5" xfId="24029"/>
    <cellStyle name="Standaard 19 2 2 2 2 3 4" xfId="3203"/>
    <cellStyle name="Standaard 19 2 2 2 2 3 4 2" xfId="12930"/>
    <cellStyle name="Standaard 19 2 2 2 2 3 4 3" xfId="22013"/>
    <cellStyle name="Standaard 19 2 2 2 2 3 4 4" xfId="24735"/>
    <cellStyle name="Standaard 19 2 2 2 2 3 5" xfId="10906"/>
    <cellStyle name="Standaard 19 2 2 2 2 3 6" xfId="20649"/>
    <cellStyle name="Standaard 19 2 2 2 2 3 7" xfId="23373"/>
    <cellStyle name="Standaard 19 2 2 2 2 4" xfId="1096"/>
    <cellStyle name="Standaard 19 2 2 2 2 4 2" xfId="1433"/>
    <cellStyle name="Standaard 19 2 2 2 2 4 2 2" xfId="2095"/>
    <cellStyle name="Standaard 19 2 2 2 2 4 2 2 2" xfId="4317"/>
    <cellStyle name="Standaard 19 2 2 2 2 4 2 2 2 2" xfId="14044"/>
    <cellStyle name="Standaard 19 2 2 2 2 4 2 2 2 3" xfId="23085"/>
    <cellStyle name="Standaard 19 2 2 2 2 4 2 2 2 4" xfId="25807"/>
    <cellStyle name="Standaard 19 2 2 2 2 4 2 2 3" xfId="11978"/>
    <cellStyle name="Standaard 19 2 2 2 2 4 2 2 4" xfId="21722"/>
    <cellStyle name="Standaard 19 2 2 2 2 4 2 2 5" xfId="24445"/>
    <cellStyle name="Standaard 19 2 2 2 2 4 2 3" xfId="3656"/>
    <cellStyle name="Standaard 19 2 2 2 2 4 2 3 2" xfId="13383"/>
    <cellStyle name="Standaard 19 2 2 2 2 4 2 3 3" xfId="22429"/>
    <cellStyle name="Standaard 19 2 2 2 2 4 2 3 4" xfId="25151"/>
    <cellStyle name="Standaard 19 2 2 2 2 4 2 4" xfId="11322"/>
    <cellStyle name="Standaard 19 2 2 2 2 4 2 5" xfId="21066"/>
    <cellStyle name="Standaard 19 2 2 2 2 4 2 6" xfId="23789"/>
    <cellStyle name="Standaard 19 2 2 2 2 4 3" xfId="1767"/>
    <cellStyle name="Standaard 19 2 2 2 2 4 3 2" xfId="3989"/>
    <cellStyle name="Standaard 19 2 2 2 2 4 3 2 2" xfId="13716"/>
    <cellStyle name="Standaard 19 2 2 2 2 4 3 2 3" xfId="22757"/>
    <cellStyle name="Standaard 19 2 2 2 2 4 3 2 4" xfId="25479"/>
    <cellStyle name="Standaard 19 2 2 2 2 4 3 3" xfId="11650"/>
    <cellStyle name="Standaard 19 2 2 2 2 4 3 4" xfId="21394"/>
    <cellStyle name="Standaard 19 2 2 2 2 4 3 5" xfId="24117"/>
    <cellStyle name="Standaard 19 2 2 2 2 4 4" xfId="3292"/>
    <cellStyle name="Standaard 19 2 2 2 2 4 4 2" xfId="13019"/>
    <cellStyle name="Standaard 19 2 2 2 2 4 4 3" xfId="22101"/>
    <cellStyle name="Standaard 19 2 2 2 2 4 4 4" xfId="24823"/>
    <cellStyle name="Standaard 19 2 2 2 2 4 5" xfId="10994"/>
    <cellStyle name="Standaard 19 2 2 2 2 4 6" xfId="20737"/>
    <cellStyle name="Standaard 19 2 2 2 2 4 7" xfId="23461"/>
    <cellStyle name="Standaard 19 2 2 2 2 5" xfId="1167"/>
    <cellStyle name="Standaard 19 2 2 2 2 5 2" xfId="1502"/>
    <cellStyle name="Standaard 19 2 2 2 2 5 2 2" xfId="2163"/>
    <cellStyle name="Standaard 19 2 2 2 2 5 2 2 2" xfId="4385"/>
    <cellStyle name="Standaard 19 2 2 2 2 5 2 2 2 2" xfId="14112"/>
    <cellStyle name="Standaard 19 2 2 2 2 5 2 2 2 3" xfId="23153"/>
    <cellStyle name="Standaard 19 2 2 2 2 5 2 2 2 4" xfId="25875"/>
    <cellStyle name="Standaard 19 2 2 2 2 5 2 2 3" xfId="12046"/>
    <cellStyle name="Standaard 19 2 2 2 2 5 2 2 4" xfId="21790"/>
    <cellStyle name="Standaard 19 2 2 2 2 5 2 2 5" xfId="24513"/>
    <cellStyle name="Standaard 19 2 2 2 2 5 2 3" xfId="3724"/>
    <cellStyle name="Standaard 19 2 2 2 2 5 2 3 2" xfId="13451"/>
    <cellStyle name="Standaard 19 2 2 2 2 5 2 3 3" xfId="22497"/>
    <cellStyle name="Standaard 19 2 2 2 2 5 2 3 4" xfId="25219"/>
    <cellStyle name="Standaard 19 2 2 2 2 5 2 4" xfId="11390"/>
    <cellStyle name="Standaard 19 2 2 2 2 5 2 5" xfId="21134"/>
    <cellStyle name="Standaard 19 2 2 2 2 5 2 6" xfId="23857"/>
    <cellStyle name="Standaard 19 2 2 2 2 5 3" xfId="1835"/>
    <cellStyle name="Standaard 19 2 2 2 2 5 3 2" xfId="4057"/>
    <cellStyle name="Standaard 19 2 2 2 2 5 3 2 2" xfId="13784"/>
    <cellStyle name="Standaard 19 2 2 2 2 5 3 2 3" xfId="22825"/>
    <cellStyle name="Standaard 19 2 2 2 2 5 3 2 4" xfId="25547"/>
    <cellStyle name="Standaard 19 2 2 2 2 5 3 3" xfId="11718"/>
    <cellStyle name="Standaard 19 2 2 2 2 5 3 4" xfId="21462"/>
    <cellStyle name="Standaard 19 2 2 2 2 5 3 5" xfId="24185"/>
    <cellStyle name="Standaard 19 2 2 2 2 5 4" xfId="3363"/>
    <cellStyle name="Standaard 19 2 2 2 2 5 4 2" xfId="13090"/>
    <cellStyle name="Standaard 19 2 2 2 2 5 4 3" xfId="22169"/>
    <cellStyle name="Standaard 19 2 2 2 2 5 4 4" xfId="24891"/>
    <cellStyle name="Standaard 19 2 2 2 2 5 5" xfId="11062"/>
    <cellStyle name="Standaard 19 2 2 2 2 5 6" xfId="20805"/>
    <cellStyle name="Standaard 19 2 2 2 2 5 7" xfId="23529"/>
    <cellStyle name="Standaard 19 2 2 2 2 6" xfId="1256"/>
    <cellStyle name="Standaard 19 2 2 2 2 6 2" xfId="1919"/>
    <cellStyle name="Standaard 19 2 2 2 2 6 2 2" xfId="4141"/>
    <cellStyle name="Standaard 19 2 2 2 2 6 2 2 2" xfId="13868"/>
    <cellStyle name="Standaard 19 2 2 2 2 6 2 2 3" xfId="22909"/>
    <cellStyle name="Standaard 19 2 2 2 2 6 2 2 4" xfId="25631"/>
    <cellStyle name="Standaard 19 2 2 2 2 6 2 3" xfId="11802"/>
    <cellStyle name="Standaard 19 2 2 2 2 6 2 4" xfId="21546"/>
    <cellStyle name="Standaard 19 2 2 2 2 6 2 5" xfId="24269"/>
    <cellStyle name="Standaard 19 2 2 2 2 6 3" xfId="3480"/>
    <cellStyle name="Standaard 19 2 2 2 2 6 3 2" xfId="13207"/>
    <cellStyle name="Standaard 19 2 2 2 2 6 3 3" xfId="22253"/>
    <cellStyle name="Standaard 19 2 2 2 2 6 3 4" xfId="24975"/>
    <cellStyle name="Standaard 19 2 2 2 2 6 4" xfId="11146"/>
    <cellStyle name="Standaard 19 2 2 2 2 6 5" xfId="20890"/>
    <cellStyle name="Standaard 19 2 2 2 2 6 6" xfId="23613"/>
    <cellStyle name="Standaard 19 2 2 2 2 7" xfId="1591"/>
    <cellStyle name="Standaard 19 2 2 2 2 7 2" xfId="3813"/>
    <cellStyle name="Standaard 19 2 2 2 2 7 2 2" xfId="13540"/>
    <cellStyle name="Standaard 19 2 2 2 2 7 2 3" xfId="22581"/>
    <cellStyle name="Standaard 19 2 2 2 2 7 2 4" xfId="25303"/>
    <cellStyle name="Standaard 19 2 2 2 2 7 3" xfId="11474"/>
    <cellStyle name="Standaard 19 2 2 2 2 7 4" xfId="21218"/>
    <cellStyle name="Standaard 19 2 2 2 2 7 5" xfId="23941"/>
    <cellStyle name="Standaard 19 2 2 2 2 8" xfId="3114"/>
    <cellStyle name="Standaard 19 2 2 2 2 8 2" xfId="12841"/>
    <cellStyle name="Standaard 19 2 2 2 2 8 3" xfId="21925"/>
    <cellStyle name="Standaard 19 2 2 2 2 8 4" xfId="24647"/>
    <cellStyle name="Standaard 19 2 2 2 2 9" xfId="10818"/>
    <cellStyle name="Standaard 19 2 2 2 3" xfId="928"/>
    <cellStyle name="Standaard 19 2 2 2 3 10" xfId="20571"/>
    <cellStyle name="Standaard 19 2 2 2 3 11" xfId="23295"/>
    <cellStyle name="Standaard 19 2 2 2 3 2" xfId="973"/>
    <cellStyle name="Standaard 19 2 2 2 3 2 2" xfId="1061"/>
    <cellStyle name="Standaard 19 2 2 2 3 2 2 2" xfId="1398"/>
    <cellStyle name="Standaard 19 2 2 2 3 2 2 2 2" xfId="2061"/>
    <cellStyle name="Standaard 19 2 2 2 3 2 2 2 2 2" xfId="4283"/>
    <cellStyle name="Standaard 19 2 2 2 3 2 2 2 2 2 2" xfId="14010"/>
    <cellStyle name="Standaard 19 2 2 2 3 2 2 2 2 2 3" xfId="23051"/>
    <cellStyle name="Standaard 19 2 2 2 3 2 2 2 2 2 4" xfId="25773"/>
    <cellStyle name="Standaard 19 2 2 2 3 2 2 2 2 3" xfId="11944"/>
    <cellStyle name="Standaard 19 2 2 2 3 2 2 2 2 4" xfId="21688"/>
    <cellStyle name="Standaard 19 2 2 2 3 2 2 2 2 5" xfId="24411"/>
    <cellStyle name="Standaard 19 2 2 2 3 2 2 2 3" xfId="3622"/>
    <cellStyle name="Standaard 19 2 2 2 3 2 2 2 3 2" xfId="13349"/>
    <cellStyle name="Standaard 19 2 2 2 3 2 2 2 3 3" xfId="22395"/>
    <cellStyle name="Standaard 19 2 2 2 3 2 2 2 3 4" xfId="25117"/>
    <cellStyle name="Standaard 19 2 2 2 3 2 2 2 4" xfId="11288"/>
    <cellStyle name="Standaard 19 2 2 2 3 2 2 2 5" xfId="21032"/>
    <cellStyle name="Standaard 19 2 2 2 3 2 2 2 6" xfId="23755"/>
    <cellStyle name="Standaard 19 2 2 2 3 2 2 3" xfId="1733"/>
    <cellStyle name="Standaard 19 2 2 2 3 2 2 3 2" xfId="3955"/>
    <cellStyle name="Standaard 19 2 2 2 3 2 2 3 2 2" xfId="13682"/>
    <cellStyle name="Standaard 19 2 2 2 3 2 2 3 2 3" xfId="22723"/>
    <cellStyle name="Standaard 19 2 2 2 3 2 2 3 2 4" xfId="25445"/>
    <cellStyle name="Standaard 19 2 2 2 3 2 2 3 3" xfId="11616"/>
    <cellStyle name="Standaard 19 2 2 2 3 2 2 3 4" xfId="21360"/>
    <cellStyle name="Standaard 19 2 2 2 3 2 2 3 5" xfId="24083"/>
    <cellStyle name="Standaard 19 2 2 2 3 2 2 4" xfId="3257"/>
    <cellStyle name="Standaard 19 2 2 2 3 2 2 4 2" xfId="12984"/>
    <cellStyle name="Standaard 19 2 2 2 3 2 2 4 3" xfId="22067"/>
    <cellStyle name="Standaard 19 2 2 2 3 2 2 4 4" xfId="24789"/>
    <cellStyle name="Standaard 19 2 2 2 3 2 2 5" xfId="10960"/>
    <cellStyle name="Standaard 19 2 2 2 3 2 2 6" xfId="20703"/>
    <cellStyle name="Standaard 19 2 2 2 3 2 2 7" xfId="23427"/>
    <cellStyle name="Standaard 19 2 2 2 3 2 3" xfId="1152"/>
    <cellStyle name="Standaard 19 2 2 2 3 2 3 2" xfId="1488"/>
    <cellStyle name="Standaard 19 2 2 2 3 2 3 2 2" xfId="2149"/>
    <cellStyle name="Standaard 19 2 2 2 3 2 3 2 2 2" xfId="4371"/>
    <cellStyle name="Standaard 19 2 2 2 3 2 3 2 2 2 2" xfId="14098"/>
    <cellStyle name="Standaard 19 2 2 2 3 2 3 2 2 2 3" xfId="23139"/>
    <cellStyle name="Standaard 19 2 2 2 3 2 3 2 2 2 4" xfId="25861"/>
    <cellStyle name="Standaard 19 2 2 2 3 2 3 2 2 3" xfId="12032"/>
    <cellStyle name="Standaard 19 2 2 2 3 2 3 2 2 4" xfId="21776"/>
    <cellStyle name="Standaard 19 2 2 2 3 2 3 2 2 5" xfId="24499"/>
    <cellStyle name="Standaard 19 2 2 2 3 2 3 2 3" xfId="3710"/>
    <cellStyle name="Standaard 19 2 2 2 3 2 3 2 3 2" xfId="13437"/>
    <cellStyle name="Standaard 19 2 2 2 3 2 3 2 3 3" xfId="22483"/>
    <cellStyle name="Standaard 19 2 2 2 3 2 3 2 3 4" xfId="25205"/>
    <cellStyle name="Standaard 19 2 2 2 3 2 3 2 4" xfId="11376"/>
    <cellStyle name="Standaard 19 2 2 2 3 2 3 2 5" xfId="21120"/>
    <cellStyle name="Standaard 19 2 2 2 3 2 3 2 6" xfId="23843"/>
    <cellStyle name="Standaard 19 2 2 2 3 2 3 3" xfId="1821"/>
    <cellStyle name="Standaard 19 2 2 2 3 2 3 3 2" xfId="4043"/>
    <cellStyle name="Standaard 19 2 2 2 3 2 3 3 2 2" xfId="13770"/>
    <cellStyle name="Standaard 19 2 2 2 3 2 3 3 2 3" xfId="22811"/>
    <cellStyle name="Standaard 19 2 2 2 3 2 3 3 2 4" xfId="25533"/>
    <cellStyle name="Standaard 19 2 2 2 3 2 3 3 3" xfId="11704"/>
    <cellStyle name="Standaard 19 2 2 2 3 2 3 3 4" xfId="21448"/>
    <cellStyle name="Standaard 19 2 2 2 3 2 3 3 5" xfId="24171"/>
    <cellStyle name="Standaard 19 2 2 2 3 2 3 4" xfId="3348"/>
    <cellStyle name="Standaard 19 2 2 2 3 2 3 4 2" xfId="13075"/>
    <cellStyle name="Standaard 19 2 2 2 3 2 3 4 3" xfId="22155"/>
    <cellStyle name="Standaard 19 2 2 2 3 2 3 4 4" xfId="24877"/>
    <cellStyle name="Standaard 19 2 2 2 3 2 3 5" xfId="11048"/>
    <cellStyle name="Standaard 19 2 2 2 3 2 3 6" xfId="20791"/>
    <cellStyle name="Standaard 19 2 2 2 3 2 3 7" xfId="23515"/>
    <cellStyle name="Standaard 19 2 2 2 3 2 4" xfId="1310"/>
    <cellStyle name="Standaard 19 2 2 2 3 2 4 2" xfId="1973"/>
    <cellStyle name="Standaard 19 2 2 2 3 2 4 2 2" xfId="4195"/>
    <cellStyle name="Standaard 19 2 2 2 3 2 4 2 2 2" xfId="13922"/>
    <cellStyle name="Standaard 19 2 2 2 3 2 4 2 2 3" xfId="22963"/>
    <cellStyle name="Standaard 19 2 2 2 3 2 4 2 2 4" xfId="25685"/>
    <cellStyle name="Standaard 19 2 2 2 3 2 4 2 3" xfId="11856"/>
    <cellStyle name="Standaard 19 2 2 2 3 2 4 2 4" xfId="21600"/>
    <cellStyle name="Standaard 19 2 2 2 3 2 4 2 5" xfId="24323"/>
    <cellStyle name="Standaard 19 2 2 2 3 2 4 3" xfId="3534"/>
    <cellStyle name="Standaard 19 2 2 2 3 2 4 3 2" xfId="13261"/>
    <cellStyle name="Standaard 19 2 2 2 3 2 4 3 3" xfId="22307"/>
    <cellStyle name="Standaard 19 2 2 2 3 2 4 3 4" xfId="25029"/>
    <cellStyle name="Standaard 19 2 2 2 3 2 4 4" xfId="11200"/>
    <cellStyle name="Standaard 19 2 2 2 3 2 4 5" xfId="20944"/>
    <cellStyle name="Standaard 19 2 2 2 3 2 4 6" xfId="23667"/>
    <cellStyle name="Standaard 19 2 2 2 3 2 5" xfId="1645"/>
    <cellStyle name="Standaard 19 2 2 2 3 2 5 2" xfId="3867"/>
    <cellStyle name="Standaard 19 2 2 2 3 2 5 2 2" xfId="13594"/>
    <cellStyle name="Standaard 19 2 2 2 3 2 5 2 3" xfId="22635"/>
    <cellStyle name="Standaard 19 2 2 2 3 2 5 2 4" xfId="25357"/>
    <cellStyle name="Standaard 19 2 2 2 3 2 5 3" xfId="11528"/>
    <cellStyle name="Standaard 19 2 2 2 3 2 5 4" xfId="21272"/>
    <cellStyle name="Standaard 19 2 2 2 3 2 5 5" xfId="23995"/>
    <cellStyle name="Standaard 19 2 2 2 3 2 6" xfId="3169"/>
    <cellStyle name="Standaard 19 2 2 2 3 2 6 2" xfId="12896"/>
    <cellStyle name="Standaard 19 2 2 2 3 2 6 3" xfId="21979"/>
    <cellStyle name="Standaard 19 2 2 2 3 2 6 4" xfId="24701"/>
    <cellStyle name="Standaard 19 2 2 2 3 2 7" xfId="10872"/>
    <cellStyle name="Standaard 19 2 2 2 3 2 8" xfId="20615"/>
    <cellStyle name="Standaard 19 2 2 2 3 2 9" xfId="23339"/>
    <cellStyle name="Standaard 19 2 2 2 3 3" xfId="1017"/>
    <cellStyle name="Standaard 19 2 2 2 3 3 2" xfId="1354"/>
    <cellStyle name="Standaard 19 2 2 2 3 3 2 2" xfId="2017"/>
    <cellStyle name="Standaard 19 2 2 2 3 3 2 2 2" xfId="4239"/>
    <cellStyle name="Standaard 19 2 2 2 3 3 2 2 2 2" xfId="13966"/>
    <cellStyle name="Standaard 19 2 2 2 3 3 2 2 2 3" xfId="23007"/>
    <cellStyle name="Standaard 19 2 2 2 3 3 2 2 2 4" xfId="25729"/>
    <cellStyle name="Standaard 19 2 2 2 3 3 2 2 3" xfId="11900"/>
    <cellStyle name="Standaard 19 2 2 2 3 3 2 2 4" xfId="21644"/>
    <cellStyle name="Standaard 19 2 2 2 3 3 2 2 5" xfId="24367"/>
    <cellStyle name="Standaard 19 2 2 2 3 3 2 3" xfId="3578"/>
    <cellStyle name="Standaard 19 2 2 2 3 3 2 3 2" xfId="13305"/>
    <cellStyle name="Standaard 19 2 2 2 3 3 2 3 3" xfId="22351"/>
    <cellStyle name="Standaard 19 2 2 2 3 3 2 3 4" xfId="25073"/>
    <cellStyle name="Standaard 19 2 2 2 3 3 2 4" xfId="11244"/>
    <cellStyle name="Standaard 19 2 2 2 3 3 2 5" xfId="20988"/>
    <cellStyle name="Standaard 19 2 2 2 3 3 2 6" xfId="23711"/>
    <cellStyle name="Standaard 19 2 2 2 3 3 3" xfId="1689"/>
    <cellStyle name="Standaard 19 2 2 2 3 3 3 2" xfId="3911"/>
    <cellStyle name="Standaard 19 2 2 2 3 3 3 2 2" xfId="13638"/>
    <cellStyle name="Standaard 19 2 2 2 3 3 3 2 3" xfId="22679"/>
    <cellStyle name="Standaard 19 2 2 2 3 3 3 2 4" xfId="25401"/>
    <cellStyle name="Standaard 19 2 2 2 3 3 3 3" xfId="11572"/>
    <cellStyle name="Standaard 19 2 2 2 3 3 3 4" xfId="21316"/>
    <cellStyle name="Standaard 19 2 2 2 3 3 3 5" xfId="24039"/>
    <cellStyle name="Standaard 19 2 2 2 3 3 4" xfId="3213"/>
    <cellStyle name="Standaard 19 2 2 2 3 3 4 2" xfId="12940"/>
    <cellStyle name="Standaard 19 2 2 2 3 3 4 3" xfId="22023"/>
    <cellStyle name="Standaard 19 2 2 2 3 3 4 4" xfId="24745"/>
    <cellStyle name="Standaard 19 2 2 2 3 3 5" xfId="10916"/>
    <cellStyle name="Standaard 19 2 2 2 3 3 6" xfId="20659"/>
    <cellStyle name="Standaard 19 2 2 2 3 3 7" xfId="23383"/>
    <cellStyle name="Standaard 19 2 2 2 3 4" xfId="1106"/>
    <cellStyle name="Standaard 19 2 2 2 3 4 2" xfId="1443"/>
    <cellStyle name="Standaard 19 2 2 2 3 4 2 2" xfId="2105"/>
    <cellStyle name="Standaard 19 2 2 2 3 4 2 2 2" xfId="4327"/>
    <cellStyle name="Standaard 19 2 2 2 3 4 2 2 2 2" xfId="14054"/>
    <cellStyle name="Standaard 19 2 2 2 3 4 2 2 2 3" xfId="23095"/>
    <cellStyle name="Standaard 19 2 2 2 3 4 2 2 2 4" xfId="25817"/>
    <cellStyle name="Standaard 19 2 2 2 3 4 2 2 3" xfId="11988"/>
    <cellStyle name="Standaard 19 2 2 2 3 4 2 2 4" xfId="21732"/>
    <cellStyle name="Standaard 19 2 2 2 3 4 2 2 5" xfId="24455"/>
    <cellStyle name="Standaard 19 2 2 2 3 4 2 3" xfId="3666"/>
    <cellStyle name="Standaard 19 2 2 2 3 4 2 3 2" xfId="13393"/>
    <cellStyle name="Standaard 19 2 2 2 3 4 2 3 3" xfId="22439"/>
    <cellStyle name="Standaard 19 2 2 2 3 4 2 3 4" xfId="25161"/>
    <cellStyle name="Standaard 19 2 2 2 3 4 2 4" xfId="11332"/>
    <cellStyle name="Standaard 19 2 2 2 3 4 2 5" xfId="21076"/>
    <cellStyle name="Standaard 19 2 2 2 3 4 2 6" xfId="23799"/>
    <cellStyle name="Standaard 19 2 2 2 3 4 3" xfId="1777"/>
    <cellStyle name="Standaard 19 2 2 2 3 4 3 2" xfId="3999"/>
    <cellStyle name="Standaard 19 2 2 2 3 4 3 2 2" xfId="13726"/>
    <cellStyle name="Standaard 19 2 2 2 3 4 3 2 3" xfId="22767"/>
    <cellStyle name="Standaard 19 2 2 2 3 4 3 2 4" xfId="25489"/>
    <cellStyle name="Standaard 19 2 2 2 3 4 3 3" xfId="11660"/>
    <cellStyle name="Standaard 19 2 2 2 3 4 3 4" xfId="21404"/>
    <cellStyle name="Standaard 19 2 2 2 3 4 3 5" xfId="24127"/>
    <cellStyle name="Standaard 19 2 2 2 3 4 4" xfId="3302"/>
    <cellStyle name="Standaard 19 2 2 2 3 4 4 2" xfId="13029"/>
    <cellStyle name="Standaard 19 2 2 2 3 4 4 3" xfId="22111"/>
    <cellStyle name="Standaard 19 2 2 2 3 4 4 4" xfId="24833"/>
    <cellStyle name="Standaard 19 2 2 2 3 4 5" xfId="11004"/>
    <cellStyle name="Standaard 19 2 2 2 3 4 6" xfId="20747"/>
    <cellStyle name="Standaard 19 2 2 2 3 4 7" xfId="23471"/>
    <cellStyle name="Standaard 19 2 2 2 3 5" xfId="1168"/>
    <cellStyle name="Standaard 19 2 2 2 3 5 2" xfId="1503"/>
    <cellStyle name="Standaard 19 2 2 2 3 5 2 2" xfId="2164"/>
    <cellStyle name="Standaard 19 2 2 2 3 5 2 2 2" xfId="4386"/>
    <cellStyle name="Standaard 19 2 2 2 3 5 2 2 2 2" xfId="14113"/>
    <cellStyle name="Standaard 19 2 2 2 3 5 2 2 2 3" xfId="23154"/>
    <cellStyle name="Standaard 19 2 2 2 3 5 2 2 2 4" xfId="25876"/>
    <cellStyle name="Standaard 19 2 2 2 3 5 2 2 3" xfId="12047"/>
    <cellStyle name="Standaard 19 2 2 2 3 5 2 2 4" xfId="21791"/>
    <cellStyle name="Standaard 19 2 2 2 3 5 2 2 5" xfId="24514"/>
    <cellStyle name="Standaard 19 2 2 2 3 5 2 3" xfId="3725"/>
    <cellStyle name="Standaard 19 2 2 2 3 5 2 3 2" xfId="13452"/>
    <cellStyle name="Standaard 19 2 2 2 3 5 2 3 3" xfId="22498"/>
    <cellStyle name="Standaard 19 2 2 2 3 5 2 3 4" xfId="25220"/>
    <cellStyle name="Standaard 19 2 2 2 3 5 2 4" xfId="11391"/>
    <cellStyle name="Standaard 19 2 2 2 3 5 2 5" xfId="21135"/>
    <cellStyle name="Standaard 19 2 2 2 3 5 2 6" xfId="23858"/>
    <cellStyle name="Standaard 19 2 2 2 3 5 3" xfId="1836"/>
    <cellStyle name="Standaard 19 2 2 2 3 5 3 2" xfId="4058"/>
    <cellStyle name="Standaard 19 2 2 2 3 5 3 2 2" xfId="13785"/>
    <cellStyle name="Standaard 19 2 2 2 3 5 3 2 3" xfId="22826"/>
    <cellStyle name="Standaard 19 2 2 2 3 5 3 2 4" xfId="25548"/>
    <cellStyle name="Standaard 19 2 2 2 3 5 3 3" xfId="11719"/>
    <cellStyle name="Standaard 19 2 2 2 3 5 3 4" xfId="21463"/>
    <cellStyle name="Standaard 19 2 2 2 3 5 3 5" xfId="24186"/>
    <cellStyle name="Standaard 19 2 2 2 3 5 4" xfId="3364"/>
    <cellStyle name="Standaard 19 2 2 2 3 5 4 2" xfId="13091"/>
    <cellStyle name="Standaard 19 2 2 2 3 5 4 3" xfId="22170"/>
    <cellStyle name="Standaard 19 2 2 2 3 5 4 4" xfId="24892"/>
    <cellStyle name="Standaard 19 2 2 2 3 5 5" xfId="11063"/>
    <cellStyle name="Standaard 19 2 2 2 3 5 6" xfId="20806"/>
    <cellStyle name="Standaard 19 2 2 2 3 5 7" xfId="23530"/>
    <cellStyle name="Standaard 19 2 2 2 3 6" xfId="1266"/>
    <cellStyle name="Standaard 19 2 2 2 3 6 2" xfId="1929"/>
    <cellStyle name="Standaard 19 2 2 2 3 6 2 2" xfId="4151"/>
    <cellStyle name="Standaard 19 2 2 2 3 6 2 2 2" xfId="13878"/>
    <cellStyle name="Standaard 19 2 2 2 3 6 2 2 3" xfId="22919"/>
    <cellStyle name="Standaard 19 2 2 2 3 6 2 2 4" xfId="25641"/>
    <cellStyle name="Standaard 19 2 2 2 3 6 2 3" xfId="11812"/>
    <cellStyle name="Standaard 19 2 2 2 3 6 2 4" xfId="21556"/>
    <cellStyle name="Standaard 19 2 2 2 3 6 2 5" xfId="24279"/>
    <cellStyle name="Standaard 19 2 2 2 3 6 3" xfId="3490"/>
    <cellStyle name="Standaard 19 2 2 2 3 6 3 2" xfId="13217"/>
    <cellStyle name="Standaard 19 2 2 2 3 6 3 3" xfId="22263"/>
    <cellStyle name="Standaard 19 2 2 2 3 6 3 4" xfId="24985"/>
    <cellStyle name="Standaard 19 2 2 2 3 6 4" xfId="11156"/>
    <cellStyle name="Standaard 19 2 2 2 3 6 5" xfId="20900"/>
    <cellStyle name="Standaard 19 2 2 2 3 6 6" xfId="23623"/>
    <cellStyle name="Standaard 19 2 2 2 3 7" xfId="1601"/>
    <cellStyle name="Standaard 19 2 2 2 3 7 2" xfId="3823"/>
    <cellStyle name="Standaard 19 2 2 2 3 7 2 2" xfId="13550"/>
    <cellStyle name="Standaard 19 2 2 2 3 7 2 3" xfId="22591"/>
    <cellStyle name="Standaard 19 2 2 2 3 7 2 4" xfId="25313"/>
    <cellStyle name="Standaard 19 2 2 2 3 7 3" xfId="11484"/>
    <cellStyle name="Standaard 19 2 2 2 3 7 4" xfId="21228"/>
    <cellStyle name="Standaard 19 2 2 2 3 7 5" xfId="23951"/>
    <cellStyle name="Standaard 19 2 2 2 3 8" xfId="3124"/>
    <cellStyle name="Standaard 19 2 2 2 3 8 2" xfId="12851"/>
    <cellStyle name="Standaard 19 2 2 2 3 8 3" xfId="21935"/>
    <cellStyle name="Standaard 19 2 2 2 3 8 4" xfId="24657"/>
    <cellStyle name="Standaard 19 2 2 2 3 9" xfId="10828"/>
    <cellStyle name="Standaard 19 2 2 2 4" xfId="939"/>
    <cellStyle name="Standaard 19 2 2 2 4 10" xfId="20581"/>
    <cellStyle name="Standaard 19 2 2 2 4 11" xfId="23305"/>
    <cellStyle name="Standaard 19 2 2 2 4 2" xfId="983"/>
    <cellStyle name="Standaard 19 2 2 2 4 2 2" xfId="1071"/>
    <cellStyle name="Standaard 19 2 2 2 4 2 2 2" xfId="1408"/>
    <cellStyle name="Standaard 19 2 2 2 4 2 2 2 2" xfId="2071"/>
    <cellStyle name="Standaard 19 2 2 2 4 2 2 2 2 2" xfId="4293"/>
    <cellStyle name="Standaard 19 2 2 2 4 2 2 2 2 2 2" xfId="14020"/>
    <cellStyle name="Standaard 19 2 2 2 4 2 2 2 2 2 3" xfId="23061"/>
    <cellStyle name="Standaard 19 2 2 2 4 2 2 2 2 2 4" xfId="25783"/>
    <cellStyle name="Standaard 19 2 2 2 4 2 2 2 2 3" xfId="11954"/>
    <cellStyle name="Standaard 19 2 2 2 4 2 2 2 2 4" xfId="21698"/>
    <cellStyle name="Standaard 19 2 2 2 4 2 2 2 2 5" xfId="24421"/>
    <cellStyle name="Standaard 19 2 2 2 4 2 2 2 3" xfId="3632"/>
    <cellStyle name="Standaard 19 2 2 2 4 2 2 2 3 2" xfId="13359"/>
    <cellStyle name="Standaard 19 2 2 2 4 2 2 2 3 3" xfId="22405"/>
    <cellStyle name="Standaard 19 2 2 2 4 2 2 2 3 4" xfId="25127"/>
    <cellStyle name="Standaard 19 2 2 2 4 2 2 2 4" xfId="11298"/>
    <cellStyle name="Standaard 19 2 2 2 4 2 2 2 5" xfId="21042"/>
    <cellStyle name="Standaard 19 2 2 2 4 2 2 2 6" xfId="23765"/>
    <cellStyle name="Standaard 19 2 2 2 4 2 2 3" xfId="1743"/>
    <cellStyle name="Standaard 19 2 2 2 4 2 2 3 2" xfId="3965"/>
    <cellStyle name="Standaard 19 2 2 2 4 2 2 3 2 2" xfId="13692"/>
    <cellStyle name="Standaard 19 2 2 2 4 2 2 3 2 3" xfId="22733"/>
    <cellStyle name="Standaard 19 2 2 2 4 2 2 3 2 4" xfId="25455"/>
    <cellStyle name="Standaard 19 2 2 2 4 2 2 3 3" xfId="11626"/>
    <cellStyle name="Standaard 19 2 2 2 4 2 2 3 4" xfId="21370"/>
    <cellStyle name="Standaard 19 2 2 2 4 2 2 3 5" xfId="24093"/>
    <cellStyle name="Standaard 19 2 2 2 4 2 2 4" xfId="3267"/>
    <cellStyle name="Standaard 19 2 2 2 4 2 2 4 2" xfId="12994"/>
    <cellStyle name="Standaard 19 2 2 2 4 2 2 4 3" xfId="22077"/>
    <cellStyle name="Standaard 19 2 2 2 4 2 2 4 4" xfId="24799"/>
    <cellStyle name="Standaard 19 2 2 2 4 2 2 5" xfId="10970"/>
    <cellStyle name="Standaard 19 2 2 2 4 2 2 6" xfId="20713"/>
    <cellStyle name="Standaard 19 2 2 2 4 2 2 7" xfId="23437"/>
    <cellStyle name="Standaard 19 2 2 2 4 2 3" xfId="1162"/>
    <cellStyle name="Standaard 19 2 2 2 4 2 3 2" xfId="1498"/>
    <cellStyle name="Standaard 19 2 2 2 4 2 3 2 2" xfId="2159"/>
    <cellStyle name="Standaard 19 2 2 2 4 2 3 2 2 2" xfId="4381"/>
    <cellStyle name="Standaard 19 2 2 2 4 2 3 2 2 2 2" xfId="14108"/>
    <cellStyle name="Standaard 19 2 2 2 4 2 3 2 2 2 3" xfId="23149"/>
    <cellStyle name="Standaard 19 2 2 2 4 2 3 2 2 2 4" xfId="25871"/>
    <cellStyle name="Standaard 19 2 2 2 4 2 3 2 2 3" xfId="12042"/>
    <cellStyle name="Standaard 19 2 2 2 4 2 3 2 2 4" xfId="21786"/>
    <cellStyle name="Standaard 19 2 2 2 4 2 3 2 2 5" xfId="24509"/>
    <cellStyle name="Standaard 19 2 2 2 4 2 3 2 3" xfId="3720"/>
    <cellStyle name="Standaard 19 2 2 2 4 2 3 2 3 2" xfId="13447"/>
    <cellStyle name="Standaard 19 2 2 2 4 2 3 2 3 3" xfId="22493"/>
    <cellStyle name="Standaard 19 2 2 2 4 2 3 2 3 4" xfId="25215"/>
    <cellStyle name="Standaard 19 2 2 2 4 2 3 2 4" xfId="11386"/>
    <cellStyle name="Standaard 19 2 2 2 4 2 3 2 5" xfId="21130"/>
    <cellStyle name="Standaard 19 2 2 2 4 2 3 2 6" xfId="23853"/>
    <cellStyle name="Standaard 19 2 2 2 4 2 3 3" xfId="1831"/>
    <cellStyle name="Standaard 19 2 2 2 4 2 3 3 2" xfId="4053"/>
    <cellStyle name="Standaard 19 2 2 2 4 2 3 3 2 2" xfId="13780"/>
    <cellStyle name="Standaard 19 2 2 2 4 2 3 3 2 3" xfId="22821"/>
    <cellStyle name="Standaard 19 2 2 2 4 2 3 3 2 4" xfId="25543"/>
    <cellStyle name="Standaard 19 2 2 2 4 2 3 3 3" xfId="11714"/>
    <cellStyle name="Standaard 19 2 2 2 4 2 3 3 4" xfId="21458"/>
    <cellStyle name="Standaard 19 2 2 2 4 2 3 3 5" xfId="24181"/>
    <cellStyle name="Standaard 19 2 2 2 4 2 3 4" xfId="3358"/>
    <cellStyle name="Standaard 19 2 2 2 4 2 3 4 2" xfId="13085"/>
    <cellStyle name="Standaard 19 2 2 2 4 2 3 4 3" xfId="22165"/>
    <cellStyle name="Standaard 19 2 2 2 4 2 3 4 4" xfId="24887"/>
    <cellStyle name="Standaard 19 2 2 2 4 2 3 5" xfId="11058"/>
    <cellStyle name="Standaard 19 2 2 2 4 2 3 6" xfId="20801"/>
    <cellStyle name="Standaard 19 2 2 2 4 2 3 7" xfId="23525"/>
    <cellStyle name="Standaard 19 2 2 2 4 2 4" xfId="1320"/>
    <cellStyle name="Standaard 19 2 2 2 4 2 4 2" xfId="1983"/>
    <cellStyle name="Standaard 19 2 2 2 4 2 4 2 2" xfId="4205"/>
    <cellStyle name="Standaard 19 2 2 2 4 2 4 2 2 2" xfId="13932"/>
    <cellStyle name="Standaard 19 2 2 2 4 2 4 2 2 3" xfId="22973"/>
    <cellStyle name="Standaard 19 2 2 2 4 2 4 2 2 4" xfId="25695"/>
    <cellStyle name="Standaard 19 2 2 2 4 2 4 2 3" xfId="11866"/>
    <cellStyle name="Standaard 19 2 2 2 4 2 4 2 4" xfId="21610"/>
    <cellStyle name="Standaard 19 2 2 2 4 2 4 2 5" xfId="24333"/>
    <cellStyle name="Standaard 19 2 2 2 4 2 4 3" xfId="3544"/>
    <cellStyle name="Standaard 19 2 2 2 4 2 4 3 2" xfId="13271"/>
    <cellStyle name="Standaard 19 2 2 2 4 2 4 3 3" xfId="22317"/>
    <cellStyle name="Standaard 19 2 2 2 4 2 4 3 4" xfId="25039"/>
    <cellStyle name="Standaard 19 2 2 2 4 2 4 4" xfId="11210"/>
    <cellStyle name="Standaard 19 2 2 2 4 2 4 5" xfId="20954"/>
    <cellStyle name="Standaard 19 2 2 2 4 2 4 6" xfId="23677"/>
    <cellStyle name="Standaard 19 2 2 2 4 2 5" xfId="1655"/>
    <cellStyle name="Standaard 19 2 2 2 4 2 5 2" xfId="3877"/>
    <cellStyle name="Standaard 19 2 2 2 4 2 5 2 2" xfId="13604"/>
    <cellStyle name="Standaard 19 2 2 2 4 2 5 2 3" xfId="22645"/>
    <cellStyle name="Standaard 19 2 2 2 4 2 5 2 4" xfId="25367"/>
    <cellStyle name="Standaard 19 2 2 2 4 2 5 3" xfId="11538"/>
    <cellStyle name="Standaard 19 2 2 2 4 2 5 4" xfId="21282"/>
    <cellStyle name="Standaard 19 2 2 2 4 2 5 5" xfId="24005"/>
    <cellStyle name="Standaard 19 2 2 2 4 2 6" xfId="3179"/>
    <cellStyle name="Standaard 19 2 2 2 4 2 6 2" xfId="12906"/>
    <cellStyle name="Standaard 19 2 2 2 4 2 6 3" xfId="21989"/>
    <cellStyle name="Standaard 19 2 2 2 4 2 6 4" xfId="24711"/>
    <cellStyle name="Standaard 19 2 2 2 4 2 7" xfId="10882"/>
    <cellStyle name="Standaard 19 2 2 2 4 2 8" xfId="20625"/>
    <cellStyle name="Standaard 19 2 2 2 4 2 9" xfId="23349"/>
    <cellStyle name="Standaard 19 2 2 2 4 3" xfId="1027"/>
    <cellStyle name="Standaard 19 2 2 2 4 3 2" xfId="1364"/>
    <cellStyle name="Standaard 19 2 2 2 4 3 2 2" xfId="2027"/>
    <cellStyle name="Standaard 19 2 2 2 4 3 2 2 2" xfId="4249"/>
    <cellStyle name="Standaard 19 2 2 2 4 3 2 2 2 2" xfId="13976"/>
    <cellStyle name="Standaard 19 2 2 2 4 3 2 2 2 3" xfId="23017"/>
    <cellStyle name="Standaard 19 2 2 2 4 3 2 2 2 4" xfId="25739"/>
    <cellStyle name="Standaard 19 2 2 2 4 3 2 2 3" xfId="11910"/>
    <cellStyle name="Standaard 19 2 2 2 4 3 2 2 4" xfId="21654"/>
    <cellStyle name="Standaard 19 2 2 2 4 3 2 2 5" xfId="24377"/>
    <cellStyle name="Standaard 19 2 2 2 4 3 2 3" xfId="3588"/>
    <cellStyle name="Standaard 19 2 2 2 4 3 2 3 2" xfId="13315"/>
    <cellStyle name="Standaard 19 2 2 2 4 3 2 3 3" xfId="22361"/>
    <cellStyle name="Standaard 19 2 2 2 4 3 2 3 4" xfId="25083"/>
    <cellStyle name="Standaard 19 2 2 2 4 3 2 4" xfId="11254"/>
    <cellStyle name="Standaard 19 2 2 2 4 3 2 5" xfId="20998"/>
    <cellStyle name="Standaard 19 2 2 2 4 3 2 6" xfId="23721"/>
    <cellStyle name="Standaard 19 2 2 2 4 3 3" xfId="1699"/>
    <cellStyle name="Standaard 19 2 2 2 4 3 3 2" xfId="3921"/>
    <cellStyle name="Standaard 19 2 2 2 4 3 3 2 2" xfId="13648"/>
    <cellStyle name="Standaard 19 2 2 2 4 3 3 2 3" xfId="22689"/>
    <cellStyle name="Standaard 19 2 2 2 4 3 3 2 4" xfId="25411"/>
    <cellStyle name="Standaard 19 2 2 2 4 3 3 3" xfId="11582"/>
    <cellStyle name="Standaard 19 2 2 2 4 3 3 4" xfId="21326"/>
    <cellStyle name="Standaard 19 2 2 2 4 3 3 5" xfId="24049"/>
    <cellStyle name="Standaard 19 2 2 2 4 3 4" xfId="3223"/>
    <cellStyle name="Standaard 19 2 2 2 4 3 4 2" xfId="12950"/>
    <cellStyle name="Standaard 19 2 2 2 4 3 4 3" xfId="22033"/>
    <cellStyle name="Standaard 19 2 2 2 4 3 4 4" xfId="24755"/>
    <cellStyle name="Standaard 19 2 2 2 4 3 5" xfId="10926"/>
    <cellStyle name="Standaard 19 2 2 2 4 3 6" xfId="20669"/>
    <cellStyle name="Standaard 19 2 2 2 4 3 7" xfId="23393"/>
    <cellStyle name="Standaard 19 2 2 2 4 4" xfId="1117"/>
    <cellStyle name="Standaard 19 2 2 2 4 4 2" xfId="1453"/>
    <cellStyle name="Standaard 19 2 2 2 4 4 2 2" xfId="2115"/>
    <cellStyle name="Standaard 19 2 2 2 4 4 2 2 2" xfId="4337"/>
    <cellStyle name="Standaard 19 2 2 2 4 4 2 2 2 2" xfId="14064"/>
    <cellStyle name="Standaard 19 2 2 2 4 4 2 2 2 3" xfId="23105"/>
    <cellStyle name="Standaard 19 2 2 2 4 4 2 2 2 4" xfId="25827"/>
    <cellStyle name="Standaard 19 2 2 2 4 4 2 2 3" xfId="11998"/>
    <cellStyle name="Standaard 19 2 2 2 4 4 2 2 4" xfId="21742"/>
    <cellStyle name="Standaard 19 2 2 2 4 4 2 2 5" xfId="24465"/>
    <cellStyle name="Standaard 19 2 2 2 4 4 2 3" xfId="3676"/>
    <cellStyle name="Standaard 19 2 2 2 4 4 2 3 2" xfId="13403"/>
    <cellStyle name="Standaard 19 2 2 2 4 4 2 3 3" xfId="22449"/>
    <cellStyle name="Standaard 19 2 2 2 4 4 2 3 4" xfId="25171"/>
    <cellStyle name="Standaard 19 2 2 2 4 4 2 4" xfId="11342"/>
    <cellStyle name="Standaard 19 2 2 2 4 4 2 5" xfId="21086"/>
    <cellStyle name="Standaard 19 2 2 2 4 4 2 6" xfId="23809"/>
    <cellStyle name="Standaard 19 2 2 2 4 4 3" xfId="1787"/>
    <cellStyle name="Standaard 19 2 2 2 4 4 3 2" xfId="4009"/>
    <cellStyle name="Standaard 19 2 2 2 4 4 3 2 2" xfId="13736"/>
    <cellStyle name="Standaard 19 2 2 2 4 4 3 2 3" xfId="22777"/>
    <cellStyle name="Standaard 19 2 2 2 4 4 3 2 4" xfId="25499"/>
    <cellStyle name="Standaard 19 2 2 2 4 4 3 3" xfId="11670"/>
    <cellStyle name="Standaard 19 2 2 2 4 4 3 4" xfId="21414"/>
    <cellStyle name="Standaard 19 2 2 2 4 4 3 5" xfId="24137"/>
    <cellStyle name="Standaard 19 2 2 2 4 4 4" xfId="3313"/>
    <cellStyle name="Standaard 19 2 2 2 4 4 4 2" xfId="13040"/>
    <cellStyle name="Standaard 19 2 2 2 4 4 4 3" xfId="22121"/>
    <cellStyle name="Standaard 19 2 2 2 4 4 4 4" xfId="24843"/>
    <cellStyle name="Standaard 19 2 2 2 4 4 5" xfId="11014"/>
    <cellStyle name="Standaard 19 2 2 2 4 4 6" xfId="20757"/>
    <cellStyle name="Standaard 19 2 2 2 4 4 7" xfId="23481"/>
    <cellStyle name="Standaard 19 2 2 2 4 5" xfId="1169"/>
    <cellStyle name="Standaard 19 2 2 2 4 5 2" xfId="1504"/>
    <cellStyle name="Standaard 19 2 2 2 4 5 2 2" xfId="2165"/>
    <cellStyle name="Standaard 19 2 2 2 4 5 2 2 2" xfId="4387"/>
    <cellStyle name="Standaard 19 2 2 2 4 5 2 2 2 2" xfId="14114"/>
    <cellStyle name="Standaard 19 2 2 2 4 5 2 2 2 3" xfId="23155"/>
    <cellStyle name="Standaard 19 2 2 2 4 5 2 2 2 4" xfId="25877"/>
    <cellStyle name="Standaard 19 2 2 2 4 5 2 2 3" xfId="12048"/>
    <cellStyle name="Standaard 19 2 2 2 4 5 2 2 4" xfId="21792"/>
    <cellStyle name="Standaard 19 2 2 2 4 5 2 2 5" xfId="24515"/>
    <cellStyle name="Standaard 19 2 2 2 4 5 2 3" xfId="3726"/>
    <cellStyle name="Standaard 19 2 2 2 4 5 2 3 2" xfId="13453"/>
    <cellStyle name="Standaard 19 2 2 2 4 5 2 3 3" xfId="22499"/>
    <cellStyle name="Standaard 19 2 2 2 4 5 2 3 4" xfId="25221"/>
    <cellStyle name="Standaard 19 2 2 2 4 5 2 4" xfId="11392"/>
    <cellStyle name="Standaard 19 2 2 2 4 5 2 5" xfId="21136"/>
    <cellStyle name="Standaard 19 2 2 2 4 5 2 6" xfId="23859"/>
    <cellStyle name="Standaard 19 2 2 2 4 5 3" xfId="1837"/>
    <cellStyle name="Standaard 19 2 2 2 4 5 3 2" xfId="4059"/>
    <cellStyle name="Standaard 19 2 2 2 4 5 3 2 2" xfId="13786"/>
    <cellStyle name="Standaard 19 2 2 2 4 5 3 2 3" xfId="22827"/>
    <cellStyle name="Standaard 19 2 2 2 4 5 3 2 4" xfId="25549"/>
    <cellStyle name="Standaard 19 2 2 2 4 5 3 3" xfId="11720"/>
    <cellStyle name="Standaard 19 2 2 2 4 5 3 4" xfId="21464"/>
    <cellStyle name="Standaard 19 2 2 2 4 5 3 5" xfId="24187"/>
    <cellStyle name="Standaard 19 2 2 2 4 5 4" xfId="3365"/>
    <cellStyle name="Standaard 19 2 2 2 4 5 4 2" xfId="13092"/>
    <cellStyle name="Standaard 19 2 2 2 4 5 4 3" xfId="22171"/>
    <cellStyle name="Standaard 19 2 2 2 4 5 4 4" xfId="24893"/>
    <cellStyle name="Standaard 19 2 2 2 4 5 5" xfId="11064"/>
    <cellStyle name="Standaard 19 2 2 2 4 5 6" xfId="20807"/>
    <cellStyle name="Standaard 19 2 2 2 4 5 7" xfId="23531"/>
    <cellStyle name="Standaard 19 2 2 2 4 6" xfId="1276"/>
    <cellStyle name="Standaard 19 2 2 2 4 6 2" xfId="1939"/>
    <cellStyle name="Standaard 19 2 2 2 4 6 2 2" xfId="4161"/>
    <cellStyle name="Standaard 19 2 2 2 4 6 2 2 2" xfId="13888"/>
    <cellStyle name="Standaard 19 2 2 2 4 6 2 2 3" xfId="22929"/>
    <cellStyle name="Standaard 19 2 2 2 4 6 2 2 4" xfId="25651"/>
    <cellStyle name="Standaard 19 2 2 2 4 6 2 3" xfId="11822"/>
    <cellStyle name="Standaard 19 2 2 2 4 6 2 4" xfId="21566"/>
    <cellStyle name="Standaard 19 2 2 2 4 6 2 5" xfId="24289"/>
    <cellStyle name="Standaard 19 2 2 2 4 6 3" xfId="3500"/>
    <cellStyle name="Standaard 19 2 2 2 4 6 3 2" xfId="13227"/>
    <cellStyle name="Standaard 19 2 2 2 4 6 3 3" xfId="22273"/>
    <cellStyle name="Standaard 19 2 2 2 4 6 3 4" xfId="24995"/>
    <cellStyle name="Standaard 19 2 2 2 4 6 4" xfId="11166"/>
    <cellStyle name="Standaard 19 2 2 2 4 6 5" xfId="20910"/>
    <cellStyle name="Standaard 19 2 2 2 4 6 6" xfId="23633"/>
    <cellStyle name="Standaard 19 2 2 2 4 7" xfId="1611"/>
    <cellStyle name="Standaard 19 2 2 2 4 7 2" xfId="3833"/>
    <cellStyle name="Standaard 19 2 2 2 4 7 2 2" xfId="13560"/>
    <cellStyle name="Standaard 19 2 2 2 4 7 2 3" xfId="22601"/>
    <cellStyle name="Standaard 19 2 2 2 4 7 2 4" xfId="25323"/>
    <cellStyle name="Standaard 19 2 2 2 4 7 3" xfId="11494"/>
    <cellStyle name="Standaard 19 2 2 2 4 7 4" xfId="21238"/>
    <cellStyle name="Standaard 19 2 2 2 4 7 5" xfId="23961"/>
    <cellStyle name="Standaard 19 2 2 2 4 8" xfId="3135"/>
    <cellStyle name="Standaard 19 2 2 2 4 8 2" xfId="12862"/>
    <cellStyle name="Standaard 19 2 2 2 4 8 3" xfId="21945"/>
    <cellStyle name="Standaard 19 2 2 2 4 8 4" xfId="24667"/>
    <cellStyle name="Standaard 19 2 2 2 4 9" xfId="10838"/>
    <cellStyle name="Standaard 19 2 2 2 5" xfId="949"/>
    <cellStyle name="Standaard 19 2 2 2 5 2" xfId="1037"/>
    <cellStyle name="Standaard 19 2 2 2 5 2 2" xfId="1374"/>
    <cellStyle name="Standaard 19 2 2 2 5 2 2 2" xfId="2037"/>
    <cellStyle name="Standaard 19 2 2 2 5 2 2 2 2" xfId="4259"/>
    <cellStyle name="Standaard 19 2 2 2 5 2 2 2 2 2" xfId="13986"/>
    <cellStyle name="Standaard 19 2 2 2 5 2 2 2 2 3" xfId="23027"/>
    <cellStyle name="Standaard 19 2 2 2 5 2 2 2 2 4" xfId="25749"/>
    <cellStyle name="Standaard 19 2 2 2 5 2 2 2 3" xfId="11920"/>
    <cellStyle name="Standaard 19 2 2 2 5 2 2 2 4" xfId="21664"/>
    <cellStyle name="Standaard 19 2 2 2 5 2 2 2 5" xfId="24387"/>
    <cellStyle name="Standaard 19 2 2 2 5 2 2 3" xfId="3598"/>
    <cellStyle name="Standaard 19 2 2 2 5 2 2 3 2" xfId="13325"/>
    <cellStyle name="Standaard 19 2 2 2 5 2 2 3 3" xfId="22371"/>
    <cellStyle name="Standaard 19 2 2 2 5 2 2 3 4" xfId="25093"/>
    <cellStyle name="Standaard 19 2 2 2 5 2 2 4" xfId="11264"/>
    <cellStyle name="Standaard 19 2 2 2 5 2 2 5" xfId="21008"/>
    <cellStyle name="Standaard 19 2 2 2 5 2 2 6" xfId="23731"/>
    <cellStyle name="Standaard 19 2 2 2 5 2 3" xfId="1709"/>
    <cellStyle name="Standaard 19 2 2 2 5 2 3 2" xfId="3931"/>
    <cellStyle name="Standaard 19 2 2 2 5 2 3 2 2" xfId="13658"/>
    <cellStyle name="Standaard 19 2 2 2 5 2 3 2 3" xfId="22699"/>
    <cellStyle name="Standaard 19 2 2 2 5 2 3 2 4" xfId="25421"/>
    <cellStyle name="Standaard 19 2 2 2 5 2 3 3" xfId="11592"/>
    <cellStyle name="Standaard 19 2 2 2 5 2 3 4" xfId="21336"/>
    <cellStyle name="Standaard 19 2 2 2 5 2 3 5" xfId="24059"/>
    <cellStyle name="Standaard 19 2 2 2 5 2 4" xfId="3233"/>
    <cellStyle name="Standaard 19 2 2 2 5 2 4 2" xfId="12960"/>
    <cellStyle name="Standaard 19 2 2 2 5 2 4 3" xfId="22043"/>
    <cellStyle name="Standaard 19 2 2 2 5 2 4 4" xfId="24765"/>
    <cellStyle name="Standaard 19 2 2 2 5 2 5" xfId="10936"/>
    <cellStyle name="Standaard 19 2 2 2 5 2 6" xfId="20679"/>
    <cellStyle name="Standaard 19 2 2 2 5 2 7" xfId="23403"/>
    <cellStyle name="Standaard 19 2 2 2 5 3" xfId="1128"/>
    <cellStyle name="Standaard 19 2 2 2 5 3 2" xfId="1464"/>
    <cellStyle name="Standaard 19 2 2 2 5 3 2 2" xfId="2125"/>
    <cellStyle name="Standaard 19 2 2 2 5 3 2 2 2" xfId="4347"/>
    <cellStyle name="Standaard 19 2 2 2 5 3 2 2 2 2" xfId="14074"/>
    <cellStyle name="Standaard 19 2 2 2 5 3 2 2 2 3" xfId="23115"/>
    <cellStyle name="Standaard 19 2 2 2 5 3 2 2 2 4" xfId="25837"/>
    <cellStyle name="Standaard 19 2 2 2 5 3 2 2 3" xfId="12008"/>
    <cellStyle name="Standaard 19 2 2 2 5 3 2 2 4" xfId="21752"/>
    <cellStyle name="Standaard 19 2 2 2 5 3 2 2 5" xfId="24475"/>
    <cellStyle name="Standaard 19 2 2 2 5 3 2 3" xfId="3686"/>
    <cellStyle name="Standaard 19 2 2 2 5 3 2 3 2" xfId="13413"/>
    <cellStyle name="Standaard 19 2 2 2 5 3 2 3 3" xfId="22459"/>
    <cellStyle name="Standaard 19 2 2 2 5 3 2 3 4" xfId="25181"/>
    <cellStyle name="Standaard 19 2 2 2 5 3 2 4" xfId="11352"/>
    <cellStyle name="Standaard 19 2 2 2 5 3 2 5" xfId="21096"/>
    <cellStyle name="Standaard 19 2 2 2 5 3 2 6" xfId="23819"/>
    <cellStyle name="Standaard 19 2 2 2 5 3 3" xfId="1797"/>
    <cellStyle name="Standaard 19 2 2 2 5 3 3 2" xfId="4019"/>
    <cellStyle name="Standaard 19 2 2 2 5 3 3 2 2" xfId="13746"/>
    <cellStyle name="Standaard 19 2 2 2 5 3 3 2 3" xfId="22787"/>
    <cellStyle name="Standaard 19 2 2 2 5 3 3 2 4" xfId="25509"/>
    <cellStyle name="Standaard 19 2 2 2 5 3 3 3" xfId="11680"/>
    <cellStyle name="Standaard 19 2 2 2 5 3 3 4" xfId="21424"/>
    <cellStyle name="Standaard 19 2 2 2 5 3 3 5" xfId="24147"/>
    <cellStyle name="Standaard 19 2 2 2 5 3 4" xfId="3324"/>
    <cellStyle name="Standaard 19 2 2 2 5 3 4 2" xfId="13051"/>
    <cellStyle name="Standaard 19 2 2 2 5 3 4 3" xfId="22131"/>
    <cellStyle name="Standaard 19 2 2 2 5 3 4 4" xfId="24853"/>
    <cellStyle name="Standaard 19 2 2 2 5 3 5" xfId="11024"/>
    <cellStyle name="Standaard 19 2 2 2 5 3 6" xfId="20767"/>
    <cellStyle name="Standaard 19 2 2 2 5 3 7" xfId="23491"/>
    <cellStyle name="Standaard 19 2 2 2 5 4" xfId="1286"/>
    <cellStyle name="Standaard 19 2 2 2 5 4 2" xfId="1949"/>
    <cellStyle name="Standaard 19 2 2 2 5 4 2 2" xfId="4171"/>
    <cellStyle name="Standaard 19 2 2 2 5 4 2 2 2" xfId="13898"/>
    <cellStyle name="Standaard 19 2 2 2 5 4 2 2 3" xfId="22939"/>
    <cellStyle name="Standaard 19 2 2 2 5 4 2 2 4" xfId="25661"/>
    <cellStyle name="Standaard 19 2 2 2 5 4 2 3" xfId="11832"/>
    <cellStyle name="Standaard 19 2 2 2 5 4 2 4" xfId="21576"/>
    <cellStyle name="Standaard 19 2 2 2 5 4 2 5" xfId="24299"/>
    <cellStyle name="Standaard 19 2 2 2 5 4 3" xfId="3510"/>
    <cellStyle name="Standaard 19 2 2 2 5 4 3 2" xfId="13237"/>
    <cellStyle name="Standaard 19 2 2 2 5 4 3 3" xfId="22283"/>
    <cellStyle name="Standaard 19 2 2 2 5 4 3 4" xfId="25005"/>
    <cellStyle name="Standaard 19 2 2 2 5 4 4" xfId="11176"/>
    <cellStyle name="Standaard 19 2 2 2 5 4 5" xfId="20920"/>
    <cellStyle name="Standaard 19 2 2 2 5 4 6" xfId="23643"/>
    <cellStyle name="Standaard 19 2 2 2 5 5" xfId="1621"/>
    <cellStyle name="Standaard 19 2 2 2 5 5 2" xfId="3843"/>
    <cellStyle name="Standaard 19 2 2 2 5 5 2 2" xfId="13570"/>
    <cellStyle name="Standaard 19 2 2 2 5 5 2 3" xfId="22611"/>
    <cellStyle name="Standaard 19 2 2 2 5 5 2 4" xfId="25333"/>
    <cellStyle name="Standaard 19 2 2 2 5 5 3" xfId="11504"/>
    <cellStyle name="Standaard 19 2 2 2 5 5 4" xfId="21248"/>
    <cellStyle name="Standaard 19 2 2 2 5 5 5" xfId="23971"/>
    <cellStyle name="Standaard 19 2 2 2 5 6" xfId="3145"/>
    <cellStyle name="Standaard 19 2 2 2 5 6 2" xfId="12872"/>
    <cellStyle name="Standaard 19 2 2 2 5 6 3" xfId="21955"/>
    <cellStyle name="Standaard 19 2 2 2 5 6 4" xfId="24677"/>
    <cellStyle name="Standaard 19 2 2 2 5 7" xfId="10848"/>
    <cellStyle name="Standaard 19 2 2 2 5 8" xfId="20591"/>
    <cellStyle name="Standaard 19 2 2 2 5 9" xfId="23315"/>
    <cellStyle name="Standaard 19 2 2 2 6" xfId="993"/>
    <cellStyle name="Standaard 19 2 2 2 6 2" xfId="1330"/>
    <cellStyle name="Standaard 19 2 2 2 6 2 2" xfId="1993"/>
    <cellStyle name="Standaard 19 2 2 2 6 2 2 2" xfId="4215"/>
    <cellStyle name="Standaard 19 2 2 2 6 2 2 2 2" xfId="13942"/>
    <cellStyle name="Standaard 19 2 2 2 6 2 2 2 3" xfId="22983"/>
    <cellStyle name="Standaard 19 2 2 2 6 2 2 2 4" xfId="25705"/>
    <cellStyle name="Standaard 19 2 2 2 6 2 2 3" xfId="11876"/>
    <cellStyle name="Standaard 19 2 2 2 6 2 2 4" xfId="21620"/>
    <cellStyle name="Standaard 19 2 2 2 6 2 2 5" xfId="24343"/>
    <cellStyle name="Standaard 19 2 2 2 6 2 3" xfId="3554"/>
    <cellStyle name="Standaard 19 2 2 2 6 2 3 2" xfId="13281"/>
    <cellStyle name="Standaard 19 2 2 2 6 2 3 3" xfId="22327"/>
    <cellStyle name="Standaard 19 2 2 2 6 2 3 4" xfId="25049"/>
    <cellStyle name="Standaard 19 2 2 2 6 2 4" xfId="11220"/>
    <cellStyle name="Standaard 19 2 2 2 6 2 5" xfId="20964"/>
    <cellStyle name="Standaard 19 2 2 2 6 2 6" xfId="23687"/>
    <cellStyle name="Standaard 19 2 2 2 6 3" xfId="1665"/>
    <cellStyle name="Standaard 19 2 2 2 6 3 2" xfId="3887"/>
    <cellStyle name="Standaard 19 2 2 2 6 3 2 2" xfId="13614"/>
    <cellStyle name="Standaard 19 2 2 2 6 3 2 3" xfId="22655"/>
    <cellStyle name="Standaard 19 2 2 2 6 3 2 4" xfId="25377"/>
    <cellStyle name="Standaard 19 2 2 2 6 3 3" xfId="11548"/>
    <cellStyle name="Standaard 19 2 2 2 6 3 4" xfId="21292"/>
    <cellStyle name="Standaard 19 2 2 2 6 3 5" xfId="24015"/>
    <cellStyle name="Standaard 19 2 2 2 6 4" xfId="3189"/>
    <cellStyle name="Standaard 19 2 2 2 6 4 2" xfId="12916"/>
    <cellStyle name="Standaard 19 2 2 2 6 4 3" xfId="21999"/>
    <cellStyle name="Standaard 19 2 2 2 6 4 4" xfId="24721"/>
    <cellStyle name="Standaard 19 2 2 2 6 5" xfId="10892"/>
    <cellStyle name="Standaard 19 2 2 2 6 6" xfId="20635"/>
    <cellStyle name="Standaard 19 2 2 2 6 7" xfId="23359"/>
    <cellStyle name="Standaard 19 2 2 2 7" xfId="1081"/>
    <cellStyle name="Standaard 19 2 2 2 7 2" xfId="1418"/>
    <cellStyle name="Standaard 19 2 2 2 7 2 2" xfId="2081"/>
    <cellStyle name="Standaard 19 2 2 2 7 2 2 2" xfId="4303"/>
    <cellStyle name="Standaard 19 2 2 2 7 2 2 2 2" xfId="14030"/>
    <cellStyle name="Standaard 19 2 2 2 7 2 2 2 3" xfId="23071"/>
    <cellStyle name="Standaard 19 2 2 2 7 2 2 2 4" xfId="25793"/>
    <cellStyle name="Standaard 19 2 2 2 7 2 2 3" xfId="11964"/>
    <cellStyle name="Standaard 19 2 2 2 7 2 2 4" xfId="21708"/>
    <cellStyle name="Standaard 19 2 2 2 7 2 2 5" xfId="24431"/>
    <cellStyle name="Standaard 19 2 2 2 7 2 3" xfId="3642"/>
    <cellStyle name="Standaard 19 2 2 2 7 2 3 2" xfId="13369"/>
    <cellStyle name="Standaard 19 2 2 2 7 2 3 3" xfId="22415"/>
    <cellStyle name="Standaard 19 2 2 2 7 2 3 4" xfId="25137"/>
    <cellStyle name="Standaard 19 2 2 2 7 2 4" xfId="11308"/>
    <cellStyle name="Standaard 19 2 2 2 7 2 5" xfId="21052"/>
    <cellStyle name="Standaard 19 2 2 2 7 2 6" xfId="23775"/>
    <cellStyle name="Standaard 19 2 2 2 7 3" xfId="1753"/>
    <cellStyle name="Standaard 19 2 2 2 7 3 2" xfId="3975"/>
    <cellStyle name="Standaard 19 2 2 2 7 3 2 2" xfId="13702"/>
    <cellStyle name="Standaard 19 2 2 2 7 3 2 3" xfId="22743"/>
    <cellStyle name="Standaard 19 2 2 2 7 3 2 4" xfId="25465"/>
    <cellStyle name="Standaard 19 2 2 2 7 3 3" xfId="11636"/>
    <cellStyle name="Standaard 19 2 2 2 7 3 4" xfId="21380"/>
    <cellStyle name="Standaard 19 2 2 2 7 3 5" xfId="24103"/>
    <cellStyle name="Standaard 19 2 2 2 7 4" xfId="3277"/>
    <cellStyle name="Standaard 19 2 2 2 7 4 2" xfId="13004"/>
    <cellStyle name="Standaard 19 2 2 2 7 4 3" xfId="22087"/>
    <cellStyle name="Standaard 19 2 2 2 7 4 4" xfId="24809"/>
    <cellStyle name="Standaard 19 2 2 2 7 5" xfId="10980"/>
    <cellStyle name="Standaard 19 2 2 2 7 6" xfId="20723"/>
    <cellStyle name="Standaard 19 2 2 2 7 7" xfId="23447"/>
    <cellStyle name="Standaard 19 2 2 2 8" xfId="1166"/>
    <cellStyle name="Standaard 19 2 2 2 8 2" xfId="1501"/>
    <cellStyle name="Standaard 19 2 2 2 8 2 2" xfId="2162"/>
    <cellStyle name="Standaard 19 2 2 2 8 2 2 2" xfId="4384"/>
    <cellStyle name="Standaard 19 2 2 2 8 2 2 2 2" xfId="14111"/>
    <cellStyle name="Standaard 19 2 2 2 8 2 2 2 3" xfId="23152"/>
    <cellStyle name="Standaard 19 2 2 2 8 2 2 2 4" xfId="25874"/>
    <cellStyle name="Standaard 19 2 2 2 8 2 2 3" xfId="12045"/>
    <cellStyle name="Standaard 19 2 2 2 8 2 2 4" xfId="21789"/>
    <cellStyle name="Standaard 19 2 2 2 8 2 2 5" xfId="24512"/>
    <cellStyle name="Standaard 19 2 2 2 8 2 3" xfId="3723"/>
    <cellStyle name="Standaard 19 2 2 2 8 2 3 2" xfId="13450"/>
    <cellStyle name="Standaard 19 2 2 2 8 2 3 3" xfId="22496"/>
    <cellStyle name="Standaard 19 2 2 2 8 2 3 4" xfId="25218"/>
    <cellStyle name="Standaard 19 2 2 2 8 2 4" xfId="11389"/>
    <cellStyle name="Standaard 19 2 2 2 8 2 5" xfId="21133"/>
    <cellStyle name="Standaard 19 2 2 2 8 2 6" xfId="23856"/>
    <cellStyle name="Standaard 19 2 2 2 8 3" xfId="1834"/>
    <cellStyle name="Standaard 19 2 2 2 8 3 2" xfId="4056"/>
    <cellStyle name="Standaard 19 2 2 2 8 3 2 2" xfId="13783"/>
    <cellStyle name="Standaard 19 2 2 2 8 3 2 3" xfId="22824"/>
    <cellStyle name="Standaard 19 2 2 2 8 3 2 4" xfId="25546"/>
    <cellStyle name="Standaard 19 2 2 2 8 3 3" xfId="11717"/>
    <cellStyle name="Standaard 19 2 2 2 8 3 4" xfId="21461"/>
    <cellStyle name="Standaard 19 2 2 2 8 3 5" xfId="24184"/>
    <cellStyle name="Standaard 19 2 2 2 8 4" xfId="3362"/>
    <cellStyle name="Standaard 19 2 2 2 8 4 2" xfId="13089"/>
    <cellStyle name="Standaard 19 2 2 2 8 4 3" xfId="22168"/>
    <cellStyle name="Standaard 19 2 2 2 8 4 4" xfId="24890"/>
    <cellStyle name="Standaard 19 2 2 2 8 5" xfId="11061"/>
    <cellStyle name="Standaard 19 2 2 2 8 6" xfId="20804"/>
    <cellStyle name="Standaard 19 2 2 2 8 7" xfId="23528"/>
    <cellStyle name="Standaard 19 2 2 2 9" xfId="1242"/>
    <cellStyle name="Standaard 19 2 2 2 9 2" xfId="1905"/>
    <cellStyle name="Standaard 19 2 2 2 9 2 2" xfId="4127"/>
    <cellStyle name="Standaard 19 2 2 2 9 2 2 2" xfId="13854"/>
    <cellStyle name="Standaard 19 2 2 2 9 2 2 3" xfId="22895"/>
    <cellStyle name="Standaard 19 2 2 2 9 2 2 4" xfId="25617"/>
    <cellStyle name="Standaard 19 2 2 2 9 2 3" xfId="11788"/>
    <cellStyle name="Standaard 19 2 2 2 9 2 4" xfId="21532"/>
    <cellStyle name="Standaard 19 2 2 2 9 2 5" xfId="24255"/>
    <cellStyle name="Standaard 19 2 2 2 9 3" xfId="3466"/>
    <cellStyle name="Standaard 19 2 2 2 9 3 2" xfId="13193"/>
    <cellStyle name="Standaard 19 2 2 2 9 3 3" xfId="22239"/>
    <cellStyle name="Standaard 19 2 2 2 9 3 4" xfId="24961"/>
    <cellStyle name="Standaard 19 2 2 2 9 4" xfId="11132"/>
    <cellStyle name="Standaard 19 2 2 2 9 5" xfId="20876"/>
    <cellStyle name="Standaard 19 2 2 2 9 6" xfId="23599"/>
    <cellStyle name="Standaard 19 2 2 3" xfId="910"/>
    <cellStyle name="Standaard 19 2 2 3 10" xfId="20553"/>
    <cellStyle name="Standaard 19 2 2 3 11" xfId="23277"/>
    <cellStyle name="Standaard 19 2 2 3 2" xfId="955"/>
    <cellStyle name="Standaard 19 2 2 3 2 2" xfId="1043"/>
    <cellStyle name="Standaard 19 2 2 3 2 2 2" xfId="1380"/>
    <cellStyle name="Standaard 19 2 2 3 2 2 2 2" xfId="2043"/>
    <cellStyle name="Standaard 19 2 2 3 2 2 2 2 2" xfId="4265"/>
    <cellStyle name="Standaard 19 2 2 3 2 2 2 2 2 2" xfId="13992"/>
    <cellStyle name="Standaard 19 2 2 3 2 2 2 2 2 3" xfId="23033"/>
    <cellStyle name="Standaard 19 2 2 3 2 2 2 2 2 4" xfId="25755"/>
    <cellStyle name="Standaard 19 2 2 3 2 2 2 2 3" xfId="11926"/>
    <cellStyle name="Standaard 19 2 2 3 2 2 2 2 4" xfId="21670"/>
    <cellStyle name="Standaard 19 2 2 3 2 2 2 2 5" xfId="24393"/>
    <cellStyle name="Standaard 19 2 2 3 2 2 2 3" xfId="3604"/>
    <cellStyle name="Standaard 19 2 2 3 2 2 2 3 2" xfId="13331"/>
    <cellStyle name="Standaard 19 2 2 3 2 2 2 3 3" xfId="22377"/>
    <cellStyle name="Standaard 19 2 2 3 2 2 2 3 4" xfId="25099"/>
    <cellStyle name="Standaard 19 2 2 3 2 2 2 4" xfId="11270"/>
    <cellStyle name="Standaard 19 2 2 3 2 2 2 5" xfId="21014"/>
    <cellStyle name="Standaard 19 2 2 3 2 2 2 6" xfId="23737"/>
    <cellStyle name="Standaard 19 2 2 3 2 2 3" xfId="1715"/>
    <cellStyle name="Standaard 19 2 2 3 2 2 3 2" xfId="3937"/>
    <cellStyle name="Standaard 19 2 2 3 2 2 3 2 2" xfId="13664"/>
    <cellStyle name="Standaard 19 2 2 3 2 2 3 2 3" xfId="22705"/>
    <cellStyle name="Standaard 19 2 2 3 2 2 3 2 4" xfId="25427"/>
    <cellStyle name="Standaard 19 2 2 3 2 2 3 3" xfId="11598"/>
    <cellStyle name="Standaard 19 2 2 3 2 2 3 4" xfId="21342"/>
    <cellStyle name="Standaard 19 2 2 3 2 2 3 5" xfId="24065"/>
    <cellStyle name="Standaard 19 2 2 3 2 2 4" xfId="3239"/>
    <cellStyle name="Standaard 19 2 2 3 2 2 4 2" xfId="12966"/>
    <cellStyle name="Standaard 19 2 2 3 2 2 4 3" xfId="22049"/>
    <cellStyle name="Standaard 19 2 2 3 2 2 4 4" xfId="24771"/>
    <cellStyle name="Standaard 19 2 2 3 2 2 5" xfId="10942"/>
    <cellStyle name="Standaard 19 2 2 3 2 2 6" xfId="20685"/>
    <cellStyle name="Standaard 19 2 2 3 2 2 7" xfId="23409"/>
    <cellStyle name="Standaard 19 2 2 3 2 3" xfId="1134"/>
    <cellStyle name="Standaard 19 2 2 3 2 3 2" xfId="1470"/>
    <cellStyle name="Standaard 19 2 2 3 2 3 2 2" xfId="2131"/>
    <cellStyle name="Standaard 19 2 2 3 2 3 2 2 2" xfId="4353"/>
    <cellStyle name="Standaard 19 2 2 3 2 3 2 2 2 2" xfId="14080"/>
    <cellStyle name="Standaard 19 2 2 3 2 3 2 2 2 3" xfId="23121"/>
    <cellStyle name="Standaard 19 2 2 3 2 3 2 2 2 4" xfId="25843"/>
    <cellStyle name="Standaard 19 2 2 3 2 3 2 2 3" xfId="12014"/>
    <cellStyle name="Standaard 19 2 2 3 2 3 2 2 4" xfId="21758"/>
    <cellStyle name="Standaard 19 2 2 3 2 3 2 2 5" xfId="24481"/>
    <cellStyle name="Standaard 19 2 2 3 2 3 2 3" xfId="3692"/>
    <cellStyle name="Standaard 19 2 2 3 2 3 2 3 2" xfId="13419"/>
    <cellStyle name="Standaard 19 2 2 3 2 3 2 3 3" xfId="22465"/>
    <cellStyle name="Standaard 19 2 2 3 2 3 2 3 4" xfId="25187"/>
    <cellStyle name="Standaard 19 2 2 3 2 3 2 4" xfId="11358"/>
    <cellStyle name="Standaard 19 2 2 3 2 3 2 5" xfId="21102"/>
    <cellStyle name="Standaard 19 2 2 3 2 3 2 6" xfId="23825"/>
    <cellStyle name="Standaard 19 2 2 3 2 3 3" xfId="1803"/>
    <cellStyle name="Standaard 19 2 2 3 2 3 3 2" xfId="4025"/>
    <cellStyle name="Standaard 19 2 2 3 2 3 3 2 2" xfId="13752"/>
    <cellStyle name="Standaard 19 2 2 3 2 3 3 2 3" xfId="22793"/>
    <cellStyle name="Standaard 19 2 2 3 2 3 3 2 4" xfId="25515"/>
    <cellStyle name="Standaard 19 2 2 3 2 3 3 3" xfId="11686"/>
    <cellStyle name="Standaard 19 2 2 3 2 3 3 4" xfId="21430"/>
    <cellStyle name="Standaard 19 2 2 3 2 3 3 5" xfId="24153"/>
    <cellStyle name="Standaard 19 2 2 3 2 3 4" xfId="3330"/>
    <cellStyle name="Standaard 19 2 2 3 2 3 4 2" xfId="13057"/>
    <cellStyle name="Standaard 19 2 2 3 2 3 4 3" xfId="22137"/>
    <cellStyle name="Standaard 19 2 2 3 2 3 4 4" xfId="24859"/>
    <cellStyle name="Standaard 19 2 2 3 2 3 5" xfId="11030"/>
    <cellStyle name="Standaard 19 2 2 3 2 3 6" xfId="20773"/>
    <cellStyle name="Standaard 19 2 2 3 2 3 7" xfId="23497"/>
    <cellStyle name="Standaard 19 2 2 3 2 4" xfId="1292"/>
    <cellStyle name="Standaard 19 2 2 3 2 4 2" xfId="1955"/>
    <cellStyle name="Standaard 19 2 2 3 2 4 2 2" xfId="4177"/>
    <cellStyle name="Standaard 19 2 2 3 2 4 2 2 2" xfId="13904"/>
    <cellStyle name="Standaard 19 2 2 3 2 4 2 2 3" xfId="22945"/>
    <cellStyle name="Standaard 19 2 2 3 2 4 2 2 4" xfId="25667"/>
    <cellStyle name="Standaard 19 2 2 3 2 4 2 3" xfId="11838"/>
    <cellStyle name="Standaard 19 2 2 3 2 4 2 4" xfId="21582"/>
    <cellStyle name="Standaard 19 2 2 3 2 4 2 5" xfId="24305"/>
    <cellStyle name="Standaard 19 2 2 3 2 4 3" xfId="3516"/>
    <cellStyle name="Standaard 19 2 2 3 2 4 3 2" xfId="13243"/>
    <cellStyle name="Standaard 19 2 2 3 2 4 3 3" xfId="22289"/>
    <cellStyle name="Standaard 19 2 2 3 2 4 3 4" xfId="25011"/>
    <cellStyle name="Standaard 19 2 2 3 2 4 4" xfId="11182"/>
    <cellStyle name="Standaard 19 2 2 3 2 4 5" xfId="20926"/>
    <cellStyle name="Standaard 19 2 2 3 2 4 6" xfId="23649"/>
    <cellStyle name="Standaard 19 2 2 3 2 5" xfId="1627"/>
    <cellStyle name="Standaard 19 2 2 3 2 5 2" xfId="3849"/>
    <cellStyle name="Standaard 19 2 2 3 2 5 2 2" xfId="13576"/>
    <cellStyle name="Standaard 19 2 2 3 2 5 2 3" xfId="22617"/>
    <cellStyle name="Standaard 19 2 2 3 2 5 2 4" xfId="25339"/>
    <cellStyle name="Standaard 19 2 2 3 2 5 3" xfId="11510"/>
    <cellStyle name="Standaard 19 2 2 3 2 5 4" xfId="21254"/>
    <cellStyle name="Standaard 19 2 2 3 2 5 5" xfId="23977"/>
    <cellStyle name="Standaard 19 2 2 3 2 6" xfId="3151"/>
    <cellStyle name="Standaard 19 2 2 3 2 6 2" xfId="12878"/>
    <cellStyle name="Standaard 19 2 2 3 2 6 3" xfId="21961"/>
    <cellStyle name="Standaard 19 2 2 3 2 6 4" xfId="24683"/>
    <cellStyle name="Standaard 19 2 2 3 2 7" xfId="10854"/>
    <cellStyle name="Standaard 19 2 2 3 2 8" xfId="20597"/>
    <cellStyle name="Standaard 19 2 2 3 2 9" xfId="23321"/>
    <cellStyle name="Standaard 19 2 2 3 3" xfId="999"/>
    <cellStyle name="Standaard 19 2 2 3 3 2" xfId="1336"/>
    <cellStyle name="Standaard 19 2 2 3 3 2 2" xfId="1999"/>
    <cellStyle name="Standaard 19 2 2 3 3 2 2 2" xfId="4221"/>
    <cellStyle name="Standaard 19 2 2 3 3 2 2 2 2" xfId="13948"/>
    <cellStyle name="Standaard 19 2 2 3 3 2 2 2 3" xfId="22989"/>
    <cellStyle name="Standaard 19 2 2 3 3 2 2 2 4" xfId="25711"/>
    <cellStyle name="Standaard 19 2 2 3 3 2 2 3" xfId="11882"/>
    <cellStyle name="Standaard 19 2 2 3 3 2 2 4" xfId="21626"/>
    <cellStyle name="Standaard 19 2 2 3 3 2 2 5" xfId="24349"/>
    <cellStyle name="Standaard 19 2 2 3 3 2 3" xfId="3560"/>
    <cellStyle name="Standaard 19 2 2 3 3 2 3 2" xfId="13287"/>
    <cellStyle name="Standaard 19 2 2 3 3 2 3 3" xfId="22333"/>
    <cellStyle name="Standaard 19 2 2 3 3 2 3 4" xfId="25055"/>
    <cellStyle name="Standaard 19 2 2 3 3 2 4" xfId="11226"/>
    <cellStyle name="Standaard 19 2 2 3 3 2 5" xfId="20970"/>
    <cellStyle name="Standaard 19 2 2 3 3 2 6" xfId="23693"/>
    <cellStyle name="Standaard 19 2 2 3 3 3" xfId="1671"/>
    <cellStyle name="Standaard 19 2 2 3 3 3 2" xfId="3893"/>
    <cellStyle name="Standaard 19 2 2 3 3 3 2 2" xfId="13620"/>
    <cellStyle name="Standaard 19 2 2 3 3 3 2 3" xfId="22661"/>
    <cellStyle name="Standaard 19 2 2 3 3 3 2 4" xfId="25383"/>
    <cellStyle name="Standaard 19 2 2 3 3 3 3" xfId="11554"/>
    <cellStyle name="Standaard 19 2 2 3 3 3 4" xfId="21298"/>
    <cellStyle name="Standaard 19 2 2 3 3 3 5" xfId="24021"/>
    <cellStyle name="Standaard 19 2 2 3 3 4" xfId="3195"/>
    <cellStyle name="Standaard 19 2 2 3 3 4 2" xfId="12922"/>
    <cellStyle name="Standaard 19 2 2 3 3 4 3" xfId="22005"/>
    <cellStyle name="Standaard 19 2 2 3 3 4 4" xfId="24727"/>
    <cellStyle name="Standaard 19 2 2 3 3 5" xfId="10898"/>
    <cellStyle name="Standaard 19 2 2 3 3 6" xfId="20641"/>
    <cellStyle name="Standaard 19 2 2 3 3 7" xfId="23365"/>
    <cellStyle name="Standaard 19 2 2 3 4" xfId="1088"/>
    <cellStyle name="Standaard 19 2 2 3 4 2" xfId="1425"/>
    <cellStyle name="Standaard 19 2 2 3 4 2 2" xfId="2087"/>
    <cellStyle name="Standaard 19 2 2 3 4 2 2 2" xfId="4309"/>
    <cellStyle name="Standaard 19 2 2 3 4 2 2 2 2" xfId="14036"/>
    <cellStyle name="Standaard 19 2 2 3 4 2 2 2 3" xfId="23077"/>
    <cellStyle name="Standaard 19 2 2 3 4 2 2 2 4" xfId="25799"/>
    <cellStyle name="Standaard 19 2 2 3 4 2 2 3" xfId="11970"/>
    <cellStyle name="Standaard 19 2 2 3 4 2 2 4" xfId="21714"/>
    <cellStyle name="Standaard 19 2 2 3 4 2 2 5" xfId="24437"/>
    <cellStyle name="Standaard 19 2 2 3 4 2 3" xfId="3648"/>
    <cellStyle name="Standaard 19 2 2 3 4 2 3 2" xfId="13375"/>
    <cellStyle name="Standaard 19 2 2 3 4 2 3 3" xfId="22421"/>
    <cellStyle name="Standaard 19 2 2 3 4 2 3 4" xfId="25143"/>
    <cellStyle name="Standaard 19 2 2 3 4 2 4" xfId="11314"/>
    <cellStyle name="Standaard 19 2 2 3 4 2 5" xfId="21058"/>
    <cellStyle name="Standaard 19 2 2 3 4 2 6" xfId="23781"/>
    <cellStyle name="Standaard 19 2 2 3 4 3" xfId="1759"/>
    <cellStyle name="Standaard 19 2 2 3 4 3 2" xfId="3981"/>
    <cellStyle name="Standaard 19 2 2 3 4 3 2 2" xfId="13708"/>
    <cellStyle name="Standaard 19 2 2 3 4 3 2 3" xfId="22749"/>
    <cellStyle name="Standaard 19 2 2 3 4 3 2 4" xfId="25471"/>
    <cellStyle name="Standaard 19 2 2 3 4 3 3" xfId="11642"/>
    <cellStyle name="Standaard 19 2 2 3 4 3 4" xfId="21386"/>
    <cellStyle name="Standaard 19 2 2 3 4 3 5" xfId="24109"/>
    <cellStyle name="Standaard 19 2 2 3 4 4" xfId="3284"/>
    <cellStyle name="Standaard 19 2 2 3 4 4 2" xfId="13011"/>
    <cellStyle name="Standaard 19 2 2 3 4 4 3" xfId="22093"/>
    <cellStyle name="Standaard 19 2 2 3 4 4 4" xfId="24815"/>
    <cellStyle name="Standaard 19 2 2 3 4 5" xfId="10986"/>
    <cellStyle name="Standaard 19 2 2 3 4 6" xfId="20729"/>
    <cellStyle name="Standaard 19 2 2 3 4 7" xfId="23453"/>
    <cellStyle name="Standaard 19 2 2 3 5" xfId="1170"/>
    <cellStyle name="Standaard 19 2 2 3 5 2" xfId="1505"/>
    <cellStyle name="Standaard 19 2 2 3 5 2 2" xfId="2166"/>
    <cellStyle name="Standaard 19 2 2 3 5 2 2 2" xfId="4388"/>
    <cellStyle name="Standaard 19 2 2 3 5 2 2 2 2" xfId="14115"/>
    <cellStyle name="Standaard 19 2 2 3 5 2 2 2 3" xfId="23156"/>
    <cellStyle name="Standaard 19 2 2 3 5 2 2 2 4" xfId="25878"/>
    <cellStyle name="Standaard 19 2 2 3 5 2 2 3" xfId="12049"/>
    <cellStyle name="Standaard 19 2 2 3 5 2 2 4" xfId="21793"/>
    <cellStyle name="Standaard 19 2 2 3 5 2 2 5" xfId="24516"/>
    <cellStyle name="Standaard 19 2 2 3 5 2 3" xfId="3727"/>
    <cellStyle name="Standaard 19 2 2 3 5 2 3 2" xfId="13454"/>
    <cellStyle name="Standaard 19 2 2 3 5 2 3 3" xfId="22500"/>
    <cellStyle name="Standaard 19 2 2 3 5 2 3 4" xfId="25222"/>
    <cellStyle name="Standaard 19 2 2 3 5 2 4" xfId="11393"/>
    <cellStyle name="Standaard 19 2 2 3 5 2 5" xfId="21137"/>
    <cellStyle name="Standaard 19 2 2 3 5 2 6" xfId="23860"/>
    <cellStyle name="Standaard 19 2 2 3 5 3" xfId="1838"/>
    <cellStyle name="Standaard 19 2 2 3 5 3 2" xfId="4060"/>
    <cellStyle name="Standaard 19 2 2 3 5 3 2 2" xfId="13787"/>
    <cellStyle name="Standaard 19 2 2 3 5 3 2 3" xfId="22828"/>
    <cellStyle name="Standaard 19 2 2 3 5 3 2 4" xfId="25550"/>
    <cellStyle name="Standaard 19 2 2 3 5 3 3" xfId="11721"/>
    <cellStyle name="Standaard 19 2 2 3 5 3 4" xfId="21465"/>
    <cellStyle name="Standaard 19 2 2 3 5 3 5" xfId="24188"/>
    <cellStyle name="Standaard 19 2 2 3 5 4" xfId="3366"/>
    <cellStyle name="Standaard 19 2 2 3 5 4 2" xfId="13093"/>
    <cellStyle name="Standaard 19 2 2 3 5 4 3" xfId="22172"/>
    <cellStyle name="Standaard 19 2 2 3 5 4 4" xfId="24894"/>
    <cellStyle name="Standaard 19 2 2 3 5 5" xfId="11065"/>
    <cellStyle name="Standaard 19 2 2 3 5 6" xfId="20808"/>
    <cellStyle name="Standaard 19 2 2 3 5 7" xfId="23532"/>
    <cellStyle name="Standaard 19 2 2 3 6" xfId="1248"/>
    <cellStyle name="Standaard 19 2 2 3 6 2" xfId="1911"/>
    <cellStyle name="Standaard 19 2 2 3 6 2 2" xfId="4133"/>
    <cellStyle name="Standaard 19 2 2 3 6 2 2 2" xfId="13860"/>
    <cellStyle name="Standaard 19 2 2 3 6 2 2 3" xfId="22901"/>
    <cellStyle name="Standaard 19 2 2 3 6 2 2 4" xfId="25623"/>
    <cellStyle name="Standaard 19 2 2 3 6 2 3" xfId="11794"/>
    <cellStyle name="Standaard 19 2 2 3 6 2 4" xfId="21538"/>
    <cellStyle name="Standaard 19 2 2 3 6 2 5" xfId="24261"/>
    <cellStyle name="Standaard 19 2 2 3 6 3" xfId="3472"/>
    <cellStyle name="Standaard 19 2 2 3 6 3 2" xfId="13199"/>
    <cellStyle name="Standaard 19 2 2 3 6 3 3" xfId="22245"/>
    <cellStyle name="Standaard 19 2 2 3 6 3 4" xfId="24967"/>
    <cellStyle name="Standaard 19 2 2 3 6 4" xfId="11138"/>
    <cellStyle name="Standaard 19 2 2 3 6 5" xfId="20882"/>
    <cellStyle name="Standaard 19 2 2 3 6 6" xfId="23605"/>
    <cellStyle name="Standaard 19 2 2 3 7" xfId="1583"/>
    <cellStyle name="Standaard 19 2 2 3 7 2" xfId="3805"/>
    <cellStyle name="Standaard 19 2 2 3 7 2 2" xfId="13532"/>
    <cellStyle name="Standaard 19 2 2 3 7 2 3" xfId="22573"/>
    <cellStyle name="Standaard 19 2 2 3 7 2 4" xfId="25295"/>
    <cellStyle name="Standaard 19 2 2 3 7 3" xfId="11466"/>
    <cellStyle name="Standaard 19 2 2 3 7 4" xfId="21210"/>
    <cellStyle name="Standaard 19 2 2 3 7 5" xfId="23933"/>
    <cellStyle name="Standaard 19 2 2 3 8" xfId="3106"/>
    <cellStyle name="Standaard 19 2 2 3 8 2" xfId="12833"/>
    <cellStyle name="Standaard 19 2 2 3 8 3" xfId="21917"/>
    <cellStyle name="Standaard 19 2 2 3 8 4" xfId="24639"/>
    <cellStyle name="Standaard 19 2 2 3 9" xfId="10810"/>
    <cellStyle name="Standaard 19 2 2 4" xfId="920"/>
    <cellStyle name="Standaard 19 2 2 4 10" xfId="20563"/>
    <cellStyle name="Standaard 19 2 2 4 11" xfId="23287"/>
    <cellStyle name="Standaard 19 2 2 4 2" xfId="965"/>
    <cellStyle name="Standaard 19 2 2 4 2 2" xfId="1053"/>
    <cellStyle name="Standaard 19 2 2 4 2 2 2" xfId="1390"/>
    <cellStyle name="Standaard 19 2 2 4 2 2 2 2" xfId="2053"/>
    <cellStyle name="Standaard 19 2 2 4 2 2 2 2 2" xfId="4275"/>
    <cellStyle name="Standaard 19 2 2 4 2 2 2 2 2 2" xfId="14002"/>
    <cellStyle name="Standaard 19 2 2 4 2 2 2 2 2 3" xfId="23043"/>
    <cellStyle name="Standaard 19 2 2 4 2 2 2 2 2 4" xfId="25765"/>
    <cellStyle name="Standaard 19 2 2 4 2 2 2 2 3" xfId="11936"/>
    <cellStyle name="Standaard 19 2 2 4 2 2 2 2 4" xfId="21680"/>
    <cellStyle name="Standaard 19 2 2 4 2 2 2 2 5" xfId="24403"/>
    <cellStyle name="Standaard 19 2 2 4 2 2 2 3" xfId="3614"/>
    <cellStyle name="Standaard 19 2 2 4 2 2 2 3 2" xfId="13341"/>
    <cellStyle name="Standaard 19 2 2 4 2 2 2 3 3" xfId="22387"/>
    <cellStyle name="Standaard 19 2 2 4 2 2 2 3 4" xfId="25109"/>
    <cellStyle name="Standaard 19 2 2 4 2 2 2 4" xfId="11280"/>
    <cellStyle name="Standaard 19 2 2 4 2 2 2 5" xfId="21024"/>
    <cellStyle name="Standaard 19 2 2 4 2 2 2 6" xfId="23747"/>
    <cellStyle name="Standaard 19 2 2 4 2 2 3" xfId="1725"/>
    <cellStyle name="Standaard 19 2 2 4 2 2 3 2" xfId="3947"/>
    <cellStyle name="Standaard 19 2 2 4 2 2 3 2 2" xfId="13674"/>
    <cellStyle name="Standaard 19 2 2 4 2 2 3 2 3" xfId="22715"/>
    <cellStyle name="Standaard 19 2 2 4 2 2 3 2 4" xfId="25437"/>
    <cellStyle name="Standaard 19 2 2 4 2 2 3 3" xfId="11608"/>
    <cellStyle name="Standaard 19 2 2 4 2 2 3 4" xfId="21352"/>
    <cellStyle name="Standaard 19 2 2 4 2 2 3 5" xfId="24075"/>
    <cellStyle name="Standaard 19 2 2 4 2 2 4" xfId="3249"/>
    <cellStyle name="Standaard 19 2 2 4 2 2 4 2" xfId="12976"/>
    <cellStyle name="Standaard 19 2 2 4 2 2 4 3" xfId="22059"/>
    <cellStyle name="Standaard 19 2 2 4 2 2 4 4" xfId="24781"/>
    <cellStyle name="Standaard 19 2 2 4 2 2 5" xfId="10952"/>
    <cellStyle name="Standaard 19 2 2 4 2 2 6" xfId="20695"/>
    <cellStyle name="Standaard 19 2 2 4 2 2 7" xfId="23419"/>
    <cellStyle name="Standaard 19 2 2 4 2 3" xfId="1144"/>
    <cellStyle name="Standaard 19 2 2 4 2 3 2" xfId="1480"/>
    <cellStyle name="Standaard 19 2 2 4 2 3 2 2" xfId="2141"/>
    <cellStyle name="Standaard 19 2 2 4 2 3 2 2 2" xfId="4363"/>
    <cellStyle name="Standaard 19 2 2 4 2 3 2 2 2 2" xfId="14090"/>
    <cellStyle name="Standaard 19 2 2 4 2 3 2 2 2 3" xfId="23131"/>
    <cellStyle name="Standaard 19 2 2 4 2 3 2 2 2 4" xfId="25853"/>
    <cellStyle name="Standaard 19 2 2 4 2 3 2 2 3" xfId="12024"/>
    <cellStyle name="Standaard 19 2 2 4 2 3 2 2 4" xfId="21768"/>
    <cellStyle name="Standaard 19 2 2 4 2 3 2 2 5" xfId="24491"/>
    <cellStyle name="Standaard 19 2 2 4 2 3 2 3" xfId="3702"/>
    <cellStyle name="Standaard 19 2 2 4 2 3 2 3 2" xfId="13429"/>
    <cellStyle name="Standaard 19 2 2 4 2 3 2 3 3" xfId="22475"/>
    <cellStyle name="Standaard 19 2 2 4 2 3 2 3 4" xfId="25197"/>
    <cellStyle name="Standaard 19 2 2 4 2 3 2 4" xfId="11368"/>
    <cellStyle name="Standaard 19 2 2 4 2 3 2 5" xfId="21112"/>
    <cellStyle name="Standaard 19 2 2 4 2 3 2 6" xfId="23835"/>
    <cellStyle name="Standaard 19 2 2 4 2 3 3" xfId="1813"/>
    <cellStyle name="Standaard 19 2 2 4 2 3 3 2" xfId="4035"/>
    <cellStyle name="Standaard 19 2 2 4 2 3 3 2 2" xfId="13762"/>
    <cellStyle name="Standaard 19 2 2 4 2 3 3 2 3" xfId="22803"/>
    <cellStyle name="Standaard 19 2 2 4 2 3 3 2 4" xfId="25525"/>
    <cellStyle name="Standaard 19 2 2 4 2 3 3 3" xfId="11696"/>
    <cellStyle name="Standaard 19 2 2 4 2 3 3 4" xfId="21440"/>
    <cellStyle name="Standaard 19 2 2 4 2 3 3 5" xfId="24163"/>
    <cellStyle name="Standaard 19 2 2 4 2 3 4" xfId="3340"/>
    <cellStyle name="Standaard 19 2 2 4 2 3 4 2" xfId="13067"/>
    <cellStyle name="Standaard 19 2 2 4 2 3 4 3" xfId="22147"/>
    <cellStyle name="Standaard 19 2 2 4 2 3 4 4" xfId="24869"/>
    <cellStyle name="Standaard 19 2 2 4 2 3 5" xfId="11040"/>
    <cellStyle name="Standaard 19 2 2 4 2 3 6" xfId="20783"/>
    <cellStyle name="Standaard 19 2 2 4 2 3 7" xfId="23507"/>
    <cellStyle name="Standaard 19 2 2 4 2 4" xfId="1302"/>
    <cellStyle name="Standaard 19 2 2 4 2 4 2" xfId="1965"/>
    <cellStyle name="Standaard 19 2 2 4 2 4 2 2" xfId="4187"/>
    <cellStyle name="Standaard 19 2 2 4 2 4 2 2 2" xfId="13914"/>
    <cellStyle name="Standaard 19 2 2 4 2 4 2 2 3" xfId="22955"/>
    <cellStyle name="Standaard 19 2 2 4 2 4 2 2 4" xfId="25677"/>
    <cellStyle name="Standaard 19 2 2 4 2 4 2 3" xfId="11848"/>
    <cellStyle name="Standaard 19 2 2 4 2 4 2 4" xfId="21592"/>
    <cellStyle name="Standaard 19 2 2 4 2 4 2 5" xfId="24315"/>
    <cellStyle name="Standaard 19 2 2 4 2 4 3" xfId="3526"/>
    <cellStyle name="Standaard 19 2 2 4 2 4 3 2" xfId="13253"/>
    <cellStyle name="Standaard 19 2 2 4 2 4 3 3" xfId="22299"/>
    <cellStyle name="Standaard 19 2 2 4 2 4 3 4" xfId="25021"/>
    <cellStyle name="Standaard 19 2 2 4 2 4 4" xfId="11192"/>
    <cellStyle name="Standaard 19 2 2 4 2 4 5" xfId="20936"/>
    <cellStyle name="Standaard 19 2 2 4 2 4 6" xfId="23659"/>
    <cellStyle name="Standaard 19 2 2 4 2 5" xfId="1637"/>
    <cellStyle name="Standaard 19 2 2 4 2 5 2" xfId="3859"/>
    <cellStyle name="Standaard 19 2 2 4 2 5 2 2" xfId="13586"/>
    <cellStyle name="Standaard 19 2 2 4 2 5 2 3" xfId="22627"/>
    <cellStyle name="Standaard 19 2 2 4 2 5 2 4" xfId="25349"/>
    <cellStyle name="Standaard 19 2 2 4 2 5 3" xfId="11520"/>
    <cellStyle name="Standaard 19 2 2 4 2 5 4" xfId="21264"/>
    <cellStyle name="Standaard 19 2 2 4 2 5 5" xfId="23987"/>
    <cellStyle name="Standaard 19 2 2 4 2 6" xfId="3161"/>
    <cellStyle name="Standaard 19 2 2 4 2 6 2" xfId="12888"/>
    <cellStyle name="Standaard 19 2 2 4 2 6 3" xfId="21971"/>
    <cellStyle name="Standaard 19 2 2 4 2 6 4" xfId="24693"/>
    <cellStyle name="Standaard 19 2 2 4 2 7" xfId="10864"/>
    <cellStyle name="Standaard 19 2 2 4 2 8" xfId="20607"/>
    <cellStyle name="Standaard 19 2 2 4 2 9" xfId="23331"/>
    <cellStyle name="Standaard 19 2 2 4 3" xfId="1009"/>
    <cellStyle name="Standaard 19 2 2 4 3 2" xfId="1346"/>
    <cellStyle name="Standaard 19 2 2 4 3 2 2" xfId="2009"/>
    <cellStyle name="Standaard 19 2 2 4 3 2 2 2" xfId="4231"/>
    <cellStyle name="Standaard 19 2 2 4 3 2 2 2 2" xfId="13958"/>
    <cellStyle name="Standaard 19 2 2 4 3 2 2 2 3" xfId="22999"/>
    <cellStyle name="Standaard 19 2 2 4 3 2 2 2 4" xfId="25721"/>
    <cellStyle name="Standaard 19 2 2 4 3 2 2 3" xfId="11892"/>
    <cellStyle name="Standaard 19 2 2 4 3 2 2 4" xfId="21636"/>
    <cellStyle name="Standaard 19 2 2 4 3 2 2 5" xfId="24359"/>
    <cellStyle name="Standaard 19 2 2 4 3 2 3" xfId="3570"/>
    <cellStyle name="Standaard 19 2 2 4 3 2 3 2" xfId="13297"/>
    <cellStyle name="Standaard 19 2 2 4 3 2 3 3" xfId="22343"/>
    <cellStyle name="Standaard 19 2 2 4 3 2 3 4" xfId="25065"/>
    <cellStyle name="Standaard 19 2 2 4 3 2 4" xfId="11236"/>
    <cellStyle name="Standaard 19 2 2 4 3 2 5" xfId="20980"/>
    <cellStyle name="Standaard 19 2 2 4 3 2 6" xfId="23703"/>
    <cellStyle name="Standaard 19 2 2 4 3 3" xfId="1681"/>
    <cellStyle name="Standaard 19 2 2 4 3 3 2" xfId="3903"/>
    <cellStyle name="Standaard 19 2 2 4 3 3 2 2" xfId="13630"/>
    <cellStyle name="Standaard 19 2 2 4 3 3 2 3" xfId="22671"/>
    <cellStyle name="Standaard 19 2 2 4 3 3 2 4" xfId="25393"/>
    <cellStyle name="Standaard 19 2 2 4 3 3 3" xfId="11564"/>
    <cellStyle name="Standaard 19 2 2 4 3 3 4" xfId="21308"/>
    <cellStyle name="Standaard 19 2 2 4 3 3 5" xfId="24031"/>
    <cellStyle name="Standaard 19 2 2 4 3 4" xfId="3205"/>
    <cellStyle name="Standaard 19 2 2 4 3 4 2" xfId="12932"/>
    <cellStyle name="Standaard 19 2 2 4 3 4 3" xfId="22015"/>
    <cellStyle name="Standaard 19 2 2 4 3 4 4" xfId="24737"/>
    <cellStyle name="Standaard 19 2 2 4 3 5" xfId="10908"/>
    <cellStyle name="Standaard 19 2 2 4 3 6" xfId="20651"/>
    <cellStyle name="Standaard 19 2 2 4 3 7" xfId="23375"/>
    <cellStyle name="Standaard 19 2 2 4 4" xfId="1098"/>
    <cellStyle name="Standaard 19 2 2 4 4 2" xfId="1435"/>
    <cellStyle name="Standaard 19 2 2 4 4 2 2" xfId="2097"/>
    <cellStyle name="Standaard 19 2 2 4 4 2 2 2" xfId="4319"/>
    <cellStyle name="Standaard 19 2 2 4 4 2 2 2 2" xfId="14046"/>
    <cellStyle name="Standaard 19 2 2 4 4 2 2 2 3" xfId="23087"/>
    <cellStyle name="Standaard 19 2 2 4 4 2 2 2 4" xfId="25809"/>
    <cellStyle name="Standaard 19 2 2 4 4 2 2 3" xfId="11980"/>
    <cellStyle name="Standaard 19 2 2 4 4 2 2 4" xfId="21724"/>
    <cellStyle name="Standaard 19 2 2 4 4 2 2 5" xfId="24447"/>
    <cellStyle name="Standaard 19 2 2 4 4 2 3" xfId="3658"/>
    <cellStyle name="Standaard 19 2 2 4 4 2 3 2" xfId="13385"/>
    <cellStyle name="Standaard 19 2 2 4 4 2 3 3" xfId="22431"/>
    <cellStyle name="Standaard 19 2 2 4 4 2 3 4" xfId="25153"/>
    <cellStyle name="Standaard 19 2 2 4 4 2 4" xfId="11324"/>
    <cellStyle name="Standaard 19 2 2 4 4 2 5" xfId="21068"/>
    <cellStyle name="Standaard 19 2 2 4 4 2 6" xfId="23791"/>
    <cellStyle name="Standaard 19 2 2 4 4 3" xfId="1769"/>
    <cellStyle name="Standaard 19 2 2 4 4 3 2" xfId="3991"/>
    <cellStyle name="Standaard 19 2 2 4 4 3 2 2" xfId="13718"/>
    <cellStyle name="Standaard 19 2 2 4 4 3 2 3" xfId="22759"/>
    <cellStyle name="Standaard 19 2 2 4 4 3 2 4" xfId="25481"/>
    <cellStyle name="Standaard 19 2 2 4 4 3 3" xfId="11652"/>
    <cellStyle name="Standaard 19 2 2 4 4 3 4" xfId="21396"/>
    <cellStyle name="Standaard 19 2 2 4 4 3 5" xfId="24119"/>
    <cellStyle name="Standaard 19 2 2 4 4 4" xfId="3294"/>
    <cellStyle name="Standaard 19 2 2 4 4 4 2" xfId="13021"/>
    <cellStyle name="Standaard 19 2 2 4 4 4 3" xfId="22103"/>
    <cellStyle name="Standaard 19 2 2 4 4 4 4" xfId="24825"/>
    <cellStyle name="Standaard 19 2 2 4 4 5" xfId="10996"/>
    <cellStyle name="Standaard 19 2 2 4 4 6" xfId="20739"/>
    <cellStyle name="Standaard 19 2 2 4 4 7" xfId="23463"/>
    <cellStyle name="Standaard 19 2 2 4 5" xfId="1171"/>
    <cellStyle name="Standaard 19 2 2 4 5 2" xfId="1506"/>
    <cellStyle name="Standaard 19 2 2 4 5 2 2" xfId="2167"/>
    <cellStyle name="Standaard 19 2 2 4 5 2 2 2" xfId="4389"/>
    <cellStyle name="Standaard 19 2 2 4 5 2 2 2 2" xfId="14116"/>
    <cellStyle name="Standaard 19 2 2 4 5 2 2 2 3" xfId="23157"/>
    <cellStyle name="Standaard 19 2 2 4 5 2 2 2 4" xfId="25879"/>
    <cellStyle name="Standaard 19 2 2 4 5 2 2 3" xfId="12050"/>
    <cellStyle name="Standaard 19 2 2 4 5 2 2 4" xfId="21794"/>
    <cellStyle name="Standaard 19 2 2 4 5 2 2 5" xfId="24517"/>
    <cellStyle name="Standaard 19 2 2 4 5 2 3" xfId="3728"/>
    <cellStyle name="Standaard 19 2 2 4 5 2 3 2" xfId="13455"/>
    <cellStyle name="Standaard 19 2 2 4 5 2 3 3" xfId="22501"/>
    <cellStyle name="Standaard 19 2 2 4 5 2 3 4" xfId="25223"/>
    <cellStyle name="Standaard 19 2 2 4 5 2 4" xfId="11394"/>
    <cellStyle name="Standaard 19 2 2 4 5 2 5" xfId="21138"/>
    <cellStyle name="Standaard 19 2 2 4 5 2 6" xfId="23861"/>
    <cellStyle name="Standaard 19 2 2 4 5 3" xfId="1839"/>
    <cellStyle name="Standaard 19 2 2 4 5 3 2" xfId="4061"/>
    <cellStyle name="Standaard 19 2 2 4 5 3 2 2" xfId="13788"/>
    <cellStyle name="Standaard 19 2 2 4 5 3 2 3" xfId="22829"/>
    <cellStyle name="Standaard 19 2 2 4 5 3 2 4" xfId="25551"/>
    <cellStyle name="Standaard 19 2 2 4 5 3 3" xfId="11722"/>
    <cellStyle name="Standaard 19 2 2 4 5 3 4" xfId="21466"/>
    <cellStyle name="Standaard 19 2 2 4 5 3 5" xfId="24189"/>
    <cellStyle name="Standaard 19 2 2 4 5 4" xfId="3367"/>
    <cellStyle name="Standaard 19 2 2 4 5 4 2" xfId="13094"/>
    <cellStyle name="Standaard 19 2 2 4 5 4 3" xfId="22173"/>
    <cellStyle name="Standaard 19 2 2 4 5 4 4" xfId="24895"/>
    <cellStyle name="Standaard 19 2 2 4 5 5" xfId="11066"/>
    <cellStyle name="Standaard 19 2 2 4 5 6" xfId="20809"/>
    <cellStyle name="Standaard 19 2 2 4 5 7" xfId="23533"/>
    <cellStyle name="Standaard 19 2 2 4 6" xfId="1258"/>
    <cellStyle name="Standaard 19 2 2 4 6 2" xfId="1921"/>
    <cellStyle name="Standaard 19 2 2 4 6 2 2" xfId="4143"/>
    <cellStyle name="Standaard 19 2 2 4 6 2 2 2" xfId="13870"/>
    <cellStyle name="Standaard 19 2 2 4 6 2 2 3" xfId="22911"/>
    <cellStyle name="Standaard 19 2 2 4 6 2 2 4" xfId="25633"/>
    <cellStyle name="Standaard 19 2 2 4 6 2 3" xfId="11804"/>
    <cellStyle name="Standaard 19 2 2 4 6 2 4" xfId="21548"/>
    <cellStyle name="Standaard 19 2 2 4 6 2 5" xfId="24271"/>
    <cellStyle name="Standaard 19 2 2 4 6 3" xfId="3482"/>
    <cellStyle name="Standaard 19 2 2 4 6 3 2" xfId="13209"/>
    <cellStyle name="Standaard 19 2 2 4 6 3 3" xfId="22255"/>
    <cellStyle name="Standaard 19 2 2 4 6 3 4" xfId="24977"/>
    <cellStyle name="Standaard 19 2 2 4 6 4" xfId="11148"/>
    <cellStyle name="Standaard 19 2 2 4 6 5" xfId="20892"/>
    <cellStyle name="Standaard 19 2 2 4 6 6" xfId="23615"/>
    <cellStyle name="Standaard 19 2 2 4 7" xfId="1593"/>
    <cellStyle name="Standaard 19 2 2 4 7 2" xfId="3815"/>
    <cellStyle name="Standaard 19 2 2 4 7 2 2" xfId="13542"/>
    <cellStyle name="Standaard 19 2 2 4 7 2 3" xfId="22583"/>
    <cellStyle name="Standaard 19 2 2 4 7 2 4" xfId="25305"/>
    <cellStyle name="Standaard 19 2 2 4 7 3" xfId="11476"/>
    <cellStyle name="Standaard 19 2 2 4 7 4" xfId="21220"/>
    <cellStyle name="Standaard 19 2 2 4 7 5" xfId="23943"/>
    <cellStyle name="Standaard 19 2 2 4 8" xfId="3116"/>
    <cellStyle name="Standaard 19 2 2 4 8 2" xfId="12843"/>
    <cellStyle name="Standaard 19 2 2 4 8 3" xfId="21927"/>
    <cellStyle name="Standaard 19 2 2 4 8 4" xfId="24649"/>
    <cellStyle name="Standaard 19 2 2 4 9" xfId="10820"/>
    <cellStyle name="Standaard 19 2 2 5" xfId="931"/>
    <cellStyle name="Standaard 19 2 2 5 10" xfId="20573"/>
    <cellStyle name="Standaard 19 2 2 5 11" xfId="23297"/>
    <cellStyle name="Standaard 19 2 2 5 2" xfId="975"/>
    <cellStyle name="Standaard 19 2 2 5 2 2" xfId="1063"/>
    <cellStyle name="Standaard 19 2 2 5 2 2 2" xfId="1400"/>
    <cellStyle name="Standaard 19 2 2 5 2 2 2 2" xfId="2063"/>
    <cellStyle name="Standaard 19 2 2 5 2 2 2 2 2" xfId="4285"/>
    <cellStyle name="Standaard 19 2 2 5 2 2 2 2 2 2" xfId="14012"/>
    <cellStyle name="Standaard 19 2 2 5 2 2 2 2 2 3" xfId="23053"/>
    <cellStyle name="Standaard 19 2 2 5 2 2 2 2 2 4" xfId="25775"/>
    <cellStyle name="Standaard 19 2 2 5 2 2 2 2 3" xfId="11946"/>
    <cellStyle name="Standaard 19 2 2 5 2 2 2 2 4" xfId="21690"/>
    <cellStyle name="Standaard 19 2 2 5 2 2 2 2 5" xfId="24413"/>
    <cellStyle name="Standaard 19 2 2 5 2 2 2 3" xfId="3624"/>
    <cellStyle name="Standaard 19 2 2 5 2 2 2 3 2" xfId="13351"/>
    <cellStyle name="Standaard 19 2 2 5 2 2 2 3 3" xfId="22397"/>
    <cellStyle name="Standaard 19 2 2 5 2 2 2 3 4" xfId="25119"/>
    <cellStyle name="Standaard 19 2 2 5 2 2 2 4" xfId="11290"/>
    <cellStyle name="Standaard 19 2 2 5 2 2 2 5" xfId="21034"/>
    <cellStyle name="Standaard 19 2 2 5 2 2 2 6" xfId="23757"/>
    <cellStyle name="Standaard 19 2 2 5 2 2 3" xfId="1735"/>
    <cellStyle name="Standaard 19 2 2 5 2 2 3 2" xfId="3957"/>
    <cellStyle name="Standaard 19 2 2 5 2 2 3 2 2" xfId="13684"/>
    <cellStyle name="Standaard 19 2 2 5 2 2 3 2 3" xfId="22725"/>
    <cellStyle name="Standaard 19 2 2 5 2 2 3 2 4" xfId="25447"/>
    <cellStyle name="Standaard 19 2 2 5 2 2 3 3" xfId="11618"/>
    <cellStyle name="Standaard 19 2 2 5 2 2 3 4" xfId="21362"/>
    <cellStyle name="Standaard 19 2 2 5 2 2 3 5" xfId="24085"/>
    <cellStyle name="Standaard 19 2 2 5 2 2 4" xfId="3259"/>
    <cellStyle name="Standaard 19 2 2 5 2 2 4 2" xfId="12986"/>
    <cellStyle name="Standaard 19 2 2 5 2 2 4 3" xfId="22069"/>
    <cellStyle name="Standaard 19 2 2 5 2 2 4 4" xfId="24791"/>
    <cellStyle name="Standaard 19 2 2 5 2 2 5" xfId="10962"/>
    <cellStyle name="Standaard 19 2 2 5 2 2 6" xfId="20705"/>
    <cellStyle name="Standaard 19 2 2 5 2 2 7" xfId="23429"/>
    <cellStyle name="Standaard 19 2 2 5 2 3" xfId="1154"/>
    <cellStyle name="Standaard 19 2 2 5 2 3 2" xfId="1490"/>
    <cellStyle name="Standaard 19 2 2 5 2 3 2 2" xfId="2151"/>
    <cellStyle name="Standaard 19 2 2 5 2 3 2 2 2" xfId="4373"/>
    <cellStyle name="Standaard 19 2 2 5 2 3 2 2 2 2" xfId="14100"/>
    <cellStyle name="Standaard 19 2 2 5 2 3 2 2 2 3" xfId="23141"/>
    <cellStyle name="Standaard 19 2 2 5 2 3 2 2 2 4" xfId="25863"/>
    <cellStyle name="Standaard 19 2 2 5 2 3 2 2 3" xfId="12034"/>
    <cellStyle name="Standaard 19 2 2 5 2 3 2 2 4" xfId="21778"/>
    <cellStyle name="Standaard 19 2 2 5 2 3 2 2 5" xfId="24501"/>
    <cellStyle name="Standaard 19 2 2 5 2 3 2 3" xfId="3712"/>
    <cellStyle name="Standaard 19 2 2 5 2 3 2 3 2" xfId="13439"/>
    <cellStyle name="Standaard 19 2 2 5 2 3 2 3 3" xfId="22485"/>
    <cellStyle name="Standaard 19 2 2 5 2 3 2 3 4" xfId="25207"/>
    <cellStyle name="Standaard 19 2 2 5 2 3 2 4" xfId="11378"/>
    <cellStyle name="Standaard 19 2 2 5 2 3 2 5" xfId="21122"/>
    <cellStyle name="Standaard 19 2 2 5 2 3 2 6" xfId="23845"/>
    <cellStyle name="Standaard 19 2 2 5 2 3 3" xfId="1823"/>
    <cellStyle name="Standaard 19 2 2 5 2 3 3 2" xfId="4045"/>
    <cellStyle name="Standaard 19 2 2 5 2 3 3 2 2" xfId="13772"/>
    <cellStyle name="Standaard 19 2 2 5 2 3 3 2 3" xfId="22813"/>
    <cellStyle name="Standaard 19 2 2 5 2 3 3 2 4" xfId="25535"/>
    <cellStyle name="Standaard 19 2 2 5 2 3 3 3" xfId="11706"/>
    <cellStyle name="Standaard 19 2 2 5 2 3 3 4" xfId="21450"/>
    <cellStyle name="Standaard 19 2 2 5 2 3 3 5" xfId="24173"/>
    <cellStyle name="Standaard 19 2 2 5 2 3 4" xfId="3350"/>
    <cellStyle name="Standaard 19 2 2 5 2 3 4 2" xfId="13077"/>
    <cellStyle name="Standaard 19 2 2 5 2 3 4 3" xfId="22157"/>
    <cellStyle name="Standaard 19 2 2 5 2 3 4 4" xfId="24879"/>
    <cellStyle name="Standaard 19 2 2 5 2 3 5" xfId="11050"/>
    <cellStyle name="Standaard 19 2 2 5 2 3 6" xfId="20793"/>
    <cellStyle name="Standaard 19 2 2 5 2 3 7" xfId="23517"/>
    <cellStyle name="Standaard 19 2 2 5 2 4" xfId="1312"/>
    <cellStyle name="Standaard 19 2 2 5 2 4 2" xfId="1975"/>
    <cellStyle name="Standaard 19 2 2 5 2 4 2 2" xfId="4197"/>
    <cellStyle name="Standaard 19 2 2 5 2 4 2 2 2" xfId="13924"/>
    <cellStyle name="Standaard 19 2 2 5 2 4 2 2 3" xfId="22965"/>
    <cellStyle name="Standaard 19 2 2 5 2 4 2 2 4" xfId="25687"/>
    <cellStyle name="Standaard 19 2 2 5 2 4 2 3" xfId="11858"/>
    <cellStyle name="Standaard 19 2 2 5 2 4 2 4" xfId="21602"/>
    <cellStyle name="Standaard 19 2 2 5 2 4 2 5" xfId="24325"/>
    <cellStyle name="Standaard 19 2 2 5 2 4 3" xfId="3536"/>
    <cellStyle name="Standaard 19 2 2 5 2 4 3 2" xfId="13263"/>
    <cellStyle name="Standaard 19 2 2 5 2 4 3 3" xfId="22309"/>
    <cellStyle name="Standaard 19 2 2 5 2 4 3 4" xfId="25031"/>
    <cellStyle name="Standaard 19 2 2 5 2 4 4" xfId="11202"/>
    <cellStyle name="Standaard 19 2 2 5 2 4 5" xfId="20946"/>
    <cellStyle name="Standaard 19 2 2 5 2 4 6" xfId="23669"/>
    <cellStyle name="Standaard 19 2 2 5 2 5" xfId="1647"/>
    <cellStyle name="Standaard 19 2 2 5 2 5 2" xfId="3869"/>
    <cellStyle name="Standaard 19 2 2 5 2 5 2 2" xfId="13596"/>
    <cellStyle name="Standaard 19 2 2 5 2 5 2 3" xfId="22637"/>
    <cellStyle name="Standaard 19 2 2 5 2 5 2 4" xfId="25359"/>
    <cellStyle name="Standaard 19 2 2 5 2 5 3" xfId="11530"/>
    <cellStyle name="Standaard 19 2 2 5 2 5 4" xfId="21274"/>
    <cellStyle name="Standaard 19 2 2 5 2 5 5" xfId="23997"/>
    <cellStyle name="Standaard 19 2 2 5 2 6" xfId="3171"/>
    <cellStyle name="Standaard 19 2 2 5 2 6 2" xfId="12898"/>
    <cellStyle name="Standaard 19 2 2 5 2 6 3" xfId="21981"/>
    <cellStyle name="Standaard 19 2 2 5 2 6 4" xfId="24703"/>
    <cellStyle name="Standaard 19 2 2 5 2 7" xfId="10874"/>
    <cellStyle name="Standaard 19 2 2 5 2 8" xfId="20617"/>
    <cellStyle name="Standaard 19 2 2 5 2 9" xfId="23341"/>
    <cellStyle name="Standaard 19 2 2 5 3" xfId="1019"/>
    <cellStyle name="Standaard 19 2 2 5 3 2" xfId="1356"/>
    <cellStyle name="Standaard 19 2 2 5 3 2 2" xfId="2019"/>
    <cellStyle name="Standaard 19 2 2 5 3 2 2 2" xfId="4241"/>
    <cellStyle name="Standaard 19 2 2 5 3 2 2 2 2" xfId="13968"/>
    <cellStyle name="Standaard 19 2 2 5 3 2 2 2 3" xfId="23009"/>
    <cellStyle name="Standaard 19 2 2 5 3 2 2 2 4" xfId="25731"/>
    <cellStyle name="Standaard 19 2 2 5 3 2 2 3" xfId="11902"/>
    <cellStyle name="Standaard 19 2 2 5 3 2 2 4" xfId="21646"/>
    <cellStyle name="Standaard 19 2 2 5 3 2 2 5" xfId="24369"/>
    <cellStyle name="Standaard 19 2 2 5 3 2 3" xfId="3580"/>
    <cellStyle name="Standaard 19 2 2 5 3 2 3 2" xfId="13307"/>
    <cellStyle name="Standaard 19 2 2 5 3 2 3 3" xfId="22353"/>
    <cellStyle name="Standaard 19 2 2 5 3 2 3 4" xfId="25075"/>
    <cellStyle name="Standaard 19 2 2 5 3 2 4" xfId="11246"/>
    <cellStyle name="Standaard 19 2 2 5 3 2 5" xfId="20990"/>
    <cellStyle name="Standaard 19 2 2 5 3 2 6" xfId="23713"/>
    <cellStyle name="Standaard 19 2 2 5 3 3" xfId="1691"/>
    <cellStyle name="Standaard 19 2 2 5 3 3 2" xfId="3913"/>
    <cellStyle name="Standaard 19 2 2 5 3 3 2 2" xfId="13640"/>
    <cellStyle name="Standaard 19 2 2 5 3 3 2 3" xfId="22681"/>
    <cellStyle name="Standaard 19 2 2 5 3 3 2 4" xfId="25403"/>
    <cellStyle name="Standaard 19 2 2 5 3 3 3" xfId="11574"/>
    <cellStyle name="Standaard 19 2 2 5 3 3 4" xfId="21318"/>
    <cellStyle name="Standaard 19 2 2 5 3 3 5" xfId="24041"/>
    <cellStyle name="Standaard 19 2 2 5 3 4" xfId="3215"/>
    <cellStyle name="Standaard 19 2 2 5 3 4 2" xfId="12942"/>
    <cellStyle name="Standaard 19 2 2 5 3 4 3" xfId="22025"/>
    <cellStyle name="Standaard 19 2 2 5 3 4 4" xfId="24747"/>
    <cellStyle name="Standaard 19 2 2 5 3 5" xfId="10918"/>
    <cellStyle name="Standaard 19 2 2 5 3 6" xfId="20661"/>
    <cellStyle name="Standaard 19 2 2 5 3 7" xfId="23385"/>
    <cellStyle name="Standaard 19 2 2 5 4" xfId="1109"/>
    <cellStyle name="Standaard 19 2 2 5 4 2" xfId="1445"/>
    <cellStyle name="Standaard 19 2 2 5 4 2 2" xfId="2107"/>
    <cellStyle name="Standaard 19 2 2 5 4 2 2 2" xfId="4329"/>
    <cellStyle name="Standaard 19 2 2 5 4 2 2 2 2" xfId="14056"/>
    <cellStyle name="Standaard 19 2 2 5 4 2 2 2 3" xfId="23097"/>
    <cellStyle name="Standaard 19 2 2 5 4 2 2 2 4" xfId="25819"/>
    <cellStyle name="Standaard 19 2 2 5 4 2 2 3" xfId="11990"/>
    <cellStyle name="Standaard 19 2 2 5 4 2 2 4" xfId="21734"/>
    <cellStyle name="Standaard 19 2 2 5 4 2 2 5" xfId="24457"/>
    <cellStyle name="Standaard 19 2 2 5 4 2 3" xfId="3668"/>
    <cellStyle name="Standaard 19 2 2 5 4 2 3 2" xfId="13395"/>
    <cellStyle name="Standaard 19 2 2 5 4 2 3 3" xfId="22441"/>
    <cellStyle name="Standaard 19 2 2 5 4 2 3 4" xfId="25163"/>
    <cellStyle name="Standaard 19 2 2 5 4 2 4" xfId="11334"/>
    <cellStyle name="Standaard 19 2 2 5 4 2 5" xfId="21078"/>
    <cellStyle name="Standaard 19 2 2 5 4 2 6" xfId="23801"/>
    <cellStyle name="Standaard 19 2 2 5 4 3" xfId="1779"/>
    <cellStyle name="Standaard 19 2 2 5 4 3 2" xfId="4001"/>
    <cellStyle name="Standaard 19 2 2 5 4 3 2 2" xfId="13728"/>
    <cellStyle name="Standaard 19 2 2 5 4 3 2 3" xfId="22769"/>
    <cellStyle name="Standaard 19 2 2 5 4 3 2 4" xfId="25491"/>
    <cellStyle name="Standaard 19 2 2 5 4 3 3" xfId="11662"/>
    <cellStyle name="Standaard 19 2 2 5 4 3 4" xfId="21406"/>
    <cellStyle name="Standaard 19 2 2 5 4 3 5" xfId="24129"/>
    <cellStyle name="Standaard 19 2 2 5 4 4" xfId="3305"/>
    <cellStyle name="Standaard 19 2 2 5 4 4 2" xfId="13032"/>
    <cellStyle name="Standaard 19 2 2 5 4 4 3" xfId="22113"/>
    <cellStyle name="Standaard 19 2 2 5 4 4 4" xfId="24835"/>
    <cellStyle name="Standaard 19 2 2 5 4 5" xfId="11006"/>
    <cellStyle name="Standaard 19 2 2 5 4 6" xfId="20749"/>
    <cellStyle name="Standaard 19 2 2 5 4 7" xfId="23473"/>
    <cellStyle name="Standaard 19 2 2 5 5" xfId="1172"/>
    <cellStyle name="Standaard 19 2 2 5 5 2" xfId="1507"/>
    <cellStyle name="Standaard 19 2 2 5 5 2 2" xfId="2168"/>
    <cellStyle name="Standaard 19 2 2 5 5 2 2 2" xfId="4390"/>
    <cellStyle name="Standaard 19 2 2 5 5 2 2 2 2" xfId="14117"/>
    <cellStyle name="Standaard 19 2 2 5 5 2 2 2 3" xfId="23158"/>
    <cellStyle name="Standaard 19 2 2 5 5 2 2 2 4" xfId="25880"/>
    <cellStyle name="Standaard 19 2 2 5 5 2 2 3" xfId="12051"/>
    <cellStyle name="Standaard 19 2 2 5 5 2 2 4" xfId="21795"/>
    <cellStyle name="Standaard 19 2 2 5 5 2 2 5" xfId="24518"/>
    <cellStyle name="Standaard 19 2 2 5 5 2 3" xfId="3729"/>
    <cellStyle name="Standaard 19 2 2 5 5 2 3 2" xfId="13456"/>
    <cellStyle name="Standaard 19 2 2 5 5 2 3 3" xfId="22502"/>
    <cellStyle name="Standaard 19 2 2 5 5 2 3 4" xfId="25224"/>
    <cellStyle name="Standaard 19 2 2 5 5 2 4" xfId="11395"/>
    <cellStyle name="Standaard 19 2 2 5 5 2 5" xfId="21139"/>
    <cellStyle name="Standaard 19 2 2 5 5 2 6" xfId="23862"/>
    <cellStyle name="Standaard 19 2 2 5 5 3" xfId="1840"/>
    <cellStyle name="Standaard 19 2 2 5 5 3 2" xfId="4062"/>
    <cellStyle name="Standaard 19 2 2 5 5 3 2 2" xfId="13789"/>
    <cellStyle name="Standaard 19 2 2 5 5 3 2 3" xfId="22830"/>
    <cellStyle name="Standaard 19 2 2 5 5 3 2 4" xfId="25552"/>
    <cellStyle name="Standaard 19 2 2 5 5 3 3" xfId="11723"/>
    <cellStyle name="Standaard 19 2 2 5 5 3 4" xfId="21467"/>
    <cellStyle name="Standaard 19 2 2 5 5 3 5" xfId="24190"/>
    <cellStyle name="Standaard 19 2 2 5 5 4" xfId="3368"/>
    <cellStyle name="Standaard 19 2 2 5 5 4 2" xfId="13095"/>
    <cellStyle name="Standaard 19 2 2 5 5 4 3" xfId="22174"/>
    <cellStyle name="Standaard 19 2 2 5 5 4 4" xfId="24896"/>
    <cellStyle name="Standaard 19 2 2 5 5 5" xfId="11067"/>
    <cellStyle name="Standaard 19 2 2 5 5 6" xfId="20810"/>
    <cellStyle name="Standaard 19 2 2 5 5 7" xfId="23534"/>
    <cellStyle name="Standaard 19 2 2 5 6" xfId="1268"/>
    <cellStyle name="Standaard 19 2 2 5 6 2" xfId="1931"/>
    <cellStyle name="Standaard 19 2 2 5 6 2 2" xfId="4153"/>
    <cellStyle name="Standaard 19 2 2 5 6 2 2 2" xfId="13880"/>
    <cellStyle name="Standaard 19 2 2 5 6 2 2 3" xfId="22921"/>
    <cellStyle name="Standaard 19 2 2 5 6 2 2 4" xfId="25643"/>
    <cellStyle name="Standaard 19 2 2 5 6 2 3" xfId="11814"/>
    <cellStyle name="Standaard 19 2 2 5 6 2 4" xfId="21558"/>
    <cellStyle name="Standaard 19 2 2 5 6 2 5" xfId="24281"/>
    <cellStyle name="Standaard 19 2 2 5 6 3" xfId="3492"/>
    <cellStyle name="Standaard 19 2 2 5 6 3 2" xfId="13219"/>
    <cellStyle name="Standaard 19 2 2 5 6 3 3" xfId="22265"/>
    <cellStyle name="Standaard 19 2 2 5 6 3 4" xfId="24987"/>
    <cellStyle name="Standaard 19 2 2 5 6 4" xfId="11158"/>
    <cellStyle name="Standaard 19 2 2 5 6 5" xfId="20902"/>
    <cellStyle name="Standaard 19 2 2 5 6 6" xfId="23625"/>
    <cellStyle name="Standaard 19 2 2 5 7" xfId="1603"/>
    <cellStyle name="Standaard 19 2 2 5 7 2" xfId="3825"/>
    <cellStyle name="Standaard 19 2 2 5 7 2 2" xfId="13552"/>
    <cellStyle name="Standaard 19 2 2 5 7 2 3" xfId="22593"/>
    <cellStyle name="Standaard 19 2 2 5 7 2 4" xfId="25315"/>
    <cellStyle name="Standaard 19 2 2 5 7 3" xfId="11486"/>
    <cellStyle name="Standaard 19 2 2 5 7 4" xfId="21230"/>
    <cellStyle name="Standaard 19 2 2 5 7 5" xfId="23953"/>
    <cellStyle name="Standaard 19 2 2 5 8" xfId="3127"/>
    <cellStyle name="Standaard 19 2 2 5 8 2" xfId="12854"/>
    <cellStyle name="Standaard 19 2 2 5 8 3" xfId="21937"/>
    <cellStyle name="Standaard 19 2 2 5 8 4" xfId="24659"/>
    <cellStyle name="Standaard 19 2 2 5 9" xfId="10830"/>
    <cellStyle name="Standaard 19 2 2 6" xfId="941"/>
    <cellStyle name="Standaard 19 2 2 6 2" xfId="1029"/>
    <cellStyle name="Standaard 19 2 2 6 2 2" xfId="1366"/>
    <cellStyle name="Standaard 19 2 2 6 2 2 2" xfId="2029"/>
    <cellStyle name="Standaard 19 2 2 6 2 2 2 2" xfId="4251"/>
    <cellStyle name="Standaard 19 2 2 6 2 2 2 2 2" xfId="13978"/>
    <cellStyle name="Standaard 19 2 2 6 2 2 2 2 3" xfId="23019"/>
    <cellStyle name="Standaard 19 2 2 6 2 2 2 2 4" xfId="25741"/>
    <cellStyle name="Standaard 19 2 2 6 2 2 2 3" xfId="11912"/>
    <cellStyle name="Standaard 19 2 2 6 2 2 2 4" xfId="21656"/>
    <cellStyle name="Standaard 19 2 2 6 2 2 2 5" xfId="24379"/>
    <cellStyle name="Standaard 19 2 2 6 2 2 3" xfId="3590"/>
    <cellStyle name="Standaard 19 2 2 6 2 2 3 2" xfId="13317"/>
    <cellStyle name="Standaard 19 2 2 6 2 2 3 3" xfId="22363"/>
    <cellStyle name="Standaard 19 2 2 6 2 2 3 4" xfId="25085"/>
    <cellStyle name="Standaard 19 2 2 6 2 2 4" xfId="11256"/>
    <cellStyle name="Standaard 19 2 2 6 2 2 5" xfId="21000"/>
    <cellStyle name="Standaard 19 2 2 6 2 2 6" xfId="23723"/>
    <cellStyle name="Standaard 19 2 2 6 2 3" xfId="1701"/>
    <cellStyle name="Standaard 19 2 2 6 2 3 2" xfId="3923"/>
    <cellStyle name="Standaard 19 2 2 6 2 3 2 2" xfId="13650"/>
    <cellStyle name="Standaard 19 2 2 6 2 3 2 3" xfId="22691"/>
    <cellStyle name="Standaard 19 2 2 6 2 3 2 4" xfId="25413"/>
    <cellStyle name="Standaard 19 2 2 6 2 3 3" xfId="11584"/>
    <cellStyle name="Standaard 19 2 2 6 2 3 4" xfId="21328"/>
    <cellStyle name="Standaard 19 2 2 6 2 3 5" xfId="24051"/>
    <cellStyle name="Standaard 19 2 2 6 2 4" xfId="3225"/>
    <cellStyle name="Standaard 19 2 2 6 2 4 2" xfId="12952"/>
    <cellStyle name="Standaard 19 2 2 6 2 4 3" xfId="22035"/>
    <cellStyle name="Standaard 19 2 2 6 2 4 4" xfId="24757"/>
    <cellStyle name="Standaard 19 2 2 6 2 5" xfId="10928"/>
    <cellStyle name="Standaard 19 2 2 6 2 6" xfId="20671"/>
    <cellStyle name="Standaard 19 2 2 6 2 7" xfId="23395"/>
    <cellStyle name="Standaard 19 2 2 6 3" xfId="1120"/>
    <cellStyle name="Standaard 19 2 2 6 3 2" xfId="1456"/>
    <cellStyle name="Standaard 19 2 2 6 3 2 2" xfId="2117"/>
    <cellStyle name="Standaard 19 2 2 6 3 2 2 2" xfId="4339"/>
    <cellStyle name="Standaard 19 2 2 6 3 2 2 2 2" xfId="14066"/>
    <cellStyle name="Standaard 19 2 2 6 3 2 2 2 3" xfId="23107"/>
    <cellStyle name="Standaard 19 2 2 6 3 2 2 2 4" xfId="25829"/>
    <cellStyle name="Standaard 19 2 2 6 3 2 2 3" xfId="12000"/>
    <cellStyle name="Standaard 19 2 2 6 3 2 2 4" xfId="21744"/>
    <cellStyle name="Standaard 19 2 2 6 3 2 2 5" xfId="24467"/>
    <cellStyle name="Standaard 19 2 2 6 3 2 3" xfId="3678"/>
    <cellStyle name="Standaard 19 2 2 6 3 2 3 2" xfId="13405"/>
    <cellStyle name="Standaard 19 2 2 6 3 2 3 3" xfId="22451"/>
    <cellStyle name="Standaard 19 2 2 6 3 2 3 4" xfId="25173"/>
    <cellStyle name="Standaard 19 2 2 6 3 2 4" xfId="11344"/>
    <cellStyle name="Standaard 19 2 2 6 3 2 5" xfId="21088"/>
    <cellStyle name="Standaard 19 2 2 6 3 2 6" xfId="23811"/>
    <cellStyle name="Standaard 19 2 2 6 3 3" xfId="1789"/>
    <cellStyle name="Standaard 19 2 2 6 3 3 2" xfId="4011"/>
    <cellStyle name="Standaard 19 2 2 6 3 3 2 2" xfId="13738"/>
    <cellStyle name="Standaard 19 2 2 6 3 3 2 3" xfId="22779"/>
    <cellStyle name="Standaard 19 2 2 6 3 3 2 4" xfId="25501"/>
    <cellStyle name="Standaard 19 2 2 6 3 3 3" xfId="11672"/>
    <cellStyle name="Standaard 19 2 2 6 3 3 4" xfId="21416"/>
    <cellStyle name="Standaard 19 2 2 6 3 3 5" xfId="24139"/>
    <cellStyle name="Standaard 19 2 2 6 3 4" xfId="3316"/>
    <cellStyle name="Standaard 19 2 2 6 3 4 2" xfId="13043"/>
    <cellStyle name="Standaard 19 2 2 6 3 4 3" xfId="22123"/>
    <cellStyle name="Standaard 19 2 2 6 3 4 4" xfId="24845"/>
    <cellStyle name="Standaard 19 2 2 6 3 5" xfId="11016"/>
    <cellStyle name="Standaard 19 2 2 6 3 6" xfId="20759"/>
    <cellStyle name="Standaard 19 2 2 6 3 7" xfId="23483"/>
    <cellStyle name="Standaard 19 2 2 6 4" xfId="1278"/>
    <cellStyle name="Standaard 19 2 2 6 4 2" xfId="1941"/>
    <cellStyle name="Standaard 19 2 2 6 4 2 2" xfId="4163"/>
    <cellStyle name="Standaard 19 2 2 6 4 2 2 2" xfId="13890"/>
    <cellStyle name="Standaard 19 2 2 6 4 2 2 3" xfId="22931"/>
    <cellStyle name="Standaard 19 2 2 6 4 2 2 4" xfId="25653"/>
    <cellStyle name="Standaard 19 2 2 6 4 2 3" xfId="11824"/>
    <cellStyle name="Standaard 19 2 2 6 4 2 4" xfId="21568"/>
    <cellStyle name="Standaard 19 2 2 6 4 2 5" xfId="24291"/>
    <cellStyle name="Standaard 19 2 2 6 4 3" xfId="3502"/>
    <cellStyle name="Standaard 19 2 2 6 4 3 2" xfId="13229"/>
    <cellStyle name="Standaard 19 2 2 6 4 3 3" xfId="22275"/>
    <cellStyle name="Standaard 19 2 2 6 4 3 4" xfId="24997"/>
    <cellStyle name="Standaard 19 2 2 6 4 4" xfId="11168"/>
    <cellStyle name="Standaard 19 2 2 6 4 5" xfId="20912"/>
    <cellStyle name="Standaard 19 2 2 6 4 6" xfId="23635"/>
    <cellStyle name="Standaard 19 2 2 6 5" xfId="1613"/>
    <cellStyle name="Standaard 19 2 2 6 5 2" xfId="3835"/>
    <cellStyle name="Standaard 19 2 2 6 5 2 2" xfId="13562"/>
    <cellStyle name="Standaard 19 2 2 6 5 2 3" xfId="22603"/>
    <cellStyle name="Standaard 19 2 2 6 5 2 4" xfId="25325"/>
    <cellStyle name="Standaard 19 2 2 6 5 3" xfId="11496"/>
    <cellStyle name="Standaard 19 2 2 6 5 4" xfId="21240"/>
    <cellStyle name="Standaard 19 2 2 6 5 5" xfId="23963"/>
    <cellStyle name="Standaard 19 2 2 6 6" xfId="3137"/>
    <cellStyle name="Standaard 19 2 2 6 6 2" xfId="12864"/>
    <cellStyle name="Standaard 19 2 2 6 6 3" xfId="21947"/>
    <cellStyle name="Standaard 19 2 2 6 6 4" xfId="24669"/>
    <cellStyle name="Standaard 19 2 2 6 7" xfId="10840"/>
    <cellStyle name="Standaard 19 2 2 6 8" xfId="20583"/>
    <cellStyle name="Standaard 19 2 2 6 9" xfId="23307"/>
    <cellStyle name="Standaard 19 2 2 7" xfId="985"/>
    <cellStyle name="Standaard 19 2 2 7 2" xfId="1322"/>
    <cellStyle name="Standaard 19 2 2 7 2 2" xfId="1985"/>
    <cellStyle name="Standaard 19 2 2 7 2 2 2" xfId="4207"/>
    <cellStyle name="Standaard 19 2 2 7 2 2 2 2" xfId="13934"/>
    <cellStyle name="Standaard 19 2 2 7 2 2 2 3" xfId="22975"/>
    <cellStyle name="Standaard 19 2 2 7 2 2 2 4" xfId="25697"/>
    <cellStyle name="Standaard 19 2 2 7 2 2 3" xfId="11868"/>
    <cellStyle name="Standaard 19 2 2 7 2 2 4" xfId="21612"/>
    <cellStyle name="Standaard 19 2 2 7 2 2 5" xfId="24335"/>
    <cellStyle name="Standaard 19 2 2 7 2 3" xfId="3546"/>
    <cellStyle name="Standaard 19 2 2 7 2 3 2" xfId="13273"/>
    <cellStyle name="Standaard 19 2 2 7 2 3 3" xfId="22319"/>
    <cellStyle name="Standaard 19 2 2 7 2 3 4" xfId="25041"/>
    <cellStyle name="Standaard 19 2 2 7 2 4" xfId="11212"/>
    <cellStyle name="Standaard 19 2 2 7 2 5" xfId="20956"/>
    <cellStyle name="Standaard 19 2 2 7 2 6" xfId="23679"/>
    <cellStyle name="Standaard 19 2 2 7 3" xfId="1657"/>
    <cellStyle name="Standaard 19 2 2 7 3 2" xfId="3879"/>
    <cellStyle name="Standaard 19 2 2 7 3 2 2" xfId="13606"/>
    <cellStyle name="Standaard 19 2 2 7 3 2 3" xfId="22647"/>
    <cellStyle name="Standaard 19 2 2 7 3 2 4" xfId="25369"/>
    <cellStyle name="Standaard 19 2 2 7 3 3" xfId="11540"/>
    <cellStyle name="Standaard 19 2 2 7 3 4" xfId="21284"/>
    <cellStyle name="Standaard 19 2 2 7 3 5" xfId="24007"/>
    <cellStyle name="Standaard 19 2 2 7 4" xfId="3181"/>
    <cellStyle name="Standaard 19 2 2 7 4 2" xfId="12908"/>
    <cellStyle name="Standaard 19 2 2 7 4 3" xfId="21991"/>
    <cellStyle name="Standaard 19 2 2 7 4 4" xfId="24713"/>
    <cellStyle name="Standaard 19 2 2 7 5" xfId="10884"/>
    <cellStyle name="Standaard 19 2 2 7 6" xfId="20627"/>
    <cellStyle name="Standaard 19 2 2 7 7" xfId="23351"/>
    <cellStyle name="Standaard 19 2 2 8" xfId="1073"/>
    <cellStyle name="Standaard 19 2 2 8 2" xfId="1410"/>
    <cellStyle name="Standaard 19 2 2 8 2 2" xfId="2073"/>
    <cellStyle name="Standaard 19 2 2 8 2 2 2" xfId="4295"/>
    <cellStyle name="Standaard 19 2 2 8 2 2 2 2" xfId="14022"/>
    <cellStyle name="Standaard 19 2 2 8 2 2 2 3" xfId="23063"/>
    <cellStyle name="Standaard 19 2 2 8 2 2 2 4" xfId="25785"/>
    <cellStyle name="Standaard 19 2 2 8 2 2 3" xfId="11956"/>
    <cellStyle name="Standaard 19 2 2 8 2 2 4" xfId="21700"/>
    <cellStyle name="Standaard 19 2 2 8 2 2 5" xfId="24423"/>
    <cellStyle name="Standaard 19 2 2 8 2 3" xfId="3634"/>
    <cellStyle name="Standaard 19 2 2 8 2 3 2" xfId="13361"/>
    <cellStyle name="Standaard 19 2 2 8 2 3 3" xfId="22407"/>
    <cellStyle name="Standaard 19 2 2 8 2 3 4" xfId="25129"/>
    <cellStyle name="Standaard 19 2 2 8 2 4" xfId="11300"/>
    <cellStyle name="Standaard 19 2 2 8 2 5" xfId="21044"/>
    <cellStyle name="Standaard 19 2 2 8 2 6" xfId="23767"/>
    <cellStyle name="Standaard 19 2 2 8 3" xfId="1745"/>
    <cellStyle name="Standaard 19 2 2 8 3 2" xfId="3967"/>
    <cellStyle name="Standaard 19 2 2 8 3 2 2" xfId="13694"/>
    <cellStyle name="Standaard 19 2 2 8 3 2 3" xfId="22735"/>
    <cellStyle name="Standaard 19 2 2 8 3 2 4" xfId="25457"/>
    <cellStyle name="Standaard 19 2 2 8 3 3" xfId="11628"/>
    <cellStyle name="Standaard 19 2 2 8 3 4" xfId="21372"/>
    <cellStyle name="Standaard 19 2 2 8 3 5" xfId="24095"/>
    <cellStyle name="Standaard 19 2 2 8 4" xfId="3269"/>
    <cellStyle name="Standaard 19 2 2 8 4 2" xfId="12996"/>
    <cellStyle name="Standaard 19 2 2 8 4 3" xfId="22079"/>
    <cellStyle name="Standaard 19 2 2 8 4 4" xfId="24801"/>
    <cellStyle name="Standaard 19 2 2 8 5" xfId="10972"/>
    <cellStyle name="Standaard 19 2 2 8 6" xfId="20715"/>
    <cellStyle name="Standaard 19 2 2 8 7" xfId="23439"/>
    <cellStyle name="Standaard 19 2 2 9" xfId="1165"/>
    <cellStyle name="Standaard 19 2 2 9 2" xfId="1500"/>
    <cellStyle name="Standaard 19 2 2 9 2 2" xfId="2161"/>
    <cellStyle name="Standaard 19 2 2 9 2 2 2" xfId="4383"/>
    <cellStyle name="Standaard 19 2 2 9 2 2 2 2" xfId="14110"/>
    <cellStyle name="Standaard 19 2 2 9 2 2 2 3" xfId="23151"/>
    <cellStyle name="Standaard 19 2 2 9 2 2 2 4" xfId="25873"/>
    <cellStyle name="Standaard 19 2 2 9 2 2 3" xfId="12044"/>
    <cellStyle name="Standaard 19 2 2 9 2 2 4" xfId="21788"/>
    <cellStyle name="Standaard 19 2 2 9 2 2 5" xfId="24511"/>
    <cellStyle name="Standaard 19 2 2 9 2 3" xfId="3722"/>
    <cellStyle name="Standaard 19 2 2 9 2 3 2" xfId="13449"/>
    <cellStyle name="Standaard 19 2 2 9 2 3 3" xfId="22495"/>
    <cellStyle name="Standaard 19 2 2 9 2 3 4" xfId="25217"/>
    <cellStyle name="Standaard 19 2 2 9 2 4" xfId="11388"/>
    <cellStyle name="Standaard 19 2 2 9 2 5" xfId="21132"/>
    <cellStyle name="Standaard 19 2 2 9 2 6" xfId="23855"/>
    <cellStyle name="Standaard 19 2 2 9 3" xfId="1833"/>
    <cellStyle name="Standaard 19 2 2 9 3 2" xfId="4055"/>
    <cellStyle name="Standaard 19 2 2 9 3 2 2" xfId="13782"/>
    <cellStyle name="Standaard 19 2 2 9 3 2 3" xfId="22823"/>
    <cellStyle name="Standaard 19 2 2 9 3 2 4" xfId="25545"/>
    <cellStyle name="Standaard 19 2 2 9 3 3" xfId="11716"/>
    <cellStyle name="Standaard 19 2 2 9 3 4" xfId="21460"/>
    <cellStyle name="Standaard 19 2 2 9 3 5" xfId="24183"/>
    <cellStyle name="Standaard 19 2 2 9 4" xfId="3361"/>
    <cellStyle name="Standaard 19 2 2 9 4 2" xfId="13088"/>
    <cellStyle name="Standaard 19 2 2 9 4 3" xfId="22167"/>
    <cellStyle name="Standaard 19 2 2 9 4 4" xfId="24889"/>
    <cellStyle name="Standaard 19 2 2 9 5" xfId="11060"/>
    <cellStyle name="Standaard 19 2 2 9 6" xfId="20803"/>
    <cellStyle name="Standaard 19 2 2 9 7" xfId="23527"/>
    <cellStyle name="Standaard 19 2 3" xfId="222"/>
    <cellStyle name="Standaard 19 2 3 2" xfId="2397"/>
    <cellStyle name="Standaard 19 2 4" xfId="223"/>
    <cellStyle name="Standaard 19 2 4 10" xfId="1570"/>
    <cellStyle name="Standaard 19 2 4 10 2" xfId="3792"/>
    <cellStyle name="Standaard 19 2 4 10 2 2" xfId="13519"/>
    <cellStyle name="Standaard 19 2 4 10 2 3" xfId="22560"/>
    <cellStyle name="Standaard 19 2 4 10 2 4" xfId="25282"/>
    <cellStyle name="Standaard 19 2 4 10 3" xfId="11453"/>
    <cellStyle name="Standaard 19 2 4 10 4" xfId="21197"/>
    <cellStyle name="Standaard 19 2 4 10 5" xfId="23920"/>
    <cellStyle name="Standaard 19 2 4 11" xfId="2563"/>
    <cellStyle name="Standaard 19 2 4 11 2" xfId="12290"/>
    <cellStyle name="Standaard 19 2 4 11 3" xfId="21904"/>
    <cellStyle name="Standaard 19 2 4 11 4" xfId="24626"/>
    <cellStyle name="Standaard 19 2 4 12" xfId="10797"/>
    <cellStyle name="Standaard 19 2 4 13" xfId="20526"/>
    <cellStyle name="Standaard 19 2 4 14" xfId="23264"/>
    <cellStyle name="Standaard 19 2 4 2" xfId="911"/>
    <cellStyle name="Standaard 19 2 4 2 10" xfId="20554"/>
    <cellStyle name="Standaard 19 2 4 2 11" xfId="23278"/>
    <cellStyle name="Standaard 19 2 4 2 2" xfId="956"/>
    <cellStyle name="Standaard 19 2 4 2 2 2" xfId="1044"/>
    <cellStyle name="Standaard 19 2 4 2 2 2 2" xfId="1381"/>
    <cellStyle name="Standaard 19 2 4 2 2 2 2 2" xfId="2044"/>
    <cellStyle name="Standaard 19 2 4 2 2 2 2 2 2" xfId="4266"/>
    <cellStyle name="Standaard 19 2 4 2 2 2 2 2 2 2" xfId="13993"/>
    <cellStyle name="Standaard 19 2 4 2 2 2 2 2 2 3" xfId="23034"/>
    <cellStyle name="Standaard 19 2 4 2 2 2 2 2 2 4" xfId="25756"/>
    <cellStyle name="Standaard 19 2 4 2 2 2 2 2 3" xfId="11927"/>
    <cellStyle name="Standaard 19 2 4 2 2 2 2 2 4" xfId="21671"/>
    <cellStyle name="Standaard 19 2 4 2 2 2 2 2 5" xfId="24394"/>
    <cellStyle name="Standaard 19 2 4 2 2 2 2 3" xfId="3605"/>
    <cellStyle name="Standaard 19 2 4 2 2 2 2 3 2" xfId="13332"/>
    <cellStyle name="Standaard 19 2 4 2 2 2 2 3 3" xfId="22378"/>
    <cellStyle name="Standaard 19 2 4 2 2 2 2 3 4" xfId="25100"/>
    <cellStyle name="Standaard 19 2 4 2 2 2 2 4" xfId="11271"/>
    <cellStyle name="Standaard 19 2 4 2 2 2 2 5" xfId="21015"/>
    <cellStyle name="Standaard 19 2 4 2 2 2 2 6" xfId="23738"/>
    <cellStyle name="Standaard 19 2 4 2 2 2 3" xfId="1716"/>
    <cellStyle name="Standaard 19 2 4 2 2 2 3 2" xfId="3938"/>
    <cellStyle name="Standaard 19 2 4 2 2 2 3 2 2" xfId="13665"/>
    <cellStyle name="Standaard 19 2 4 2 2 2 3 2 3" xfId="22706"/>
    <cellStyle name="Standaard 19 2 4 2 2 2 3 2 4" xfId="25428"/>
    <cellStyle name="Standaard 19 2 4 2 2 2 3 3" xfId="11599"/>
    <cellStyle name="Standaard 19 2 4 2 2 2 3 4" xfId="21343"/>
    <cellStyle name="Standaard 19 2 4 2 2 2 3 5" xfId="24066"/>
    <cellStyle name="Standaard 19 2 4 2 2 2 4" xfId="3240"/>
    <cellStyle name="Standaard 19 2 4 2 2 2 4 2" xfId="12967"/>
    <cellStyle name="Standaard 19 2 4 2 2 2 4 3" xfId="22050"/>
    <cellStyle name="Standaard 19 2 4 2 2 2 4 4" xfId="24772"/>
    <cellStyle name="Standaard 19 2 4 2 2 2 5" xfId="10943"/>
    <cellStyle name="Standaard 19 2 4 2 2 2 6" xfId="20686"/>
    <cellStyle name="Standaard 19 2 4 2 2 2 7" xfId="23410"/>
    <cellStyle name="Standaard 19 2 4 2 2 3" xfId="1135"/>
    <cellStyle name="Standaard 19 2 4 2 2 3 2" xfId="1471"/>
    <cellStyle name="Standaard 19 2 4 2 2 3 2 2" xfId="2132"/>
    <cellStyle name="Standaard 19 2 4 2 2 3 2 2 2" xfId="4354"/>
    <cellStyle name="Standaard 19 2 4 2 2 3 2 2 2 2" xfId="14081"/>
    <cellStyle name="Standaard 19 2 4 2 2 3 2 2 2 3" xfId="23122"/>
    <cellStyle name="Standaard 19 2 4 2 2 3 2 2 2 4" xfId="25844"/>
    <cellStyle name="Standaard 19 2 4 2 2 3 2 2 3" xfId="12015"/>
    <cellStyle name="Standaard 19 2 4 2 2 3 2 2 4" xfId="21759"/>
    <cellStyle name="Standaard 19 2 4 2 2 3 2 2 5" xfId="24482"/>
    <cellStyle name="Standaard 19 2 4 2 2 3 2 3" xfId="3693"/>
    <cellStyle name="Standaard 19 2 4 2 2 3 2 3 2" xfId="13420"/>
    <cellStyle name="Standaard 19 2 4 2 2 3 2 3 3" xfId="22466"/>
    <cellStyle name="Standaard 19 2 4 2 2 3 2 3 4" xfId="25188"/>
    <cellStyle name="Standaard 19 2 4 2 2 3 2 4" xfId="11359"/>
    <cellStyle name="Standaard 19 2 4 2 2 3 2 5" xfId="21103"/>
    <cellStyle name="Standaard 19 2 4 2 2 3 2 6" xfId="23826"/>
    <cellStyle name="Standaard 19 2 4 2 2 3 3" xfId="1804"/>
    <cellStyle name="Standaard 19 2 4 2 2 3 3 2" xfId="4026"/>
    <cellStyle name="Standaard 19 2 4 2 2 3 3 2 2" xfId="13753"/>
    <cellStyle name="Standaard 19 2 4 2 2 3 3 2 3" xfId="22794"/>
    <cellStyle name="Standaard 19 2 4 2 2 3 3 2 4" xfId="25516"/>
    <cellStyle name="Standaard 19 2 4 2 2 3 3 3" xfId="11687"/>
    <cellStyle name="Standaard 19 2 4 2 2 3 3 4" xfId="21431"/>
    <cellStyle name="Standaard 19 2 4 2 2 3 3 5" xfId="24154"/>
    <cellStyle name="Standaard 19 2 4 2 2 3 4" xfId="3331"/>
    <cellStyle name="Standaard 19 2 4 2 2 3 4 2" xfId="13058"/>
    <cellStyle name="Standaard 19 2 4 2 2 3 4 3" xfId="22138"/>
    <cellStyle name="Standaard 19 2 4 2 2 3 4 4" xfId="24860"/>
    <cellStyle name="Standaard 19 2 4 2 2 3 5" xfId="11031"/>
    <cellStyle name="Standaard 19 2 4 2 2 3 6" xfId="20774"/>
    <cellStyle name="Standaard 19 2 4 2 2 3 7" xfId="23498"/>
    <cellStyle name="Standaard 19 2 4 2 2 4" xfId="1293"/>
    <cellStyle name="Standaard 19 2 4 2 2 4 2" xfId="1956"/>
    <cellStyle name="Standaard 19 2 4 2 2 4 2 2" xfId="4178"/>
    <cellStyle name="Standaard 19 2 4 2 2 4 2 2 2" xfId="13905"/>
    <cellStyle name="Standaard 19 2 4 2 2 4 2 2 3" xfId="22946"/>
    <cellStyle name="Standaard 19 2 4 2 2 4 2 2 4" xfId="25668"/>
    <cellStyle name="Standaard 19 2 4 2 2 4 2 3" xfId="11839"/>
    <cellStyle name="Standaard 19 2 4 2 2 4 2 4" xfId="21583"/>
    <cellStyle name="Standaard 19 2 4 2 2 4 2 5" xfId="24306"/>
    <cellStyle name="Standaard 19 2 4 2 2 4 3" xfId="3517"/>
    <cellStyle name="Standaard 19 2 4 2 2 4 3 2" xfId="13244"/>
    <cellStyle name="Standaard 19 2 4 2 2 4 3 3" xfId="22290"/>
    <cellStyle name="Standaard 19 2 4 2 2 4 3 4" xfId="25012"/>
    <cellStyle name="Standaard 19 2 4 2 2 4 4" xfId="11183"/>
    <cellStyle name="Standaard 19 2 4 2 2 4 5" xfId="20927"/>
    <cellStyle name="Standaard 19 2 4 2 2 4 6" xfId="23650"/>
    <cellStyle name="Standaard 19 2 4 2 2 5" xfId="1628"/>
    <cellStyle name="Standaard 19 2 4 2 2 5 2" xfId="3850"/>
    <cellStyle name="Standaard 19 2 4 2 2 5 2 2" xfId="13577"/>
    <cellStyle name="Standaard 19 2 4 2 2 5 2 3" xfId="22618"/>
    <cellStyle name="Standaard 19 2 4 2 2 5 2 4" xfId="25340"/>
    <cellStyle name="Standaard 19 2 4 2 2 5 3" xfId="11511"/>
    <cellStyle name="Standaard 19 2 4 2 2 5 4" xfId="21255"/>
    <cellStyle name="Standaard 19 2 4 2 2 5 5" xfId="23978"/>
    <cellStyle name="Standaard 19 2 4 2 2 6" xfId="3152"/>
    <cellStyle name="Standaard 19 2 4 2 2 6 2" xfId="12879"/>
    <cellStyle name="Standaard 19 2 4 2 2 6 3" xfId="21962"/>
    <cellStyle name="Standaard 19 2 4 2 2 6 4" xfId="24684"/>
    <cellStyle name="Standaard 19 2 4 2 2 7" xfId="10855"/>
    <cellStyle name="Standaard 19 2 4 2 2 8" xfId="20598"/>
    <cellStyle name="Standaard 19 2 4 2 2 9" xfId="23322"/>
    <cellStyle name="Standaard 19 2 4 2 3" xfId="1000"/>
    <cellStyle name="Standaard 19 2 4 2 3 2" xfId="1337"/>
    <cellStyle name="Standaard 19 2 4 2 3 2 2" xfId="2000"/>
    <cellStyle name="Standaard 19 2 4 2 3 2 2 2" xfId="4222"/>
    <cellStyle name="Standaard 19 2 4 2 3 2 2 2 2" xfId="13949"/>
    <cellStyle name="Standaard 19 2 4 2 3 2 2 2 3" xfId="22990"/>
    <cellStyle name="Standaard 19 2 4 2 3 2 2 2 4" xfId="25712"/>
    <cellStyle name="Standaard 19 2 4 2 3 2 2 3" xfId="11883"/>
    <cellStyle name="Standaard 19 2 4 2 3 2 2 4" xfId="21627"/>
    <cellStyle name="Standaard 19 2 4 2 3 2 2 5" xfId="24350"/>
    <cellStyle name="Standaard 19 2 4 2 3 2 3" xfId="3561"/>
    <cellStyle name="Standaard 19 2 4 2 3 2 3 2" xfId="13288"/>
    <cellStyle name="Standaard 19 2 4 2 3 2 3 3" xfId="22334"/>
    <cellStyle name="Standaard 19 2 4 2 3 2 3 4" xfId="25056"/>
    <cellStyle name="Standaard 19 2 4 2 3 2 4" xfId="11227"/>
    <cellStyle name="Standaard 19 2 4 2 3 2 5" xfId="20971"/>
    <cellStyle name="Standaard 19 2 4 2 3 2 6" xfId="23694"/>
    <cellStyle name="Standaard 19 2 4 2 3 3" xfId="1672"/>
    <cellStyle name="Standaard 19 2 4 2 3 3 2" xfId="3894"/>
    <cellStyle name="Standaard 19 2 4 2 3 3 2 2" xfId="13621"/>
    <cellStyle name="Standaard 19 2 4 2 3 3 2 3" xfId="22662"/>
    <cellStyle name="Standaard 19 2 4 2 3 3 2 4" xfId="25384"/>
    <cellStyle name="Standaard 19 2 4 2 3 3 3" xfId="11555"/>
    <cellStyle name="Standaard 19 2 4 2 3 3 4" xfId="21299"/>
    <cellStyle name="Standaard 19 2 4 2 3 3 5" xfId="24022"/>
    <cellStyle name="Standaard 19 2 4 2 3 4" xfId="3196"/>
    <cellStyle name="Standaard 19 2 4 2 3 4 2" xfId="12923"/>
    <cellStyle name="Standaard 19 2 4 2 3 4 3" xfId="22006"/>
    <cellStyle name="Standaard 19 2 4 2 3 4 4" xfId="24728"/>
    <cellStyle name="Standaard 19 2 4 2 3 5" xfId="10899"/>
    <cellStyle name="Standaard 19 2 4 2 3 6" xfId="20642"/>
    <cellStyle name="Standaard 19 2 4 2 3 7" xfId="23366"/>
    <cellStyle name="Standaard 19 2 4 2 4" xfId="1089"/>
    <cellStyle name="Standaard 19 2 4 2 4 2" xfId="1426"/>
    <cellStyle name="Standaard 19 2 4 2 4 2 2" xfId="2088"/>
    <cellStyle name="Standaard 19 2 4 2 4 2 2 2" xfId="4310"/>
    <cellStyle name="Standaard 19 2 4 2 4 2 2 2 2" xfId="14037"/>
    <cellStyle name="Standaard 19 2 4 2 4 2 2 2 3" xfId="23078"/>
    <cellStyle name="Standaard 19 2 4 2 4 2 2 2 4" xfId="25800"/>
    <cellStyle name="Standaard 19 2 4 2 4 2 2 3" xfId="11971"/>
    <cellStyle name="Standaard 19 2 4 2 4 2 2 4" xfId="21715"/>
    <cellStyle name="Standaard 19 2 4 2 4 2 2 5" xfId="24438"/>
    <cellStyle name="Standaard 19 2 4 2 4 2 3" xfId="3649"/>
    <cellStyle name="Standaard 19 2 4 2 4 2 3 2" xfId="13376"/>
    <cellStyle name="Standaard 19 2 4 2 4 2 3 3" xfId="22422"/>
    <cellStyle name="Standaard 19 2 4 2 4 2 3 4" xfId="25144"/>
    <cellStyle name="Standaard 19 2 4 2 4 2 4" xfId="11315"/>
    <cellStyle name="Standaard 19 2 4 2 4 2 5" xfId="21059"/>
    <cellStyle name="Standaard 19 2 4 2 4 2 6" xfId="23782"/>
    <cellStyle name="Standaard 19 2 4 2 4 3" xfId="1760"/>
    <cellStyle name="Standaard 19 2 4 2 4 3 2" xfId="3982"/>
    <cellStyle name="Standaard 19 2 4 2 4 3 2 2" xfId="13709"/>
    <cellStyle name="Standaard 19 2 4 2 4 3 2 3" xfId="22750"/>
    <cellStyle name="Standaard 19 2 4 2 4 3 2 4" xfId="25472"/>
    <cellStyle name="Standaard 19 2 4 2 4 3 3" xfId="11643"/>
    <cellStyle name="Standaard 19 2 4 2 4 3 4" xfId="21387"/>
    <cellStyle name="Standaard 19 2 4 2 4 3 5" xfId="24110"/>
    <cellStyle name="Standaard 19 2 4 2 4 4" xfId="3285"/>
    <cellStyle name="Standaard 19 2 4 2 4 4 2" xfId="13012"/>
    <cellStyle name="Standaard 19 2 4 2 4 4 3" xfId="22094"/>
    <cellStyle name="Standaard 19 2 4 2 4 4 4" xfId="24816"/>
    <cellStyle name="Standaard 19 2 4 2 4 5" xfId="10987"/>
    <cellStyle name="Standaard 19 2 4 2 4 6" xfId="20730"/>
    <cellStyle name="Standaard 19 2 4 2 4 7" xfId="23454"/>
    <cellStyle name="Standaard 19 2 4 2 5" xfId="1174"/>
    <cellStyle name="Standaard 19 2 4 2 5 2" xfId="1509"/>
    <cellStyle name="Standaard 19 2 4 2 5 2 2" xfId="2170"/>
    <cellStyle name="Standaard 19 2 4 2 5 2 2 2" xfId="4392"/>
    <cellStyle name="Standaard 19 2 4 2 5 2 2 2 2" xfId="14119"/>
    <cellStyle name="Standaard 19 2 4 2 5 2 2 2 3" xfId="23160"/>
    <cellStyle name="Standaard 19 2 4 2 5 2 2 2 4" xfId="25882"/>
    <cellStyle name="Standaard 19 2 4 2 5 2 2 3" xfId="12053"/>
    <cellStyle name="Standaard 19 2 4 2 5 2 2 4" xfId="21797"/>
    <cellStyle name="Standaard 19 2 4 2 5 2 2 5" xfId="24520"/>
    <cellStyle name="Standaard 19 2 4 2 5 2 3" xfId="3731"/>
    <cellStyle name="Standaard 19 2 4 2 5 2 3 2" xfId="13458"/>
    <cellStyle name="Standaard 19 2 4 2 5 2 3 3" xfId="22504"/>
    <cellStyle name="Standaard 19 2 4 2 5 2 3 4" xfId="25226"/>
    <cellStyle name="Standaard 19 2 4 2 5 2 4" xfId="11397"/>
    <cellStyle name="Standaard 19 2 4 2 5 2 5" xfId="21141"/>
    <cellStyle name="Standaard 19 2 4 2 5 2 6" xfId="23864"/>
    <cellStyle name="Standaard 19 2 4 2 5 3" xfId="1842"/>
    <cellStyle name="Standaard 19 2 4 2 5 3 2" xfId="4064"/>
    <cellStyle name="Standaard 19 2 4 2 5 3 2 2" xfId="13791"/>
    <cellStyle name="Standaard 19 2 4 2 5 3 2 3" xfId="22832"/>
    <cellStyle name="Standaard 19 2 4 2 5 3 2 4" xfId="25554"/>
    <cellStyle name="Standaard 19 2 4 2 5 3 3" xfId="11725"/>
    <cellStyle name="Standaard 19 2 4 2 5 3 4" xfId="21469"/>
    <cellStyle name="Standaard 19 2 4 2 5 3 5" xfId="24192"/>
    <cellStyle name="Standaard 19 2 4 2 5 4" xfId="3370"/>
    <cellStyle name="Standaard 19 2 4 2 5 4 2" xfId="13097"/>
    <cellStyle name="Standaard 19 2 4 2 5 4 3" xfId="22176"/>
    <cellStyle name="Standaard 19 2 4 2 5 4 4" xfId="24898"/>
    <cellStyle name="Standaard 19 2 4 2 5 5" xfId="11069"/>
    <cellStyle name="Standaard 19 2 4 2 5 6" xfId="20812"/>
    <cellStyle name="Standaard 19 2 4 2 5 7" xfId="23536"/>
    <cellStyle name="Standaard 19 2 4 2 6" xfId="1249"/>
    <cellStyle name="Standaard 19 2 4 2 6 2" xfId="1912"/>
    <cellStyle name="Standaard 19 2 4 2 6 2 2" xfId="4134"/>
    <cellStyle name="Standaard 19 2 4 2 6 2 2 2" xfId="13861"/>
    <cellStyle name="Standaard 19 2 4 2 6 2 2 3" xfId="22902"/>
    <cellStyle name="Standaard 19 2 4 2 6 2 2 4" xfId="25624"/>
    <cellStyle name="Standaard 19 2 4 2 6 2 3" xfId="11795"/>
    <cellStyle name="Standaard 19 2 4 2 6 2 4" xfId="21539"/>
    <cellStyle name="Standaard 19 2 4 2 6 2 5" xfId="24262"/>
    <cellStyle name="Standaard 19 2 4 2 6 3" xfId="3473"/>
    <cellStyle name="Standaard 19 2 4 2 6 3 2" xfId="13200"/>
    <cellStyle name="Standaard 19 2 4 2 6 3 3" xfId="22246"/>
    <cellStyle name="Standaard 19 2 4 2 6 3 4" xfId="24968"/>
    <cellStyle name="Standaard 19 2 4 2 6 4" xfId="11139"/>
    <cellStyle name="Standaard 19 2 4 2 6 5" xfId="20883"/>
    <cellStyle name="Standaard 19 2 4 2 6 6" xfId="23606"/>
    <cellStyle name="Standaard 19 2 4 2 7" xfId="1584"/>
    <cellStyle name="Standaard 19 2 4 2 7 2" xfId="3806"/>
    <cellStyle name="Standaard 19 2 4 2 7 2 2" xfId="13533"/>
    <cellStyle name="Standaard 19 2 4 2 7 2 3" xfId="22574"/>
    <cellStyle name="Standaard 19 2 4 2 7 2 4" xfId="25296"/>
    <cellStyle name="Standaard 19 2 4 2 7 3" xfId="11467"/>
    <cellStyle name="Standaard 19 2 4 2 7 4" xfId="21211"/>
    <cellStyle name="Standaard 19 2 4 2 7 5" xfId="23934"/>
    <cellStyle name="Standaard 19 2 4 2 8" xfId="3107"/>
    <cellStyle name="Standaard 19 2 4 2 8 2" xfId="12834"/>
    <cellStyle name="Standaard 19 2 4 2 8 3" xfId="21918"/>
    <cellStyle name="Standaard 19 2 4 2 8 4" xfId="24640"/>
    <cellStyle name="Standaard 19 2 4 2 9" xfId="10811"/>
    <cellStyle name="Standaard 19 2 4 3" xfId="921"/>
    <cellStyle name="Standaard 19 2 4 3 10" xfId="20564"/>
    <cellStyle name="Standaard 19 2 4 3 11" xfId="23288"/>
    <cellStyle name="Standaard 19 2 4 3 2" xfId="966"/>
    <cellStyle name="Standaard 19 2 4 3 2 2" xfId="1054"/>
    <cellStyle name="Standaard 19 2 4 3 2 2 2" xfId="1391"/>
    <cellStyle name="Standaard 19 2 4 3 2 2 2 2" xfId="2054"/>
    <cellStyle name="Standaard 19 2 4 3 2 2 2 2 2" xfId="4276"/>
    <cellStyle name="Standaard 19 2 4 3 2 2 2 2 2 2" xfId="14003"/>
    <cellStyle name="Standaard 19 2 4 3 2 2 2 2 2 3" xfId="23044"/>
    <cellStyle name="Standaard 19 2 4 3 2 2 2 2 2 4" xfId="25766"/>
    <cellStyle name="Standaard 19 2 4 3 2 2 2 2 3" xfId="11937"/>
    <cellStyle name="Standaard 19 2 4 3 2 2 2 2 4" xfId="21681"/>
    <cellStyle name="Standaard 19 2 4 3 2 2 2 2 5" xfId="24404"/>
    <cellStyle name="Standaard 19 2 4 3 2 2 2 3" xfId="3615"/>
    <cellStyle name="Standaard 19 2 4 3 2 2 2 3 2" xfId="13342"/>
    <cellStyle name="Standaard 19 2 4 3 2 2 2 3 3" xfId="22388"/>
    <cellStyle name="Standaard 19 2 4 3 2 2 2 3 4" xfId="25110"/>
    <cellStyle name="Standaard 19 2 4 3 2 2 2 4" xfId="11281"/>
    <cellStyle name="Standaard 19 2 4 3 2 2 2 5" xfId="21025"/>
    <cellStyle name="Standaard 19 2 4 3 2 2 2 6" xfId="23748"/>
    <cellStyle name="Standaard 19 2 4 3 2 2 3" xfId="1726"/>
    <cellStyle name="Standaard 19 2 4 3 2 2 3 2" xfId="3948"/>
    <cellStyle name="Standaard 19 2 4 3 2 2 3 2 2" xfId="13675"/>
    <cellStyle name="Standaard 19 2 4 3 2 2 3 2 3" xfId="22716"/>
    <cellStyle name="Standaard 19 2 4 3 2 2 3 2 4" xfId="25438"/>
    <cellStyle name="Standaard 19 2 4 3 2 2 3 3" xfId="11609"/>
    <cellStyle name="Standaard 19 2 4 3 2 2 3 4" xfId="21353"/>
    <cellStyle name="Standaard 19 2 4 3 2 2 3 5" xfId="24076"/>
    <cellStyle name="Standaard 19 2 4 3 2 2 4" xfId="3250"/>
    <cellStyle name="Standaard 19 2 4 3 2 2 4 2" xfId="12977"/>
    <cellStyle name="Standaard 19 2 4 3 2 2 4 3" xfId="22060"/>
    <cellStyle name="Standaard 19 2 4 3 2 2 4 4" xfId="24782"/>
    <cellStyle name="Standaard 19 2 4 3 2 2 5" xfId="10953"/>
    <cellStyle name="Standaard 19 2 4 3 2 2 6" xfId="20696"/>
    <cellStyle name="Standaard 19 2 4 3 2 2 7" xfId="23420"/>
    <cellStyle name="Standaard 19 2 4 3 2 3" xfId="1145"/>
    <cellStyle name="Standaard 19 2 4 3 2 3 2" xfId="1481"/>
    <cellStyle name="Standaard 19 2 4 3 2 3 2 2" xfId="2142"/>
    <cellStyle name="Standaard 19 2 4 3 2 3 2 2 2" xfId="4364"/>
    <cellStyle name="Standaard 19 2 4 3 2 3 2 2 2 2" xfId="14091"/>
    <cellStyle name="Standaard 19 2 4 3 2 3 2 2 2 3" xfId="23132"/>
    <cellStyle name="Standaard 19 2 4 3 2 3 2 2 2 4" xfId="25854"/>
    <cellStyle name="Standaard 19 2 4 3 2 3 2 2 3" xfId="12025"/>
    <cellStyle name="Standaard 19 2 4 3 2 3 2 2 4" xfId="21769"/>
    <cellStyle name="Standaard 19 2 4 3 2 3 2 2 5" xfId="24492"/>
    <cellStyle name="Standaard 19 2 4 3 2 3 2 3" xfId="3703"/>
    <cellStyle name="Standaard 19 2 4 3 2 3 2 3 2" xfId="13430"/>
    <cellStyle name="Standaard 19 2 4 3 2 3 2 3 3" xfId="22476"/>
    <cellStyle name="Standaard 19 2 4 3 2 3 2 3 4" xfId="25198"/>
    <cellStyle name="Standaard 19 2 4 3 2 3 2 4" xfId="11369"/>
    <cellStyle name="Standaard 19 2 4 3 2 3 2 5" xfId="21113"/>
    <cellStyle name="Standaard 19 2 4 3 2 3 2 6" xfId="23836"/>
    <cellStyle name="Standaard 19 2 4 3 2 3 3" xfId="1814"/>
    <cellStyle name="Standaard 19 2 4 3 2 3 3 2" xfId="4036"/>
    <cellStyle name="Standaard 19 2 4 3 2 3 3 2 2" xfId="13763"/>
    <cellStyle name="Standaard 19 2 4 3 2 3 3 2 3" xfId="22804"/>
    <cellStyle name="Standaard 19 2 4 3 2 3 3 2 4" xfId="25526"/>
    <cellStyle name="Standaard 19 2 4 3 2 3 3 3" xfId="11697"/>
    <cellStyle name="Standaard 19 2 4 3 2 3 3 4" xfId="21441"/>
    <cellStyle name="Standaard 19 2 4 3 2 3 3 5" xfId="24164"/>
    <cellStyle name="Standaard 19 2 4 3 2 3 4" xfId="3341"/>
    <cellStyle name="Standaard 19 2 4 3 2 3 4 2" xfId="13068"/>
    <cellStyle name="Standaard 19 2 4 3 2 3 4 3" xfId="22148"/>
    <cellStyle name="Standaard 19 2 4 3 2 3 4 4" xfId="24870"/>
    <cellStyle name="Standaard 19 2 4 3 2 3 5" xfId="11041"/>
    <cellStyle name="Standaard 19 2 4 3 2 3 6" xfId="20784"/>
    <cellStyle name="Standaard 19 2 4 3 2 3 7" xfId="23508"/>
    <cellStyle name="Standaard 19 2 4 3 2 4" xfId="1303"/>
    <cellStyle name="Standaard 19 2 4 3 2 4 2" xfId="1966"/>
    <cellStyle name="Standaard 19 2 4 3 2 4 2 2" xfId="4188"/>
    <cellStyle name="Standaard 19 2 4 3 2 4 2 2 2" xfId="13915"/>
    <cellStyle name="Standaard 19 2 4 3 2 4 2 2 3" xfId="22956"/>
    <cellStyle name="Standaard 19 2 4 3 2 4 2 2 4" xfId="25678"/>
    <cellStyle name="Standaard 19 2 4 3 2 4 2 3" xfId="11849"/>
    <cellStyle name="Standaard 19 2 4 3 2 4 2 4" xfId="21593"/>
    <cellStyle name="Standaard 19 2 4 3 2 4 2 5" xfId="24316"/>
    <cellStyle name="Standaard 19 2 4 3 2 4 3" xfId="3527"/>
    <cellStyle name="Standaard 19 2 4 3 2 4 3 2" xfId="13254"/>
    <cellStyle name="Standaard 19 2 4 3 2 4 3 3" xfId="22300"/>
    <cellStyle name="Standaard 19 2 4 3 2 4 3 4" xfId="25022"/>
    <cellStyle name="Standaard 19 2 4 3 2 4 4" xfId="11193"/>
    <cellStyle name="Standaard 19 2 4 3 2 4 5" xfId="20937"/>
    <cellStyle name="Standaard 19 2 4 3 2 4 6" xfId="23660"/>
    <cellStyle name="Standaard 19 2 4 3 2 5" xfId="1638"/>
    <cellStyle name="Standaard 19 2 4 3 2 5 2" xfId="3860"/>
    <cellStyle name="Standaard 19 2 4 3 2 5 2 2" xfId="13587"/>
    <cellStyle name="Standaard 19 2 4 3 2 5 2 3" xfId="22628"/>
    <cellStyle name="Standaard 19 2 4 3 2 5 2 4" xfId="25350"/>
    <cellStyle name="Standaard 19 2 4 3 2 5 3" xfId="11521"/>
    <cellStyle name="Standaard 19 2 4 3 2 5 4" xfId="21265"/>
    <cellStyle name="Standaard 19 2 4 3 2 5 5" xfId="23988"/>
    <cellStyle name="Standaard 19 2 4 3 2 6" xfId="3162"/>
    <cellStyle name="Standaard 19 2 4 3 2 6 2" xfId="12889"/>
    <cellStyle name="Standaard 19 2 4 3 2 6 3" xfId="21972"/>
    <cellStyle name="Standaard 19 2 4 3 2 6 4" xfId="24694"/>
    <cellStyle name="Standaard 19 2 4 3 2 7" xfId="10865"/>
    <cellStyle name="Standaard 19 2 4 3 2 8" xfId="20608"/>
    <cellStyle name="Standaard 19 2 4 3 2 9" xfId="23332"/>
    <cellStyle name="Standaard 19 2 4 3 3" xfId="1010"/>
    <cellStyle name="Standaard 19 2 4 3 3 2" xfId="1347"/>
    <cellStyle name="Standaard 19 2 4 3 3 2 2" xfId="2010"/>
    <cellStyle name="Standaard 19 2 4 3 3 2 2 2" xfId="4232"/>
    <cellStyle name="Standaard 19 2 4 3 3 2 2 2 2" xfId="13959"/>
    <cellStyle name="Standaard 19 2 4 3 3 2 2 2 3" xfId="23000"/>
    <cellStyle name="Standaard 19 2 4 3 3 2 2 2 4" xfId="25722"/>
    <cellStyle name="Standaard 19 2 4 3 3 2 2 3" xfId="11893"/>
    <cellStyle name="Standaard 19 2 4 3 3 2 2 4" xfId="21637"/>
    <cellStyle name="Standaard 19 2 4 3 3 2 2 5" xfId="24360"/>
    <cellStyle name="Standaard 19 2 4 3 3 2 3" xfId="3571"/>
    <cellStyle name="Standaard 19 2 4 3 3 2 3 2" xfId="13298"/>
    <cellStyle name="Standaard 19 2 4 3 3 2 3 3" xfId="22344"/>
    <cellStyle name="Standaard 19 2 4 3 3 2 3 4" xfId="25066"/>
    <cellStyle name="Standaard 19 2 4 3 3 2 4" xfId="11237"/>
    <cellStyle name="Standaard 19 2 4 3 3 2 5" xfId="20981"/>
    <cellStyle name="Standaard 19 2 4 3 3 2 6" xfId="23704"/>
    <cellStyle name="Standaard 19 2 4 3 3 3" xfId="1682"/>
    <cellStyle name="Standaard 19 2 4 3 3 3 2" xfId="3904"/>
    <cellStyle name="Standaard 19 2 4 3 3 3 2 2" xfId="13631"/>
    <cellStyle name="Standaard 19 2 4 3 3 3 2 3" xfId="22672"/>
    <cellStyle name="Standaard 19 2 4 3 3 3 2 4" xfId="25394"/>
    <cellStyle name="Standaard 19 2 4 3 3 3 3" xfId="11565"/>
    <cellStyle name="Standaard 19 2 4 3 3 3 4" xfId="21309"/>
    <cellStyle name="Standaard 19 2 4 3 3 3 5" xfId="24032"/>
    <cellStyle name="Standaard 19 2 4 3 3 4" xfId="3206"/>
    <cellStyle name="Standaard 19 2 4 3 3 4 2" xfId="12933"/>
    <cellStyle name="Standaard 19 2 4 3 3 4 3" xfId="22016"/>
    <cellStyle name="Standaard 19 2 4 3 3 4 4" xfId="24738"/>
    <cellStyle name="Standaard 19 2 4 3 3 5" xfId="10909"/>
    <cellStyle name="Standaard 19 2 4 3 3 6" xfId="20652"/>
    <cellStyle name="Standaard 19 2 4 3 3 7" xfId="23376"/>
    <cellStyle name="Standaard 19 2 4 3 4" xfId="1099"/>
    <cellStyle name="Standaard 19 2 4 3 4 2" xfId="1436"/>
    <cellStyle name="Standaard 19 2 4 3 4 2 2" xfId="2098"/>
    <cellStyle name="Standaard 19 2 4 3 4 2 2 2" xfId="4320"/>
    <cellStyle name="Standaard 19 2 4 3 4 2 2 2 2" xfId="14047"/>
    <cellStyle name="Standaard 19 2 4 3 4 2 2 2 3" xfId="23088"/>
    <cellStyle name="Standaard 19 2 4 3 4 2 2 2 4" xfId="25810"/>
    <cellStyle name="Standaard 19 2 4 3 4 2 2 3" xfId="11981"/>
    <cellStyle name="Standaard 19 2 4 3 4 2 2 4" xfId="21725"/>
    <cellStyle name="Standaard 19 2 4 3 4 2 2 5" xfId="24448"/>
    <cellStyle name="Standaard 19 2 4 3 4 2 3" xfId="3659"/>
    <cellStyle name="Standaard 19 2 4 3 4 2 3 2" xfId="13386"/>
    <cellStyle name="Standaard 19 2 4 3 4 2 3 3" xfId="22432"/>
    <cellStyle name="Standaard 19 2 4 3 4 2 3 4" xfId="25154"/>
    <cellStyle name="Standaard 19 2 4 3 4 2 4" xfId="11325"/>
    <cellStyle name="Standaard 19 2 4 3 4 2 5" xfId="21069"/>
    <cellStyle name="Standaard 19 2 4 3 4 2 6" xfId="23792"/>
    <cellStyle name="Standaard 19 2 4 3 4 3" xfId="1770"/>
    <cellStyle name="Standaard 19 2 4 3 4 3 2" xfId="3992"/>
    <cellStyle name="Standaard 19 2 4 3 4 3 2 2" xfId="13719"/>
    <cellStyle name="Standaard 19 2 4 3 4 3 2 3" xfId="22760"/>
    <cellStyle name="Standaard 19 2 4 3 4 3 2 4" xfId="25482"/>
    <cellStyle name="Standaard 19 2 4 3 4 3 3" xfId="11653"/>
    <cellStyle name="Standaard 19 2 4 3 4 3 4" xfId="21397"/>
    <cellStyle name="Standaard 19 2 4 3 4 3 5" xfId="24120"/>
    <cellStyle name="Standaard 19 2 4 3 4 4" xfId="3295"/>
    <cellStyle name="Standaard 19 2 4 3 4 4 2" xfId="13022"/>
    <cellStyle name="Standaard 19 2 4 3 4 4 3" xfId="22104"/>
    <cellStyle name="Standaard 19 2 4 3 4 4 4" xfId="24826"/>
    <cellStyle name="Standaard 19 2 4 3 4 5" xfId="10997"/>
    <cellStyle name="Standaard 19 2 4 3 4 6" xfId="20740"/>
    <cellStyle name="Standaard 19 2 4 3 4 7" xfId="23464"/>
    <cellStyle name="Standaard 19 2 4 3 5" xfId="1175"/>
    <cellStyle name="Standaard 19 2 4 3 5 2" xfId="1510"/>
    <cellStyle name="Standaard 19 2 4 3 5 2 2" xfId="2171"/>
    <cellStyle name="Standaard 19 2 4 3 5 2 2 2" xfId="4393"/>
    <cellStyle name="Standaard 19 2 4 3 5 2 2 2 2" xfId="14120"/>
    <cellStyle name="Standaard 19 2 4 3 5 2 2 2 3" xfId="23161"/>
    <cellStyle name="Standaard 19 2 4 3 5 2 2 2 4" xfId="25883"/>
    <cellStyle name="Standaard 19 2 4 3 5 2 2 3" xfId="12054"/>
    <cellStyle name="Standaard 19 2 4 3 5 2 2 4" xfId="21798"/>
    <cellStyle name="Standaard 19 2 4 3 5 2 2 5" xfId="24521"/>
    <cellStyle name="Standaard 19 2 4 3 5 2 3" xfId="3732"/>
    <cellStyle name="Standaard 19 2 4 3 5 2 3 2" xfId="13459"/>
    <cellStyle name="Standaard 19 2 4 3 5 2 3 3" xfId="22505"/>
    <cellStyle name="Standaard 19 2 4 3 5 2 3 4" xfId="25227"/>
    <cellStyle name="Standaard 19 2 4 3 5 2 4" xfId="11398"/>
    <cellStyle name="Standaard 19 2 4 3 5 2 5" xfId="21142"/>
    <cellStyle name="Standaard 19 2 4 3 5 2 6" xfId="23865"/>
    <cellStyle name="Standaard 19 2 4 3 5 3" xfId="1843"/>
    <cellStyle name="Standaard 19 2 4 3 5 3 2" xfId="4065"/>
    <cellStyle name="Standaard 19 2 4 3 5 3 2 2" xfId="13792"/>
    <cellStyle name="Standaard 19 2 4 3 5 3 2 3" xfId="22833"/>
    <cellStyle name="Standaard 19 2 4 3 5 3 2 4" xfId="25555"/>
    <cellStyle name="Standaard 19 2 4 3 5 3 3" xfId="11726"/>
    <cellStyle name="Standaard 19 2 4 3 5 3 4" xfId="21470"/>
    <cellStyle name="Standaard 19 2 4 3 5 3 5" xfId="24193"/>
    <cellStyle name="Standaard 19 2 4 3 5 4" xfId="3371"/>
    <cellStyle name="Standaard 19 2 4 3 5 4 2" xfId="13098"/>
    <cellStyle name="Standaard 19 2 4 3 5 4 3" xfId="22177"/>
    <cellStyle name="Standaard 19 2 4 3 5 4 4" xfId="24899"/>
    <cellStyle name="Standaard 19 2 4 3 5 5" xfId="11070"/>
    <cellStyle name="Standaard 19 2 4 3 5 6" xfId="20813"/>
    <cellStyle name="Standaard 19 2 4 3 5 7" xfId="23537"/>
    <cellStyle name="Standaard 19 2 4 3 6" xfId="1259"/>
    <cellStyle name="Standaard 19 2 4 3 6 2" xfId="1922"/>
    <cellStyle name="Standaard 19 2 4 3 6 2 2" xfId="4144"/>
    <cellStyle name="Standaard 19 2 4 3 6 2 2 2" xfId="13871"/>
    <cellStyle name="Standaard 19 2 4 3 6 2 2 3" xfId="22912"/>
    <cellStyle name="Standaard 19 2 4 3 6 2 2 4" xfId="25634"/>
    <cellStyle name="Standaard 19 2 4 3 6 2 3" xfId="11805"/>
    <cellStyle name="Standaard 19 2 4 3 6 2 4" xfId="21549"/>
    <cellStyle name="Standaard 19 2 4 3 6 2 5" xfId="24272"/>
    <cellStyle name="Standaard 19 2 4 3 6 3" xfId="3483"/>
    <cellStyle name="Standaard 19 2 4 3 6 3 2" xfId="13210"/>
    <cellStyle name="Standaard 19 2 4 3 6 3 3" xfId="22256"/>
    <cellStyle name="Standaard 19 2 4 3 6 3 4" xfId="24978"/>
    <cellStyle name="Standaard 19 2 4 3 6 4" xfId="11149"/>
    <cellStyle name="Standaard 19 2 4 3 6 5" xfId="20893"/>
    <cellStyle name="Standaard 19 2 4 3 6 6" xfId="23616"/>
    <cellStyle name="Standaard 19 2 4 3 7" xfId="1594"/>
    <cellStyle name="Standaard 19 2 4 3 7 2" xfId="3816"/>
    <cellStyle name="Standaard 19 2 4 3 7 2 2" xfId="13543"/>
    <cellStyle name="Standaard 19 2 4 3 7 2 3" xfId="22584"/>
    <cellStyle name="Standaard 19 2 4 3 7 2 4" xfId="25306"/>
    <cellStyle name="Standaard 19 2 4 3 7 3" xfId="11477"/>
    <cellStyle name="Standaard 19 2 4 3 7 4" xfId="21221"/>
    <cellStyle name="Standaard 19 2 4 3 7 5" xfId="23944"/>
    <cellStyle name="Standaard 19 2 4 3 8" xfId="3117"/>
    <cellStyle name="Standaard 19 2 4 3 8 2" xfId="12844"/>
    <cellStyle name="Standaard 19 2 4 3 8 3" xfId="21928"/>
    <cellStyle name="Standaard 19 2 4 3 8 4" xfId="24650"/>
    <cellStyle name="Standaard 19 2 4 3 9" xfId="10821"/>
    <cellStyle name="Standaard 19 2 4 4" xfId="932"/>
    <cellStyle name="Standaard 19 2 4 4 10" xfId="20574"/>
    <cellStyle name="Standaard 19 2 4 4 11" xfId="23298"/>
    <cellStyle name="Standaard 19 2 4 4 2" xfId="976"/>
    <cellStyle name="Standaard 19 2 4 4 2 2" xfId="1064"/>
    <cellStyle name="Standaard 19 2 4 4 2 2 2" xfId="1401"/>
    <cellStyle name="Standaard 19 2 4 4 2 2 2 2" xfId="2064"/>
    <cellStyle name="Standaard 19 2 4 4 2 2 2 2 2" xfId="4286"/>
    <cellStyle name="Standaard 19 2 4 4 2 2 2 2 2 2" xfId="14013"/>
    <cellStyle name="Standaard 19 2 4 4 2 2 2 2 2 3" xfId="23054"/>
    <cellStyle name="Standaard 19 2 4 4 2 2 2 2 2 4" xfId="25776"/>
    <cellStyle name="Standaard 19 2 4 4 2 2 2 2 3" xfId="11947"/>
    <cellStyle name="Standaard 19 2 4 4 2 2 2 2 4" xfId="21691"/>
    <cellStyle name="Standaard 19 2 4 4 2 2 2 2 5" xfId="24414"/>
    <cellStyle name="Standaard 19 2 4 4 2 2 2 3" xfId="3625"/>
    <cellStyle name="Standaard 19 2 4 4 2 2 2 3 2" xfId="13352"/>
    <cellStyle name="Standaard 19 2 4 4 2 2 2 3 3" xfId="22398"/>
    <cellStyle name="Standaard 19 2 4 4 2 2 2 3 4" xfId="25120"/>
    <cellStyle name="Standaard 19 2 4 4 2 2 2 4" xfId="11291"/>
    <cellStyle name="Standaard 19 2 4 4 2 2 2 5" xfId="21035"/>
    <cellStyle name="Standaard 19 2 4 4 2 2 2 6" xfId="23758"/>
    <cellStyle name="Standaard 19 2 4 4 2 2 3" xfId="1736"/>
    <cellStyle name="Standaard 19 2 4 4 2 2 3 2" xfId="3958"/>
    <cellStyle name="Standaard 19 2 4 4 2 2 3 2 2" xfId="13685"/>
    <cellStyle name="Standaard 19 2 4 4 2 2 3 2 3" xfId="22726"/>
    <cellStyle name="Standaard 19 2 4 4 2 2 3 2 4" xfId="25448"/>
    <cellStyle name="Standaard 19 2 4 4 2 2 3 3" xfId="11619"/>
    <cellStyle name="Standaard 19 2 4 4 2 2 3 4" xfId="21363"/>
    <cellStyle name="Standaard 19 2 4 4 2 2 3 5" xfId="24086"/>
    <cellStyle name="Standaard 19 2 4 4 2 2 4" xfId="3260"/>
    <cellStyle name="Standaard 19 2 4 4 2 2 4 2" xfId="12987"/>
    <cellStyle name="Standaard 19 2 4 4 2 2 4 3" xfId="22070"/>
    <cellStyle name="Standaard 19 2 4 4 2 2 4 4" xfId="24792"/>
    <cellStyle name="Standaard 19 2 4 4 2 2 5" xfId="10963"/>
    <cellStyle name="Standaard 19 2 4 4 2 2 6" xfId="20706"/>
    <cellStyle name="Standaard 19 2 4 4 2 2 7" xfId="23430"/>
    <cellStyle name="Standaard 19 2 4 4 2 3" xfId="1155"/>
    <cellStyle name="Standaard 19 2 4 4 2 3 2" xfId="1491"/>
    <cellStyle name="Standaard 19 2 4 4 2 3 2 2" xfId="2152"/>
    <cellStyle name="Standaard 19 2 4 4 2 3 2 2 2" xfId="4374"/>
    <cellStyle name="Standaard 19 2 4 4 2 3 2 2 2 2" xfId="14101"/>
    <cellStyle name="Standaard 19 2 4 4 2 3 2 2 2 3" xfId="23142"/>
    <cellStyle name="Standaard 19 2 4 4 2 3 2 2 2 4" xfId="25864"/>
    <cellStyle name="Standaard 19 2 4 4 2 3 2 2 3" xfId="12035"/>
    <cellStyle name="Standaard 19 2 4 4 2 3 2 2 4" xfId="21779"/>
    <cellStyle name="Standaard 19 2 4 4 2 3 2 2 5" xfId="24502"/>
    <cellStyle name="Standaard 19 2 4 4 2 3 2 3" xfId="3713"/>
    <cellStyle name="Standaard 19 2 4 4 2 3 2 3 2" xfId="13440"/>
    <cellStyle name="Standaard 19 2 4 4 2 3 2 3 3" xfId="22486"/>
    <cellStyle name="Standaard 19 2 4 4 2 3 2 3 4" xfId="25208"/>
    <cellStyle name="Standaard 19 2 4 4 2 3 2 4" xfId="11379"/>
    <cellStyle name="Standaard 19 2 4 4 2 3 2 5" xfId="21123"/>
    <cellStyle name="Standaard 19 2 4 4 2 3 2 6" xfId="23846"/>
    <cellStyle name="Standaard 19 2 4 4 2 3 3" xfId="1824"/>
    <cellStyle name="Standaard 19 2 4 4 2 3 3 2" xfId="4046"/>
    <cellStyle name="Standaard 19 2 4 4 2 3 3 2 2" xfId="13773"/>
    <cellStyle name="Standaard 19 2 4 4 2 3 3 2 3" xfId="22814"/>
    <cellStyle name="Standaard 19 2 4 4 2 3 3 2 4" xfId="25536"/>
    <cellStyle name="Standaard 19 2 4 4 2 3 3 3" xfId="11707"/>
    <cellStyle name="Standaard 19 2 4 4 2 3 3 4" xfId="21451"/>
    <cellStyle name="Standaard 19 2 4 4 2 3 3 5" xfId="24174"/>
    <cellStyle name="Standaard 19 2 4 4 2 3 4" xfId="3351"/>
    <cellStyle name="Standaard 19 2 4 4 2 3 4 2" xfId="13078"/>
    <cellStyle name="Standaard 19 2 4 4 2 3 4 3" xfId="22158"/>
    <cellStyle name="Standaard 19 2 4 4 2 3 4 4" xfId="24880"/>
    <cellStyle name="Standaard 19 2 4 4 2 3 5" xfId="11051"/>
    <cellStyle name="Standaard 19 2 4 4 2 3 6" xfId="20794"/>
    <cellStyle name="Standaard 19 2 4 4 2 3 7" xfId="23518"/>
    <cellStyle name="Standaard 19 2 4 4 2 4" xfId="1313"/>
    <cellStyle name="Standaard 19 2 4 4 2 4 2" xfId="1976"/>
    <cellStyle name="Standaard 19 2 4 4 2 4 2 2" xfId="4198"/>
    <cellStyle name="Standaard 19 2 4 4 2 4 2 2 2" xfId="13925"/>
    <cellStyle name="Standaard 19 2 4 4 2 4 2 2 3" xfId="22966"/>
    <cellStyle name="Standaard 19 2 4 4 2 4 2 2 4" xfId="25688"/>
    <cellStyle name="Standaard 19 2 4 4 2 4 2 3" xfId="11859"/>
    <cellStyle name="Standaard 19 2 4 4 2 4 2 4" xfId="21603"/>
    <cellStyle name="Standaard 19 2 4 4 2 4 2 5" xfId="24326"/>
    <cellStyle name="Standaard 19 2 4 4 2 4 3" xfId="3537"/>
    <cellStyle name="Standaard 19 2 4 4 2 4 3 2" xfId="13264"/>
    <cellStyle name="Standaard 19 2 4 4 2 4 3 3" xfId="22310"/>
    <cellStyle name="Standaard 19 2 4 4 2 4 3 4" xfId="25032"/>
    <cellStyle name="Standaard 19 2 4 4 2 4 4" xfId="11203"/>
    <cellStyle name="Standaard 19 2 4 4 2 4 5" xfId="20947"/>
    <cellStyle name="Standaard 19 2 4 4 2 4 6" xfId="23670"/>
    <cellStyle name="Standaard 19 2 4 4 2 5" xfId="1648"/>
    <cellStyle name="Standaard 19 2 4 4 2 5 2" xfId="3870"/>
    <cellStyle name="Standaard 19 2 4 4 2 5 2 2" xfId="13597"/>
    <cellStyle name="Standaard 19 2 4 4 2 5 2 3" xfId="22638"/>
    <cellStyle name="Standaard 19 2 4 4 2 5 2 4" xfId="25360"/>
    <cellStyle name="Standaard 19 2 4 4 2 5 3" xfId="11531"/>
    <cellStyle name="Standaard 19 2 4 4 2 5 4" xfId="21275"/>
    <cellStyle name="Standaard 19 2 4 4 2 5 5" xfId="23998"/>
    <cellStyle name="Standaard 19 2 4 4 2 6" xfId="3172"/>
    <cellStyle name="Standaard 19 2 4 4 2 6 2" xfId="12899"/>
    <cellStyle name="Standaard 19 2 4 4 2 6 3" xfId="21982"/>
    <cellStyle name="Standaard 19 2 4 4 2 6 4" xfId="24704"/>
    <cellStyle name="Standaard 19 2 4 4 2 7" xfId="10875"/>
    <cellStyle name="Standaard 19 2 4 4 2 8" xfId="20618"/>
    <cellStyle name="Standaard 19 2 4 4 2 9" xfId="23342"/>
    <cellStyle name="Standaard 19 2 4 4 3" xfId="1020"/>
    <cellStyle name="Standaard 19 2 4 4 3 2" xfId="1357"/>
    <cellStyle name="Standaard 19 2 4 4 3 2 2" xfId="2020"/>
    <cellStyle name="Standaard 19 2 4 4 3 2 2 2" xfId="4242"/>
    <cellStyle name="Standaard 19 2 4 4 3 2 2 2 2" xfId="13969"/>
    <cellStyle name="Standaard 19 2 4 4 3 2 2 2 3" xfId="23010"/>
    <cellStyle name="Standaard 19 2 4 4 3 2 2 2 4" xfId="25732"/>
    <cellStyle name="Standaard 19 2 4 4 3 2 2 3" xfId="11903"/>
    <cellStyle name="Standaard 19 2 4 4 3 2 2 4" xfId="21647"/>
    <cellStyle name="Standaard 19 2 4 4 3 2 2 5" xfId="24370"/>
    <cellStyle name="Standaard 19 2 4 4 3 2 3" xfId="3581"/>
    <cellStyle name="Standaard 19 2 4 4 3 2 3 2" xfId="13308"/>
    <cellStyle name="Standaard 19 2 4 4 3 2 3 3" xfId="22354"/>
    <cellStyle name="Standaard 19 2 4 4 3 2 3 4" xfId="25076"/>
    <cellStyle name="Standaard 19 2 4 4 3 2 4" xfId="11247"/>
    <cellStyle name="Standaard 19 2 4 4 3 2 5" xfId="20991"/>
    <cellStyle name="Standaard 19 2 4 4 3 2 6" xfId="23714"/>
    <cellStyle name="Standaard 19 2 4 4 3 3" xfId="1692"/>
    <cellStyle name="Standaard 19 2 4 4 3 3 2" xfId="3914"/>
    <cellStyle name="Standaard 19 2 4 4 3 3 2 2" xfId="13641"/>
    <cellStyle name="Standaard 19 2 4 4 3 3 2 3" xfId="22682"/>
    <cellStyle name="Standaard 19 2 4 4 3 3 2 4" xfId="25404"/>
    <cellStyle name="Standaard 19 2 4 4 3 3 3" xfId="11575"/>
    <cellStyle name="Standaard 19 2 4 4 3 3 4" xfId="21319"/>
    <cellStyle name="Standaard 19 2 4 4 3 3 5" xfId="24042"/>
    <cellStyle name="Standaard 19 2 4 4 3 4" xfId="3216"/>
    <cellStyle name="Standaard 19 2 4 4 3 4 2" xfId="12943"/>
    <cellStyle name="Standaard 19 2 4 4 3 4 3" xfId="22026"/>
    <cellStyle name="Standaard 19 2 4 4 3 4 4" xfId="24748"/>
    <cellStyle name="Standaard 19 2 4 4 3 5" xfId="10919"/>
    <cellStyle name="Standaard 19 2 4 4 3 6" xfId="20662"/>
    <cellStyle name="Standaard 19 2 4 4 3 7" xfId="23386"/>
    <cellStyle name="Standaard 19 2 4 4 4" xfId="1110"/>
    <cellStyle name="Standaard 19 2 4 4 4 2" xfId="1446"/>
    <cellStyle name="Standaard 19 2 4 4 4 2 2" xfId="2108"/>
    <cellStyle name="Standaard 19 2 4 4 4 2 2 2" xfId="4330"/>
    <cellStyle name="Standaard 19 2 4 4 4 2 2 2 2" xfId="14057"/>
    <cellStyle name="Standaard 19 2 4 4 4 2 2 2 3" xfId="23098"/>
    <cellStyle name="Standaard 19 2 4 4 4 2 2 2 4" xfId="25820"/>
    <cellStyle name="Standaard 19 2 4 4 4 2 2 3" xfId="11991"/>
    <cellStyle name="Standaard 19 2 4 4 4 2 2 4" xfId="21735"/>
    <cellStyle name="Standaard 19 2 4 4 4 2 2 5" xfId="24458"/>
    <cellStyle name="Standaard 19 2 4 4 4 2 3" xfId="3669"/>
    <cellStyle name="Standaard 19 2 4 4 4 2 3 2" xfId="13396"/>
    <cellStyle name="Standaard 19 2 4 4 4 2 3 3" xfId="22442"/>
    <cellStyle name="Standaard 19 2 4 4 4 2 3 4" xfId="25164"/>
    <cellStyle name="Standaard 19 2 4 4 4 2 4" xfId="11335"/>
    <cellStyle name="Standaard 19 2 4 4 4 2 5" xfId="21079"/>
    <cellStyle name="Standaard 19 2 4 4 4 2 6" xfId="23802"/>
    <cellStyle name="Standaard 19 2 4 4 4 3" xfId="1780"/>
    <cellStyle name="Standaard 19 2 4 4 4 3 2" xfId="4002"/>
    <cellStyle name="Standaard 19 2 4 4 4 3 2 2" xfId="13729"/>
    <cellStyle name="Standaard 19 2 4 4 4 3 2 3" xfId="22770"/>
    <cellStyle name="Standaard 19 2 4 4 4 3 2 4" xfId="25492"/>
    <cellStyle name="Standaard 19 2 4 4 4 3 3" xfId="11663"/>
    <cellStyle name="Standaard 19 2 4 4 4 3 4" xfId="21407"/>
    <cellStyle name="Standaard 19 2 4 4 4 3 5" xfId="24130"/>
    <cellStyle name="Standaard 19 2 4 4 4 4" xfId="3306"/>
    <cellStyle name="Standaard 19 2 4 4 4 4 2" xfId="13033"/>
    <cellStyle name="Standaard 19 2 4 4 4 4 3" xfId="22114"/>
    <cellStyle name="Standaard 19 2 4 4 4 4 4" xfId="24836"/>
    <cellStyle name="Standaard 19 2 4 4 4 5" xfId="11007"/>
    <cellStyle name="Standaard 19 2 4 4 4 6" xfId="20750"/>
    <cellStyle name="Standaard 19 2 4 4 4 7" xfId="23474"/>
    <cellStyle name="Standaard 19 2 4 4 5" xfId="1176"/>
    <cellStyle name="Standaard 19 2 4 4 5 2" xfId="1511"/>
    <cellStyle name="Standaard 19 2 4 4 5 2 2" xfId="2172"/>
    <cellStyle name="Standaard 19 2 4 4 5 2 2 2" xfId="4394"/>
    <cellStyle name="Standaard 19 2 4 4 5 2 2 2 2" xfId="14121"/>
    <cellStyle name="Standaard 19 2 4 4 5 2 2 2 3" xfId="23162"/>
    <cellStyle name="Standaard 19 2 4 4 5 2 2 2 4" xfId="25884"/>
    <cellStyle name="Standaard 19 2 4 4 5 2 2 3" xfId="12055"/>
    <cellStyle name="Standaard 19 2 4 4 5 2 2 4" xfId="21799"/>
    <cellStyle name="Standaard 19 2 4 4 5 2 2 5" xfId="24522"/>
    <cellStyle name="Standaard 19 2 4 4 5 2 3" xfId="3733"/>
    <cellStyle name="Standaard 19 2 4 4 5 2 3 2" xfId="13460"/>
    <cellStyle name="Standaard 19 2 4 4 5 2 3 3" xfId="22506"/>
    <cellStyle name="Standaard 19 2 4 4 5 2 3 4" xfId="25228"/>
    <cellStyle name="Standaard 19 2 4 4 5 2 4" xfId="11399"/>
    <cellStyle name="Standaard 19 2 4 4 5 2 5" xfId="21143"/>
    <cellStyle name="Standaard 19 2 4 4 5 2 6" xfId="23866"/>
    <cellStyle name="Standaard 19 2 4 4 5 3" xfId="1844"/>
    <cellStyle name="Standaard 19 2 4 4 5 3 2" xfId="4066"/>
    <cellStyle name="Standaard 19 2 4 4 5 3 2 2" xfId="13793"/>
    <cellStyle name="Standaard 19 2 4 4 5 3 2 3" xfId="22834"/>
    <cellStyle name="Standaard 19 2 4 4 5 3 2 4" xfId="25556"/>
    <cellStyle name="Standaard 19 2 4 4 5 3 3" xfId="11727"/>
    <cellStyle name="Standaard 19 2 4 4 5 3 4" xfId="21471"/>
    <cellStyle name="Standaard 19 2 4 4 5 3 5" xfId="24194"/>
    <cellStyle name="Standaard 19 2 4 4 5 4" xfId="3372"/>
    <cellStyle name="Standaard 19 2 4 4 5 4 2" xfId="13099"/>
    <cellStyle name="Standaard 19 2 4 4 5 4 3" xfId="22178"/>
    <cellStyle name="Standaard 19 2 4 4 5 4 4" xfId="24900"/>
    <cellStyle name="Standaard 19 2 4 4 5 5" xfId="11071"/>
    <cellStyle name="Standaard 19 2 4 4 5 6" xfId="20814"/>
    <cellStyle name="Standaard 19 2 4 4 5 7" xfId="23538"/>
    <cellStyle name="Standaard 19 2 4 4 6" xfId="1269"/>
    <cellStyle name="Standaard 19 2 4 4 6 2" xfId="1932"/>
    <cellStyle name="Standaard 19 2 4 4 6 2 2" xfId="4154"/>
    <cellStyle name="Standaard 19 2 4 4 6 2 2 2" xfId="13881"/>
    <cellStyle name="Standaard 19 2 4 4 6 2 2 3" xfId="22922"/>
    <cellStyle name="Standaard 19 2 4 4 6 2 2 4" xfId="25644"/>
    <cellStyle name="Standaard 19 2 4 4 6 2 3" xfId="11815"/>
    <cellStyle name="Standaard 19 2 4 4 6 2 4" xfId="21559"/>
    <cellStyle name="Standaard 19 2 4 4 6 2 5" xfId="24282"/>
    <cellStyle name="Standaard 19 2 4 4 6 3" xfId="3493"/>
    <cellStyle name="Standaard 19 2 4 4 6 3 2" xfId="13220"/>
    <cellStyle name="Standaard 19 2 4 4 6 3 3" xfId="22266"/>
    <cellStyle name="Standaard 19 2 4 4 6 3 4" xfId="24988"/>
    <cellStyle name="Standaard 19 2 4 4 6 4" xfId="11159"/>
    <cellStyle name="Standaard 19 2 4 4 6 5" xfId="20903"/>
    <cellStyle name="Standaard 19 2 4 4 6 6" xfId="23626"/>
    <cellStyle name="Standaard 19 2 4 4 7" xfId="1604"/>
    <cellStyle name="Standaard 19 2 4 4 7 2" xfId="3826"/>
    <cellStyle name="Standaard 19 2 4 4 7 2 2" xfId="13553"/>
    <cellStyle name="Standaard 19 2 4 4 7 2 3" xfId="22594"/>
    <cellStyle name="Standaard 19 2 4 4 7 2 4" xfId="25316"/>
    <cellStyle name="Standaard 19 2 4 4 7 3" xfId="11487"/>
    <cellStyle name="Standaard 19 2 4 4 7 4" xfId="21231"/>
    <cellStyle name="Standaard 19 2 4 4 7 5" xfId="23954"/>
    <cellStyle name="Standaard 19 2 4 4 8" xfId="3128"/>
    <cellStyle name="Standaard 19 2 4 4 8 2" xfId="12855"/>
    <cellStyle name="Standaard 19 2 4 4 8 3" xfId="21938"/>
    <cellStyle name="Standaard 19 2 4 4 8 4" xfId="24660"/>
    <cellStyle name="Standaard 19 2 4 4 9" xfId="10831"/>
    <cellStyle name="Standaard 19 2 4 5" xfId="942"/>
    <cellStyle name="Standaard 19 2 4 5 2" xfId="1030"/>
    <cellStyle name="Standaard 19 2 4 5 2 2" xfId="1367"/>
    <cellStyle name="Standaard 19 2 4 5 2 2 2" xfId="2030"/>
    <cellStyle name="Standaard 19 2 4 5 2 2 2 2" xfId="4252"/>
    <cellStyle name="Standaard 19 2 4 5 2 2 2 2 2" xfId="13979"/>
    <cellStyle name="Standaard 19 2 4 5 2 2 2 2 3" xfId="23020"/>
    <cellStyle name="Standaard 19 2 4 5 2 2 2 2 4" xfId="25742"/>
    <cellStyle name="Standaard 19 2 4 5 2 2 2 3" xfId="11913"/>
    <cellStyle name="Standaard 19 2 4 5 2 2 2 4" xfId="21657"/>
    <cellStyle name="Standaard 19 2 4 5 2 2 2 5" xfId="24380"/>
    <cellStyle name="Standaard 19 2 4 5 2 2 3" xfId="3591"/>
    <cellStyle name="Standaard 19 2 4 5 2 2 3 2" xfId="13318"/>
    <cellStyle name="Standaard 19 2 4 5 2 2 3 3" xfId="22364"/>
    <cellStyle name="Standaard 19 2 4 5 2 2 3 4" xfId="25086"/>
    <cellStyle name="Standaard 19 2 4 5 2 2 4" xfId="11257"/>
    <cellStyle name="Standaard 19 2 4 5 2 2 5" xfId="21001"/>
    <cellStyle name="Standaard 19 2 4 5 2 2 6" xfId="23724"/>
    <cellStyle name="Standaard 19 2 4 5 2 3" xfId="1702"/>
    <cellStyle name="Standaard 19 2 4 5 2 3 2" xfId="3924"/>
    <cellStyle name="Standaard 19 2 4 5 2 3 2 2" xfId="13651"/>
    <cellStyle name="Standaard 19 2 4 5 2 3 2 3" xfId="22692"/>
    <cellStyle name="Standaard 19 2 4 5 2 3 2 4" xfId="25414"/>
    <cellStyle name="Standaard 19 2 4 5 2 3 3" xfId="11585"/>
    <cellStyle name="Standaard 19 2 4 5 2 3 4" xfId="21329"/>
    <cellStyle name="Standaard 19 2 4 5 2 3 5" xfId="24052"/>
    <cellStyle name="Standaard 19 2 4 5 2 4" xfId="3226"/>
    <cellStyle name="Standaard 19 2 4 5 2 4 2" xfId="12953"/>
    <cellStyle name="Standaard 19 2 4 5 2 4 3" xfId="22036"/>
    <cellStyle name="Standaard 19 2 4 5 2 4 4" xfId="24758"/>
    <cellStyle name="Standaard 19 2 4 5 2 5" xfId="10929"/>
    <cellStyle name="Standaard 19 2 4 5 2 6" xfId="20672"/>
    <cellStyle name="Standaard 19 2 4 5 2 7" xfId="23396"/>
    <cellStyle name="Standaard 19 2 4 5 3" xfId="1121"/>
    <cellStyle name="Standaard 19 2 4 5 3 2" xfId="1457"/>
    <cellStyle name="Standaard 19 2 4 5 3 2 2" xfId="2118"/>
    <cellStyle name="Standaard 19 2 4 5 3 2 2 2" xfId="4340"/>
    <cellStyle name="Standaard 19 2 4 5 3 2 2 2 2" xfId="14067"/>
    <cellStyle name="Standaard 19 2 4 5 3 2 2 2 3" xfId="23108"/>
    <cellStyle name="Standaard 19 2 4 5 3 2 2 2 4" xfId="25830"/>
    <cellStyle name="Standaard 19 2 4 5 3 2 2 3" xfId="12001"/>
    <cellStyle name="Standaard 19 2 4 5 3 2 2 4" xfId="21745"/>
    <cellStyle name="Standaard 19 2 4 5 3 2 2 5" xfId="24468"/>
    <cellStyle name="Standaard 19 2 4 5 3 2 3" xfId="3679"/>
    <cellStyle name="Standaard 19 2 4 5 3 2 3 2" xfId="13406"/>
    <cellStyle name="Standaard 19 2 4 5 3 2 3 3" xfId="22452"/>
    <cellStyle name="Standaard 19 2 4 5 3 2 3 4" xfId="25174"/>
    <cellStyle name="Standaard 19 2 4 5 3 2 4" xfId="11345"/>
    <cellStyle name="Standaard 19 2 4 5 3 2 5" xfId="21089"/>
    <cellStyle name="Standaard 19 2 4 5 3 2 6" xfId="23812"/>
    <cellStyle name="Standaard 19 2 4 5 3 3" xfId="1790"/>
    <cellStyle name="Standaard 19 2 4 5 3 3 2" xfId="4012"/>
    <cellStyle name="Standaard 19 2 4 5 3 3 2 2" xfId="13739"/>
    <cellStyle name="Standaard 19 2 4 5 3 3 2 3" xfId="22780"/>
    <cellStyle name="Standaard 19 2 4 5 3 3 2 4" xfId="25502"/>
    <cellStyle name="Standaard 19 2 4 5 3 3 3" xfId="11673"/>
    <cellStyle name="Standaard 19 2 4 5 3 3 4" xfId="21417"/>
    <cellStyle name="Standaard 19 2 4 5 3 3 5" xfId="24140"/>
    <cellStyle name="Standaard 19 2 4 5 3 4" xfId="3317"/>
    <cellStyle name="Standaard 19 2 4 5 3 4 2" xfId="13044"/>
    <cellStyle name="Standaard 19 2 4 5 3 4 3" xfId="22124"/>
    <cellStyle name="Standaard 19 2 4 5 3 4 4" xfId="24846"/>
    <cellStyle name="Standaard 19 2 4 5 3 5" xfId="11017"/>
    <cellStyle name="Standaard 19 2 4 5 3 6" xfId="20760"/>
    <cellStyle name="Standaard 19 2 4 5 3 7" xfId="23484"/>
    <cellStyle name="Standaard 19 2 4 5 4" xfId="1279"/>
    <cellStyle name="Standaard 19 2 4 5 4 2" xfId="1942"/>
    <cellStyle name="Standaard 19 2 4 5 4 2 2" xfId="4164"/>
    <cellStyle name="Standaard 19 2 4 5 4 2 2 2" xfId="13891"/>
    <cellStyle name="Standaard 19 2 4 5 4 2 2 3" xfId="22932"/>
    <cellStyle name="Standaard 19 2 4 5 4 2 2 4" xfId="25654"/>
    <cellStyle name="Standaard 19 2 4 5 4 2 3" xfId="11825"/>
    <cellStyle name="Standaard 19 2 4 5 4 2 4" xfId="21569"/>
    <cellStyle name="Standaard 19 2 4 5 4 2 5" xfId="24292"/>
    <cellStyle name="Standaard 19 2 4 5 4 3" xfId="3503"/>
    <cellStyle name="Standaard 19 2 4 5 4 3 2" xfId="13230"/>
    <cellStyle name="Standaard 19 2 4 5 4 3 3" xfId="22276"/>
    <cellStyle name="Standaard 19 2 4 5 4 3 4" xfId="24998"/>
    <cellStyle name="Standaard 19 2 4 5 4 4" xfId="11169"/>
    <cellStyle name="Standaard 19 2 4 5 4 5" xfId="20913"/>
    <cellStyle name="Standaard 19 2 4 5 4 6" xfId="23636"/>
    <cellStyle name="Standaard 19 2 4 5 5" xfId="1614"/>
    <cellStyle name="Standaard 19 2 4 5 5 2" xfId="3836"/>
    <cellStyle name="Standaard 19 2 4 5 5 2 2" xfId="13563"/>
    <cellStyle name="Standaard 19 2 4 5 5 2 3" xfId="22604"/>
    <cellStyle name="Standaard 19 2 4 5 5 2 4" xfId="25326"/>
    <cellStyle name="Standaard 19 2 4 5 5 3" xfId="11497"/>
    <cellStyle name="Standaard 19 2 4 5 5 4" xfId="21241"/>
    <cellStyle name="Standaard 19 2 4 5 5 5" xfId="23964"/>
    <cellStyle name="Standaard 19 2 4 5 6" xfId="3138"/>
    <cellStyle name="Standaard 19 2 4 5 6 2" xfId="12865"/>
    <cellStyle name="Standaard 19 2 4 5 6 3" xfId="21948"/>
    <cellStyle name="Standaard 19 2 4 5 6 4" xfId="24670"/>
    <cellStyle name="Standaard 19 2 4 5 7" xfId="10841"/>
    <cellStyle name="Standaard 19 2 4 5 8" xfId="20584"/>
    <cellStyle name="Standaard 19 2 4 5 9" xfId="23308"/>
    <cellStyle name="Standaard 19 2 4 6" xfId="986"/>
    <cellStyle name="Standaard 19 2 4 6 2" xfId="1323"/>
    <cellStyle name="Standaard 19 2 4 6 2 2" xfId="1986"/>
    <cellStyle name="Standaard 19 2 4 6 2 2 2" xfId="4208"/>
    <cellStyle name="Standaard 19 2 4 6 2 2 2 2" xfId="13935"/>
    <cellStyle name="Standaard 19 2 4 6 2 2 2 3" xfId="22976"/>
    <cellStyle name="Standaard 19 2 4 6 2 2 2 4" xfId="25698"/>
    <cellStyle name="Standaard 19 2 4 6 2 2 3" xfId="11869"/>
    <cellStyle name="Standaard 19 2 4 6 2 2 4" xfId="21613"/>
    <cellStyle name="Standaard 19 2 4 6 2 2 5" xfId="24336"/>
    <cellStyle name="Standaard 19 2 4 6 2 3" xfId="3547"/>
    <cellStyle name="Standaard 19 2 4 6 2 3 2" xfId="13274"/>
    <cellStyle name="Standaard 19 2 4 6 2 3 3" xfId="22320"/>
    <cellStyle name="Standaard 19 2 4 6 2 3 4" xfId="25042"/>
    <cellStyle name="Standaard 19 2 4 6 2 4" xfId="11213"/>
    <cellStyle name="Standaard 19 2 4 6 2 5" xfId="20957"/>
    <cellStyle name="Standaard 19 2 4 6 2 6" xfId="23680"/>
    <cellStyle name="Standaard 19 2 4 6 3" xfId="1658"/>
    <cellStyle name="Standaard 19 2 4 6 3 2" xfId="3880"/>
    <cellStyle name="Standaard 19 2 4 6 3 2 2" xfId="13607"/>
    <cellStyle name="Standaard 19 2 4 6 3 2 3" xfId="22648"/>
    <cellStyle name="Standaard 19 2 4 6 3 2 4" xfId="25370"/>
    <cellStyle name="Standaard 19 2 4 6 3 3" xfId="11541"/>
    <cellStyle name="Standaard 19 2 4 6 3 4" xfId="21285"/>
    <cellStyle name="Standaard 19 2 4 6 3 5" xfId="24008"/>
    <cellStyle name="Standaard 19 2 4 6 4" xfId="3182"/>
    <cellStyle name="Standaard 19 2 4 6 4 2" xfId="12909"/>
    <cellStyle name="Standaard 19 2 4 6 4 3" xfId="21992"/>
    <cellStyle name="Standaard 19 2 4 6 4 4" xfId="24714"/>
    <cellStyle name="Standaard 19 2 4 6 5" xfId="10885"/>
    <cellStyle name="Standaard 19 2 4 6 6" xfId="20628"/>
    <cellStyle name="Standaard 19 2 4 6 7" xfId="23352"/>
    <cellStyle name="Standaard 19 2 4 7" xfId="1074"/>
    <cellStyle name="Standaard 19 2 4 7 2" xfId="1411"/>
    <cellStyle name="Standaard 19 2 4 7 2 2" xfId="2074"/>
    <cellStyle name="Standaard 19 2 4 7 2 2 2" xfId="4296"/>
    <cellStyle name="Standaard 19 2 4 7 2 2 2 2" xfId="14023"/>
    <cellStyle name="Standaard 19 2 4 7 2 2 2 3" xfId="23064"/>
    <cellStyle name="Standaard 19 2 4 7 2 2 2 4" xfId="25786"/>
    <cellStyle name="Standaard 19 2 4 7 2 2 3" xfId="11957"/>
    <cellStyle name="Standaard 19 2 4 7 2 2 4" xfId="21701"/>
    <cellStyle name="Standaard 19 2 4 7 2 2 5" xfId="24424"/>
    <cellStyle name="Standaard 19 2 4 7 2 3" xfId="3635"/>
    <cellStyle name="Standaard 19 2 4 7 2 3 2" xfId="13362"/>
    <cellStyle name="Standaard 19 2 4 7 2 3 3" xfId="22408"/>
    <cellStyle name="Standaard 19 2 4 7 2 3 4" xfId="25130"/>
    <cellStyle name="Standaard 19 2 4 7 2 4" xfId="11301"/>
    <cellStyle name="Standaard 19 2 4 7 2 5" xfId="21045"/>
    <cellStyle name="Standaard 19 2 4 7 2 6" xfId="23768"/>
    <cellStyle name="Standaard 19 2 4 7 3" xfId="1746"/>
    <cellStyle name="Standaard 19 2 4 7 3 2" xfId="3968"/>
    <cellStyle name="Standaard 19 2 4 7 3 2 2" xfId="13695"/>
    <cellStyle name="Standaard 19 2 4 7 3 2 3" xfId="22736"/>
    <cellStyle name="Standaard 19 2 4 7 3 2 4" xfId="25458"/>
    <cellStyle name="Standaard 19 2 4 7 3 3" xfId="11629"/>
    <cellStyle name="Standaard 19 2 4 7 3 4" xfId="21373"/>
    <cellStyle name="Standaard 19 2 4 7 3 5" xfId="24096"/>
    <cellStyle name="Standaard 19 2 4 7 4" xfId="3270"/>
    <cellStyle name="Standaard 19 2 4 7 4 2" xfId="12997"/>
    <cellStyle name="Standaard 19 2 4 7 4 3" xfId="22080"/>
    <cellStyle name="Standaard 19 2 4 7 4 4" xfId="24802"/>
    <cellStyle name="Standaard 19 2 4 7 5" xfId="10973"/>
    <cellStyle name="Standaard 19 2 4 7 6" xfId="20716"/>
    <cellStyle name="Standaard 19 2 4 7 7" xfId="23440"/>
    <cellStyle name="Standaard 19 2 4 8" xfId="1173"/>
    <cellStyle name="Standaard 19 2 4 8 2" xfId="1508"/>
    <cellStyle name="Standaard 19 2 4 8 2 2" xfId="2169"/>
    <cellStyle name="Standaard 19 2 4 8 2 2 2" xfId="4391"/>
    <cellStyle name="Standaard 19 2 4 8 2 2 2 2" xfId="14118"/>
    <cellStyle name="Standaard 19 2 4 8 2 2 2 3" xfId="23159"/>
    <cellStyle name="Standaard 19 2 4 8 2 2 2 4" xfId="25881"/>
    <cellStyle name="Standaard 19 2 4 8 2 2 3" xfId="12052"/>
    <cellStyle name="Standaard 19 2 4 8 2 2 4" xfId="21796"/>
    <cellStyle name="Standaard 19 2 4 8 2 2 5" xfId="24519"/>
    <cellStyle name="Standaard 19 2 4 8 2 3" xfId="3730"/>
    <cellStyle name="Standaard 19 2 4 8 2 3 2" xfId="13457"/>
    <cellStyle name="Standaard 19 2 4 8 2 3 3" xfId="22503"/>
    <cellStyle name="Standaard 19 2 4 8 2 3 4" xfId="25225"/>
    <cellStyle name="Standaard 19 2 4 8 2 4" xfId="11396"/>
    <cellStyle name="Standaard 19 2 4 8 2 5" xfId="21140"/>
    <cellStyle name="Standaard 19 2 4 8 2 6" xfId="23863"/>
    <cellStyle name="Standaard 19 2 4 8 3" xfId="1841"/>
    <cellStyle name="Standaard 19 2 4 8 3 2" xfId="4063"/>
    <cellStyle name="Standaard 19 2 4 8 3 2 2" xfId="13790"/>
    <cellStyle name="Standaard 19 2 4 8 3 2 3" xfId="22831"/>
    <cellStyle name="Standaard 19 2 4 8 3 2 4" xfId="25553"/>
    <cellStyle name="Standaard 19 2 4 8 3 3" xfId="11724"/>
    <cellStyle name="Standaard 19 2 4 8 3 4" xfId="21468"/>
    <cellStyle name="Standaard 19 2 4 8 3 5" xfId="24191"/>
    <cellStyle name="Standaard 19 2 4 8 4" xfId="3369"/>
    <cellStyle name="Standaard 19 2 4 8 4 2" xfId="13096"/>
    <cellStyle name="Standaard 19 2 4 8 4 3" xfId="22175"/>
    <cellStyle name="Standaard 19 2 4 8 4 4" xfId="24897"/>
    <cellStyle name="Standaard 19 2 4 8 5" xfId="11068"/>
    <cellStyle name="Standaard 19 2 4 8 6" xfId="20811"/>
    <cellStyle name="Standaard 19 2 4 8 7" xfId="23535"/>
    <cellStyle name="Standaard 19 2 4 9" xfId="1235"/>
    <cellStyle name="Standaard 19 2 4 9 2" xfId="1898"/>
    <cellStyle name="Standaard 19 2 4 9 2 2" xfId="4120"/>
    <cellStyle name="Standaard 19 2 4 9 2 2 2" xfId="13847"/>
    <cellStyle name="Standaard 19 2 4 9 2 2 3" xfId="22888"/>
    <cellStyle name="Standaard 19 2 4 9 2 2 4" xfId="25610"/>
    <cellStyle name="Standaard 19 2 4 9 2 3" xfId="11781"/>
    <cellStyle name="Standaard 19 2 4 9 2 4" xfId="21525"/>
    <cellStyle name="Standaard 19 2 4 9 2 5" xfId="24248"/>
    <cellStyle name="Standaard 19 2 4 9 3" xfId="3459"/>
    <cellStyle name="Standaard 19 2 4 9 3 2" xfId="13186"/>
    <cellStyle name="Standaard 19 2 4 9 3 3" xfId="22232"/>
    <cellStyle name="Standaard 19 2 4 9 3 4" xfId="24954"/>
    <cellStyle name="Standaard 19 2 4 9 4" xfId="11125"/>
    <cellStyle name="Standaard 19 2 4 9 5" xfId="20869"/>
    <cellStyle name="Standaard 19 2 4 9 6" xfId="23592"/>
    <cellStyle name="Standaard 19 2 5" xfId="325"/>
    <cellStyle name="Standaard 19 2 5 10" xfId="1575"/>
    <cellStyle name="Standaard 19 2 5 10 2" xfId="3797"/>
    <cellStyle name="Standaard 19 2 5 10 2 2" xfId="13524"/>
    <cellStyle name="Standaard 19 2 5 10 2 3" xfId="22565"/>
    <cellStyle name="Standaard 19 2 5 10 2 4" xfId="25287"/>
    <cellStyle name="Standaard 19 2 5 10 3" xfId="11458"/>
    <cellStyle name="Standaard 19 2 5 10 4" xfId="21202"/>
    <cellStyle name="Standaard 19 2 5 10 5" xfId="23925"/>
    <cellStyle name="Standaard 19 2 5 11" xfId="2646"/>
    <cellStyle name="Standaard 19 2 5 11 2" xfId="12373"/>
    <cellStyle name="Standaard 19 2 5 11 3" xfId="21909"/>
    <cellStyle name="Standaard 19 2 5 11 4" xfId="24631"/>
    <cellStyle name="Standaard 19 2 5 12" xfId="10802"/>
    <cellStyle name="Standaard 19 2 5 13" xfId="20544"/>
    <cellStyle name="Standaard 19 2 5 14" xfId="23269"/>
    <cellStyle name="Standaard 19 2 5 2" xfId="916"/>
    <cellStyle name="Standaard 19 2 5 2 10" xfId="20559"/>
    <cellStyle name="Standaard 19 2 5 2 11" xfId="23283"/>
    <cellStyle name="Standaard 19 2 5 2 2" xfId="961"/>
    <cellStyle name="Standaard 19 2 5 2 2 2" xfId="1049"/>
    <cellStyle name="Standaard 19 2 5 2 2 2 2" xfId="1386"/>
    <cellStyle name="Standaard 19 2 5 2 2 2 2 2" xfId="2049"/>
    <cellStyle name="Standaard 19 2 5 2 2 2 2 2 2" xfId="4271"/>
    <cellStyle name="Standaard 19 2 5 2 2 2 2 2 2 2" xfId="13998"/>
    <cellStyle name="Standaard 19 2 5 2 2 2 2 2 2 3" xfId="23039"/>
    <cellStyle name="Standaard 19 2 5 2 2 2 2 2 2 4" xfId="25761"/>
    <cellStyle name="Standaard 19 2 5 2 2 2 2 2 3" xfId="11932"/>
    <cellStyle name="Standaard 19 2 5 2 2 2 2 2 4" xfId="21676"/>
    <cellStyle name="Standaard 19 2 5 2 2 2 2 2 5" xfId="24399"/>
    <cellStyle name="Standaard 19 2 5 2 2 2 2 3" xfId="3610"/>
    <cellStyle name="Standaard 19 2 5 2 2 2 2 3 2" xfId="13337"/>
    <cellStyle name="Standaard 19 2 5 2 2 2 2 3 3" xfId="22383"/>
    <cellStyle name="Standaard 19 2 5 2 2 2 2 3 4" xfId="25105"/>
    <cellStyle name="Standaard 19 2 5 2 2 2 2 4" xfId="11276"/>
    <cellStyle name="Standaard 19 2 5 2 2 2 2 5" xfId="21020"/>
    <cellStyle name="Standaard 19 2 5 2 2 2 2 6" xfId="23743"/>
    <cellStyle name="Standaard 19 2 5 2 2 2 3" xfId="1721"/>
    <cellStyle name="Standaard 19 2 5 2 2 2 3 2" xfId="3943"/>
    <cellStyle name="Standaard 19 2 5 2 2 2 3 2 2" xfId="13670"/>
    <cellStyle name="Standaard 19 2 5 2 2 2 3 2 3" xfId="22711"/>
    <cellStyle name="Standaard 19 2 5 2 2 2 3 2 4" xfId="25433"/>
    <cellStyle name="Standaard 19 2 5 2 2 2 3 3" xfId="11604"/>
    <cellStyle name="Standaard 19 2 5 2 2 2 3 4" xfId="21348"/>
    <cellStyle name="Standaard 19 2 5 2 2 2 3 5" xfId="24071"/>
    <cellStyle name="Standaard 19 2 5 2 2 2 4" xfId="3245"/>
    <cellStyle name="Standaard 19 2 5 2 2 2 4 2" xfId="12972"/>
    <cellStyle name="Standaard 19 2 5 2 2 2 4 3" xfId="22055"/>
    <cellStyle name="Standaard 19 2 5 2 2 2 4 4" xfId="24777"/>
    <cellStyle name="Standaard 19 2 5 2 2 2 5" xfId="10948"/>
    <cellStyle name="Standaard 19 2 5 2 2 2 6" xfId="20691"/>
    <cellStyle name="Standaard 19 2 5 2 2 2 7" xfId="23415"/>
    <cellStyle name="Standaard 19 2 5 2 2 3" xfId="1140"/>
    <cellStyle name="Standaard 19 2 5 2 2 3 2" xfId="1476"/>
    <cellStyle name="Standaard 19 2 5 2 2 3 2 2" xfId="2137"/>
    <cellStyle name="Standaard 19 2 5 2 2 3 2 2 2" xfId="4359"/>
    <cellStyle name="Standaard 19 2 5 2 2 3 2 2 2 2" xfId="14086"/>
    <cellStyle name="Standaard 19 2 5 2 2 3 2 2 2 3" xfId="23127"/>
    <cellStyle name="Standaard 19 2 5 2 2 3 2 2 2 4" xfId="25849"/>
    <cellStyle name="Standaard 19 2 5 2 2 3 2 2 3" xfId="12020"/>
    <cellStyle name="Standaard 19 2 5 2 2 3 2 2 4" xfId="21764"/>
    <cellStyle name="Standaard 19 2 5 2 2 3 2 2 5" xfId="24487"/>
    <cellStyle name="Standaard 19 2 5 2 2 3 2 3" xfId="3698"/>
    <cellStyle name="Standaard 19 2 5 2 2 3 2 3 2" xfId="13425"/>
    <cellStyle name="Standaard 19 2 5 2 2 3 2 3 3" xfId="22471"/>
    <cellStyle name="Standaard 19 2 5 2 2 3 2 3 4" xfId="25193"/>
    <cellStyle name="Standaard 19 2 5 2 2 3 2 4" xfId="11364"/>
    <cellStyle name="Standaard 19 2 5 2 2 3 2 5" xfId="21108"/>
    <cellStyle name="Standaard 19 2 5 2 2 3 2 6" xfId="23831"/>
    <cellStyle name="Standaard 19 2 5 2 2 3 3" xfId="1809"/>
    <cellStyle name="Standaard 19 2 5 2 2 3 3 2" xfId="4031"/>
    <cellStyle name="Standaard 19 2 5 2 2 3 3 2 2" xfId="13758"/>
    <cellStyle name="Standaard 19 2 5 2 2 3 3 2 3" xfId="22799"/>
    <cellStyle name="Standaard 19 2 5 2 2 3 3 2 4" xfId="25521"/>
    <cellStyle name="Standaard 19 2 5 2 2 3 3 3" xfId="11692"/>
    <cellStyle name="Standaard 19 2 5 2 2 3 3 4" xfId="21436"/>
    <cellStyle name="Standaard 19 2 5 2 2 3 3 5" xfId="24159"/>
    <cellStyle name="Standaard 19 2 5 2 2 3 4" xfId="3336"/>
    <cellStyle name="Standaard 19 2 5 2 2 3 4 2" xfId="13063"/>
    <cellStyle name="Standaard 19 2 5 2 2 3 4 3" xfId="22143"/>
    <cellStyle name="Standaard 19 2 5 2 2 3 4 4" xfId="24865"/>
    <cellStyle name="Standaard 19 2 5 2 2 3 5" xfId="11036"/>
    <cellStyle name="Standaard 19 2 5 2 2 3 6" xfId="20779"/>
    <cellStyle name="Standaard 19 2 5 2 2 3 7" xfId="23503"/>
    <cellStyle name="Standaard 19 2 5 2 2 4" xfId="1298"/>
    <cellStyle name="Standaard 19 2 5 2 2 4 2" xfId="1961"/>
    <cellStyle name="Standaard 19 2 5 2 2 4 2 2" xfId="4183"/>
    <cellStyle name="Standaard 19 2 5 2 2 4 2 2 2" xfId="13910"/>
    <cellStyle name="Standaard 19 2 5 2 2 4 2 2 3" xfId="22951"/>
    <cellStyle name="Standaard 19 2 5 2 2 4 2 2 4" xfId="25673"/>
    <cellStyle name="Standaard 19 2 5 2 2 4 2 3" xfId="11844"/>
    <cellStyle name="Standaard 19 2 5 2 2 4 2 4" xfId="21588"/>
    <cellStyle name="Standaard 19 2 5 2 2 4 2 5" xfId="24311"/>
    <cellStyle name="Standaard 19 2 5 2 2 4 3" xfId="3522"/>
    <cellStyle name="Standaard 19 2 5 2 2 4 3 2" xfId="13249"/>
    <cellStyle name="Standaard 19 2 5 2 2 4 3 3" xfId="22295"/>
    <cellStyle name="Standaard 19 2 5 2 2 4 3 4" xfId="25017"/>
    <cellStyle name="Standaard 19 2 5 2 2 4 4" xfId="11188"/>
    <cellStyle name="Standaard 19 2 5 2 2 4 5" xfId="20932"/>
    <cellStyle name="Standaard 19 2 5 2 2 4 6" xfId="23655"/>
    <cellStyle name="Standaard 19 2 5 2 2 5" xfId="1633"/>
    <cellStyle name="Standaard 19 2 5 2 2 5 2" xfId="3855"/>
    <cellStyle name="Standaard 19 2 5 2 2 5 2 2" xfId="13582"/>
    <cellStyle name="Standaard 19 2 5 2 2 5 2 3" xfId="22623"/>
    <cellStyle name="Standaard 19 2 5 2 2 5 2 4" xfId="25345"/>
    <cellStyle name="Standaard 19 2 5 2 2 5 3" xfId="11516"/>
    <cellStyle name="Standaard 19 2 5 2 2 5 4" xfId="21260"/>
    <cellStyle name="Standaard 19 2 5 2 2 5 5" xfId="23983"/>
    <cellStyle name="Standaard 19 2 5 2 2 6" xfId="3157"/>
    <cellStyle name="Standaard 19 2 5 2 2 6 2" xfId="12884"/>
    <cellStyle name="Standaard 19 2 5 2 2 6 3" xfId="21967"/>
    <cellStyle name="Standaard 19 2 5 2 2 6 4" xfId="24689"/>
    <cellStyle name="Standaard 19 2 5 2 2 7" xfId="10860"/>
    <cellStyle name="Standaard 19 2 5 2 2 8" xfId="20603"/>
    <cellStyle name="Standaard 19 2 5 2 2 9" xfId="23327"/>
    <cellStyle name="Standaard 19 2 5 2 3" xfId="1005"/>
    <cellStyle name="Standaard 19 2 5 2 3 2" xfId="1342"/>
    <cellStyle name="Standaard 19 2 5 2 3 2 2" xfId="2005"/>
    <cellStyle name="Standaard 19 2 5 2 3 2 2 2" xfId="4227"/>
    <cellStyle name="Standaard 19 2 5 2 3 2 2 2 2" xfId="13954"/>
    <cellStyle name="Standaard 19 2 5 2 3 2 2 2 3" xfId="22995"/>
    <cellStyle name="Standaard 19 2 5 2 3 2 2 2 4" xfId="25717"/>
    <cellStyle name="Standaard 19 2 5 2 3 2 2 3" xfId="11888"/>
    <cellStyle name="Standaard 19 2 5 2 3 2 2 4" xfId="21632"/>
    <cellStyle name="Standaard 19 2 5 2 3 2 2 5" xfId="24355"/>
    <cellStyle name="Standaard 19 2 5 2 3 2 3" xfId="3566"/>
    <cellStyle name="Standaard 19 2 5 2 3 2 3 2" xfId="13293"/>
    <cellStyle name="Standaard 19 2 5 2 3 2 3 3" xfId="22339"/>
    <cellStyle name="Standaard 19 2 5 2 3 2 3 4" xfId="25061"/>
    <cellStyle name="Standaard 19 2 5 2 3 2 4" xfId="11232"/>
    <cellStyle name="Standaard 19 2 5 2 3 2 5" xfId="20976"/>
    <cellStyle name="Standaard 19 2 5 2 3 2 6" xfId="23699"/>
    <cellStyle name="Standaard 19 2 5 2 3 3" xfId="1677"/>
    <cellStyle name="Standaard 19 2 5 2 3 3 2" xfId="3899"/>
    <cellStyle name="Standaard 19 2 5 2 3 3 2 2" xfId="13626"/>
    <cellStyle name="Standaard 19 2 5 2 3 3 2 3" xfId="22667"/>
    <cellStyle name="Standaard 19 2 5 2 3 3 2 4" xfId="25389"/>
    <cellStyle name="Standaard 19 2 5 2 3 3 3" xfId="11560"/>
    <cellStyle name="Standaard 19 2 5 2 3 3 4" xfId="21304"/>
    <cellStyle name="Standaard 19 2 5 2 3 3 5" xfId="24027"/>
    <cellStyle name="Standaard 19 2 5 2 3 4" xfId="3201"/>
    <cellStyle name="Standaard 19 2 5 2 3 4 2" xfId="12928"/>
    <cellStyle name="Standaard 19 2 5 2 3 4 3" xfId="22011"/>
    <cellStyle name="Standaard 19 2 5 2 3 4 4" xfId="24733"/>
    <cellStyle name="Standaard 19 2 5 2 3 5" xfId="10904"/>
    <cellStyle name="Standaard 19 2 5 2 3 6" xfId="20647"/>
    <cellStyle name="Standaard 19 2 5 2 3 7" xfId="23371"/>
    <cellStyle name="Standaard 19 2 5 2 4" xfId="1094"/>
    <cellStyle name="Standaard 19 2 5 2 4 2" xfId="1431"/>
    <cellStyle name="Standaard 19 2 5 2 4 2 2" xfId="2093"/>
    <cellStyle name="Standaard 19 2 5 2 4 2 2 2" xfId="4315"/>
    <cellStyle name="Standaard 19 2 5 2 4 2 2 2 2" xfId="14042"/>
    <cellStyle name="Standaard 19 2 5 2 4 2 2 2 3" xfId="23083"/>
    <cellStyle name="Standaard 19 2 5 2 4 2 2 2 4" xfId="25805"/>
    <cellStyle name="Standaard 19 2 5 2 4 2 2 3" xfId="11976"/>
    <cellStyle name="Standaard 19 2 5 2 4 2 2 4" xfId="21720"/>
    <cellStyle name="Standaard 19 2 5 2 4 2 2 5" xfId="24443"/>
    <cellStyle name="Standaard 19 2 5 2 4 2 3" xfId="3654"/>
    <cellStyle name="Standaard 19 2 5 2 4 2 3 2" xfId="13381"/>
    <cellStyle name="Standaard 19 2 5 2 4 2 3 3" xfId="22427"/>
    <cellStyle name="Standaard 19 2 5 2 4 2 3 4" xfId="25149"/>
    <cellStyle name="Standaard 19 2 5 2 4 2 4" xfId="11320"/>
    <cellStyle name="Standaard 19 2 5 2 4 2 5" xfId="21064"/>
    <cellStyle name="Standaard 19 2 5 2 4 2 6" xfId="23787"/>
    <cellStyle name="Standaard 19 2 5 2 4 3" xfId="1765"/>
    <cellStyle name="Standaard 19 2 5 2 4 3 2" xfId="3987"/>
    <cellStyle name="Standaard 19 2 5 2 4 3 2 2" xfId="13714"/>
    <cellStyle name="Standaard 19 2 5 2 4 3 2 3" xfId="22755"/>
    <cellStyle name="Standaard 19 2 5 2 4 3 2 4" xfId="25477"/>
    <cellStyle name="Standaard 19 2 5 2 4 3 3" xfId="11648"/>
    <cellStyle name="Standaard 19 2 5 2 4 3 4" xfId="21392"/>
    <cellStyle name="Standaard 19 2 5 2 4 3 5" xfId="24115"/>
    <cellStyle name="Standaard 19 2 5 2 4 4" xfId="3290"/>
    <cellStyle name="Standaard 19 2 5 2 4 4 2" xfId="13017"/>
    <cellStyle name="Standaard 19 2 5 2 4 4 3" xfId="22099"/>
    <cellStyle name="Standaard 19 2 5 2 4 4 4" xfId="24821"/>
    <cellStyle name="Standaard 19 2 5 2 4 5" xfId="10992"/>
    <cellStyle name="Standaard 19 2 5 2 4 6" xfId="20735"/>
    <cellStyle name="Standaard 19 2 5 2 4 7" xfId="23459"/>
    <cellStyle name="Standaard 19 2 5 2 5" xfId="1178"/>
    <cellStyle name="Standaard 19 2 5 2 5 2" xfId="1513"/>
    <cellStyle name="Standaard 19 2 5 2 5 2 2" xfId="2174"/>
    <cellStyle name="Standaard 19 2 5 2 5 2 2 2" xfId="4396"/>
    <cellStyle name="Standaard 19 2 5 2 5 2 2 2 2" xfId="14123"/>
    <cellStyle name="Standaard 19 2 5 2 5 2 2 2 3" xfId="23164"/>
    <cellStyle name="Standaard 19 2 5 2 5 2 2 2 4" xfId="25886"/>
    <cellStyle name="Standaard 19 2 5 2 5 2 2 3" xfId="12057"/>
    <cellStyle name="Standaard 19 2 5 2 5 2 2 4" xfId="21801"/>
    <cellStyle name="Standaard 19 2 5 2 5 2 2 5" xfId="24524"/>
    <cellStyle name="Standaard 19 2 5 2 5 2 3" xfId="3735"/>
    <cellStyle name="Standaard 19 2 5 2 5 2 3 2" xfId="13462"/>
    <cellStyle name="Standaard 19 2 5 2 5 2 3 3" xfId="22508"/>
    <cellStyle name="Standaard 19 2 5 2 5 2 3 4" xfId="25230"/>
    <cellStyle name="Standaard 19 2 5 2 5 2 4" xfId="11401"/>
    <cellStyle name="Standaard 19 2 5 2 5 2 5" xfId="21145"/>
    <cellStyle name="Standaard 19 2 5 2 5 2 6" xfId="23868"/>
    <cellStyle name="Standaard 19 2 5 2 5 3" xfId="1846"/>
    <cellStyle name="Standaard 19 2 5 2 5 3 2" xfId="4068"/>
    <cellStyle name="Standaard 19 2 5 2 5 3 2 2" xfId="13795"/>
    <cellStyle name="Standaard 19 2 5 2 5 3 2 3" xfId="22836"/>
    <cellStyle name="Standaard 19 2 5 2 5 3 2 4" xfId="25558"/>
    <cellStyle name="Standaard 19 2 5 2 5 3 3" xfId="11729"/>
    <cellStyle name="Standaard 19 2 5 2 5 3 4" xfId="21473"/>
    <cellStyle name="Standaard 19 2 5 2 5 3 5" xfId="24196"/>
    <cellStyle name="Standaard 19 2 5 2 5 4" xfId="3374"/>
    <cellStyle name="Standaard 19 2 5 2 5 4 2" xfId="13101"/>
    <cellStyle name="Standaard 19 2 5 2 5 4 3" xfId="22180"/>
    <cellStyle name="Standaard 19 2 5 2 5 4 4" xfId="24902"/>
    <cellStyle name="Standaard 19 2 5 2 5 5" xfId="11073"/>
    <cellStyle name="Standaard 19 2 5 2 5 6" xfId="20816"/>
    <cellStyle name="Standaard 19 2 5 2 5 7" xfId="23540"/>
    <cellStyle name="Standaard 19 2 5 2 6" xfId="1254"/>
    <cellStyle name="Standaard 19 2 5 2 6 2" xfId="1917"/>
    <cellStyle name="Standaard 19 2 5 2 6 2 2" xfId="4139"/>
    <cellStyle name="Standaard 19 2 5 2 6 2 2 2" xfId="13866"/>
    <cellStyle name="Standaard 19 2 5 2 6 2 2 3" xfId="22907"/>
    <cellStyle name="Standaard 19 2 5 2 6 2 2 4" xfId="25629"/>
    <cellStyle name="Standaard 19 2 5 2 6 2 3" xfId="11800"/>
    <cellStyle name="Standaard 19 2 5 2 6 2 4" xfId="21544"/>
    <cellStyle name="Standaard 19 2 5 2 6 2 5" xfId="24267"/>
    <cellStyle name="Standaard 19 2 5 2 6 3" xfId="3478"/>
    <cellStyle name="Standaard 19 2 5 2 6 3 2" xfId="13205"/>
    <cellStyle name="Standaard 19 2 5 2 6 3 3" xfId="22251"/>
    <cellStyle name="Standaard 19 2 5 2 6 3 4" xfId="24973"/>
    <cellStyle name="Standaard 19 2 5 2 6 4" xfId="11144"/>
    <cellStyle name="Standaard 19 2 5 2 6 5" xfId="20888"/>
    <cellStyle name="Standaard 19 2 5 2 6 6" xfId="23611"/>
    <cellStyle name="Standaard 19 2 5 2 7" xfId="1589"/>
    <cellStyle name="Standaard 19 2 5 2 7 2" xfId="3811"/>
    <cellStyle name="Standaard 19 2 5 2 7 2 2" xfId="13538"/>
    <cellStyle name="Standaard 19 2 5 2 7 2 3" xfId="22579"/>
    <cellStyle name="Standaard 19 2 5 2 7 2 4" xfId="25301"/>
    <cellStyle name="Standaard 19 2 5 2 7 3" xfId="11472"/>
    <cellStyle name="Standaard 19 2 5 2 7 4" xfId="21216"/>
    <cellStyle name="Standaard 19 2 5 2 7 5" xfId="23939"/>
    <cellStyle name="Standaard 19 2 5 2 8" xfId="3112"/>
    <cellStyle name="Standaard 19 2 5 2 8 2" xfId="12839"/>
    <cellStyle name="Standaard 19 2 5 2 8 3" xfId="21923"/>
    <cellStyle name="Standaard 19 2 5 2 8 4" xfId="24645"/>
    <cellStyle name="Standaard 19 2 5 2 9" xfId="10816"/>
    <cellStyle name="Standaard 19 2 5 3" xfId="926"/>
    <cellStyle name="Standaard 19 2 5 3 10" xfId="20569"/>
    <cellStyle name="Standaard 19 2 5 3 11" xfId="23293"/>
    <cellStyle name="Standaard 19 2 5 3 2" xfId="971"/>
    <cellStyle name="Standaard 19 2 5 3 2 2" xfId="1059"/>
    <cellStyle name="Standaard 19 2 5 3 2 2 2" xfId="1396"/>
    <cellStyle name="Standaard 19 2 5 3 2 2 2 2" xfId="2059"/>
    <cellStyle name="Standaard 19 2 5 3 2 2 2 2 2" xfId="4281"/>
    <cellStyle name="Standaard 19 2 5 3 2 2 2 2 2 2" xfId="14008"/>
    <cellStyle name="Standaard 19 2 5 3 2 2 2 2 2 3" xfId="23049"/>
    <cellStyle name="Standaard 19 2 5 3 2 2 2 2 2 4" xfId="25771"/>
    <cellStyle name="Standaard 19 2 5 3 2 2 2 2 3" xfId="11942"/>
    <cellStyle name="Standaard 19 2 5 3 2 2 2 2 4" xfId="21686"/>
    <cellStyle name="Standaard 19 2 5 3 2 2 2 2 5" xfId="24409"/>
    <cellStyle name="Standaard 19 2 5 3 2 2 2 3" xfId="3620"/>
    <cellStyle name="Standaard 19 2 5 3 2 2 2 3 2" xfId="13347"/>
    <cellStyle name="Standaard 19 2 5 3 2 2 2 3 3" xfId="22393"/>
    <cellStyle name="Standaard 19 2 5 3 2 2 2 3 4" xfId="25115"/>
    <cellStyle name="Standaard 19 2 5 3 2 2 2 4" xfId="11286"/>
    <cellStyle name="Standaard 19 2 5 3 2 2 2 5" xfId="21030"/>
    <cellStyle name="Standaard 19 2 5 3 2 2 2 6" xfId="23753"/>
    <cellStyle name="Standaard 19 2 5 3 2 2 3" xfId="1731"/>
    <cellStyle name="Standaard 19 2 5 3 2 2 3 2" xfId="3953"/>
    <cellStyle name="Standaard 19 2 5 3 2 2 3 2 2" xfId="13680"/>
    <cellStyle name="Standaard 19 2 5 3 2 2 3 2 3" xfId="22721"/>
    <cellStyle name="Standaard 19 2 5 3 2 2 3 2 4" xfId="25443"/>
    <cellStyle name="Standaard 19 2 5 3 2 2 3 3" xfId="11614"/>
    <cellStyle name="Standaard 19 2 5 3 2 2 3 4" xfId="21358"/>
    <cellStyle name="Standaard 19 2 5 3 2 2 3 5" xfId="24081"/>
    <cellStyle name="Standaard 19 2 5 3 2 2 4" xfId="3255"/>
    <cellStyle name="Standaard 19 2 5 3 2 2 4 2" xfId="12982"/>
    <cellStyle name="Standaard 19 2 5 3 2 2 4 3" xfId="22065"/>
    <cellStyle name="Standaard 19 2 5 3 2 2 4 4" xfId="24787"/>
    <cellStyle name="Standaard 19 2 5 3 2 2 5" xfId="10958"/>
    <cellStyle name="Standaard 19 2 5 3 2 2 6" xfId="20701"/>
    <cellStyle name="Standaard 19 2 5 3 2 2 7" xfId="23425"/>
    <cellStyle name="Standaard 19 2 5 3 2 3" xfId="1150"/>
    <cellStyle name="Standaard 19 2 5 3 2 3 2" xfId="1486"/>
    <cellStyle name="Standaard 19 2 5 3 2 3 2 2" xfId="2147"/>
    <cellStyle name="Standaard 19 2 5 3 2 3 2 2 2" xfId="4369"/>
    <cellStyle name="Standaard 19 2 5 3 2 3 2 2 2 2" xfId="14096"/>
    <cellStyle name="Standaard 19 2 5 3 2 3 2 2 2 3" xfId="23137"/>
    <cellStyle name="Standaard 19 2 5 3 2 3 2 2 2 4" xfId="25859"/>
    <cellStyle name="Standaard 19 2 5 3 2 3 2 2 3" xfId="12030"/>
    <cellStyle name="Standaard 19 2 5 3 2 3 2 2 4" xfId="21774"/>
    <cellStyle name="Standaard 19 2 5 3 2 3 2 2 5" xfId="24497"/>
    <cellStyle name="Standaard 19 2 5 3 2 3 2 3" xfId="3708"/>
    <cellStyle name="Standaard 19 2 5 3 2 3 2 3 2" xfId="13435"/>
    <cellStyle name="Standaard 19 2 5 3 2 3 2 3 3" xfId="22481"/>
    <cellStyle name="Standaard 19 2 5 3 2 3 2 3 4" xfId="25203"/>
    <cellStyle name="Standaard 19 2 5 3 2 3 2 4" xfId="11374"/>
    <cellStyle name="Standaard 19 2 5 3 2 3 2 5" xfId="21118"/>
    <cellStyle name="Standaard 19 2 5 3 2 3 2 6" xfId="23841"/>
    <cellStyle name="Standaard 19 2 5 3 2 3 3" xfId="1819"/>
    <cellStyle name="Standaard 19 2 5 3 2 3 3 2" xfId="4041"/>
    <cellStyle name="Standaard 19 2 5 3 2 3 3 2 2" xfId="13768"/>
    <cellStyle name="Standaard 19 2 5 3 2 3 3 2 3" xfId="22809"/>
    <cellStyle name="Standaard 19 2 5 3 2 3 3 2 4" xfId="25531"/>
    <cellStyle name="Standaard 19 2 5 3 2 3 3 3" xfId="11702"/>
    <cellStyle name="Standaard 19 2 5 3 2 3 3 4" xfId="21446"/>
    <cellStyle name="Standaard 19 2 5 3 2 3 3 5" xfId="24169"/>
    <cellStyle name="Standaard 19 2 5 3 2 3 4" xfId="3346"/>
    <cellStyle name="Standaard 19 2 5 3 2 3 4 2" xfId="13073"/>
    <cellStyle name="Standaard 19 2 5 3 2 3 4 3" xfId="22153"/>
    <cellStyle name="Standaard 19 2 5 3 2 3 4 4" xfId="24875"/>
    <cellStyle name="Standaard 19 2 5 3 2 3 5" xfId="11046"/>
    <cellStyle name="Standaard 19 2 5 3 2 3 6" xfId="20789"/>
    <cellStyle name="Standaard 19 2 5 3 2 3 7" xfId="23513"/>
    <cellStyle name="Standaard 19 2 5 3 2 4" xfId="1308"/>
    <cellStyle name="Standaard 19 2 5 3 2 4 2" xfId="1971"/>
    <cellStyle name="Standaard 19 2 5 3 2 4 2 2" xfId="4193"/>
    <cellStyle name="Standaard 19 2 5 3 2 4 2 2 2" xfId="13920"/>
    <cellStyle name="Standaard 19 2 5 3 2 4 2 2 3" xfId="22961"/>
    <cellStyle name="Standaard 19 2 5 3 2 4 2 2 4" xfId="25683"/>
    <cellStyle name="Standaard 19 2 5 3 2 4 2 3" xfId="11854"/>
    <cellStyle name="Standaard 19 2 5 3 2 4 2 4" xfId="21598"/>
    <cellStyle name="Standaard 19 2 5 3 2 4 2 5" xfId="24321"/>
    <cellStyle name="Standaard 19 2 5 3 2 4 3" xfId="3532"/>
    <cellStyle name="Standaard 19 2 5 3 2 4 3 2" xfId="13259"/>
    <cellStyle name="Standaard 19 2 5 3 2 4 3 3" xfId="22305"/>
    <cellStyle name="Standaard 19 2 5 3 2 4 3 4" xfId="25027"/>
    <cellStyle name="Standaard 19 2 5 3 2 4 4" xfId="11198"/>
    <cellStyle name="Standaard 19 2 5 3 2 4 5" xfId="20942"/>
    <cellStyle name="Standaard 19 2 5 3 2 4 6" xfId="23665"/>
    <cellStyle name="Standaard 19 2 5 3 2 5" xfId="1643"/>
    <cellStyle name="Standaard 19 2 5 3 2 5 2" xfId="3865"/>
    <cellStyle name="Standaard 19 2 5 3 2 5 2 2" xfId="13592"/>
    <cellStyle name="Standaard 19 2 5 3 2 5 2 3" xfId="22633"/>
    <cellStyle name="Standaard 19 2 5 3 2 5 2 4" xfId="25355"/>
    <cellStyle name="Standaard 19 2 5 3 2 5 3" xfId="11526"/>
    <cellStyle name="Standaard 19 2 5 3 2 5 4" xfId="21270"/>
    <cellStyle name="Standaard 19 2 5 3 2 5 5" xfId="23993"/>
    <cellStyle name="Standaard 19 2 5 3 2 6" xfId="3167"/>
    <cellStyle name="Standaard 19 2 5 3 2 6 2" xfId="12894"/>
    <cellStyle name="Standaard 19 2 5 3 2 6 3" xfId="21977"/>
    <cellStyle name="Standaard 19 2 5 3 2 6 4" xfId="24699"/>
    <cellStyle name="Standaard 19 2 5 3 2 7" xfId="10870"/>
    <cellStyle name="Standaard 19 2 5 3 2 8" xfId="20613"/>
    <cellStyle name="Standaard 19 2 5 3 2 9" xfId="23337"/>
    <cellStyle name="Standaard 19 2 5 3 3" xfId="1015"/>
    <cellStyle name="Standaard 19 2 5 3 3 2" xfId="1352"/>
    <cellStyle name="Standaard 19 2 5 3 3 2 2" xfId="2015"/>
    <cellStyle name="Standaard 19 2 5 3 3 2 2 2" xfId="4237"/>
    <cellStyle name="Standaard 19 2 5 3 3 2 2 2 2" xfId="13964"/>
    <cellStyle name="Standaard 19 2 5 3 3 2 2 2 3" xfId="23005"/>
    <cellStyle name="Standaard 19 2 5 3 3 2 2 2 4" xfId="25727"/>
    <cellStyle name="Standaard 19 2 5 3 3 2 2 3" xfId="11898"/>
    <cellStyle name="Standaard 19 2 5 3 3 2 2 4" xfId="21642"/>
    <cellStyle name="Standaard 19 2 5 3 3 2 2 5" xfId="24365"/>
    <cellStyle name="Standaard 19 2 5 3 3 2 3" xfId="3576"/>
    <cellStyle name="Standaard 19 2 5 3 3 2 3 2" xfId="13303"/>
    <cellStyle name="Standaard 19 2 5 3 3 2 3 3" xfId="22349"/>
    <cellStyle name="Standaard 19 2 5 3 3 2 3 4" xfId="25071"/>
    <cellStyle name="Standaard 19 2 5 3 3 2 4" xfId="11242"/>
    <cellStyle name="Standaard 19 2 5 3 3 2 5" xfId="20986"/>
    <cellStyle name="Standaard 19 2 5 3 3 2 6" xfId="23709"/>
    <cellStyle name="Standaard 19 2 5 3 3 3" xfId="1687"/>
    <cellStyle name="Standaard 19 2 5 3 3 3 2" xfId="3909"/>
    <cellStyle name="Standaard 19 2 5 3 3 3 2 2" xfId="13636"/>
    <cellStyle name="Standaard 19 2 5 3 3 3 2 3" xfId="22677"/>
    <cellStyle name="Standaard 19 2 5 3 3 3 2 4" xfId="25399"/>
    <cellStyle name="Standaard 19 2 5 3 3 3 3" xfId="11570"/>
    <cellStyle name="Standaard 19 2 5 3 3 3 4" xfId="21314"/>
    <cellStyle name="Standaard 19 2 5 3 3 3 5" xfId="24037"/>
    <cellStyle name="Standaard 19 2 5 3 3 4" xfId="3211"/>
    <cellStyle name="Standaard 19 2 5 3 3 4 2" xfId="12938"/>
    <cellStyle name="Standaard 19 2 5 3 3 4 3" xfId="22021"/>
    <cellStyle name="Standaard 19 2 5 3 3 4 4" xfId="24743"/>
    <cellStyle name="Standaard 19 2 5 3 3 5" xfId="10914"/>
    <cellStyle name="Standaard 19 2 5 3 3 6" xfId="20657"/>
    <cellStyle name="Standaard 19 2 5 3 3 7" xfId="23381"/>
    <cellStyle name="Standaard 19 2 5 3 4" xfId="1104"/>
    <cellStyle name="Standaard 19 2 5 3 4 2" xfId="1441"/>
    <cellStyle name="Standaard 19 2 5 3 4 2 2" xfId="2103"/>
    <cellStyle name="Standaard 19 2 5 3 4 2 2 2" xfId="4325"/>
    <cellStyle name="Standaard 19 2 5 3 4 2 2 2 2" xfId="14052"/>
    <cellStyle name="Standaard 19 2 5 3 4 2 2 2 3" xfId="23093"/>
    <cellStyle name="Standaard 19 2 5 3 4 2 2 2 4" xfId="25815"/>
    <cellStyle name="Standaard 19 2 5 3 4 2 2 3" xfId="11986"/>
    <cellStyle name="Standaard 19 2 5 3 4 2 2 4" xfId="21730"/>
    <cellStyle name="Standaard 19 2 5 3 4 2 2 5" xfId="24453"/>
    <cellStyle name="Standaard 19 2 5 3 4 2 3" xfId="3664"/>
    <cellStyle name="Standaard 19 2 5 3 4 2 3 2" xfId="13391"/>
    <cellStyle name="Standaard 19 2 5 3 4 2 3 3" xfId="22437"/>
    <cellStyle name="Standaard 19 2 5 3 4 2 3 4" xfId="25159"/>
    <cellStyle name="Standaard 19 2 5 3 4 2 4" xfId="11330"/>
    <cellStyle name="Standaard 19 2 5 3 4 2 5" xfId="21074"/>
    <cellStyle name="Standaard 19 2 5 3 4 2 6" xfId="23797"/>
    <cellStyle name="Standaard 19 2 5 3 4 3" xfId="1775"/>
    <cellStyle name="Standaard 19 2 5 3 4 3 2" xfId="3997"/>
    <cellStyle name="Standaard 19 2 5 3 4 3 2 2" xfId="13724"/>
    <cellStyle name="Standaard 19 2 5 3 4 3 2 3" xfId="22765"/>
    <cellStyle name="Standaard 19 2 5 3 4 3 2 4" xfId="25487"/>
    <cellStyle name="Standaard 19 2 5 3 4 3 3" xfId="11658"/>
    <cellStyle name="Standaard 19 2 5 3 4 3 4" xfId="21402"/>
    <cellStyle name="Standaard 19 2 5 3 4 3 5" xfId="24125"/>
    <cellStyle name="Standaard 19 2 5 3 4 4" xfId="3300"/>
    <cellStyle name="Standaard 19 2 5 3 4 4 2" xfId="13027"/>
    <cellStyle name="Standaard 19 2 5 3 4 4 3" xfId="22109"/>
    <cellStyle name="Standaard 19 2 5 3 4 4 4" xfId="24831"/>
    <cellStyle name="Standaard 19 2 5 3 4 5" xfId="11002"/>
    <cellStyle name="Standaard 19 2 5 3 4 6" xfId="20745"/>
    <cellStyle name="Standaard 19 2 5 3 4 7" xfId="23469"/>
    <cellStyle name="Standaard 19 2 5 3 5" xfId="1179"/>
    <cellStyle name="Standaard 19 2 5 3 5 2" xfId="1514"/>
    <cellStyle name="Standaard 19 2 5 3 5 2 2" xfId="2175"/>
    <cellStyle name="Standaard 19 2 5 3 5 2 2 2" xfId="4397"/>
    <cellStyle name="Standaard 19 2 5 3 5 2 2 2 2" xfId="14124"/>
    <cellStyle name="Standaard 19 2 5 3 5 2 2 2 3" xfId="23165"/>
    <cellStyle name="Standaard 19 2 5 3 5 2 2 2 4" xfId="25887"/>
    <cellStyle name="Standaard 19 2 5 3 5 2 2 3" xfId="12058"/>
    <cellStyle name="Standaard 19 2 5 3 5 2 2 4" xfId="21802"/>
    <cellStyle name="Standaard 19 2 5 3 5 2 2 5" xfId="24525"/>
    <cellStyle name="Standaard 19 2 5 3 5 2 3" xfId="3736"/>
    <cellStyle name="Standaard 19 2 5 3 5 2 3 2" xfId="13463"/>
    <cellStyle name="Standaard 19 2 5 3 5 2 3 3" xfId="22509"/>
    <cellStyle name="Standaard 19 2 5 3 5 2 3 4" xfId="25231"/>
    <cellStyle name="Standaard 19 2 5 3 5 2 4" xfId="11402"/>
    <cellStyle name="Standaard 19 2 5 3 5 2 5" xfId="21146"/>
    <cellStyle name="Standaard 19 2 5 3 5 2 6" xfId="23869"/>
    <cellStyle name="Standaard 19 2 5 3 5 3" xfId="1847"/>
    <cellStyle name="Standaard 19 2 5 3 5 3 2" xfId="4069"/>
    <cellStyle name="Standaard 19 2 5 3 5 3 2 2" xfId="13796"/>
    <cellStyle name="Standaard 19 2 5 3 5 3 2 3" xfId="22837"/>
    <cellStyle name="Standaard 19 2 5 3 5 3 2 4" xfId="25559"/>
    <cellStyle name="Standaard 19 2 5 3 5 3 3" xfId="11730"/>
    <cellStyle name="Standaard 19 2 5 3 5 3 4" xfId="21474"/>
    <cellStyle name="Standaard 19 2 5 3 5 3 5" xfId="24197"/>
    <cellStyle name="Standaard 19 2 5 3 5 4" xfId="3375"/>
    <cellStyle name="Standaard 19 2 5 3 5 4 2" xfId="13102"/>
    <cellStyle name="Standaard 19 2 5 3 5 4 3" xfId="22181"/>
    <cellStyle name="Standaard 19 2 5 3 5 4 4" xfId="24903"/>
    <cellStyle name="Standaard 19 2 5 3 5 5" xfId="11074"/>
    <cellStyle name="Standaard 19 2 5 3 5 6" xfId="20817"/>
    <cellStyle name="Standaard 19 2 5 3 5 7" xfId="23541"/>
    <cellStyle name="Standaard 19 2 5 3 6" xfId="1264"/>
    <cellStyle name="Standaard 19 2 5 3 6 2" xfId="1927"/>
    <cellStyle name="Standaard 19 2 5 3 6 2 2" xfId="4149"/>
    <cellStyle name="Standaard 19 2 5 3 6 2 2 2" xfId="13876"/>
    <cellStyle name="Standaard 19 2 5 3 6 2 2 3" xfId="22917"/>
    <cellStyle name="Standaard 19 2 5 3 6 2 2 4" xfId="25639"/>
    <cellStyle name="Standaard 19 2 5 3 6 2 3" xfId="11810"/>
    <cellStyle name="Standaard 19 2 5 3 6 2 4" xfId="21554"/>
    <cellStyle name="Standaard 19 2 5 3 6 2 5" xfId="24277"/>
    <cellStyle name="Standaard 19 2 5 3 6 3" xfId="3488"/>
    <cellStyle name="Standaard 19 2 5 3 6 3 2" xfId="13215"/>
    <cellStyle name="Standaard 19 2 5 3 6 3 3" xfId="22261"/>
    <cellStyle name="Standaard 19 2 5 3 6 3 4" xfId="24983"/>
    <cellStyle name="Standaard 19 2 5 3 6 4" xfId="11154"/>
    <cellStyle name="Standaard 19 2 5 3 6 5" xfId="20898"/>
    <cellStyle name="Standaard 19 2 5 3 6 6" xfId="23621"/>
    <cellStyle name="Standaard 19 2 5 3 7" xfId="1599"/>
    <cellStyle name="Standaard 19 2 5 3 7 2" xfId="3821"/>
    <cellStyle name="Standaard 19 2 5 3 7 2 2" xfId="13548"/>
    <cellStyle name="Standaard 19 2 5 3 7 2 3" xfId="22589"/>
    <cellStyle name="Standaard 19 2 5 3 7 2 4" xfId="25311"/>
    <cellStyle name="Standaard 19 2 5 3 7 3" xfId="11482"/>
    <cellStyle name="Standaard 19 2 5 3 7 4" xfId="21226"/>
    <cellStyle name="Standaard 19 2 5 3 7 5" xfId="23949"/>
    <cellStyle name="Standaard 19 2 5 3 8" xfId="3122"/>
    <cellStyle name="Standaard 19 2 5 3 8 2" xfId="12849"/>
    <cellStyle name="Standaard 19 2 5 3 8 3" xfId="21933"/>
    <cellStyle name="Standaard 19 2 5 3 8 4" xfId="24655"/>
    <cellStyle name="Standaard 19 2 5 3 9" xfId="10826"/>
    <cellStyle name="Standaard 19 2 5 4" xfId="937"/>
    <cellStyle name="Standaard 19 2 5 4 10" xfId="20579"/>
    <cellStyle name="Standaard 19 2 5 4 11" xfId="23303"/>
    <cellStyle name="Standaard 19 2 5 4 2" xfId="981"/>
    <cellStyle name="Standaard 19 2 5 4 2 2" xfId="1069"/>
    <cellStyle name="Standaard 19 2 5 4 2 2 2" xfId="1406"/>
    <cellStyle name="Standaard 19 2 5 4 2 2 2 2" xfId="2069"/>
    <cellStyle name="Standaard 19 2 5 4 2 2 2 2 2" xfId="4291"/>
    <cellStyle name="Standaard 19 2 5 4 2 2 2 2 2 2" xfId="14018"/>
    <cellStyle name="Standaard 19 2 5 4 2 2 2 2 2 3" xfId="23059"/>
    <cellStyle name="Standaard 19 2 5 4 2 2 2 2 2 4" xfId="25781"/>
    <cellStyle name="Standaard 19 2 5 4 2 2 2 2 3" xfId="11952"/>
    <cellStyle name="Standaard 19 2 5 4 2 2 2 2 4" xfId="21696"/>
    <cellStyle name="Standaard 19 2 5 4 2 2 2 2 5" xfId="24419"/>
    <cellStyle name="Standaard 19 2 5 4 2 2 2 3" xfId="3630"/>
    <cellStyle name="Standaard 19 2 5 4 2 2 2 3 2" xfId="13357"/>
    <cellStyle name="Standaard 19 2 5 4 2 2 2 3 3" xfId="22403"/>
    <cellStyle name="Standaard 19 2 5 4 2 2 2 3 4" xfId="25125"/>
    <cellStyle name="Standaard 19 2 5 4 2 2 2 4" xfId="11296"/>
    <cellStyle name="Standaard 19 2 5 4 2 2 2 5" xfId="21040"/>
    <cellStyle name="Standaard 19 2 5 4 2 2 2 6" xfId="23763"/>
    <cellStyle name="Standaard 19 2 5 4 2 2 3" xfId="1741"/>
    <cellStyle name="Standaard 19 2 5 4 2 2 3 2" xfId="3963"/>
    <cellStyle name="Standaard 19 2 5 4 2 2 3 2 2" xfId="13690"/>
    <cellStyle name="Standaard 19 2 5 4 2 2 3 2 3" xfId="22731"/>
    <cellStyle name="Standaard 19 2 5 4 2 2 3 2 4" xfId="25453"/>
    <cellStyle name="Standaard 19 2 5 4 2 2 3 3" xfId="11624"/>
    <cellStyle name="Standaard 19 2 5 4 2 2 3 4" xfId="21368"/>
    <cellStyle name="Standaard 19 2 5 4 2 2 3 5" xfId="24091"/>
    <cellStyle name="Standaard 19 2 5 4 2 2 4" xfId="3265"/>
    <cellStyle name="Standaard 19 2 5 4 2 2 4 2" xfId="12992"/>
    <cellStyle name="Standaard 19 2 5 4 2 2 4 3" xfId="22075"/>
    <cellStyle name="Standaard 19 2 5 4 2 2 4 4" xfId="24797"/>
    <cellStyle name="Standaard 19 2 5 4 2 2 5" xfId="10968"/>
    <cellStyle name="Standaard 19 2 5 4 2 2 6" xfId="20711"/>
    <cellStyle name="Standaard 19 2 5 4 2 2 7" xfId="23435"/>
    <cellStyle name="Standaard 19 2 5 4 2 3" xfId="1160"/>
    <cellStyle name="Standaard 19 2 5 4 2 3 2" xfId="1496"/>
    <cellStyle name="Standaard 19 2 5 4 2 3 2 2" xfId="2157"/>
    <cellStyle name="Standaard 19 2 5 4 2 3 2 2 2" xfId="4379"/>
    <cellStyle name="Standaard 19 2 5 4 2 3 2 2 2 2" xfId="14106"/>
    <cellStyle name="Standaard 19 2 5 4 2 3 2 2 2 3" xfId="23147"/>
    <cellStyle name="Standaard 19 2 5 4 2 3 2 2 2 4" xfId="25869"/>
    <cellStyle name="Standaard 19 2 5 4 2 3 2 2 3" xfId="12040"/>
    <cellStyle name="Standaard 19 2 5 4 2 3 2 2 4" xfId="21784"/>
    <cellStyle name="Standaard 19 2 5 4 2 3 2 2 5" xfId="24507"/>
    <cellStyle name="Standaard 19 2 5 4 2 3 2 3" xfId="3718"/>
    <cellStyle name="Standaard 19 2 5 4 2 3 2 3 2" xfId="13445"/>
    <cellStyle name="Standaard 19 2 5 4 2 3 2 3 3" xfId="22491"/>
    <cellStyle name="Standaard 19 2 5 4 2 3 2 3 4" xfId="25213"/>
    <cellStyle name="Standaard 19 2 5 4 2 3 2 4" xfId="11384"/>
    <cellStyle name="Standaard 19 2 5 4 2 3 2 5" xfId="21128"/>
    <cellStyle name="Standaard 19 2 5 4 2 3 2 6" xfId="23851"/>
    <cellStyle name="Standaard 19 2 5 4 2 3 3" xfId="1829"/>
    <cellStyle name="Standaard 19 2 5 4 2 3 3 2" xfId="4051"/>
    <cellStyle name="Standaard 19 2 5 4 2 3 3 2 2" xfId="13778"/>
    <cellStyle name="Standaard 19 2 5 4 2 3 3 2 3" xfId="22819"/>
    <cellStyle name="Standaard 19 2 5 4 2 3 3 2 4" xfId="25541"/>
    <cellStyle name="Standaard 19 2 5 4 2 3 3 3" xfId="11712"/>
    <cellStyle name="Standaard 19 2 5 4 2 3 3 4" xfId="21456"/>
    <cellStyle name="Standaard 19 2 5 4 2 3 3 5" xfId="24179"/>
    <cellStyle name="Standaard 19 2 5 4 2 3 4" xfId="3356"/>
    <cellStyle name="Standaard 19 2 5 4 2 3 4 2" xfId="13083"/>
    <cellStyle name="Standaard 19 2 5 4 2 3 4 3" xfId="22163"/>
    <cellStyle name="Standaard 19 2 5 4 2 3 4 4" xfId="24885"/>
    <cellStyle name="Standaard 19 2 5 4 2 3 5" xfId="11056"/>
    <cellStyle name="Standaard 19 2 5 4 2 3 6" xfId="20799"/>
    <cellStyle name="Standaard 19 2 5 4 2 3 7" xfId="23523"/>
    <cellStyle name="Standaard 19 2 5 4 2 4" xfId="1318"/>
    <cellStyle name="Standaard 19 2 5 4 2 4 2" xfId="1981"/>
    <cellStyle name="Standaard 19 2 5 4 2 4 2 2" xfId="4203"/>
    <cellStyle name="Standaard 19 2 5 4 2 4 2 2 2" xfId="13930"/>
    <cellStyle name="Standaard 19 2 5 4 2 4 2 2 3" xfId="22971"/>
    <cellStyle name="Standaard 19 2 5 4 2 4 2 2 4" xfId="25693"/>
    <cellStyle name="Standaard 19 2 5 4 2 4 2 3" xfId="11864"/>
    <cellStyle name="Standaard 19 2 5 4 2 4 2 4" xfId="21608"/>
    <cellStyle name="Standaard 19 2 5 4 2 4 2 5" xfId="24331"/>
    <cellStyle name="Standaard 19 2 5 4 2 4 3" xfId="3542"/>
    <cellStyle name="Standaard 19 2 5 4 2 4 3 2" xfId="13269"/>
    <cellStyle name="Standaard 19 2 5 4 2 4 3 3" xfId="22315"/>
    <cellStyle name="Standaard 19 2 5 4 2 4 3 4" xfId="25037"/>
    <cellStyle name="Standaard 19 2 5 4 2 4 4" xfId="11208"/>
    <cellStyle name="Standaard 19 2 5 4 2 4 5" xfId="20952"/>
    <cellStyle name="Standaard 19 2 5 4 2 4 6" xfId="23675"/>
    <cellStyle name="Standaard 19 2 5 4 2 5" xfId="1653"/>
    <cellStyle name="Standaard 19 2 5 4 2 5 2" xfId="3875"/>
    <cellStyle name="Standaard 19 2 5 4 2 5 2 2" xfId="13602"/>
    <cellStyle name="Standaard 19 2 5 4 2 5 2 3" xfId="22643"/>
    <cellStyle name="Standaard 19 2 5 4 2 5 2 4" xfId="25365"/>
    <cellStyle name="Standaard 19 2 5 4 2 5 3" xfId="11536"/>
    <cellStyle name="Standaard 19 2 5 4 2 5 4" xfId="21280"/>
    <cellStyle name="Standaard 19 2 5 4 2 5 5" xfId="24003"/>
    <cellStyle name="Standaard 19 2 5 4 2 6" xfId="3177"/>
    <cellStyle name="Standaard 19 2 5 4 2 6 2" xfId="12904"/>
    <cellStyle name="Standaard 19 2 5 4 2 6 3" xfId="21987"/>
    <cellStyle name="Standaard 19 2 5 4 2 6 4" xfId="24709"/>
    <cellStyle name="Standaard 19 2 5 4 2 7" xfId="10880"/>
    <cellStyle name="Standaard 19 2 5 4 2 8" xfId="20623"/>
    <cellStyle name="Standaard 19 2 5 4 2 9" xfId="23347"/>
    <cellStyle name="Standaard 19 2 5 4 3" xfId="1025"/>
    <cellStyle name="Standaard 19 2 5 4 3 2" xfId="1362"/>
    <cellStyle name="Standaard 19 2 5 4 3 2 2" xfId="2025"/>
    <cellStyle name="Standaard 19 2 5 4 3 2 2 2" xfId="4247"/>
    <cellStyle name="Standaard 19 2 5 4 3 2 2 2 2" xfId="13974"/>
    <cellStyle name="Standaard 19 2 5 4 3 2 2 2 3" xfId="23015"/>
    <cellStyle name="Standaard 19 2 5 4 3 2 2 2 4" xfId="25737"/>
    <cellStyle name="Standaard 19 2 5 4 3 2 2 3" xfId="11908"/>
    <cellStyle name="Standaard 19 2 5 4 3 2 2 4" xfId="21652"/>
    <cellStyle name="Standaard 19 2 5 4 3 2 2 5" xfId="24375"/>
    <cellStyle name="Standaard 19 2 5 4 3 2 3" xfId="3586"/>
    <cellStyle name="Standaard 19 2 5 4 3 2 3 2" xfId="13313"/>
    <cellStyle name="Standaard 19 2 5 4 3 2 3 3" xfId="22359"/>
    <cellStyle name="Standaard 19 2 5 4 3 2 3 4" xfId="25081"/>
    <cellStyle name="Standaard 19 2 5 4 3 2 4" xfId="11252"/>
    <cellStyle name="Standaard 19 2 5 4 3 2 5" xfId="20996"/>
    <cellStyle name="Standaard 19 2 5 4 3 2 6" xfId="23719"/>
    <cellStyle name="Standaard 19 2 5 4 3 3" xfId="1697"/>
    <cellStyle name="Standaard 19 2 5 4 3 3 2" xfId="3919"/>
    <cellStyle name="Standaard 19 2 5 4 3 3 2 2" xfId="13646"/>
    <cellStyle name="Standaard 19 2 5 4 3 3 2 3" xfId="22687"/>
    <cellStyle name="Standaard 19 2 5 4 3 3 2 4" xfId="25409"/>
    <cellStyle name="Standaard 19 2 5 4 3 3 3" xfId="11580"/>
    <cellStyle name="Standaard 19 2 5 4 3 3 4" xfId="21324"/>
    <cellStyle name="Standaard 19 2 5 4 3 3 5" xfId="24047"/>
    <cellStyle name="Standaard 19 2 5 4 3 4" xfId="3221"/>
    <cellStyle name="Standaard 19 2 5 4 3 4 2" xfId="12948"/>
    <cellStyle name="Standaard 19 2 5 4 3 4 3" xfId="22031"/>
    <cellStyle name="Standaard 19 2 5 4 3 4 4" xfId="24753"/>
    <cellStyle name="Standaard 19 2 5 4 3 5" xfId="10924"/>
    <cellStyle name="Standaard 19 2 5 4 3 6" xfId="20667"/>
    <cellStyle name="Standaard 19 2 5 4 3 7" xfId="23391"/>
    <cellStyle name="Standaard 19 2 5 4 4" xfId="1115"/>
    <cellStyle name="Standaard 19 2 5 4 4 2" xfId="1451"/>
    <cellStyle name="Standaard 19 2 5 4 4 2 2" xfId="2113"/>
    <cellStyle name="Standaard 19 2 5 4 4 2 2 2" xfId="4335"/>
    <cellStyle name="Standaard 19 2 5 4 4 2 2 2 2" xfId="14062"/>
    <cellStyle name="Standaard 19 2 5 4 4 2 2 2 3" xfId="23103"/>
    <cellStyle name="Standaard 19 2 5 4 4 2 2 2 4" xfId="25825"/>
    <cellStyle name="Standaard 19 2 5 4 4 2 2 3" xfId="11996"/>
    <cellStyle name="Standaard 19 2 5 4 4 2 2 4" xfId="21740"/>
    <cellStyle name="Standaard 19 2 5 4 4 2 2 5" xfId="24463"/>
    <cellStyle name="Standaard 19 2 5 4 4 2 3" xfId="3674"/>
    <cellStyle name="Standaard 19 2 5 4 4 2 3 2" xfId="13401"/>
    <cellStyle name="Standaard 19 2 5 4 4 2 3 3" xfId="22447"/>
    <cellStyle name="Standaard 19 2 5 4 4 2 3 4" xfId="25169"/>
    <cellStyle name="Standaard 19 2 5 4 4 2 4" xfId="11340"/>
    <cellStyle name="Standaard 19 2 5 4 4 2 5" xfId="21084"/>
    <cellStyle name="Standaard 19 2 5 4 4 2 6" xfId="23807"/>
    <cellStyle name="Standaard 19 2 5 4 4 3" xfId="1785"/>
    <cellStyle name="Standaard 19 2 5 4 4 3 2" xfId="4007"/>
    <cellStyle name="Standaard 19 2 5 4 4 3 2 2" xfId="13734"/>
    <cellStyle name="Standaard 19 2 5 4 4 3 2 3" xfId="22775"/>
    <cellStyle name="Standaard 19 2 5 4 4 3 2 4" xfId="25497"/>
    <cellStyle name="Standaard 19 2 5 4 4 3 3" xfId="11668"/>
    <cellStyle name="Standaard 19 2 5 4 4 3 4" xfId="21412"/>
    <cellStyle name="Standaard 19 2 5 4 4 3 5" xfId="24135"/>
    <cellStyle name="Standaard 19 2 5 4 4 4" xfId="3311"/>
    <cellStyle name="Standaard 19 2 5 4 4 4 2" xfId="13038"/>
    <cellStyle name="Standaard 19 2 5 4 4 4 3" xfId="22119"/>
    <cellStyle name="Standaard 19 2 5 4 4 4 4" xfId="24841"/>
    <cellStyle name="Standaard 19 2 5 4 4 5" xfId="11012"/>
    <cellStyle name="Standaard 19 2 5 4 4 6" xfId="20755"/>
    <cellStyle name="Standaard 19 2 5 4 4 7" xfId="23479"/>
    <cellStyle name="Standaard 19 2 5 4 5" xfId="1180"/>
    <cellStyle name="Standaard 19 2 5 4 5 2" xfId="1515"/>
    <cellStyle name="Standaard 19 2 5 4 5 2 2" xfId="2176"/>
    <cellStyle name="Standaard 19 2 5 4 5 2 2 2" xfId="4398"/>
    <cellStyle name="Standaard 19 2 5 4 5 2 2 2 2" xfId="14125"/>
    <cellStyle name="Standaard 19 2 5 4 5 2 2 2 3" xfId="23166"/>
    <cellStyle name="Standaard 19 2 5 4 5 2 2 2 4" xfId="25888"/>
    <cellStyle name="Standaard 19 2 5 4 5 2 2 3" xfId="12059"/>
    <cellStyle name="Standaard 19 2 5 4 5 2 2 4" xfId="21803"/>
    <cellStyle name="Standaard 19 2 5 4 5 2 2 5" xfId="24526"/>
    <cellStyle name="Standaard 19 2 5 4 5 2 3" xfId="3737"/>
    <cellStyle name="Standaard 19 2 5 4 5 2 3 2" xfId="13464"/>
    <cellStyle name="Standaard 19 2 5 4 5 2 3 3" xfId="22510"/>
    <cellStyle name="Standaard 19 2 5 4 5 2 3 4" xfId="25232"/>
    <cellStyle name="Standaard 19 2 5 4 5 2 4" xfId="11403"/>
    <cellStyle name="Standaard 19 2 5 4 5 2 5" xfId="21147"/>
    <cellStyle name="Standaard 19 2 5 4 5 2 6" xfId="23870"/>
    <cellStyle name="Standaard 19 2 5 4 5 3" xfId="1848"/>
    <cellStyle name="Standaard 19 2 5 4 5 3 2" xfId="4070"/>
    <cellStyle name="Standaard 19 2 5 4 5 3 2 2" xfId="13797"/>
    <cellStyle name="Standaard 19 2 5 4 5 3 2 3" xfId="22838"/>
    <cellStyle name="Standaard 19 2 5 4 5 3 2 4" xfId="25560"/>
    <cellStyle name="Standaard 19 2 5 4 5 3 3" xfId="11731"/>
    <cellStyle name="Standaard 19 2 5 4 5 3 4" xfId="21475"/>
    <cellStyle name="Standaard 19 2 5 4 5 3 5" xfId="24198"/>
    <cellStyle name="Standaard 19 2 5 4 5 4" xfId="3376"/>
    <cellStyle name="Standaard 19 2 5 4 5 4 2" xfId="13103"/>
    <cellStyle name="Standaard 19 2 5 4 5 4 3" xfId="22182"/>
    <cellStyle name="Standaard 19 2 5 4 5 4 4" xfId="24904"/>
    <cellStyle name="Standaard 19 2 5 4 5 5" xfId="11075"/>
    <cellStyle name="Standaard 19 2 5 4 5 6" xfId="20818"/>
    <cellStyle name="Standaard 19 2 5 4 5 7" xfId="23542"/>
    <cellStyle name="Standaard 19 2 5 4 6" xfId="1274"/>
    <cellStyle name="Standaard 19 2 5 4 6 2" xfId="1937"/>
    <cellStyle name="Standaard 19 2 5 4 6 2 2" xfId="4159"/>
    <cellStyle name="Standaard 19 2 5 4 6 2 2 2" xfId="13886"/>
    <cellStyle name="Standaard 19 2 5 4 6 2 2 3" xfId="22927"/>
    <cellStyle name="Standaard 19 2 5 4 6 2 2 4" xfId="25649"/>
    <cellStyle name="Standaard 19 2 5 4 6 2 3" xfId="11820"/>
    <cellStyle name="Standaard 19 2 5 4 6 2 4" xfId="21564"/>
    <cellStyle name="Standaard 19 2 5 4 6 2 5" xfId="24287"/>
    <cellStyle name="Standaard 19 2 5 4 6 3" xfId="3498"/>
    <cellStyle name="Standaard 19 2 5 4 6 3 2" xfId="13225"/>
    <cellStyle name="Standaard 19 2 5 4 6 3 3" xfId="22271"/>
    <cellStyle name="Standaard 19 2 5 4 6 3 4" xfId="24993"/>
    <cellStyle name="Standaard 19 2 5 4 6 4" xfId="11164"/>
    <cellStyle name="Standaard 19 2 5 4 6 5" xfId="20908"/>
    <cellStyle name="Standaard 19 2 5 4 6 6" xfId="23631"/>
    <cellStyle name="Standaard 19 2 5 4 7" xfId="1609"/>
    <cellStyle name="Standaard 19 2 5 4 7 2" xfId="3831"/>
    <cellStyle name="Standaard 19 2 5 4 7 2 2" xfId="13558"/>
    <cellStyle name="Standaard 19 2 5 4 7 2 3" xfId="22599"/>
    <cellStyle name="Standaard 19 2 5 4 7 2 4" xfId="25321"/>
    <cellStyle name="Standaard 19 2 5 4 7 3" xfId="11492"/>
    <cellStyle name="Standaard 19 2 5 4 7 4" xfId="21236"/>
    <cellStyle name="Standaard 19 2 5 4 7 5" xfId="23959"/>
    <cellStyle name="Standaard 19 2 5 4 8" xfId="3133"/>
    <cellStyle name="Standaard 19 2 5 4 8 2" xfId="12860"/>
    <cellStyle name="Standaard 19 2 5 4 8 3" xfId="21943"/>
    <cellStyle name="Standaard 19 2 5 4 8 4" xfId="24665"/>
    <cellStyle name="Standaard 19 2 5 4 9" xfId="10836"/>
    <cellStyle name="Standaard 19 2 5 5" xfId="947"/>
    <cellStyle name="Standaard 19 2 5 5 2" xfId="1035"/>
    <cellStyle name="Standaard 19 2 5 5 2 2" xfId="1372"/>
    <cellStyle name="Standaard 19 2 5 5 2 2 2" xfId="2035"/>
    <cellStyle name="Standaard 19 2 5 5 2 2 2 2" xfId="4257"/>
    <cellStyle name="Standaard 19 2 5 5 2 2 2 2 2" xfId="13984"/>
    <cellStyle name="Standaard 19 2 5 5 2 2 2 2 3" xfId="23025"/>
    <cellStyle name="Standaard 19 2 5 5 2 2 2 2 4" xfId="25747"/>
    <cellStyle name="Standaard 19 2 5 5 2 2 2 3" xfId="11918"/>
    <cellStyle name="Standaard 19 2 5 5 2 2 2 4" xfId="21662"/>
    <cellStyle name="Standaard 19 2 5 5 2 2 2 5" xfId="24385"/>
    <cellStyle name="Standaard 19 2 5 5 2 2 3" xfId="3596"/>
    <cellStyle name="Standaard 19 2 5 5 2 2 3 2" xfId="13323"/>
    <cellStyle name="Standaard 19 2 5 5 2 2 3 3" xfId="22369"/>
    <cellStyle name="Standaard 19 2 5 5 2 2 3 4" xfId="25091"/>
    <cellStyle name="Standaard 19 2 5 5 2 2 4" xfId="11262"/>
    <cellStyle name="Standaard 19 2 5 5 2 2 5" xfId="21006"/>
    <cellStyle name="Standaard 19 2 5 5 2 2 6" xfId="23729"/>
    <cellStyle name="Standaard 19 2 5 5 2 3" xfId="1707"/>
    <cellStyle name="Standaard 19 2 5 5 2 3 2" xfId="3929"/>
    <cellStyle name="Standaard 19 2 5 5 2 3 2 2" xfId="13656"/>
    <cellStyle name="Standaard 19 2 5 5 2 3 2 3" xfId="22697"/>
    <cellStyle name="Standaard 19 2 5 5 2 3 2 4" xfId="25419"/>
    <cellStyle name="Standaard 19 2 5 5 2 3 3" xfId="11590"/>
    <cellStyle name="Standaard 19 2 5 5 2 3 4" xfId="21334"/>
    <cellStyle name="Standaard 19 2 5 5 2 3 5" xfId="24057"/>
    <cellStyle name="Standaard 19 2 5 5 2 4" xfId="3231"/>
    <cellStyle name="Standaard 19 2 5 5 2 4 2" xfId="12958"/>
    <cellStyle name="Standaard 19 2 5 5 2 4 3" xfId="22041"/>
    <cellStyle name="Standaard 19 2 5 5 2 4 4" xfId="24763"/>
    <cellStyle name="Standaard 19 2 5 5 2 5" xfId="10934"/>
    <cellStyle name="Standaard 19 2 5 5 2 6" xfId="20677"/>
    <cellStyle name="Standaard 19 2 5 5 2 7" xfId="23401"/>
    <cellStyle name="Standaard 19 2 5 5 3" xfId="1126"/>
    <cellStyle name="Standaard 19 2 5 5 3 2" xfId="1462"/>
    <cellStyle name="Standaard 19 2 5 5 3 2 2" xfId="2123"/>
    <cellStyle name="Standaard 19 2 5 5 3 2 2 2" xfId="4345"/>
    <cellStyle name="Standaard 19 2 5 5 3 2 2 2 2" xfId="14072"/>
    <cellStyle name="Standaard 19 2 5 5 3 2 2 2 3" xfId="23113"/>
    <cellStyle name="Standaard 19 2 5 5 3 2 2 2 4" xfId="25835"/>
    <cellStyle name="Standaard 19 2 5 5 3 2 2 3" xfId="12006"/>
    <cellStyle name="Standaard 19 2 5 5 3 2 2 4" xfId="21750"/>
    <cellStyle name="Standaard 19 2 5 5 3 2 2 5" xfId="24473"/>
    <cellStyle name="Standaard 19 2 5 5 3 2 3" xfId="3684"/>
    <cellStyle name="Standaard 19 2 5 5 3 2 3 2" xfId="13411"/>
    <cellStyle name="Standaard 19 2 5 5 3 2 3 3" xfId="22457"/>
    <cellStyle name="Standaard 19 2 5 5 3 2 3 4" xfId="25179"/>
    <cellStyle name="Standaard 19 2 5 5 3 2 4" xfId="11350"/>
    <cellStyle name="Standaard 19 2 5 5 3 2 5" xfId="21094"/>
    <cellStyle name="Standaard 19 2 5 5 3 2 6" xfId="23817"/>
    <cellStyle name="Standaard 19 2 5 5 3 3" xfId="1795"/>
    <cellStyle name="Standaard 19 2 5 5 3 3 2" xfId="4017"/>
    <cellStyle name="Standaard 19 2 5 5 3 3 2 2" xfId="13744"/>
    <cellStyle name="Standaard 19 2 5 5 3 3 2 3" xfId="22785"/>
    <cellStyle name="Standaard 19 2 5 5 3 3 2 4" xfId="25507"/>
    <cellStyle name="Standaard 19 2 5 5 3 3 3" xfId="11678"/>
    <cellStyle name="Standaard 19 2 5 5 3 3 4" xfId="21422"/>
    <cellStyle name="Standaard 19 2 5 5 3 3 5" xfId="24145"/>
    <cellStyle name="Standaard 19 2 5 5 3 4" xfId="3322"/>
    <cellStyle name="Standaard 19 2 5 5 3 4 2" xfId="13049"/>
    <cellStyle name="Standaard 19 2 5 5 3 4 3" xfId="22129"/>
    <cellStyle name="Standaard 19 2 5 5 3 4 4" xfId="24851"/>
    <cellStyle name="Standaard 19 2 5 5 3 5" xfId="11022"/>
    <cellStyle name="Standaard 19 2 5 5 3 6" xfId="20765"/>
    <cellStyle name="Standaard 19 2 5 5 3 7" xfId="23489"/>
    <cellStyle name="Standaard 19 2 5 5 4" xfId="1284"/>
    <cellStyle name="Standaard 19 2 5 5 4 2" xfId="1947"/>
    <cellStyle name="Standaard 19 2 5 5 4 2 2" xfId="4169"/>
    <cellStyle name="Standaard 19 2 5 5 4 2 2 2" xfId="13896"/>
    <cellStyle name="Standaard 19 2 5 5 4 2 2 3" xfId="22937"/>
    <cellStyle name="Standaard 19 2 5 5 4 2 2 4" xfId="25659"/>
    <cellStyle name="Standaard 19 2 5 5 4 2 3" xfId="11830"/>
    <cellStyle name="Standaard 19 2 5 5 4 2 4" xfId="21574"/>
    <cellStyle name="Standaard 19 2 5 5 4 2 5" xfId="24297"/>
    <cellStyle name="Standaard 19 2 5 5 4 3" xfId="3508"/>
    <cellStyle name="Standaard 19 2 5 5 4 3 2" xfId="13235"/>
    <cellStyle name="Standaard 19 2 5 5 4 3 3" xfId="22281"/>
    <cellStyle name="Standaard 19 2 5 5 4 3 4" xfId="25003"/>
    <cellStyle name="Standaard 19 2 5 5 4 4" xfId="11174"/>
    <cellStyle name="Standaard 19 2 5 5 4 5" xfId="20918"/>
    <cellStyle name="Standaard 19 2 5 5 4 6" xfId="23641"/>
    <cellStyle name="Standaard 19 2 5 5 5" xfId="1619"/>
    <cellStyle name="Standaard 19 2 5 5 5 2" xfId="3841"/>
    <cellStyle name="Standaard 19 2 5 5 5 2 2" xfId="13568"/>
    <cellStyle name="Standaard 19 2 5 5 5 2 3" xfId="22609"/>
    <cellStyle name="Standaard 19 2 5 5 5 2 4" xfId="25331"/>
    <cellStyle name="Standaard 19 2 5 5 5 3" xfId="11502"/>
    <cellStyle name="Standaard 19 2 5 5 5 4" xfId="21246"/>
    <cellStyle name="Standaard 19 2 5 5 5 5" xfId="23969"/>
    <cellStyle name="Standaard 19 2 5 5 6" xfId="3143"/>
    <cellStyle name="Standaard 19 2 5 5 6 2" xfId="12870"/>
    <cellStyle name="Standaard 19 2 5 5 6 3" xfId="21953"/>
    <cellStyle name="Standaard 19 2 5 5 6 4" xfId="24675"/>
    <cellStyle name="Standaard 19 2 5 5 7" xfId="10846"/>
    <cellStyle name="Standaard 19 2 5 5 8" xfId="20589"/>
    <cellStyle name="Standaard 19 2 5 5 9" xfId="23313"/>
    <cellStyle name="Standaard 19 2 5 6" xfId="991"/>
    <cellStyle name="Standaard 19 2 5 6 2" xfId="1328"/>
    <cellStyle name="Standaard 19 2 5 6 2 2" xfId="1991"/>
    <cellStyle name="Standaard 19 2 5 6 2 2 2" xfId="4213"/>
    <cellStyle name="Standaard 19 2 5 6 2 2 2 2" xfId="13940"/>
    <cellStyle name="Standaard 19 2 5 6 2 2 2 3" xfId="22981"/>
    <cellStyle name="Standaard 19 2 5 6 2 2 2 4" xfId="25703"/>
    <cellStyle name="Standaard 19 2 5 6 2 2 3" xfId="11874"/>
    <cellStyle name="Standaard 19 2 5 6 2 2 4" xfId="21618"/>
    <cellStyle name="Standaard 19 2 5 6 2 2 5" xfId="24341"/>
    <cellStyle name="Standaard 19 2 5 6 2 3" xfId="3552"/>
    <cellStyle name="Standaard 19 2 5 6 2 3 2" xfId="13279"/>
    <cellStyle name="Standaard 19 2 5 6 2 3 3" xfId="22325"/>
    <cellStyle name="Standaard 19 2 5 6 2 3 4" xfId="25047"/>
    <cellStyle name="Standaard 19 2 5 6 2 4" xfId="11218"/>
    <cellStyle name="Standaard 19 2 5 6 2 5" xfId="20962"/>
    <cellStyle name="Standaard 19 2 5 6 2 6" xfId="23685"/>
    <cellStyle name="Standaard 19 2 5 6 3" xfId="1663"/>
    <cellStyle name="Standaard 19 2 5 6 3 2" xfId="3885"/>
    <cellStyle name="Standaard 19 2 5 6 3 2 2" xfId="13612"/>
    <cellStyle name="Standaard 19 2 5 6 3 2 3" xfId="22653"/>
    <cellStyle name="Standaard 19 2 5 6 3 2 4" xfId="25375"/>
    <cellStyle name="Standaard 19 2 5 6 3 3" xfId="11546"/>
    <cellStyle name="Standaard 19 2 5 6 3 4" xfId="21290"/>
    <cellStyle name="Standaard 19 2 5 6 3 5" xfId="24013"/>
    <cellStyle name="Standaard 19 2 5 6 4" xfId="3187"/>
    <cellStyle name="Standaard 19 2 5 6 4 2" xfId="12914"/>
    <cellStyle name="Standaard 19 2 5 6 4 3" xfId="21997"/>
    <cellStyle name="Standaard 19 2 5 6 4 4" xfId="24719"/>
    <cellStyle name="Standaard 19 2 5 6 5" xfId="10890"/>
    <cellStyle name="Standaard 19 2 5 6 6" xfId="20633"/>
    <cellStyle name="Standaard 19 2 5 6 7" xfId="23357"/>
    <cellStyle name="Standaard 19 2 5 7" xfId="1079"/>
    <cellStyle name="Standaard 19 2 5 7 2" xfId="1416"/>
    <cellStyle name="Standaard 19 2 5 7 2 2" xfId="2079"/>
    <cellStyle name="Standaard 19 2 5 7 2 2 2" xfId="4301"/>
    <cellStyle name="Standaard 19 2 5 7 2 2 2 2" xfId="14028"/>
    <cellStyle name="Standaard 19 2 5 7 2 2 2 3" xfId="23069"/>
    <cellStyle name="Standaard 19 2 5 7 2 2 2 4" xfId="25791"/>
    <cellStyle name="Standaard 19 2 5 7 2 2 3" xfId="11962"/>
    <cellStyle name="Standaard 19 2 5 7 2 2 4" xfId="21706"/>
    <cellStyle name="Standaard 19 2 5 7 2 2 5" xfId="24429"/>
    <cellStyle name="Standaard 19 2 5 7 2 3" xfId="3640"/>
    <cellStyle name="Standaard 19 2 5 7 2 3 2" xfId="13367"/>
    <cellStyle name="Standaard 19 2 5 7 2 3 3" xfId="22413"/>
    <cellStyle name="Standaard 19 2 5 7 2 3 4" xfId="25135"/>
    <cellStyle name="Standaard 19 2 5 7 2 4" xfId="11306"/>
    <cellStyle name="Standaard 19 2 5 7 2 5" xfId="21050"/>
    <cellStyle name="Standaard 19 2 5 7 2 6" xfId="23773"/>
    <cellStyle name="Standaard 19 2 5 7 3" xfId="1751"/>
    <cellStyle name="Standaard 19 2 5 7 3 2" xfId="3973"/>
    <cellStyle name="Standaard 19 2 5 7 3 2 2" xfId="13700"/>
    <cellStyle name="Standaard 19 2 5 7 3 2 3" xfId="22741"/>
    <cellStyle name="Standaard 19 2 5 7 3 2 4" xfId="25463"/>
    <cellStyle name="Standaard 19 2 5 7 3 3" xfId="11634"/>
    <cellStyle name="Standaard 19 2 5 7 3 4" xfId="21378"/>
    <cellStyle name="Standaard 19 2 5 7 3 5" xfId="24101"/>
    <cellStyle name="Standaard 19 2 5 7 4" xfId="3275"/>
    <cellStyle name="Standaard 19 2 5 7 4 2" xfId="13002"/>
    <cellStyle name="Standaard 19 2 5 7 4 3" xfId="22085"/>
    <cellStyle name="Standaard 19 2 5 7 4 4" xfId="24807"/>
    <cellStyle name="Standaard 19 2 5 7 5" xfId="10978"/>
    <cellStyle name="Standaard 19 2 5 7 6" xfId="20721"/>
    <cellStyle name="Standaard 19 2 5 7 7" xfId="23445"/>
    <cellStyle name="Standaard 19 2 5 8" xfId="1177"/>
    <cellStyle name="Standaard 19 2 5 8 2" xfId="1512"/>
    <cellStyle name="Standaard 19 2 5 8 2 2" xfId="2173"/>
    <cellStyle name="Standaard 19 2 5 8 2 2 2" xfId="4395"/>
    <cellStyle name="Standaard 19 2 5 8 2 2 2 2" xfId="14122"/>
    <cellStyle name="Standaard 19 2 5 8 2 2 2 3" xfId="23163"/>
    <cellStyle name="Standaard 19 2 5 8 2 2 2 4" xfId="25885"/>
    <cellStyle name="Standaard 19 2 5 8 2 2 3" xfId="12056"/>
    <cellStyle name="Standaard 19 2 5 8 2 2 4" xfId="21800"/>
    <cellStyle name="Standaard 19 2 5 8 2 2 5" xfId="24523"/>
    <cellStyle name="Standaard 19 2 5 8 2 3" xfId="3734"/>
    <cellStyle name="Standaard 19 2 5 8 2 3 2" xfId="13461"/>
    <cellStyle name="Standaard 19 2 5 8 2 3 3" xfId="22507"/>
    <cellStyle name="Standaard 19 2 5 8 2 3 4" xfId="25229"/>
    <cellStyle name="Standaard 19 2 5 8 2 4" xfId="11400"/>
    <cellStyle name="Standaard 19 2 5 8 2 5" xfId="21144"/>
    <cellStyle name="Standaard 19 2 5 8 2 6" xfId="23867"/>
    <cellStyle name="Standaard 19 2 5 8 3" xfId="1845"/>
    <cellStyle name="Standaard 19 2 5 8 3 2" xfId="4067"/>
    <cellStyle name="Standaard 19 2 5 8 3 2 2" xfId="13794"/>
    <cellStyle name="Standaard 19 2 5 8 3 2 3" xfId="22835"/>
    <cellStyle name="Standaard 19 2 5 8 3 2 4" xfId="25557"/>
    <cellStyle name="Standaard 19 2 5 8 3 3" xfId="11728"/>
    <cellStyle name="Standaard 19 2 5 8 3 4" xfId="21472"/>
    <cellStyle name="Standaard 19 2 5 8 3 5" xfId="24195"/>
    <cellStyle name="Standaard 19 2 5 8 4" xfId="3373"/>
    <cellStyle name="Standaard 19 2 5 8 4 2" xfId="13100"/>
    <cellStyle name="Standaard 19 2 5 8 4 3" xfId="22179"/>
    <cellStyle name="Standaard 19 2 5 8 4 4" xfId="24901"/>
    <cellStyle name="Standaard 19 2 5 8 5" xfId="11072"/>
    <cellStyle name="Standaard 19 2 5 8 6" xfId="20815"/>
    <cellStyle name="Standaard 19 2 5 8 7" xfId="23539"/>
    <cellStyle name="Standaard 19 2 5 9" xfId="1240"/>
    <cellStyle name="Standaard 19 2 5 9 2" xfId="1903"/>
    <cellStyle name="Standaard 19 2 5 9 2 2" xfId="4125"/>
    <cellStyle name="Standaard 19 2 5 9 2 2 2" xfId="13852"/>
    <cellStyle name="Standaard 19 2 5 9 2 2 3" xfId="22893"/>
    <cellStyle name="Standaard 19 2 5 9 2 2 4" xfId="25615"/>
    <cellStyle name="Standaard 19 2 5 9 2 3" xfId="11786"/>
    <cellStyle name="Standaard 19 2 5 9 2 4" xfId="21530"/>
    <cellStyle name="Standaard 19 2 5 9 2 5" xfId="24253"/>
    <cellStyle name="Standaard 19 2 5 9 3" xfId="3464"/>
    <cellStyle name="Standaard 19 2 5 9 3 2" xfId="13191"/>
    <cellStyle name="Standaard 19 2 5 9 3 3" xfId="22237"/>
    <cellStyle name="Standaard 19 2 5 9 3 4" xfId="24959"/>
    <cellStyle name="Standaard 19 2 5 9 4" xfId="11130"/>
    <cellStyle name="Standaard 19 2 5 9 5" xfId="20874"/>
    <cellStyle name="Standaard 19 2 5 9 6" xfId="23597"/>
    <cellStyle name="Standaard 19 2 6" xfId="909"/>
    <cellStyle name="Standaard 19 2 6 10" xfId="20552"/>
    <cellStyle name="Standaard 19 2 6 11" xfId="23276"/>
    <cellStyle name="Standaard 19 2 6 2" xfId="954"/>
    <cellStyle name="Standaard 19 2 6 2 2" xfId="1042"/>
    <cellStyle name="Standaard 19 2 6 2 2 2" xfId="1379"/>
    <cellStyle name="Standaard 19 2 6 2 2 2 2" xfId="2042"/>
    <cellStyle name="Standaard 19 2 6 2 2 2 2 2" xfId="4264"/>
    <cellStyle name="Standaard 19 2 6 2 2 2 2 2 2" xfId="13991"/>
    <cellStyle name="Standaard 19 2 6 2 2 2 2 2 3" xfId="23032"/>
    <cellStyle name="Standaard 19 2 6 2 2 2 2 2 4" xfId="25754"/>
    <cellStyle name="Standaard 19 2 6 2 2 2 2 3" xfId="11925"/>
    <cellStyle name="Standaard 19 2 6 2 2 2 2 4" xfId="21669"/>
    <cellStyle name="Standaard 19 2 6 2 2 2 2 5" xfId="24392"/>
    <cellStyle name="Standaard 19 2 6 2 2 2 3" xfId="3603"/>
    <cellStyle name="Standaard 19 2 6 2 2 2 3 2" xfId="13330"/>
    <cellStyle name="Standaard 19 2 6 2 2 2 3 3" xfId="22376"/>
    <cellStyle name="Standaard 19 2 6 2 2 2 3 4" xfId="25098"/>
    <cellStyle name="Standaard 19 2 6 2 2 2 4" xfId="11269"/>
    <cellStyle name="Standaard 19 2 6 2 2 2 5" xfId="21013"/>
    <cellStyle name="Standaard 19 2 6 2 2 2 6" xfId="23736"/>
    <cellStyle name="Standaard 19 2 6 2 2 3" xfId="1714"/>
    <cellStyle name="Standaard 19 2 6 2 2 3 2" xfId="3936"/>
    <cellStyle name="Standaard 19 2 6 2 2 3 2 2" xfId="13663"/>
    <cellStyle name="Standaard 19 2 6 2 2 3 2 3" xfId="22704"/>
    <cellStyle name="Standaard 19 2 6 2 2 3 2 4" xfId="25426"/>
    <cellStyle name="Standaard 19 2 6 2 2 3 3" xfId="11597"/>
    <cellStyle name="Standaard 19 2 6 2 2 3 4" xfId="21341"/>
    <cellStyle name="Standaard 19 2 6 2 2 3 5" xfId="24064"/>
    <cellStyle name="Standaard 19 2 6 2 2 4" xfId="3238"/>
    <cellStyle name="Standaard 19 2 6 2 2 4 2" xfId="12965"/>
    <cellStyle name="Standaard 19 2 6 2 2 4 3" xfId="22048"/>
    <cellStyle name="Standaard 19 2 6 2 2 4 4" xfId="24770"/>
    <cellStyle name="Standaard 19 2 6 2 2 5" xfId="10941"/>
    <cellStyle name="Standaard 19 2 6 2 2 6" xfId="20684"/>
    <cellStyle name="Standaard 19 2 6 2 2 7" xfId="23408"/>
    <cellStyle name="Standaard 19 2 6 2 3" xfId="1133"/>
    <cellStyle name="Standaard 19 2 6 2 3 2" xfId="1469"/>
    <cellStyle name="Standaard 19 2 6 2 3 2 2" xfId="2130"/>
    <cellStyle name="Standaard 19 2 6 2 3 2 2 2" xfId="4352"/>
    <cellStyle name="Standaard 19 2 6 2 3 2 2 2 2" xfId="14079"/>
    <cellStyle name="Standaard 19 2 6 2 3 2 2 2 3" xfId="23120"/>
    <cellStyle name="Standaard 19 2 6 2 3 2 2 2 4" xfId="25842"/>
    <cellStyle name="Standaard 19 2 6 2 3 2 2 3" xfId="12013"/>
    <cellStyle name="Standaard 19 2 6 2 3 2 2 4" xfId="21757"/>
    <cellStyle name="Standaard 19 2 6 2 3 2 2 5" xfId="24480"/>
    <cellStyle name="Standaard 19 2 6 2 3 2 3" xfId="3691"/>
    <cellStyle name="Standaard 19 2 6 2 3 2 3 2" xfId="13418"/>
    <cellStyle name="Standaard 19 2 6 2 3 2 3 3" xfId="22464"/>
    <cellStyle name="Standaard 19 2 6 2 3 2 3 4" xfId="25186"/>
    <cellStyle name="Standaard 19 2 6 2 3 2 4" xfId="11357"/>
    <cellStyle name="Standaard 19 2 6 2 3 2 5" xfId="21101"/>
    <cellStyle name="Standaard 19 2 6 2 3 2 6" xfId="23824"/>
    <cellStyle name="Standaard 19 2 6 2 3 3" xfId="1802"/>
    <cellStyle name="Standaard 19 2 6 2 3 3 2" xfId="4024"/>
    <cellStyle name="Standaard 19 2 6 2 3 3 2 2" xfId="13751"/>
    <cellStyle name="Standaard 19 2 6 2 3 3 2 3" xfId="22792"/>
    <cellStyle name="Standaard 19 2 6 2 3 3 2 4" xfId="25514"/>
    <cellStyle name="Standaard 19 2 6 2 3 3 3" xfId="11685"/>
    <cellStyle name="Standaard 19 2 6 2 3 3 4" xfId="21429"/>
    <cellStyle name="Standaard 19 2 6 2 3 3 5" xfId="24152"/>
    <cellStyle name="Standaard 19 2 6 2 3 4" xfId="3329"/>
    <cellStyle name="Standaard 19 2 6 2 3 4 2" xfId="13056"/>
    <cellStyle name="Standaard 19 2 6 2 3 4 3" xfId="22136"/>
    <cellStyle name="Standaard 19 2 6 2 3 4 4" xfId="24858"/>
    <cellStyle name="Standaard 19 2 6 2 3 5" xfId="11029"/>
    <cellStyle name="Standaard 19 2 6 2 3 6" xfId="20772"/>
    <cellStyle name="Standaard 19 2 6 2 3 7" xfId="23496"/>
    <cellStyle name="Standaard 19 2 6 2 4" xfId="1291"/>
    <cellStyle name="Standaard 19 2 6 2 4 2" xfId="1954"/>
    <cellStyle name="Standaard 19 2 6 2 4 2 2" xfId="4176"/>
    <cellStyle name="Standaard 19 2 6 2 4 2 2 2" xfId="13903"/>
    <cellStyle name="Standaard 19 2 6 2 4 2 2 3" xfId="22944"/>
    <cellStyle name="Standaard 19 2 6 2 4 2 2 4" xfId="25666"/>
    <cellStyle name="Standaard 19 2 6 2 4 2 3" xfId="11837"/>
    <cellStyle name="Standaard 19 2 6 2 4 2 4" xfId="21581"/>
    <cellStyle name="Standaard 19 2 6 2 4 2 5" xfId="24304"/>
    <cellStyle name="Standaard 19 2 6 2 4 3" xfId="3515"/>
    <cellStyle name="Standaard 19 2 6 2 4 3 2" xfId="13242"/>
    <cellStyle name="Standaard 19 2 6 2 4 3 3" xfId="22288"/>
    <cellStyle name="Standaard 19 2 6 2 4 3 4" xfId="25010"/>
    <cellStyle name="Standaard 19 2 6 2 4 4" xfId="11181"/>
    <cellStyle name="Standaard 19 2 6 2 4 5" xfId="20925"/>
    <cellStyle name="Standaard 19 2 6 2 4 6" xfId="23648"/>
    <cellStyle name="Standaard 19 2 6 2 5" xfId="1626"/>
    <cellStyle name="Standaard 19 2 6 2 5 2" xfId="3848"/>
    <cellStyle name="Standaard 19 2 6 2 5 2 2" xfId="13575"/>
    <cellStyle name="Standaard 19 2 6 2 5 2 3" xfId="22616"/>
    <cellStyle name="Standaard 19 2 6 2 5 2 4" xfId="25338"/>
    <cellStyle name="Standaard 19 2 6 2 5 3" xfId="11509"/>
    <cellStyle name="Standaard 19 2 6 2 5 4" xfId="21253"/>
    <cellStyle name="Standaard 19 2 6 2 5 5" xfId="23976"/>
    <cellStyle name="Standaard 19 2 6 2 6" xfId="3150"/>
    <cellStyle name="Standaard 19 2 6 2 6 2" xfId="12877"/>
    <cellStyle name="Standaard 19 2 6 2 6 3" xfId="21960"/>
    <cellStyle name="Standaard 19 2 6 2 6 4" xfId="24682"/>
    <cellStyle name="Standaard 19 2 6 2 7" xfId="10853"/>
    <cellStyle name="Standaard 19 2 6 2 8" xfId="20596"/>
    <cellStyle name="Standaard 19 2 6 2 9" xfId="23320"/>
    <cellStyle name="Standaard 19 2 6 3" xfId="998"/>
    <cellStyle name="Standaard 19 2 6 3 2" xfId="1335"/>
    <cellStyle name="Standaard 19 2 6 3 2 2" xfId="1998"/>
    <cellStyle name="Standaard 19 2 6 3 2 2 2" xfId="4220"/>
    <cellStyle name="Standaard 19 2 6 3 2 2 2 2" xfId="13947"/>
    <cellStyle name="Standaard 19 2 6 3 2 2 2 3" xfId="22988"/>
    <cellStyle name="Standaard 19 2 6 3 2 2 2 4" xfId="25710"/>
    <cellStyle name="Standaard 19 2 6 3 2 2 3" xfId="11881"/>
    <cellStyle name="Standaard 19 2 6 3 2 2 4" xfId="21625"/>
    <cellStyle name="Standaard 19 2 6 3 2 2 5" xfId="24348"/>
    <cellStyle name="Standaard 19 2 6 3 2 3" xfId="3559"/>
    <cellStyle name="Standaard 19 2 6 3 2 3 2" xfId="13286"/>
    <cellStyle name="Standaard 19 2 6 3 2 3 3" xfId="22332"/>
    <cellStyle name="Standaard 19 2 6 3 2 3 4" xfId="25054"/>
    <cellStyle name="Standaard 19 2 6 3 2 4" xfId="11225"/>
    <cellStyle name="Standaard 19 2 6 3 2 5" xfId="20969"/>
    <cellStyle name="Standaard 19 2 6 3 2 6" xfId="23692"/>
    <cellStyle name="Standaard 19 2 6 3 3" xfId="1670"/>
    <cellStyle name="Standaard 19 2 6 3 3 2" xfId="3892"/>
    <cellStyle name="Standaard 19 2 6 3 3 2 2" xfId="13619"/>
    <cellStyle name="Standaard 19 2 6 3 3 2 3" xfId="22660"/>
    <cellStyle name="Standaard 19 2 6 3 3 2 4" xfId="25382"/>
    <cellStyle name="Standaard 19 2 6 3 3 3" xfId="11553"/>
    <cellStyle name="Standaard 19 2 6 3 3 4" xfId="21297"/>
    <cellStyle name="Standaard 19 2 6 3 3 5" xfId="24020"/>
    <cellStyle name="Standaard 19 2 6 3 4" xfId="3194"/>
    <cellStyle name="Standaard 19 2 6 3 4 2" xfId="12921"/>
    <cellStyle name="Standaard 19 2 6 3 4 3" xfId="22004"/>
    <cellStyle name="Standaard 19 2 6 3 4 4" xfId="24726"/>
    <cellStyle name="Standaard 19 2 6 3 5" xfId="10897"/>
    <cellStyle name="Standaard 19 2 6 3 6" xfId="20640"/>
    <cellStyle name="Standaard 19 2 6 3 7" xfId="23364"/>
    <cellStyle name="Standaard 19 2 6 4" xfId="1087"/>
    <cellStyle name="Standaard 19 2 6 4 2" xfId="1424"/>
    <cellStyle name="Standaard 19 2 6 4 2 2" xfId="2086"/>
    <cellStyle name="Standaard 19 2 6 4 2 2 2" xfId="4308"/>
    <cellStyle name="Standaard 19 2 6 4 2 2 2 2" xfId="14035"/>
    <cellStyle name="Standaard 19 2 6 4 2 2 2 3" xfId="23076"/>
    <cellStyle name="Standaard 19 2 6 4 2 2 2 4" xfId="25798"/>
    <cellStyle name="Standaard 19 2 6 4 2 2 3" xfId="11969"/>
    <cellStyle name="Standaard 19 2 6 4 2 2 4" xfId="21713"/>
    <cellStyle name="Standaard 19 2 6 4 2 2 5" xfId="24436"/>
    <cellStyle name="Standaard 19 2 6 4 2 3" xfId="3647"/>
    <cellStyle name="Standaard 19 2 6 4 2 3 2" xfId="13374"/>
    <cellStyle name="Standaard 19 2 6 4 2 3 3" xfId="22420"/>
    <cellStyle name="Standaard 19 2 6 4 2 3 4" xfId="25142"/>
    <cellStyle name="Standaard 19 2 6 4 2 4" xfId="11313"/>
    <cellStyle name="Standaard 19 2 6 4 2 5" xfId="21057"/>
    <cellStyle name="Standaard 19 2 6 4 2 6" xfId="23780"/>
    <cellStyle name="Standaard 19 2 6 4 3" xfId="1758"/>
    <cellStyle name="Standaard 19 2 6 4 3 2" xfId="3980"/>
    <cellStyle name="Standaard 19 2 6 4 3 2 2" xfId="13707"/>
    <cellStyle name="Standaard 19 2 6 4 3 2 3" xfId="22748"/>
    <cellStyle name="Standaard 19 2 6 4 3 2 4" xfId="25470"/>
    <cellStyle name="Standaard 19 2 6 4 3 3" xfId="11641"/>
    <cellStyle name="Standaard 19 2 6 4 3 4" xfId="21385"/>
    <cellStyle name="Standaard 19 2 6 4 3 5" xfId="24108"/>
    <cellStyle name="Standaard 19 2 6 4 4" xfId="3283"/>
    <cellStyle name="Standaard 19 2 6 4 4 2" xfId="13010"/>
    <cellStyle name="Standaard 19 2 6 4 4 3" xfId="22092"/>
    <cellStyle name="Standaard 19 2 6 4 4 4" xfId="24814"/>
    <cellStyle name="Standaard 19 2 6 4 5" xfId="10985"/>
    <cellStyle name="Standaard 19 2 6 4 6" xfId="20728"/>
    <cellStyle name="Standaard 19 2 6 4 7" xfId="23452"/>
    <cellStyle name="Standaard 19 2 6 5" xfId="1181"/>
    <cellStyle name="Standaard 19 2 6 5 2" xfId="1516"/>
    <cellStyle name="Standaard 19 2 6 5 2 2" xfId="2177"/>
    <cellStyle name="Standaard 19 2 6 5 2 2 2" xfId="4399"/>
    <cellStyle name="Standaard 19 2 6 5 2 2 2 2" xfId="14126"/>
    <cellStyle name="Standaard 19 2 6 5 2 2 2 3" xfId="23167"/>
    <cellStyle name="Standaard 19 2 6 5 2 2 2 4" xfId="25889"/>
    <cellStyle name="Standaard 19 2 6 5 2 2 3" xfId="12060"/>
    <cellStyle name="Standaard 19 2 6 5 2 2 4" xfId="21804"/>
    <cellStyle name="Standaard 19 2 6 5 2 2 5" xfId="24527"/>
    <cellStyle name="Standaard 19 2 6 5 2 3" xfId="3738"/>
    <cellStyle name="Standaard 19 2 6 5 2 3 2" xfId="13465"/>
    <cellStyle name="Standaard 19 2 6 5 2 3 3" xfId="22511"/>
    <cellStyle name="Standaard 19 2 6 5 2 3 4" xfId="25233"/>
    <cellStyle name="Standaard 19 2 6 5 2 4" xfId="11404"/>
    <cellStyle name="Standaard 19 2 6 5 2 5" xfId="21148"/>
    <cellStyle name="Standaard 19 2 6 5 2 6" xfId="23871"/>
    <cellStyle name="Standaard 19 2 6 5 3" xfId="1849"/>
    <cellStyle name="Standaard 19 2 6 5 3 2" xfId="4071"/>
    <cellStyle name="Standaard 19 2 6 5 3 2 2" xfId="13798"/>
    <cellStyle name="Standaard 19 2 6 5 3 2 3" xfId="22839"/>
    <cellStyle name="Standaard 19 2 6 5 3 2 4" xfId="25561"/>
    <cellStyle name="Standaard 19 2 6 5 3 3" xfId="11732"/>
    <cellStyle name="Standaard 19 2 6 5 3 4" xfId="21476"/>
    <cellStyle name="Standaard 19 2 6 5 3 5" xfId="24199"/>
    <cellStyle name="Standaard 19 2 6 5 4" xfId="3377"/>
    <cellStyle name="Standaard 19 2 6 5 4 2" xfId="13104"/>
    <cellStyle name="Standaard 19 2 6 5 4 3" xfId="22183"/>
    <cellStyle name="Standaard 19 2 6 5 4 4" xfId="24905"/>
    <cellStyle name="Standaard 19 2 6 5 5" xfId="11076"/>
    <cellStyle name="Standaard 19 2 6 5 6" xfId="20819"/>
    <cellStyle name="Standaard 19 2 6 5 7" xfId="23543"/>
    <cellStyle name="Standaard 19 2 6 6" xfId="1247"/>
    <cellStyle name="Standaard 19 2 6 6 2" xfId="1910"/>
    <cellStyle name="Standaard 19 2 6 6 2 2" xfId="4132"/>
    <cellStyle name="Standaard 19 2 6 6 2 2 2" xfId="13859"/>
    <cellStyle name="Standaard 19 2 6 6 2 2 3" xfId="22900"/>
    <cellStyle name="Standaard 19 2 6 6 2 2 4" xfId="25622"/>
    <cellStyle name="Standaard 19 2 6 6 2 3" xfId="11793"/>
    <cellStyle name="Standaard 19 2 6 6 2 4" xfId="21537"/>
    <cellStyle name="Standaard 19 2 6 6 2 5" xfId="24260"/>
    <cellStyle name="Standaard 19 2 6 6 3" xfId="3471"/>
    <cellStyle name="Standaard 19 2 6 6 3 2" xfId="13198"/>
    <cellStyle name="Standaard 19 2 6 6 3 3" xfId="22244"/>
    <cellStyle name="Standaard 19 2 6 6 3 4" xfId="24966"/>
    <cellStyle name="Standaard 19 2 6 6 4" xfId="11137"/>
    <cellStyle name="Standaard 19 2 6 6 5" xfId="20881"/>
    <cellStyle name="Standaard 19 2 6 6 6" xfId="23604"/>
    <cellStyle name="Standaard 19 2 6 7" xfId="1582"/>
    <cellStyle name="Standaard 19 2 6 7 2" xfId="3804"/>
    <cellStyle name="Standaard 19 2 6 7 2 2" xfId="13531"/>
    <cellStyle name="Standaard 19 2 6 7 2 3" xfId="22572"/>
    <cellStyle name="Standaard 19 2 6 7 2 4" xfId="25294"/>
    <cellStyle name="Standaard 19 2 6 7 3" xfId="11465"/>
    <cellStyle name="Standaard 19 2 6 7 4" xfId="21209"/>
    <cellStyle name="Standaard 19 2 6 7 5" xfId="23932"/>
    <cellStyle name="Standaard 19 2 6 8" xfId="3105"/>
    <cellStyle name="Standaard 19 2 6 8 2" xfId="12832"/>
    <cellStyle name="Standaard 19 2 6 8 3" xfId="21916"/>
    <cellStyle name="Standaard 19 2 6 8 4" xfId="24638"/>
    <cellStyle name="Standaard 19 2 6 9" xfId="10809"/>
    <cellStyle name="Standaard 19 2 7" xfId="919"/>
    <cellStyle name="Standaard 19 2 7 10" xfId="20562"/>
    <cellStyle name="Standaard 19 2 7 11" xfId="23286"/>
    <cellStyle name="Standaard 19 2 7 2" xfId="964"/>
    <cellStyle name="Standaard 19 2 7 2 2" xfId="1052"/>
    <cellStyle name="Standaard 19 2 7 2 2 2" xfId="1389"/>
    <cellStyle name="Standaard 19 2 7 2 2 2 2" xfId="2052"/>
    <cellStyle name="Standaard 19 2 7 2 2 2 2 2" xfId="4274"/>
    <cellStyle name="Standaard 19 2 7 2 2 2 2 2 2" xfId="14001"/>
    <cellStyle name="Standaard 19 2 7 2 2 2 2 2 3" xfId="23042"/>
    <cellStyle name="Standaard 19 2 7 2 2 2 2 2 4" xfId="25764"/>
    <cellStyle name="Standaard 19 2 7 2 2 2 2 3" xfId="11935"/>
    <cellStyle name="Standaard 19 2 7 2 2 2 2 4" xfId="21679"/>
    <cellStyle name="Standaard 19 2 7 2 2 2 2 5" xfId="24402"/>
    <cellStyle name="Standaard 19 2 7 2 2 2 3" xfId="3613"/>
    <cellStyle name="Standaard 19 2 7 2 2 2 3 2" xfId="13340"/>
    <cellStyle name="Standaard 19 2 7 2 2 2 3 3" xfId="22386"/>
    <cellStyle name="Standaard 19 2 7 2 2 2 3 4" xfId="25108"/>
    <cellStyle name="Standaard 19 2 7 2 2 2 4" xfId="11279"/>
    <cellStyle name="Standaard 19 2 7 2 2 2 5" xfId="21023"/>
    <cellStyle name="Standaard 19 2 7 2 2 2 6" xfId="23746"/>
    <cellStyle name="Standaard 19 2 7 2 2 3" xfId="1724"/>
    <cellStyle name="Standaard 19 2 7 2 2 3 2" xfId="3946"/>
    <cellStyle name="Standaard 19 2 7 2 2 3 2 2" xfId="13673"/>
    <cellStyle name="Standaard 19 2 7 2 2 3 2 3" xfId="22714"/>
    <cellStyle name="Standaard 19 2 7 2 2 3 2 4" xfId="25436"/>
    <cellStyle name="Standaard 19 2 7 2 2 3 3" xfId="11607"/>
    <cellStyle name="Standaard 19 2 7 2 2 3 4" xfId="21351"/>
    <cellStyle name="Standaard 19 2 7 2 2 3 5" xfId="24074"/>
    <cellStyle name="Standaard 19 2 7 2 2 4" xfId="3248"/>
    <cellStyle name="Standaard 19 2 7 2 2 4 2" xfId="12975"/>
    <cellStyle name="Standaard 19 2 7 2 2 4 3" xfId="22058"/>
    <cellStyle name="Standaard 19 2 7 2 2 4 4" xfId="24780"/>
    <cellStyle name="Standaard 19 2 7 2 2 5" xfId="10951"/>
    <cellStyle name="Standaard 19 2 7 2 2 6" xfId="20694"/>
    <cellStyle name="Standaard 19 2 7 2 2 7" xfId="23418"/>
    <cellStyle name="Standaard 19 2 7 2 3" xfId="1143"/>
    <cellStyle name="Standaard 19 2 7 2 3 2" xfId="1479"/>
    <cellStyle name="Standaard 19 2 7 2 3 2 2" xfId="2140"/>
    <cellStyle name="Standaard 19 2 7 2 3 2 2 2" xfId="4362"/>
    <cellStyle name="Standaard 19 2 7 2 3 2 2 2 2" xfId="14089"/>
    <cellStyle name="Standaard 19 2 7 2 3 2 2 2 3" xfId="23130"/>
    <cellStyle name="Standaard 19 2 7 2 3 2 2 2 4" xfId="25852"/>
    <cellStyle name="Standaard 19 2 7 2 3 2 2 3" xfId="12023"/>
    <cellStyle name="Standaard 19 2 7 2 3 2 2 4" xfId="21767"/>
    <cellStyle name="Standaard 19 2 7 2 3 2 2 5" xfId="24490"/>
    <cellStyle name="Standaard 19 2 7 2 3 2 3" xfId="3701"/>
    <cellStyle name="Standaard 19 2 7 2 3 2 3 2" xfId="13428"/>
    <cellStyle name="Standaard 19 2 7 2 3 2 3 3" xfId="22474"/>
    <cellStyle name="Standaard 19 2 7 2 3 2 3 4" xfId="25196"/>
    <cellStyle name="Standaard 19 2 7 2 3 2 4" xfId="11367"/>
    <cellStyle name="Standaard 19 2 7 2 3 2 5" xfId="21111"/>
    <cellStyle name="Standaard 19 2 7 2 3 2 6" xfId="23834"/>
    <cellStyle name="Standaard 19 2 7 2 3 3" xfId="1812"/>
    <cellStyle name="Standaard 19 2 7 2 3 3 2" xfId="4034"/>
    <cellStyle name="Standaard 19 2 7 2 3 3 2 2" xfId="13761"/>
    <cellStyle name="Standaard 19 2 7 2 3 3 2 3" xfId="22802"/>
    <cellStyle name="Standaard 19 2 7 2 3 3 2 4" xfId="25524"/>
    <cellStyle name="Standaard 19 2 7 2 3 3 3" xfId="11695"/>
    <cellStyle name="Standaard 19 2 7 2 3 3 4" xfId="21439"/>
    <cellStyle name="Standaard 19 2 7 2 3 3 5" xfId="24162"/>
    <cellStyle name="Standaard 19 2 7 2 3 4" xfId="3339"/>
    <cellStyle name="Standaard 19 2 7 2 3 4 2" xfId="13066"/>
    <cellStyle name="Standaard 19 2 7 2 3 4 3" xfId="22146"/>
    <cellStyle name="Standaard 19 2 7 2 3 4 4" xfId="24868"/>
    <cellStyle name="Standaard 19 2 7 2 3 5" xfId="11039"/>
    <cellStyle name="Standaard 19 2 7 2 3 6" xfId="20782"/>
    <cellStyle name="Standaard 19 2 7 2 3 7" xfId="23506"/>
    <cellStyle name="Standaard 19 2 7 2 4" xfId="1301"/>
    <cellStyle name="Standaard 19 2 7 2 4 2" xfId="1964"/>
    <cellStyle name="Standaard 19 2 7 2 4 2 2" xfId="4186"/>
    <cellStyle name="Standaard 19 2 7 2 4 2 2 2" xfId="13913"/>
    <cellStyle name="Standaard 19 2 7 2 4 2 2 3" xfId="22954"/>
    <cellStyle name="Standaard 19 2 7 2 4 2 2 4" xfId="25676"/>
    <cellStyle name="Standaard 19 2 7 2 4 2 3" xfId="11847"/>
    <cellStyle name="Standaard 19 2 7 2 4 2 4" xfId="21591"/>
    <cellStyle name="Standaard 19 2 7 2 4 2 5" xfId="24314"/>
    <cellStyle name="Standaard 19 2 7 2 4 3" xfId="3525"/>
    <cellStyle name="Standaard 19 2 7 2 4 3 2" xfId="13252"/>
    <cellStyle name="Standaard 19 2 7 2 4 3 3" xfId="22298"/>
    <cellStyle name="Standaard 19 2 7 2 4 3 4" xfId="25020"/>
    <cellStyle name="Standaard 19 2 7 2 4 4" xfId="11191"/>
    <cellStyle name="Standaard 19 2 7 2 4 5" xfId="20935"/>
    <cellStyle name="Standaard 19 2 7 2 4 6" xfId="23658"/>
    <cellStyle name="Standaard 19 2 7 2 5" xfId="1636"/>
    <cellStyle name="Standaard 19 2 7 2 5 2" xfId="3858"/>
    <cellStyle name="Standaard 19 2 7 2 5 2 2" xfId="13585"/>
    <cellStyle name="Standaard 19 2 7 2 5 2 3" xfId="22626"/>
    <cellStyle name="Standaard 19 2 7 2 5 2 4" xfId="25348"/>
    <cellStyle name="Standaard 19 2 7 2 5 3" xfId="11519"/>
    <cellStyle name="Standaard 19 2 7 2 5 4" xfId="21263"/>
    <cellStyle name="Standaard 19 2 7 2 5 5" xfId="23986"/>
    <cellStyle name="Standaard 19 2 7 2 6" xfId="3160"/>
    <cellStyle name="Standaard 19 2 7 2 6 2" xfId="12887"/>
    <cellStyle name="Standaard 19 2 7 2 6 3" xfId="21970"/>
    <cellStyle name="Standaard 19 2 7 2 6 4" xfId="24692"/>
    <cellStyle name="Standaard 19 2 7 2 7" xfId="10863"/>
    <cellStyle name="Standaard 19 2 7 2 8" xfId="20606"/>
    <cellStyle name="Standaard 19 2 7 2 9" xfId="23330"/>
    <cellStyle name="Standaard 19 2 7 3" xfId="1008"/>
    <cellStyle name="Standaard 19 2 7 3 2" xfId="1345"/>
    <cellStyle name="Standaard 19 2 7 3 2 2" xfId="2008"/>
    <cellStyle name="Standaard 19 2 7 3 2 2 2" xfId="4230"/>
    <cellStyle name="Standaard 19 2 7 3 2 2 2 2" xfId="13957"/>
    <cellStyle name="Standaard 19 2 7 3 2 2 2 3" xfId="22998"/>
    <cellStyle name="Standaard 19 2 7 3 2 2 2 4" xfId="25720"/>
    <cellStyle name="Standaard 19 2 7 3 2 2 3" xfId="11891"/>
    <cellStyle name="Standaard 19 2 7 3 2 2 4" xfId="21635"/>
    <cellStyle name="Standaard 19 2 7 3 2 2 5" xfId="24358"/>
    <cellStyle name="Standaard 19 2 7 3 2 3" xfId="3569"/>
    <cellStyle name="Standaard 19 2 7 3 2 3 2" xfId="13296"/>
    <cellStyle name="Standaard 19 2 7 3 2 3 3" xfId="22342"/>
    <cellStyle name="Standaard 19 2 7 3 2 3 4" xfId="25064"/>
    <cellStyle name="Standaard 19 2 7 3 2 4" xfId="11235"/>
    <cellStyle name="Standaard 19 2 7 3 2 5" xfId="20979"/>
    <cellStyle name="Standaard 19 2 7 3 2 6" xfId="23702"/>
    <cellStyle name="Standaard 19 2 7 3 3" xfId="1680"/>
    <cellStyle name="Standaard 19 2 7 3 3 2" xfId="3902"/>
    <cellStyle name="Standaard 19 2 7 3 3 2 2" xfId="13629"/>
    <cellStyle name="Standaard 19 2 7 3 3 2 3" xfId="22670"/>
    <cellStyle name="Standaard 19 2 7 3 3 2 4" xfId="25392"/>
    <cellStyle name="Standaard 19 2 7 3 3 3" xfId="11563"/>
    <cellStyle name="Standaard 19 2 7 3 3 4" xfId="21307"/>
    <cellStyle name="Standaard 19 2 7 3 3 5" xfId="24030"/>
    <cellStyle name="Standaard 19 2 7 3 4" xfId="3204"/>
    <cellStyle name="Standaard 19 2 7 3 4 2" xfId="12931"/>
    <cellStyle name="Standaard 19 2 7 3 4 3" xfId="22014"/>
    <cellStyle name="Standaard 19 2 7 3 4 4" xfId="24736"/>
    <cellStyle name="Standaard 19 2 7 3 5" xfId="10907"/>
    <cellStyle name="Standaard 19 2 7 3 6" xfId="20650"/>
    <cellStyle name="Standaard 19 2 7 3 7" xfId="23374"/>
    <cellStyle name="Standaard 19 2 7 4" xfId="1097"/>
    <cellStyle name="Standaard 19 2 7 4 2" xfId="1434"/>
    <cellStyle name="Standaard 19 2 7 4 2 2" xfId="2096"/>
    <cellStyle name="Standaard 19 2 7 4 2 2 2" xfId="4318"/>
    <cellStyle name="Standaard 19 2 7 4 2 2 2 2" xfId="14045"/>
    <cellStyle name="Standaard 19 2 7 4 2 2 2 3" xfId="23086"/>
    <cellStyle name="Standaard 19 2 7 4 2 2 2 4" xfId="25808"/>
    <cellStyle name="Standaard 19 2 7 4 2 2 3" xfId="11979"/>
    <cellStyle name="Standaard 19 2 7 4 2 2 4" xfId="21723"/>
    <cellStyle name="Standaard 19 2 7 4 2 2 5" xfId="24446"/>
    <cellStyle name="Standaard 19 2 7 4 2 3" xfId="3657"/>
    <cellStyle name="Standaard 19 2 7 4 2 3 2" xfId="13384"/>
    <cellStyle name="Standaard 19 2 7 4 2 3 3" xfId="22430"/>
    <cellStyle name="Standaard 19 2 7 4 2 3 4" xfId="25152"/>
    <cellStyle name="Standaard 19 2 7 4 2 4" xfId="11323"/>
    <cellStyle name="Standaard 19 2 7 4 2 5" xfId="21067"/>
    <cellStyle name="Standaard 19 2 7 4 2 6" xfId="23790"/>
    <cellStyle name="Standaard 19 2 7 4 3" xfId="1768"/>
    <cellStyle name="Standaard 19 2 7 4 3 2" xfId="3990"/>
    <cellStyle name="Standaard 19 2 7 4 3 2 2" xfId="13717"/>
    <cellStyle name="Standaard 19 2 7 4 3 2 3" xfId="22758"/>
    <cellStyle name="Standaard 19 2 7 4 3 2 4" xfId="25480"/>
    <cellStyle name="Standaard 19 2 7 4 3 3" xfId="11651"/>
    <cellStyle name="Standaard 19 2 7 4 3 4" xfId="21395"/>
    <cellStyle name="Standaard 19 2 7 4 3 5" xfId="24118"/>
    <cellStyle name="Standaard 19 2 7 4 4" xfId="3293"/>
    <cellStyle name="Standaard 19 2 7 4 4 2" xfId="13020"/>
    <cellStyle name="Standaard 19 2 7 4 4 3" xfId="22102"/>
    <cellStyle name="Standaard 19 2 7 4 4 4" xfId="24824"/>
    <cellStyle name="Standaard 19 2 7 4 5" xfId="10995"/>
    <cellStyle name="Standaard 19 2 7 4 6" xfId="20738"/>
    <cellStyle name="Standaard 19 2 7 4 7" xfId="23462"/>
    <cellStyle name="Standaard 19 2 7 5" xfId="1182"/>
    <cellStyle name="Standaard 19 2 7 5 2" xfId="1517"/>
    <cellStyle name="Standaard 19 2 7 5 2 2" xfId="2178"/>
    <cellStyle name="Standaard 19 2 7 5 2 2 2" xfId="4400"/>
    <cellStyle name="Standaard 19 2 7 5 2 2 2 2" xfId="14127"/>
    <cellStyle name="Standaard 19 2 7 5 2 2 2 3" xfId="23168"/>
    <cellStyle name="Standaard 19 2 7 5 2 2 2 4" xfId="25890"/>
    <cellStyle name="Standaard 19 2 7 5 2 2 3" xfId="12061"/>
    <cellStyle name="Standaard 19 2 7 5 2 2 4" xfId="21805"/>
    <cellStyle name="Standaard 19 2 7 5 2 2 5" xfId="24528"/>
    <cellStyle name="Standaard 19 2 7 5 2 3" xfId="3739"/>
    <cellStyle name="Standaard 19 2 7 5 2 3 2" xfId="13466"/>
    <cellStyle name="Standaard 19 2 7 5 2 3 3" xfId="22512"/>
    <cellStyle name="Standaard 19 2 7 5 2 3 4" xfId="25234"/>
    <cellStyle name="Standaard 19 2 7 5 2 4" xfId="11405"/>
    <cellStyle name="Standaard 19 2 7 5 2 5" xfId="21149"/>
    <cellStyle name="Standaard 19 2 7 5 2 6" xfId="23872"/>
    <cellStyle name="Standaard 19 2 7 5 3" xfId="1850"/>
    <cellStyle name="Standaard 19 2 7 5 3 2" xfId="4072"/>
    <cellStyle name="Standaard 19 2 7 5 3 2 2" xfId="13799"/>
    <cellStyle name="Standaard 19 2 7 5 3 2 3" xfId="22840"/>
    <cellStyle name="Standaard 19 2 7 5 3 2 4" xfId="25562"/>
    <cellStyle name="Standaard 19 2 7 5 3 3" xfId="11733"/>
    <cellStyle name="Standaard 19 2 7 5 3 4" xfId="21477"/>
    <cellStyle name="Standaard 19 2 7 5 3 5" xfId="24200"/>
    <cellStyle name="Standaard 19 2 7 5 4" xfId="3378"/>
    <cellStyle name="Standaard 19 2 7 5 4 2" xfId="13105"/>
    <cellStyle name="Standaard 19 2 7 5 4 3" xfId="22184"/>
    <cellStyle name="Standaard 19 2 7 5 4 4" xfId="24906"/>
    <cellStyle name="Standaard 19 2 7 5 5" xfId="11077"/>
    <cellStyle name="Standaard 19 2 7 5 6" xfId="20820"/>
    <cellStyle name="Standaard 19 2 7 5 7" xfId="23544"/>
    <cellStyle name="Standaard 19 2 7 6" xfId="1257"/>
    <cellStyle name="Standaard 19 2 7 6 2" xfId="1920"/>
    <cellStyle name="Standaard 19 2 7 6 2 2" xfId="4142"/>
    <cellStyle name="Standaard 19 2 7 6 2 2 2" xfId="13869"/>
    <cellStyle name="Standaard 19 2 7 6 2 2 3" xfId="22910"/>
    <cellStyle name="Standaard 19 2 7 6 2 2 4" xfId="25632"/>
    <cellStyle name="Standaard 19 2 7 6 2 3" xfId="11803"/>
    <cellStyle name="Standaard 19 2 7 6 2 4" xfId="21547"/>
    <cellStyle name="Standaard 19 2 7 6 2 5" xfId="24270"/>
    <cellStyle name="Standaard 19 2 7 6 3" xfId="3481"/>
    <cellStyle name="Standaard 19 2 7 6 3 2" xfId="13208"/>
    <cellStyle name="Standaard 19 2 7 6 3 3" xfId="22254"/>
    <cellStyle name="Standaard 19 2 7 6 3 4" xfId="24976"/>
    <cellStyle name="Standaard 19 2 7 6 4" xfId="11147"/>
    <cellStyle name="Standaard 19 2 7 6 5" xfId="20891"/>
    <cellStyle name="Standaard 19 2 7 6 6" xfId="23614"/>
    <cellStyle name="Standaard 19 2 7 7" xfId="1592"/>
    <cellStyle name="Standaard 19 2 7 7 2" xfId="3814"/>
    <cellStyle name="Standaard 19 2 7 7 2 2" xfId="13541"/>
    <cellStyle name="Standaard 19 2 7 7 2 3" xfId="22582"/>
    <cellStyle name="Standaard 19 2 7 7 2 4" xfId="25304"/>
    <cellStyle name="Standaard 19 2 7 7 3" xfId="11475"/>
    <cellStyle name="Standaard 19 2 7 7 4" xfId="21219"/>
    <cellStyle name="Standaard 19 2 7 7 5" xfId="23942"/>
    <cellStyle name="Standaard 19 2 7 8" xfId="3115"/>
    <cellStyle name="Standaard 19 2 7 8 2" xfId="12842"/>
    <cellStyle name="Standaard 19 2 7 8 3" xfId="21926"/>
    <cellStyle name="Standaard 19 2 7 8 4" xfId="24648"/>
    <cellStyle name="Standaard 19 2 7 9" xfId="10819"/>
    <cellStyle name="Standaard 19 2 8" xfId="930"/>
    <cellStyle name="Standaard 19 2 8 10" xfId="20572"/>
    <cellStyle name="Standaard 19 2 8 11" xfId="23296"/>
    <cellStyle name="Standaard 19 2 8 2" xfId="974"/>
    <cellStyle name="Standaard 19 2 8 2 2" xfId="1062"/>
    <cellStyle name="Standaard 19 2 8 2 2 2" xfId="1399"/>
    <cellStyle name="Standaard 19 2 8 2 2 2 2" xfId="2062"/>
    <cellStyle name="Standaard 19 2 8 2 2 2 2 2" xfId="4284"/>
    <cellStyle name="Standaard 19 2 8 2 2 2 2 2 2" xfId="14011"/>
    <cellStyle name="Standaard 19 2 8 2 2 2 2 2 3" xfId="23052"/>
    <cellStyle name="Standaard 19 2 8 2 2 2 2 2 4" xfId="25774"/>
    <cellStyle name="Standaard 19 2 8 2 2 2 2 3" xfId="11945"/>
    <cellStyle name="Standaard 19 2 8 2 2 2 2 4" xfId="21689"/>
    <cellStyle name="Standaard 19 2 8 2 2 2 2 5" xfId="24412"/>
    <cellStyle name="Standaard 19 2 8 2 2 2 3" xfId="3623"/>
    <cellStyle name="Standaard 19 2 8 2 2 2 3 2" xfId="13350"/>
    <cellStyle name="Standaard 19 2 8 2 2 2 3 3" xfId="22396"/>
    <cellStyle name="Standaard 19 2 8 2 2 2 3 4" xfId="25118"/>
    <cellStyle name="Standaard 19 2 8 2 2 2 4" xfId="11289"/>
    <cellStyle name="Standaard 19 2 8 2 2 2 5" xfId="21033"/>
    <cellStyle name="Standaard 19 2 8 2 2 2 6" xfId="23756"/>
    <cellStyle name="Standaard 19 2 8 2 2 3" xfId="1734"/>
    <cellStyle name="Standaard 19 2 8 2 2 3 2" xfId="3956"/>
    <cellStyle name="Standaard 19 2 8 2 2 3 2 2" xfId="13683"/>
    <cellStyle name="Standaard 19 2 8 2 2 3 2 3" xfId="22724"/>
    <cellStyle name="Standaard 19 2 8 2 2 3 2 4" xfId="25446"/>
    <cellStyle name="Standaard 19 2 8 2 2 3 3" xfId="11617"/>
    <cellStyle name="Standaard 19 2 8 2 2 3 4" xfId="21361"/>
    <cellStyle name="Standaard 19 2 8 2 2 3 5" xfId="24084"/>
    <cellStyle name="Standaard 19 2 8 2 2 4" xfId="3258"/>
    <cellStyle name="Standaard 19 2 8 2 2 4 2" xfId="12985"/>
    <cellStyle name="Standaard 19 2 8 2 2 4 3" xfId="22068"/>
    <cellStyle name="Standaard 19 2 8 2 2 4 4" xfId="24790"/>
    <cellStyle name="Standaard 19 2 8 2 2 5" xfId="10961"/>
    <cellStyle name="Standaard 19 2 8 2 2 6" xfId="20704"/>
    <cellStyle name="Standaard 19 2 8 2 2 7" xfId="23428"/>
    <cellStyle name="Standaard 19 2 8 2 3" xfId="1153"/>
    <cellStyle name="Standaard 19 2 8 2 3 2" xfId="1489"/>
    <cellStyle name="Standaard 19 2 8 2 3 2 2" xfId="2150"/>
    <cellStyle name="Standaard 19 2 8 2 3 2 2 2" xfId="4372"/>
    <cellStyle name="Standaard 19 2 8 2 3 2 2 2 2" xfId="14099"/>
    <cellStyle name="Standaard 19 2 8 2 3 2 2 2 3" xfId="23140"/>
    <cellStyle name="Standaard 19 2 8 2 3 2 2 2 4" xfId="25862"/>
    <cellStyle name="Standaard 19 2 8 2 3 2 2 3" xfId="12033"/>
    <cellStyle name="Standaard 19 2 8 2 3 2 2 4" xfId="21777"/>
    <cellStyle name="Standaard 19 2 8 2 3 2 2 5" xfId="24500"/>
    <cellStyle name="Standaard 19 2 8 2 3 2 3" xfId="3711"/>
    <cellStyle name="Standaard 19 2 8 2 3 2 3 2" xfId="13438"/>
    <cellStyle name="Standaard 19 2 8 2 3 2 3 3" xfId="22484"/>
    <cellStyle name="Standaard 19 2 8 2 3 2 3 4" xfId="25206"/>
    <cellStyle name="Standaard 19 2 8 2 3 2 4" xfId="11377"/>
    <cellStyle name="Standaard 19 2 8 2 3 2 5" xfId="21121"/>
    <cellStyle name="Standaard 19 2 8 2 3 2 6" xfId="23844"/>
    <cellStyle name="Standaard 19 2 8 2 3 3" xfId="1822"/>
    <cellStyle name="Standaard 19 2 8 2 3 3 2" xfId="4044"/>
    <cellStyle name="Standaard 19 2 8 2 3 3 2 2" xfId="13771"/>
    <cellStyle name="Standaard 19 2 8 2 3 3 2 3" xfId="22812"/>
    <cellStyle name="Standaard 19 2 8 2 3 3 2 4" xfId="25534"/>
    <cellStyle name="Standaard 19 2 8 2 3 3 3" xfId="11705"/>
    <cellStyle name="Standaard 19 2 8 2 3 3 4" xfId="21449"/>
    <cellStyle name="Standaard 19 2 8 2 3 3 5" xfId="24172"/>
    <cellStyle name="Standaard 19 2 8 2 3 4" xfId="3349"/>
    <cellStyle name="Standaard 19 2 8 2 3 4 2" xfId="13076"/>
    <cellStyle name="Standaard 19 2 8 2 3 4 3" xfId="22156"/>
    <cellStyle name="Standaard 19 2 8 2 3 4 4" xfId="24878"/>
    <cellStyle name="Standaard 19 2 8 2 3 5" xfId="11049"/>
    <cellStyle name="Standaard 19 2 8 2 3 6" xfId="20792"/>
    <cellStyle name="Standaard 19 2 8 2 3 7" xfId="23516"/>
    <cellStyle name="Standaard 19 2 8 2 4" xfId="1311"/>
    <cellStyle name="Standaard 19 2 8 2 4 2" xfId="1974"/>
    <cellStyle name="Standaard 19 2 8 2 4 2 2" xfId="4196"/>
    <cellStyle name="Standaard 19 2 8 2 4 2 2 2" xfId="13923"/>
    <cellStyle name="Standaard 19 2 8 2 4 2 2 3" xfId="22964"/>
    <cellStyle name="Standaard 19 2 8 2 4 2 2 4" xfId="25686"/>
    <cellStyle name="Standaard 19 2 8 2 4 2 3" xfId="11857"/>
    <cellStyle name="Standaard 19 2 8 2 4 2 4" xfId="21601"/>
    <cellStyle name="Standaard 19 2 8 2 4 2 5" xfId="24324"/>
    <cellStyle name="Standaard 19 2 8 2 4 3" xfId="3535"/>
    <cellStyle name="Standaard 19 2 8 2 4 3 2" xfId="13262"/>
    <cellStyle name="Standaard 19 2 8 2 4 3 3" xfId="22308"/>
    <cellStyle name="Standaard 19 2 8 2 4 3 4" xfId="25030"/>
    <cellStyle name="Standaard 19 2 8 2 4 4" xfId="11201"/>
    <cellStyle name="Standaard 19 2 8 2 4 5" xfId="20945"/>
    <cellStyle name="Standaard 19 2 8 2 4 6" xfId="23668"/>
    <cellStyle name="Standaard 19 2 8 2 5" xfId="1646"/>
    <cellStyle name="Standaard 19 2 8 2 5 2" xfId="3868"/>
    <cellStyle name="Standaard 19 2 8 2 5 2 2" xfId="13595"/>
    <cellStyle name="Standaard 19 2 8 2 5 2 3" xfId="22636"/>
    <cellStyle name="Standaard 19 2 8 2 5 2 4" xfId="25358"/>
    <cellStyle name="Standaard 19 2 8 2 5 3" xfId="11529"/>
    <cellStyle name="Standaard 19 2 8 2 5 4" xfId="21273"/>
    <cellStyle name="Standaard 19 2 8 2 5 5" xfId="23996"/>
    <cellStyle name="Standaard 19 2 8 2 6" xfId="3170"/>
    <cellStyle name="Standaard 19 2 8 2 6 2" xfId="12897"/>
    <cellStyle name="Standaard 19 2 8 2 6 3" xfId="21980"/>
    <cellStyle name="Standaard 19 2 8 2 6 4" xfId="24702"/>
    <cellStyle name="Standaard 19 2 8 2 7" xfId="10873"/>
    <cellStyle name="Standaard 19 2 8 2 8" xfId="20616"/>
    <cellStyle name="Standaard 19 2 8 2 9" xfId="23340"/>
    <cellStyle name="Standaard 19 2 8 3" xfId="1018"/>
    <cellStyle name="Standaard 19 2 8 3 2" xfId="1355"/>
    <cellStyle name="Standaard 19 2 8 3 2 2" xfId="2018"/>
    <cellStyle name="Standaard 19 2 8 3 2 2 2" xfId="4240"/>
    <cellStyle name="Standaard 19 2 8 3 2 2 2 2" xfId="13967"/>
    <cellStyle name="Standaard 19 2 8 3 2 2 2 3" xfId="23008"/>
    <cellStyle name="Standaard 19 2 8 3 2 2 2 4" xfId="25730"/>
    <cellStyle name="Standaard 19 2 8 3 2 2 3" xfId="11901"/>
    <cellStyle name="Standaard 19 2 8 3 2 2 4" xfId="21645"/>
    <cellStyle name="Standaard 19 2 8 3 2 2 5" xfId="24368"/>
    <cellStyle name="Standaard 19 2 8 3 2 3" xfId="3579"/>
    <cellStyle name="Standaard 19 2 8 3 2 3 2" xfId="13306"/>
    <cellStyle name="Standaard 19 2 8 3 2 3 3" xfId="22352"/>
    <cellStyle name="Standaard 19 2 8 3 2 3 4" xfId="25074"/>
    <cellStyle name="Standaard 19 2 8 3 2 4" xfId="11245"/>
    <cellStyle name="Standaard 19 2 8 3 2 5" xfId="20989"/>
    <cellStyle name="Standaard 19 2 8 3 2 6" xfId="23712"/>
    <cellStyle name="Standaard 19 2 8 3 3" xfId="1690"/>
    <cellStyle name="Standaard 19 2 8 3 3 2" xfId="3912"/>
    <cellStyle name="Standaard 19 2 8 3 3 2 2" xfId="13639"/>
    <cellStyle name="Standaard 19 2 8 3 3 2 3" xfId="22680"/>
    <cellStyle name="Standaard 19 2 8 3 3 2 4" xfId="25402"/>
    <cellStyle name="Standaard 19 2 8 3 3 3" xfId="11573"/>
    <cellStyle name="Standaard 19 2 8 3 3 4" xfId="21317"/>
    <cellStyle name="Standaard 19 2 8 3 3 5" xfId="24040"/>
    <cellStyle name="Standaard 19 2 8 3 4" xfId="3214"/>
    <cellStyle name="Standaard 19 2 8 3 4 2" xfId="12941"/>
    <cellStyle name="Standaard 19 2 8 3 4 3" xfId="22024"/>
    <cellStyle name="Standaard 19 2 8 3 4 4" xfId="24746"/>
    <cellStyle name="Standaard 19 2 8 3 5" xfId="10917"/>
    <cellStyle name="Standaard 19 2 8 3 6" xfId="20660"/>
    <cellStyle name="Standaard 19 2 8 3 7" xfId="23384"/>
    <cellStyle name="Standaard 19 2 8 4" xfId="1108"/>
    <cellStyle name="Standaard 19 2 8 4 2" xfId="1444"/>
    <cellStyle name="Standaard 19 2 8 4 2 2" xfId="2106"/>
    <cellStyle name="Standaard 19 2 8 4 2 2 2" xfId="4328"/>
    <cellStyle name="Standaard 19 2 8 4 2 2 2 2" xfId="14055"/>
    <cellStyle name="Standaard 19 2 8 4 2 2 2 3" xfId="23096"/>
    <cellStyle name="Standaard 19 2 8 4 2 2 2 4" xfId="25818"/>
    <cellStyle name="Standaard 19 2 8 4 2 2 3" xfId="11989"/>
    <cellStyle name="Standaard 19 2 8 4 2 2 4" xfId="21733"/>
    <cellStyle name="Standaard 19 2 8 4 2 2 5" xfId="24456"/>
    <cellStyle name="Standaard 19 2 8 4 2 3" xfId="3667"/>
    <cellStyle name="Standaard 19 2 8 4 2 3 2" xfId="13394"/>
    <cellStyle name="Standaard 19 2 8 4 2 3 3" xfId="22440"/>
    <cellStyle name="Standaard 19 2 8 4 2 3 4" xfId="25162"/>
    <cellStyle name="Standaard 19 2 8 4 2 4" xfId="11333"/>
    <cellStyle name="Standaard 19 2 8 4 2 5" xfId="21077"/>
    <cellStyle name="Standaard 19 2 8 4 2 6" xfId="23800"/>
    <cellStyle name="Standaard 19 2 8 4 3" xfId="1778"/>
    <cellStyle name="Standaard 19 2 8 4 3 2" xfId="4000"/>
    <cellStyle name="Standaard 19 2 8 4 3 2 2" xfId="13727"/>
    <cellStyle name="Standaard 19 2 8 4 3 2 3" xfId="22768"/>
    <cellStyle name="Standaard 19 2 8 4 3 2 4" xfId="25490"/>
    <cellStyle name="Standaard 19 2 8 4 3 3" xfId="11661"/>
    <cellStyle name="Standaard 19 2 8 4 3 4" xfId="21405"/>
    <cellStyle name="Standaard 19 2 8 4 3 5" xfId="24128"/>
    <cellStyle name="Standaard 19 2 8 4 4" xfId="3304"/>
    <cellStyle name="Standaard 19 2 8 4 4 2" xfId="13031"/>
    <cellStyle name="Standaard 19 2 8 4 4 3" xfId="22112"/>
    <cellStyle name="Standaard 19 2 8 4 4 4" xfId="24834"/>
    <cellStyle name="Standaard 19 2 8 4 5" xfId="11005"/>
    <cellStyle name="Standaard 19 2 8 4 6" xfId="20748"/>
    <cellStyle name="Standaard 19 2 8 4 7" xfId="23472"/>
    <cellStyle name="Standaard 19 2 8 5" xfId="1183"/>
    <cellStyle name="Standaard 19 2 8 5 2" xfId="1518"/>
    <cellStyle name="Standaard 19 2 8 5 2 2" xfId="2179"/>
    <cellStyle name="Standaard 19 2 8 5 2 2 2" xfId="4401"/>
    <cellStyle name="Standaard 19 2 8 5 2 2 2 2" xfId="14128"/>
    <cellStyle name="Standaard 19 2 8 5 2 2 2 3" xfId="23169"/>
    <cellStyle name="Standaard 19 2 8 5 2 2 2 4" xfId="25891"/>
    <cellStyle name="Standaard 19 2 8 5 2 2 3" xfId="12062"/>
    <cellStyle name="Standaard 19 2 8 5 2 2 4" xfId="21806"/>
    <cellStyle name="Standaard 19 2 8 5 2 2 5" xfId="24529"/>
    <cellStyle name="Standaard 19 2 8 5 2 3" xfId="3740"/>
    <cellStyle name="Standaard 19 2 8 5 2 3 2" xfId="13467"/>
    <cellStyle name="Standaard 19 2 8 5 2 3 3" xfId="22513"/>
    <cellStyle name="Standaard 19 2 8 5 2 3 4" xfId="25235"/>
    <cellStyle name="Standaard 19 2 8 5 2 4" xfId="11406"/>
    <cellStyle name="Standaard 19 2 8 5 2 5" xfId="21150"/>
    <cellStyle name="Standaard 19 2 8 5 2 6" xfId="23873"/>
    <cellStyle name="Standaard 19 2 8 5 3" xfId="1851"/>
    <cellStyle name="Standaard 19 2 8 5 3 2" xfId="4073"/>
    <cellStyle name="Standaard 19 2 8 5 3 2 2" xfId="13800"/>
    <cellStyle name="Standaard 19 2 8 5 3 2 3" xfId="22841"/>
    <cellStyle name="Standaard 19 2 8 5 3 2 4" xfId="25563"/>
    <cellStyle name="Standaard 19 2 8 5 3 3" xfId="11734"/>
    <cellStyle name="Standaard 19 2 8 5 3 4" xfId="21478"/>
    <cellStyle name="Standaard 19 2 8 5 3 5" xfId="24201"/>
    <cellStyle name="Standaard 19 2 8 5 4" xfId="3379"/>
    <cellStyle name="Standaard 19 2 8 5 4 2" xfId="13106"/>
    <cellStyle name="Standaard 19 2 8 5 4 3" xfId="22185"/>
    <cellStyle name="Standaard 19 2 8 5 4 4" xfId="24907"/>
    <cellStyle name="Standaard 19 2 8 5 5" xfId="11078"/>
    <cellStyle name="Standaard 19 2 8 5 6" xfId="20821"/>
    <cellStyle name="Standaard 19 2 8 5 7" xfId="23545"/>
    <cellStyle name="Standaard 19 2 8 6" xfId="1267"/>
    <cellStyle name="Standaard 19 2 8 6 2" xfId="1930"/>
    <cellStyle name="Standaard 19 2 8 6 2 2" xfId="4152"/>
    <cellStyle name="Standaard 19 2 8 6 2 2 2" xfId="13879"/>
    <cellStyle name="Standaard 19 2 8 6 2 2 3" xfId="22920"/>
    <cellStyle name="Standaard 19 2 8 6 2 2 4" xfId="25642"/>
    <cellStyle name="Standaard 19 2 8 6 2 3" xfId="11813"/>
    <cellStyle name="Standaard 19 2 8 6 2 4" xfId="21557"/>
    <cellStyle name="Standaard 19 2 8 6 2 5" xfId="24280"/>
    <cellStyle name="Standaard 19 2 8 6 3" xfId="3491"/>
    <cellStyle name="Standaard 19 2 8 6 3 2" xfId="13218"/>
    <cellStyle name="Standaard 19 2 8 6 3 3" xfId="22264"/>
    <cellStyle name="Standaard 19 2 8 6 3 4" xfId="24986"/>
    <cellStyle name="Standaard 19 2 8 6 4" xfId="11157"/>
    <cellStyle name="Standaard 19 2 8 6 5" xfId="20901"/>
    <cellStyle name="Standaard 19 2 8 6 6" xfId="23624"/>
    <cellStyle name="Standaard 19 2 8 7" xfId="1602"/>
    <cellStyle name="Standaard 19 2 8 7 2" xfId="3824"/>
    <cellStyle name="Standaard 19 2 8 7 2 2" xfId="13551"/>
    <cellStyle name="Standaard 19 2 8 7 2 3" xfId="22592"/>
    <cellStyle name="Standaard 19 2 8 7 2 4" xfId="25314"/>
    <cellStyle name="Standaard 19 2 8 7 3" xfId="11485"/>
    <cellStyle name="Standaard 19 2 8 7 4" xfId="21229"/>
    <cellStyle name="Standaard 19 2 8 7 5" xfId="23952"/>
    <cellStyle name="Standaard 19 2 8 8" xfId="3126"/>
    <cellStyle name="Standaard 19 2 8 8 2" xfId="12853"/>
    <cellStyle name="Standaard 19 2 8 8 3" xfId="21936"/>
    <cellStyle name="Standaard 19 2 8 8 4" xfId="24658"/>
    <cellStyle name="Standaard 19 2 8 9" xfId="10829"/>
    <cellStyle name="Standaard 19 2 9" xfId="940"/>
    <cellStyle name="Standaard 19 2 9 2" xfId="1028"/>
    <cellStyle name="Standaard 19 2 9 2 2" xfId="1365"/>
    <cellStyle name="Standaard 19 2 9 2 2 2" xfId="2028"/>
    <cellStyle name="Standaard 19 2 9 2 2 2 2" xfId="4250"/>
    <cellStyle name="Standaard 19 2 9 2 2 2 2 2" xfId="13977"/>
    <cellStyle name="Standaard 19 2 9 2 2 2 2 3" xfId="23018"/>
    <cellStyle name="Standaard 19 2 9 2 2 2 2 4" xfId="25740"/>
    <cellStyle name="Standaard 19 2 9 2 2 2 3" xfId="11911"/>
    <cellStyle name="Standaard 19 2 9 2 2 2 4" xfId="21655"/>
    <cellStyle name="Standaard 19 2 9 2 2 2 5" xfId="24378"/>
    <cellStyle name="Standaard 19 2 9 2 2 3" xfId="3589"/>
    <cellStyle name="Standaard 19 2 9 2 2 3 2" xfId="13316"/>
    <cellStyle name="Standaard 19 2 9 2 2 3 3" xfId="22362"/>
    <cellStyle name="Standaard 19 2 9 2 2 3 4" xfId="25084"/>
    <cellStyle name="Standaard 19 2 9 2 2 4" xfId="11255"/>
    <cellStyle name="Standaard 19 2 9 2 2 5" xfId="20999"/>
    <cellStyle name="Standaard 19 2 9 2 2 6" xfId="23722"/>
    <cellStyle name="Standaard 19 2 9 2 3" xfId="1700"/>
    <cellStyle name="Standaard 19 2 9 2 3 2" xfId="3922"/>
    <cellStyle name="Standaard 19 2 9 2 3 2 2" xfId="13649"/>
    <cellStyle name="Standaard 19 2 9 2 3 2 3" xfId="22690"/>
    <cellStyle name="Standaard 19 2 9 2 3 2 4" xfId="25412"/>
    <cellStyle name="Standaard 19 2 9 2 3 3" xfId="11583"/>
    <cellStyle name="Standaard 19 2 9 2 3 4" xfId="21327"/>
    <cellStyle name="Standaard 19 2 9 2 3 5" xfId="24050"/>
    <cellStyle name="Standaard 19 2 9 2 4" xfId="3224"/>
    <cellStyle name="Standaard 19 2 9 2 4 2" xfId="12951"/>
    <cellStyle name="Standaard 19 2 9 2 4 3" xfId="22034"/>
    <cellStyle name="Standaard 19 2 9 2 4 4" xfId="24756"/>
    <cellStyle name="Standaard 19 2 9 2 5" xfId="10927"/>
    <cellStyle name="Standaard 19 2 9 2 6" xfId="20670"/>
    <cellStyle name="Standaard 19 2 9 2 7" xfId="23394"/>
    <cellStyle name="Standaard 19 2 9 3" xfId="1119"/>
    <cellStyle name="Standaard 19 2 9 3 2" xfId="1455"/>
    <cellStyle name="Standaard 19 2 9 3 2 2" xfId="2116"/>
    <cellStyle name="Standaard 19 2 9 3 2 2 2" xfId="4338"/>
    <cellStyle name="Standaard 19 2 9 3 2 2 2 2" xfId="14065"/>
    <cellStyle name="Standaard 19 2 9 3 2 2 2 3" xfId="23106"/>
    <cellStyle name="Standaard 19 2 9 3 2 2 2 4" xfId="25828"/>
    <cellStyle name="Standaard 19 2 9 3 2 2 3" xfId="11999"/>
    <cellStyle name="Standaard 19 2 9 3 2 2 4" xfId="21743"/>
    <cellStyle name="Standaard 19 2 9 3 2 2 5" xfId="24466"/>
    <cellStyle name="Standaard 19 2 9 3 2 3" xfId="3677"/>
    <cellStyle name="Standaard 19 2 9 3 2 3 2" xfId="13404"/>
    <cellStyle name="Standaard 19 2 9 3 2 3 3" xfId="22450"/>
    <cellStyle name="Standaard 19 2 9 3 2 3 4" xfId="25172"/>
    <cellStyle name="Standaard 19 2 9 3 2 4" xfId="11343"/>
    <cellStyle name="Standaard 19 2 9 3 2 5" xfId="21087"/>
    <cellStyle name="Standaard 19 2 9 3 2 6" xfId="23810"/>
    <cellStyle name="Standaard 19 2 9 3 3" xfId="1788"/>
    <cellStyle name="Standaard 19 2 9 3 3 2" xfId="4010"/>
    <cellStyle name="Standaard 19 2 9 3 3 2 2" xfId="13737"/>
    <cellStyle name="Standaard 19 2 9 3 3 2 3" xfId="22778"/>
    <cellStyle name="Standaard 19 2 9 3 3 2 4" xfId="25500"/>
    <cellStyle name="Standaard 19 2 9 3 3 3" xfId="11671"/>
    <cellStyle name="Standaard 19 2 9 3 3 4" xfId="21415"/>
    <cellStyle name="Standaard 19 2 9 3 3 5" xfId="24138"/>
    <cellStyle name="Standaard 19 2 9 3 4" xfId="3315"/>
    <cellStyle name="Standaard 19 2 9 3 4 2" xfId="13042"/>
    <cellStyle name="Standaard 19 2 9 3 4 3" xfId="22122"/>
    <cellStyle name="Standaard 19 2 9 3 4 4" xfId="24844"/>
    <cellStyle name="Standaard 19 2 9 3 5" xfId="11015"/>
    <cellStyle name="Standaard 19 2 9 3 6" xfId="20758"/>
    <cellStyle name="Standaard 19 2 9 3 7" xfId="23482"/>
    <cellStyle name="Standaard 19 2 9 4" xfId="1277"/>
    <cellStyle name="Standaard 19 2 9 4 2" xfId="1940"/>
    <cellStyle name="Standaard 19 2 9 4 2 2" xfId="4162"/>
    <cellStyle name="Standaard 19 2 9 4 2 2 2" xfId="13889"/>
    <cellStyle name="Standaard 19 2 9 4 2 2 3" xfId="22930"/>
    <cellStyle name="Standaard 19 2 9 4 2 2 4" xfId="25652"/>
    <cellStyle name="Standaard 19 2 9 4 2 3" xfId="11823"/>
    <cellStyle name="Standaard 19 2 9 4 2 4" xfId="21567"/>
    <cellStyle name="Standaard 19 2 9 4 2 5" xfId="24290"/>
    <cellStyle name="Standaard 19 2 9 4 3" xfId="3501"/>
    <cellStyle name="Standaard 19 2 9 4 3 2" xfId="13228"/>
    <cellStyle name="Standaard 19 2 9 4 3 3" xfId="22274"/>
    <cellStyle name="Standaard 19 2 9 4 3 4" xfId="24996"/>
    <cellStyle name="Standaard 19 2 9 4 4" xfId="11167"/>
    <cellStyle name="Standaard 19 2 9 4 5" xfId="20911"/>
    <cellStyle name="Standaard 19 2 9 4 6" xfId="23634"/>
    <cellStyle name="Standaard 19 2 9 5" xfId="1612"/>
    <cellStyle name="Standaard 19 2 9 5 2" xfId="3834"/>
    <cellStyle name="Standaard 19 2 9 5 2 2" xfId="13561"/>
    <cellStyle name="Standaard 19 2 9 5 2 3" xfId="22602"/>
    <cellStyle name="Standaard 19 2 9 5 2 4" xfId="25324"/>
    <cellStyle name="Standaard 19 2 9 5 3" xfId="11495"/>
    <cellStyle name="Standaard 19 2 9 5 4" xfId="21239"/>
    <cellStyle name="Standaard 19 2 9 5 5" xfId="23962"/>
    <cellStyle name="Standaard 19 2 9 6" xfId="3136"/>
    <cellStyle name="Standaard 19 2 9 6 2" xfId="12863"/>
    <cellStyle name="Standaard 19 2 9 6 3" xfId="21946"/>
    <cellStyle name="Standaard 19 2 9 6 4" xfId="24668"/>
    <cellStyle name="Standaard 19 2 9 7" xfId="10839"/>
    <cellStyle name="Standaard 19 2 9 8" xfId="20582"/>
    <cellStyle name="Standaard 19 2 9 9" xfId="23306"/>
    <cellStyle name="Standaard 19 3" xfId="224"/>
    <cellStyle name="Standaard 19 3 10" xfId="1184"/>
    <cellStyle name="Standaard 19 3 10 2" xfId="1519"/>
    <cellStyle name="Standaard 19 3 10 2 2" xfId="2180"/>
    <cellStyle name="Standaard 19 3 10 2 2 2" xfId="4402"/>
    <cellStyle name="Standaard 19 3 10 2 2 2 2" xfId="14129"/>
    <cellStyle name="Standaard 19 3 10 2 2 2 3" xfId="23170"/>
    <cellStyle name="Standaard 19 3 10 2 2 2 4" xfId="25892"/>
    <cellStyle name="Standaard 19 3 10 2 2 3" xfId="12063"/>
    <cellStyle name="Standaard 19 3 10 2 2 4" xfId="21807"/>
    <cellStyle name="Standaard 19 3 10 2 2 5" xfId="24530"/>
    <cellStyle name="Standaard 19 3 10 2 3" xfId="3741"/>
    <cellStyle name="Standaard 19 3 10 2 3 2" xfId="13468"/>
    <cellStyle name="Standaard 19 3 10 2 3 3" xfId="22514"/>
    <cellStyle name="Standaard 19 3 10 2 3 4" xfId="25236"/>
    <cellStyle name="Standaard 19 3 10 2 4" xfId="11407"/>
    <cellStyle name="Standaard 19 3 10 2 5" xfId="21151"/>
    <cellStyle name="Standaard 19 3 10 2 6" xfId="23874"/>
    <cellStyle name="Standaard 19 3 10 3" xfId="1852"/>
    <cellStyle name="Standaard 19 3 10 3 2" xfId="4074"/>
    <cellStyle name="Standaard 19 3 10 3 2 2" xfId="13801"/>
    <cellStyle name="Standaard 19 3 10 3 2 3" xfId="22842"/>
    <cellStyle name="Standaard 19 3 10 3 2 4" xfId="25564"/>
    <cellStyle name="Standaard 19 3 10 3 3" xfId="11735"/>
    <cellStyle name="Standaard 19 3 10 3 4" xfId="21479"/>
    <cellStyle name="Standaard 19 3 10 3 5" xfId="24202"/>
    <cellStyle name="Standaard 19 3 10 4" xfId="3380"/>
    <cellStyle name="Standaard 19 3 10 4 2" xfId="13107"/>
    <cellStyle name="Standaard 19 3 10 4 3" xfId="22186"/>
    <cellStyle name="Standaard 19 3 10 4 4" xfId="24908"/>
    <cellStyle name="Standaard 19 3 10 5" xfId="11079"/>
    <cellStyle name="Standaard 19 3 10 6" xfId="20822"/>
    <cellStyle name="Standaard 19 3 10 7" xfId="23546"/>
    <cellStyle name="Standaard 19 3 11" xfId="1236"/>
    <cellStyle name="Standaard 19 3 11 2" xfId="1899"/>
    <cellStyle name="Standaard 19 3 11 2 2" xfId="4121"/>
    <cellStyle name="Standaard 19 3 11 2 2 2" xfId="13848"/>
    <cellStyle name="Standaard 19 3 11 2 2 3" xfId="22889"/>
    <cellStyle name="Standaard 19 3 11 2 2 4" xfId="25611"/>
    <cellStyle name="Standaard 19 3 11 2 3" xfId="11782"/>
    <cellStyle name="Standaard 19 3 11 2 4" xfId="21526"/>
    <cellStyle name="Standaard 19 3 11 2 5" xfId="24249"/>
    <cellStyle name="Standaard 19 3 11 3" xfId="3460"/>
    <cellStyle name="Standaard 19 3 11 3 2" xfId="13187"/>
    <cellStyle name="Standaard 19 3 11 3 3" xfId="22233"/>
    <cellStyle name="Standaard 19 3 11 3 4" xfId="24955"/>
    <cellStyle name="Standaard 19 3 11 4" xfId="11126"/>
    <cellStyle name="Standaard 19 3 11 5" xfId="20870"/>
    <cellStyle name="Standaard 19 3 11 6" xfId="23593"/>
    <cellStyle name="Standaard 19 3 12" xfId="1571"/>
    <cellStyle name="Standaard 19 3 12 2" xfId="3793"/>
    <cellStyle name="Standaard 19 3 12 2 2" xfId="13520"/>
    <cellStyle name="Standaard 19 3 12 2 3" xfId="22561"/>
    <cellStyle name="Standaard 19 3 12 2 4" xfId="25283"/>
    <cellStyle name="Standaard 19 3 12 3" xfId="11454"/>
    <cellStyle name="Standaard 19 3 12 4" xfId="21198"/>
    <cellStyle name="Standaard 19 3 12 5" xfId="23921"/>
    <cellStyle name="Standaard 19 3 13" xfId="2564"/>
    <cellStyle name="Standaard 19 3 13 2" xfId="12291"/>
    <cellStyle name="Standaard 19 3 13 3" xfId="21905"/>
    <cellStyle name="Standaard 19 3 13 4" xfId="24627"/>
    <cellStyle name="Standaard 19 3 14" xfId="10798"/>
    <cellStyle name="Standaard 19 3 15" xfId="20527"/>
    <cellStyle name="Standaard 19 3 16" xfId="23265"/>
    <cellStyle name="Standaard 19 3 2" xfId="326"/>
    <cellStyle name="Standaard 19 3 2 10" xfId="1576"/>
    <cellStyle name="Standaard 19 3 2 10 2" xfId="3798"/>
    <cellStyle name="Standaard 19 3 2 10 2 2" xfId="13525"/>
    <cellStyle name="Standaard 19 3 2 10 2 3" xfId="22566"/>
    <cellStyle name="Standaard 19 3 2 10 2 4" xfId="25288"/>
    <cellStyle name="Standaard 19 3 2 10 3" xfId="11459"/>
    <cellStyle name="Standaard 19 3 2 10 4" xfId="21203"/>
    <cellStyle name="Standaard 19 3 2 10 5" xfId="23926"/>
    <cellStyle name="Standaard 19 3 2 11" xfId="2647"/>
    <cellStyle name="Standaard 19 3 2 11 2" xfId="12374"/>
    <cellStyle name="Standaard 19 3 2 11 3" xfId="21910"/>
    <cellStyle name="Standaard 19 3 2 11 4" xfId="24632"/>
    <cellStyle name="Standaard 19 3 2 12" xfId="10803"/>
    <cellStyle name="Standaard 19 3 2 13" xfId="20545"/>
    <cellStyle name="Standaard 19 3 2 14" xfId="23270"/>
    <cellStyle name="Standaard 19 3 2 2" xfId="917"/>
    <cellStyle name="Standaard 19 3 2 2 10" xfId="20560"/>
    <cellStyle name="Standaard 19 3 2 2 11" xfId="23284"/>
    <cellStyle name="Standaard 19 3 2 2 2" xfId="962"/>
    <cellStyle name="Standaard 19 3 2 2 2 2" xfId="1050"/>
    <cellStyle name="Standaard 19 3 2 2 2 2 2" xfId="1387"/>
    <cellStyle name="Standaard 19 3 2 2 2 2 2 2" xfId="2050"/>
    <cellStyle name="Standaard 19 3 2 2 2 2 2 2 2" xfId="4272"/>
    <cellStyle name="Standaard 19 3 2 2 2 2 2 2 2 2" xfId="13999"/>
    <cellStyle name="Standaard 19 3 2 2 2 2 2 2 2 3" xfId="23040"/>
    <cellStyle name="Standaard 19 3 2 2 2 2 2 2 2 4" xfId="25762"/>
    <cellStyle name="Standaard 19 3 2 2 2 2 2 2 3" xfId="11933"/>
    <cellStyle name="Standaard 19 3 2 2 2 2 2 2 4" xfId="21677"/>
    <cellStyle name="Standaard 19 3 2 2 2 2 2 2 5" xfId="24400"/>
    <cellStyle name="Standaard 19 3 2 2 2 2 2 3" xfId="3611"/>
    <cellStyle name="Standaard 19 3 2 2 2 2 2 3 2" xfId="13338"/>
    <cellStyle name="Standaard 19 3 2 2 2 2 2 3 3" xfId="22384"/>
    <cellStyle name="Standaard 19 3 2 2 2 2 2 3 4" xfId="25106"/>
    <cellStyle name="Standaard 19 3 2 2 2 2 2 4" xfId="11277"/>
    <cellStyle name="Standaard 19 3 2 2 2 2 2 5" xfId="21021"/>
    <cellStyle name="Standaard 19 3 2 2 2 2 2 6" xfId="23744"/>
    <cellStyle name="Standaard 19 3 2 2 2 2 3" xfId="1722"/>
    <cellStyle name="Standaard 19 3 2 2 2 2 3 2" xfId="3944"/>
    <cellStyle name="Standaard 19 3 2 2 2 2 3 2 2" xfId="13671"/>
    <cellStyle name="Standaard 19 3 2 2 2 2 3 2 3" xfId="22712"/>
    <cellStyle name="Standaard 19 3 2 2 2 2 3 2 4" xfId="25434"/>
    <cellStyle name="Standaard 19 3 2 2 2 2 3 3" xfId="11605"/>
    <cellStyle name="Standaard 19 3 2 2 2 2 3 4" xfId="21349"/>
    <cellStyle name="Standaard 19 3 2 2 2 2 3 5" xfId="24072"/>
    <cellStyle name="Standaard 19 3 2 2 2 2 4" xfId="3246"/>
    <cellStyle name="Standaard 19 3 2 2 2 2 4 2" xfId="12973"/>
    <cellStyle name="Standaard 19 3 2 2 2 2 4 3" xfId="22056"/>
    <cellStyle name="Standaard 19 3 2 2 2 2 4 4" xfId="24778"/>
    <cellStyle name="Standaard 19 3 2 2 2 2 5" xfId="10949"/>
    <cellStyle name="Standaard 19 3 2 2 2 2 6" xfId="20692"/>
    <cellStyle name="Standaard 19 3 2 2 2 2 7" xfId="23416"/>
    <cellStyle name="Standaard 19 3 2 2 2 3" xfId="1141"/>
    <cellStyle name="Standaard 19 3 2 2 2 3 2" xfId="1477"/>
    <cellStyle name="Standaard 19 3 2 2 2 3 2 2" xfId="2138"/>
    <cellStyle name="Standaard 19 3 2 2 2 3 2 2 2" xfId="4360"/>
    <cellStyle name="Standaard 19 3 2 2 2 3 2 2 2 2" xfId="14087"/>
    <cellStyle name="Standaard 19 3 2 2 2 3 2 2 2 3" xfId="23128"/>
    <cellStyle name="Standaard 19 3 2 2 2 3 2 2 2 4" xfId="25850"/>
    <cellStyle name="Standaard 19 3 2 2 2 3 2 2 3" xfId="12021"/>
    <cellStyle name="Standaard 19 3 2 2 2 3 2 2 4" xfId="21765"/>
    <cellStyle name="Standaard 19 3 2 2 2 3 2 2 5" xfId="24488"/>
    <cellStyle name="Standaard 19 3 2 2 2 3 2 3" xfId="3699"/>
    <cellStyle name="Standaard 19 3 2 2 2 3 2 3 2" xfId="13426"/>
    <cellStyle name="Standaard 19 3 2 2 2 3 2 3 3" xfId="22472"/>
    <cellStyle name="Standaard 19 3 2 2 2 3 2 3 4" xfId="25194"/>
    <cellStyle name="Standaard 19 3 2 2 2 3 2 4" xfId="11365"/>
    <cellStyle name="Standaard 19 3 2 2 2 3 2 5" xfId="21109"/>
    <cellStyle name="Standaard 19 3 2 2 2 3 2 6" xfId="23832"/>
    <cellStyle name="Standaard 19 3 2 2 2 3 3" xfId="1810"/>
    <cellStyle name="Standaard 19 3 2 2 2 3 3 2" xfId="4032"/>
    <cellStyle name="Standaard 19 3 2 2 2 3 3 2 2" xfId="13759"/>
    <cellStyle name="Standaard 19 3 2 2 2 3 3 2 3" xfId="22800"/>
    <cellStyle name="Standaard 19 3 2 2 2 3 3 2 4" xfId="25522"/>
    <cellStyle name="Standaard 19 3 2 2 2 3 3 3" xfId="11693"/>
    <cellStyle name="Standaard 19 3 2 2 2 3 3 4" xfId="21437"/>
    <cellStyle name="Standaard 19 3 2 2 2 3 3 5" xfId="24160"/>
    <cellStyle name="Standaard 19 3 2 2 2 3 4" xfId="3337"/>
    <cellStyle name="Standaard 19 3 2 2 2 3 4 2" xfId="13064"/>
    <cellStyle name="Standaard 19 3 2 2 2 3 4 3" xfId="22144"/>
    <cellStyle name="Standaard 19 3 2 2 2 3 4 4" xfId="24866"/>
    <cellStyle name="Standaard 19 3 2 2 2 3 5" xfId="11037"/>
    <cellStyle name="Standaard 19 3 2 2 2 3 6" xfId="20780"/>
    <cellStyle name="Standaard 19 3 2 2 2 3 7" xfId="23504"/>
    <cellStyle name="Standaard 19 3 2 2 2 4" xfId="1299"/>
    <cellStyle name="Standaard 19 3 2 2 2 4 2" xfId="1962"/>
    <cellStyle name="Standaard 19 3 2 2 2 4 2 2" xfId="4184"/>
    <cellStyle name="Standaard 19 3 2 2 2 4 2 2 2" xfId="13911"/>
    <cellStyle name="Standaard 19 3 2 2 2 4 2 2 3" xfId="22952"/>
    <cellStyle name="Standaard 19 3 2 2 2 4 2 2 4" xfId="25674"/>
    <cellStyle name="Standaard 19 3 2 2 2 4 2 3" xfId="11845"/>
    <cellStyle name="Standaard 19 3 2 2 2 4 2 4" xfId="21589"/>
    <cellStyle name="Standaard 19 3 2 2 2 4 2 5" xfId="24312"/>
    <cellStyle name="Standaard 19 3 2 2 2 4 3" xfId="3523"/>
    <cellStyle name="Standaard 19 3 2 2 2 4 3 2" xfId="13250"/>
    <cellStyle name="Standaard 19 3 2 2 2 4 3 3" xfId="22296"/>
    <cellStyle name="Standaard 19 3 2 2 2 4 3 4" xfId="25018"/>
    <cellStyle name="Standaard 19 3 2 2 2 4 4" xfId="11189"/>
    <cellStyle name="Standaard 19 3 2 2 2 4 5" xfId="20933"/>
    <cellStyle name="Standaard 19 3 2 2 2 4 6" xfId="23656"/>
    <cellStyle name="Standaard 19 3 2 2 2 5" xfId="1634"/>
    <cellStyle name="Standaard 19 3 2 2 2 5 2" xfId="3856"/>
    <cellStyle name="Standaard 19 3 2 2 2 5 2 2" xfId="13583"/>
    <cellStyle name="Standaard 19 3 2 2 2 5 2 3" xfId="22624"/>
    <cellStyle name="Standaard 19 3 2 2 2 5 2 4" xfId="25346"/>
    <cellStyle name="Standaard 19 3 2 2 2 5 3" xfId="11517"/>
    <cellStyle name="Standaard 19 3 2 2 2 5 4" xfId="21261"/>
    <cellStyle name="Standaard 19 3 2 2 2 5 5" xfId="23984"/>
    <cellStyle name="Standaard 19 3 2 2 2 6" xfId="3158"/>
    <cellStyle name="Standaard 19 3 2 2 2 6 2" xfId="12885"/>
    <cellStyle name="Standaard 19 3 2 2 2 6 3" xfId="21968"/>
    <cellStyle name="Standaard 19 3 2 2 2 6 4" xfId="24690"/>
    <cellStyle name="Standaard 19 3 2 2 2 7" xfId="10861"/>
    <cellStyle name="Standaard 19 3 2 2 2 8" xfId="20604"/>
    <cellStyle name="Standaard 19 3 2 2 2 9" xfId="23328"/>
    <cellStyle name="Standaard 19 3 2 2 3" xfId="1006"/>
    <cellStyle name="Standaard 19 3 2 2 3 2" xfId="1343"/>
    <cellStyle name="Standaard 19 3 2 2 3 2 2" xfId="2006"/>
    <cellStyle name="Standaard 19 3 2 2 3 2 2 2" xfId="4228"/>
    <cellStyle name="Standaard 19 3 2 2 3 2 2 2 2" xfId="13955"/>
    <cellStyle name="Standaard 19 3 2 2 3 2 2 2 3" xfId="22996"/>
    <cellStyle name="Standaard 19 3 2 2 3 2 2 2 4" xfId="25718"/>
    <cellStyle name="Standaard 19 3 2 2 3 2 2 3" xfId="11889"/>
    <cellStyle name="Standaard 19 3 2 2 3 2 2 4" xfId="21633"/>
    <cellStyle name="Standaard 19 3 2 2 3 2 2 5" xfId="24356"/>
    <cellStyle name="Standaard 19 3 2 2 3 2 3" xfId="3567"/>
    <cellStyle name="Standaard 19 3 2 2 3 2 3 2" xfId="13294"/>
    <cellStyle name="Standaard 19 3 2 2 3 2 3 3" xfId="22340"/>
    <cellStyle name="Standaard 19 3 2 2 3 2 3 4" xfId="25062"/>
    <cellStyle name="Standaard 19 3 2 2 3 2 4" xfId="11233"/>
    <cellStyle name="Standaard 19 3 2 2 3 2 5" xfId="20977"/>
    <cellStyle name="Standaard 19 3 2 2 3 2 6" xfId="23700"/>
    <cellStyle name="Standaard 19 3 2 2 3 3" xfId="1678"/>
    <cellStyle name="Standaard 19 3 2 2 3 3 2" xfId="3900"/>
    <cellStyle name="Standaard 19 3 2 2 3 3 2 2" xfId="13627"/>
    <cellStyle name="Standaard 19 3 2 2 3 3 2 3" xfId="22668"/>
    <cellStyle name="Standaard 19 3 2 2 3 3 2 4" xfId="25390"/>
    <cellStyle name="Standaard 19 3 2 2 3 3 3" xfId="11561"/>
    <cellStyle name="Standaard 19 3 2 2 3 3 4" xfId="21305"/>
    <cellStyle name="Standaard 19 3 2 2 3 3 5" xfId="24028"/>
    <cellStyle name="Standaard 19 3 2 2 3 4" xfId="3202"/>
    <cellStyle name="Standaard 19 3 2 2 3 4 2" xfId="12929"/>
    <cellStyle name="Standaard 19 3 2 2 3 4 3" xfId="22012"/>
    <cellStyle name="Standaard 19 3 2 2 3 4 4" xfId="24734"/>
    <cellStyle name="Standaard 19 3 2 2 3 5" xfId="10905"/>
    <cellStyle name="Standaard 19 3 2 2 3 6" xfId="20648"/>
    <cellStyle name="Standaard 19 3 2 2 3 7" xfId="23372"/>
    <cellStyle name="Standaard 19 3 2 2 4" xfId="1095"/>
    <cellStyle name="Standaard 19 3 2 2 4 2" xfId="1432"/>
    <cellStyle name="Standaard 19 3 2 2 4 2 2" xfId="2094"/>
    <cellStyle name="Standaard 19 3 2 2 4 2 2 2" xfId="4316"/>
    <cellStyle name="Standaard 19 3 2 2 4 2 2 2 2" xfId="14043"/>
    <cellStyle name="Standaard 19 3 2 2 4 2 2 2 3" xfId="23084"/>
    <cellStyle name="Standaard 19 3 2 2 4 2 2 2 4" xfId="25806"/>
    <cellStyle name="Standaard 19 3 2 2 4 2 2 3" xfId="11977"/>
    <cellStyle name="Standaard 19 3 2 2 4 2 2 4" xfId="21721"/>
    <cellStyle name="Standaard 19 3 2 2 4 2 2 5" xfId="24444"/>
    <cellStyle name="Standaard 19 3 2 2 4 2 3" xfId="3655"/>
    <cellStyle name="Standaard 19 3 2 2 4 2 3 2" xfId="13382"/>
    <cellStyle name="Standaard 19 3 2 2 4 2 3 3" xfId="22428"/>
    <cellStyle name="Standaard 19 3 2 2 4 2 3 4" xfId="25150"/>
    <cellStyle name="Standaard 19 3 2 2 4 2 4" xfId="11321"/>
    <cellStyle name="Standaard 19 3 2 2 4 2 5" xfId="21065"/>
    <cellStyle name="Standaard 19 3 2 2 4 2 6" xfId="23788"/>
    <cellStyle name="Standaard 19 3 2 2 4 3" xfId="1766"/>
    <cellStyle name="Standaard 19 3 2 2 4 3 2" xfId="3988"/>
    <cellStyle name="Standaard 19 3 2 2 4 3 2 2" xfId="13715"/>
    <cellStyle name="Standaard 19 3 2 2 4 3 2 3" xfId="22756"/>
    <cellStyle name="Standaard 19 3 2 2 4 3 2 4" xfId="25478"/>
    <cellStyle name="Standaard 19 3 2 2 4 3 3" xfId="11649"/>
    <cellStyle name="Standaard 19 3 2 2 4 3 4" xfId="21393"/>
    <cellStyle name="Standaard 19 3 2 2 4 3 5" xfId="24116"/>
    <cellStyle name="Standaard 19 3 2 2 4 4" xfId="3291"/>
    <cellStyle name="Standaard 19 3 2 2 4 4 2" xfId="13018"/>
    <cellStyle name="Standaard 19 3 2 2 4 4 3" xfId="22100"/>
    <cellStyle name="Standaard 19 3 2 2 4 4 4" xfId="24822"/>
    <cellStyle name="Standaard 19 3 2 2 4 5" xfId="10993"/>
    <cellStyle name="Standaard 19 3 2 2 4 6" xfId="20736"/>
    <cellStyle name="Standaard 19 3 2 2 4 7" xfId="23460"/>
    <cellStyle name="Standaard 19 3 2 2 5" xfId="1186"/>
    <cellStyle name="Standaard 19 3 2 2 5 2" xfId="1521"/>
    <cellStyle name="Standaard 19 3 2 2 5 2 2" xfId="2182"/>
    <cellStyle name="Standaard 19 3 2 2 5 2 2 2" xfId="4404"/>
    <cellStyle name="Standaard 19 3 2 2 5 2 2 2 2" xfId="14131"/>
    <cellStyle name="Standaard 19 3 2 2 5 2 2 2 3" xfId="23172"/>
    <cellStyle name="Standaard 19 3 2 2 5 2 2 2 4" xfId="25894"/>
    <cellStyle name="Standaard 19 3 2 2 5 2 2 3" xfId="12065"/>
    <cellStyle name="Standaard 19 3 2 2 5 2 2 4" xfId="21809"/>
    <cellStyle name="Standaard 19 3 2 2 5 2 2 5" xfId="24532"/>
    <cellStyle name="Standaard 19 3 2 2 5 2 3" xfId="3743"/>
    <cellStyle name="Standaard 19 3 2 2 5 2 3 2" xfId="13470"/>
    <cellStyle name="Standaard 19 3 2 2 5 2 3 3" xfId="22516"/>
    <cellStyle name="Standaard 19 3 2 2 5 2 3 4" xfId="25238"/>
    <cellStyle name="Standaard 19 3 2 2 5 2 4" xfId="11409"/>
    <cellStyle name="Standaard 19 3 2 2 5 2 5" xfId="21153"/>
    <cellStyle name="Standaard 19 3 2 2 5 2 6" xfId="23876"/>
    <cellStyle name="Standaard 19 3 2 2 5 3" xfId="1854"/>
    <cellStyle name="Standaard 19 3 2 2 5 3 2" xfId="4076"/>
    <cellStyle name="Standaard 19 3 2 2 5 3 2 2" xfId="13803"/>
    <cellStyle name="Standaard 19 3 2 2 5 3 2 3" xfId="22844"/>
    <cellStyle name="Standaard 19 3 2 2 5 3 2 4" xfId="25566"/>
    <cellStyle name="Standaard 19 3 2 2 5 3 3" xfId="11737"/>
    <cellStyle name="Standaard 19 3 2 2 5 3 4" xfId="21481"/>
    <cellStyle name="Standaard 19 3 2 2 5 3 5" xfId="24204"/>
    <cellStyle name="Standaard 19 3 2 2 5 4" xfId="3382"/>
    <cellStyle name="Standaard 19 3 2 2 5 4 2" xfId="13109"/>
    <cellStyle name="Standaard 19 3 2 2 5 4 3" xfId="22188"/>
    <cellStyle name="Standaard 19 3 2 2 5 4 4" xfId="24910"/>
    <cellStyle name="Standaard 19 3 2 2 5 5" xfId="11081"/>
    <cellStyle name="Standaard 19 3 2 2 5 6" xfId="20824"/>
    <cellStyle name="Standaard 19 3 2 2 5 7" xfId="23548"/>
    <cellStyle name="Standaard 19 3 2 2 6" xfId="1255"/>
    <cellStyle name="Standaard 19 3 2 2 6 2" xfId="1918"/>
    <cellStyle name="Standaard 19 3 2 2 6 2 2" xfId="4140"/>
    <cellStyle name="Standaard 19 3 2 2 6 2 2 2" xfId="13867"/>
    <cellStyle name="Standaard 19 3 2 2 6 2 2 3" xfId="22908"/>
    <cellStyle name="Standaard 19 3 2 2 6 2 2 4" xfId="25630"/>
    <cellStyle name="Standaard 19 3 2 2 6 2 3" xfId="11801"/>
    <cellStyle name="Standaard 19 3 2 2 6 2 4" xfId="21545"/>
    <cellStyle name="Standaard 19 3 2 2 6 2 5" xfId="24268"/>
    <cellStyle name="Standaard 19 3 2 2 6 3" xfId="3479"/>
    <cellStyle name="Standaard 19 3 2 2 6 3 2" xfId="13206"/>
    <cellStyle name="Standaard 19 3 2 2 6 3 3" xfId="22252"/>
    <cellStyle name="Standaard 19 3 2 2 6 3 4" xfId="24974"/>
    <cellStyle name="Standaard 19 3 2 2 6 4" xfId="11145"/>
    <cellStyle name="Standaard 19 3 2 2 6 5" xfId="20889"/>
    <cellStyle name="Standaard 19 3 2 2 6 6" xfId="23612"/>
    <cellStyle name="Standaard 19 3 2 2 7" xfId="1590"/>
    <cellStyle name="Standaard 19 3 2 2 7 2" xfId="3812"/>
    <cellStyle name="Standaard 19 3 2 2 7 2 2" xfId="13539"/>
    <cellStyle name="Standaard 19 3 2 2 7 2 3" xfId="22580"/>
    <cellStyle name="Standaard 19 3 2 2 7 2 4" xfId="25302"/>
    <cellStyle name="Standaard 19 3 2 2 7 3" xfId="11473"/>
    <cellStyle name="Standaard 19 3 2 2 7 4" xfId="21217"/>
    <cellStyle name="Standaard 19 3 2 2 7 5" xfId="23940"/>
    <cellStyle name="Standaard 19 3 2 2 8" xfId="3113"/>
    <cellStyle name="Standaard 19 3 2 2 8 2" xfId="12840"/>
    <cellStyle name="Standaard 19 3 2 2 8 3" xfId="21924"/>
    <cellStyle name="Standaard 19 3 2 2 8 4" xfId="24646"/>
    <cellStyle name="Standaard 19 3 2 2 9" xfId="10817"/>
    <cellStyle name="Standaard 19 3 2 3" xfId="927"/>
    <cellStyle name="Standaard 19 3 2 3 10" xfId="20570"/>
    <cellStyle name="Standaard 19 3 2 3 11" xfId="23294"/>
    <cellStyle name="Standaard 19 3 2 3 2" xfId="972"/>
    <cellStyle name="Standaard 19 3 2 3 2 2" xfId="1060"/>
    <cellStyle name="Standaard 19 3 2 3 2 2 2" xfId="1397"/>
    <cellStyle name="Standaard 19 3 2 3 2 2 2 2" xfId="2060"/>
    <cellStyle name="Standaard 19 3 2 3 2 2 2 2 2" xfId="4282"/>
    <cellStyle name="Standaard 19 3 2 3 2 2 2 2 2 2" xfId="14009"/>
    <cellStyle name="Standaard 19 3 2 3 2 2 2 2 2 3" xfId="23050"/>
    <cellStyle name="Standaard 19 3 2 3 2 2 2 2 2 4" xfId="25772"/>
    <cellStyle name="Standaard 19 3 2 3 2 2 2 2 3" xfId="11943"/>
    <cellStyle name="Standaard 19 3 2 3 2 2 2 2 4" xfId="21687"/>
    <cellStyle name="Standaard 19 3 2 3 2 2 2 2 5" xfId="24410"/>
    <cellStyle name="Standaard 19 3 2 3 2 2 2 3" xfId="3621"/>
    <cellStyle name="Standaard 19 3 2 3 2 2 2 3 2" xfId="13348"/>
    <cellStyle name="Standaard 19 3 2 3 2 2 2 3 3" xfId="22394"/>
    <cellStyle name="Standaard 19 3 2 3 2 2 2 3 4" xfId="25116"/>
    <cellStyle name="Standaard 19 3 2 3 2 2 2 4" xfId="11287"/>
    <cellStyle name="Standaard 19 3 2 3 2 2 2 5" xfId="21031"/>
    <cellStyle name="Standaard 19 3 2 3 2 2 2 6" xfId="23754"/>
    <cellStyle name="Standaard 19 3 2 3 2 2 3" xfId="1732"/>
    <cellStyle name="Standaard 19 3 2 3 2 2 3 2" xfId="3954"/>
    <cellStyle name="Standaard 19 3 2 3 2 2 3 2 2" xfId="13681"/>
    <cellStyle name="Standaard 19 3 2 3 2 2 3 2 3" xfId="22722"/>
    <cellStyle name="Standaard 19 3 2 3 2 2 3 2 4" xfId="25444"/>
    <cellStyle name="Standaard 19 3 2 3 2 2 3 3" xfId="11615"/>
    <cellStyle name="Standaard 19 3 2 3 2 2 3 4" xfId="21359"/>
    <cellStyle name="Standaard 19 3 2 3 2 2 3 5" xfId="24082"/>
    <cellStyle name="Standaard 19 3 2 3 2 2 4" xfId="3256"/>
    <cellStyle name="Standaard 19 3 2 3 2 2 4 2" xfId="12983"/>
    <cellStyle name="Standaard 19 3 2 3 2 2 4 3" xfId="22066"/>
    <cellStyle name="Standaard 19 3 2 3 2 2 4 4" xfId="24788"/>
    <cellStyle name="Standaard 19 3 2 3 2 2 5" xfId="10959"/>
    <cellStyle name="Standaard 19 3 2 3 2 2 6" xfId="20702"/>
    <cellStyle name="Standaard 19 3 2 3 2 2 7" xfId="23426"/>
    <cellStyle name="Standaard 19 3 2 3 2 3" xfId="1151"/>
    <cellStyle name="Standaard 19 3 2 3 2 3 2" xfId="1487"/>
    <cellStyle name="Standaard 19 3 2 3 2 3 2 2" xfId="2148"/>
    <cellStyle name="Standaard 19 3 2 3 2 3 2 2 2" xfId="4370"/>
    <cellStyle name="Standaard 19 3 2 3 2 3 2 2 2 2" xfId="14097"/>
    <cellStyle name="Standaard 19 3 2 3 2 3 2 2 2 3" xfId="23138"/>
    <cellStyle name="Standaard 19 3 2 3 2 3 2 2 2 4" xfId="25860"/>
    <cellStyle name="Standaard 19 3 2 3 2 3 2 2 3" xfId="12031"/>
    <cellStyle name="Standaard 19 3 2 3 2 3 2 2 4" xfId="21775"/>
    <cellStyle name="Standaard 19 3 2 3 2 3 2 2 5" xfId="24498"/>
    <cellStyle name="Standaard 19 3 2 3 2 3 2 3" xfId="3709"/>
    <cellStyle name="Standaard 19 3 2 3 2 3 2 3 2" xfId="13436"/>
    <cellStyle name="Standaard 19 3 2 3 2 3 2 3 3" xfId="22482"/>
    <cellStyle name="Standaard 19 3 2 3 2 3 2 3 4" xfId="25204"/>
    <cellStyle name="Standaard 19 3 2 3 2 3 2 4" xfId="11375"/>
    <cellStyle name="Standaard 19 3 2 3 2 3 2 5" xfId="21119"/>
    <cellStyle name="Standaard 19 3 2 3 2 3 2 6" xfId="23842"/>
    <cellStyle name="Standaard 19 3 2 3 2 3 3" xfId="1820"/>
    <cellStyle name="Standaard 19 3 2 3 2 3 3 2" xfId="4042"/>
    <cellStyle name="Standaard 19 3 2 3 2 3 3 2 2" xfId="13769"/>
    <cellStyle name="Standaard 19 3 2 3 2 3 3 2 3" xfId="22810"/>
    <cellStyle name="Standaard 19 3 2 3 2 3 3 2 4" xfId="25532"/>
    <cellStyle name="Standaard 19 3 2 3 2 3 3 3" xfId="11703"/>
    <cellStyle name="Standaard 19 3 2 3 2 3 3 4" xfId="21447"/>
    <cellStyle name="Standaard 19 3 2 3 2 3 3 5" xfId="24170"/>
    <cellStyle name="Standaard 19 3 2 3 2 3 4" xfId="3347"/>
    <cellStyle name="Standaard 19 3 2 3 2 3 4 2" xfId="13074"/>
    <cellStyle name="Standaard 19 3 2 3 2 3 4 3" xfId="22154"/>
    <cellStyle name="Standaard 19 3 2 3 2 3 4 4" xfId="24876"/>
    <cellStyle name="Standaard 19 3 2 3 2 3 5" xfId="11047"/>
    <cellStyle name="Standaard 19 3 2 3 2 3 6" xfId="20790"/>
    <cellStyle name="Standaard 19 3 2 3 2 3 7" xfId="23514"/>
    <cellStyle name="Standaard 19 3 2 3 2 4" xfId="1309"/>
    <cellStyle name="Standaard 19 3 2 3 2 4 2" xfId="1972"/>
    <cellStyle name="Standaard 19 3 2 3 2 4 2 2" xfId="4194"/>
    <cellStyle name="Standaard 19 3 2 3 2 4 2 2 2" xfId="13921"/>
    <cellStyle name="Standaard 19 3 2 3 2 4 2 2 3" xfId="22962"/>
    <cellStyle name="Standaard 19 3 2 3 2 4 2 2 4" xfId="25684"/>
    <cellStyle name="Standaard 19 3 2 3 2 4 2 3" xfId="11855"/>
    <cellStyle name="Standaard 19 3 2 3 2 4 2 4" xfId="21599"/>
    <cellStyle name="Standaard 19 3 2 3 2 4 2 5" xfId="24322"/>
    <cellStyle name="Standaard 19 3 2 3 2 4 3" xfId="3533"/>
    <cellStyle name="Standaard 19 3 2 3 2 4 3 2" xfId="13260"/>
    <cellStyle name="Standaard 19 3 2 3 2 4 3 3" xfId="22306"/>
    <cellStyle name="Standaard 19 3 2 3 2 4 3 4" xfId="25028"/>
    <cellStyle name="Standaard 19 3 2 3 2 4 4" xfId="11199"/>
    <cellStyle name="Standaard 19 3 2 3 2 4 5" xfId="20943"/>
    <cellStyle name="Standaard 19 3 2 3 2 4 6" xfId="23666"/>
    <cellStyle name="Standaard 19 3 2 3 2 5" xfId="1644"/>
    <cellStyle name="Standaard 19 3 2 3 2 5 2" xfId="3866"/>
    <cellStyle name="Standaard 19 3 2 3 2 5 2 2" xfId="13593"/>
    <cellStyle name="Standaard 19 3 2 3 2 5 2 3" xfId="22634"/>
    <cellStyle name="Standaard 19 3 2 3 2 5 2 4" xfId="25356"/>
    <cellStyle name="Standaard 19 3 2 3 2 5 3" xfId="11527"/>
    <cellStyle name="Standaard 19 3 2 3 2 5 4" xfId="21271"/>
    <cellStyle name="Standaard 19 3 2 3 2 5 5" xfId="23994"/>
    <cellStyle name="Standaard 19 3 2 3 2 6" xfId="3168"/>
    <cellStyle name="Standaard 19 3 2 3 2 6 2" xfId="12895"/>
    <cellStyle name="Standaard 19 3 2 3 2 6 3" xfId="21978"/>
    <cellStyle name="Standaard 19 3 2 3 2 6 4" xfId="24700"/>
    <cellStyle name="Standaard 19 3 2 3 2 7" xfId="10871"/>
    <cellStyle name="Standaard 19 3 2 3 2 8" xfId="20614"/>
    <cellStyle name="Standaard 19 3 2 3 2 9" xfId="23338"/>
    <cellStyle name="Standaard 19 3 2 3 3" xfId="1016"/>
    <cellStyle name="Standaard 19 3 2 3 3 2" xfId="1353"/>
    <cellStyle name="Standaard 19 3 2 3 3 2 2" xfId="2016"/>
    <cellStyle name="Standaard 19 3 2 3 3 2 2 2" xfId="4238"/>
    <cellStyle name="Standaard 19 3 2 3 3 2 2 2 2" xfId="13965"/>
    <cellStyle name="Standaard 19 3 2 3 3 2 2 2 3" xfId="23006"/>
    <cellStyle name="Standaard 19 3 2 3 3 2 2 2 4" xfId="25728"/>
    <cellStyle name="Standaard 19 3 2 3 3 2 2 3" xfId="11899"/>
    <cellStyle name="Standaard 19 3 2 3 3 2 2 4" xfId="21643"/>
    <cellStyle name="Standaard 19 3 2 3 3 2 2 5" xfId="24366"/>
    <cellStyle name="Standaard 19 3 2 3 3 2 3" xfId="3577"/>
    <cellStyle name="Standaard 19 3 2 3 3 2 3 2" xfId="13304"/>
    <cellStyle name="Standaard 19 3 2 3 3 2 3 3" xfId="22350"/>
    <cellStyle name="Standaard 19 3 2 3 3 2 3 4" xfId="25072"/>
    <cellStyle name="Standaard 19 3 2 3 3 2 4" xfId="11243"/>
    <cellStyle name="Standaard 19 3 2 3 3 2 5" xfId="20987"/>
    <cellStyle name="Standaard 19 3 2 3 3 2 6" xfId="23710"/>
    <cellStyle name="Standaard 19 3 2 3 3 3" xfId="1688"/>
    <cellStyle name="Standaard 19 3 2 3 3 3 2" xfId="3910"/>
    <cellStyle name="Standaard 19 3 2 3 3 3 2 2" xfId="13637"/>
    <cellStyle name="Standaard 19 3 2 3 3 3 2 3" xfId="22678"/>
    <cellStyle name="Standaard 19 3 2 3 3 3 2 4" xfId="25400"/>
    <cellStyle name="Standaard 19 3 2 3 3 3 3" xfId="11571"/>
    <cellStyle name="Standaard 19 3 2 3 3 3 4" xfId="21315"/>
    <cellStyle name="Standaard 19 3 2 3 3 3 5" xfId="24038"/>
    <cellStyle name="Standaard 19 3 2 3 3 4" xfId="3212"/>
    <cellStyle name="Standaard 19 3 2 3 3 4 2" xfId="12939"/>
    <cellStyle name="Standaard 19 3 2 3 3 4 3" xfId="22022"/>
    <cellStyle name="Standaard 19 3 2 3 3 4 4" xfId="24744"/>
    <cellStyle name="Standaard 19 3 2 3 3 5" xfId="10915"/>
    <cellStyle name="Standaard 19 3 2 3 3 6" xfId="20658"/>
    <cellStyle name="Standaard 19 3 2 3 3 7" xfId="23382"/>
    <cellStyle name="Standaard 19 3 2 3 4" xfId="1105"/>
    <cellStyle name="Standaard 19 3 2 3 4 2" xfId="1442"/>
    <cellStyle name="Standaard 19 3 2 3 4 2 2" xfId="2104"/>
    <cellStyle name="Standaard 19 3 2 3 4 2 2 2" xfId="4326"/>
    <cellStyle name="Standaard 19 3 2 3 4 2 2 2 2" xfId="14053"/>
    <cellStyle name="Standaard 19 3 2 3 4 2 2 2 3" xfId="23094"/>
    <cellStyle name="Standaard 19 3 2 3 4 2 2 2 4" xfId="25816"/>
    <cellStyle name="Standaard 19 3 2 3 4 2 2 3" xfId="11987"/>
    <cellStyle name="Standaard 19 3 2 3 4 2 2 4" xfId="21731"/>
    <cellStyle name="Standaard 19 3 2 3 4 2 2 5" xfId="24454"/>
    <cellStyle name="Standaard 19 3 2 3 4 2 3" xfId="3665"/>
    <cellStyle name="Standaard 19 3 2 3 4 2 3 2" xfId="13392"/>
    <cellStyle name="Standaard 19 3 2 3 4 2 3 3" xfId="22438"/>
    <cellStyle name="Standaard 19 3 2 3 4 2 3 4" xfId="25160"/>
    <cellStyle name="Standaard 19 3 2 3 4 2 4" xfId="11331"/>
    <cellStyle name="Standaard 19 3 2 3 4 2 5" xfId="21075"/>
    <cellStyle name="Standaard 19 3 2 3 4 2 6" xfId="23798"/>
    <cellStyle name="Standaard 19 3 2 3 4 3" xfId="1776"/>
    <cellStyle name="Standaard 19 3 2 3 4 3 2" xfId="3998"/>
    <cellStyle name="Standaard 19 3 2 3 4 3 2 2" xfId="13725"/>
    <cellStyle name="Standaard 19 3 2 3 4 3 2 3" xfId="22766"/>
    <cellStyle name="Standaard 19 3 2 3 4 3 2 4" xfId="25488"/>
    <cellStyle name="Standaard 19 3 2 3 4 3 3" xfId="11659"/>
    <cellStyle name="Standaard 19 3 2 3 4 3 4" xfId="21403"/>
    <cellStyle name="Standaard 19 3 2 3 4 3 5" xfId="24126"/>
    <cellStyle name="Standaard 19 3 2 3 4 4" xfId="3301"/>
    <cellStyle name="Standaard 19 3 2 3 4 4 2" xfId="13028"/>
    <cellStyle name="Standaard 19 3 2 3 4 4 3" xfId="22110"/>
    <cellStyle name="Standaard 19 3 2 3 4 4 4" xfId="24832"/>
    <cellStyle name="Standaard 19 3 2 3 4 5" xfId="11003"/>
    <cellStyle name="Standaard 19 3 2 3 4 6" xfId="20746"/>
    <cellStyle name="Standaard 19 3 2 3 4 7" xfId="23470"/>
    <cellStyle name="Standaard 19 3 2 3 5" xfId="1187"/>
    <cellStyle name="Standaard 19 3 2 3 5 2" xfId="1522"/>
    <cellStyle name="Standaard 19 3 2 3 5 2 2" xfId="2183"/>
    <cellStyle name="Standaard 19 3 2 3 5 2 2 2" xfId="4405"/>
    <cellStyle name="Standaard 19 3 2 3 5 2 2 2 2" xfId="14132"/>
    <cellStyle name="Standaard 19 3 2 3 5 2 2 2 3" xfId="23173"/>
    <cellStyle name="Standaard 19 3 2 3 5 2 2 2 4" xfId="25895"/>
    <cellStyle name="Standaard 19 3 2 3 5 2 2 3" xfId="12066"/>
    <cellStyle name="Standaard 19 3 2 3 5 2 2 4" xfId="21810"/>
    <cellStyle name="Standaard 19 3 2 3 5 2 2 5" xfId="24533"/>
    <cellStyle name="Standaard 19 3 2 3 5 2 3" xfId="3744"/>
    <cellStyle name="Standaard 19 3 2 3 5 2 3 2" xfId="13471"/>
    <cellStyle name="Standaard 19 3 2 3 5 2 3 3" xfId="22517"/>
    <cellStyle name="Standaard 19 3 2 3 5 2 3 4" xfId="25239"/>
    <cellStyle name="Standaard 19 3 2 3 5 2 4" xfId="11410"/>
    <cellStyle name="Standaard 19 3 2 3 5 2 5" xfId="21154"/>
    <cellStyle name="Standaard 19 3 2 3 5 2 6" xfId="23877"/>
    <cellStyle name="Standaard 19 3 2 3 5 3" xfId="1855"/>
    <cellStyle name="Standaard 19 3 2 3 5 3 2" xfId="4077"/>
    <cellStyle name="Standaard 19 3 2 3 5 3 2 2" xfId="13804"/>
    <cellStyle name="Standaard 19 3 2 3 5 3 2 3" xfId="22845"/>
    <cellStyle name="Standaard 19 3 2 3 5 3 2 4" xfId="25567"/>
    <cellStyle name="Standaard 19 3 2 3 5 3 3" xfId="11738"/>
    <cellStyle name="Standaard 19 3 2 3 5 3 4" xfId="21482"/>
    <cellStyle name="Standaard 19 3 2 3 5 3 5" xfId="24205"/>
    <cellStyle name="Standaard 19 3 2 3 5 4" xfId="3383"/>
    <cellStyle name="Standaard 19 3 2 3 5 4 2" xfId="13110"/>
    <cellStyle name="Standaard 19 3 2 3 5 4 3" xfId="22189"/>
    <cellStyle name="Standaard 19 3 2 3 5 4 4" xfId="24911"/>
    <cellStyle name="Standaard 19 3 2 3 5 5" xfId="11082"/>
    <cellStyle name="Standaard 19 3 2 3 5 6" xfId="20825"/>
    <cellStyle name="Standaard 19 3 2 3 5 7" xfId="23549"/>
    <cellStyle name="Standaard 19 3 2 3 6" xfId="1265"/>
    <cellStyle name="Standaard 19 3 2 3 6 2" xfId="1928"/>
    <cellStyle name="Standaard 19 3 2 3 6 2 2" xfId="4150"/>
    <cellStyle name="Standaard 19 3 2 3 6 2 2 2" xfId="13877"/>
    <cellStyle name="Standaard 19 3 2 3 6 2 2 3" xfId="22918"/>
    <cellStyle name="Standaard 19 3 2 3 6 2 2 4" xfId="25640"/>
    <cellStyle name="Standaard 19 3 2 3 6 2 3" xfId="11811"/>
    <cellStyle name="Standaard 19 3 2 3 6 2 4" xfId="21555"/>
    <cellStyle name="Standaard 19 3 2 3 6 2 5" xfId="24278"/>
    <cellStyle name="Standaard 19 3 2 3 6 3" xfId="3489"/>
    <cellStyle name="Standaard 19 3 2 3 6 3 2" xfId="13216"/>
    <cellStyle name="Standaard 19 3 2 3 6 3 3" xfId="22262"/>
    <cellStyle name="Standaard 19 3 2 3 6 3 4" xfId="24984"/>
    <cellStyle name="Standaard 19 3 2 3 6 4" xfId="11155"/>
    <cellStyle name="Standaard 19 3 2 3 6 5" xfId="20899"/>
    <cellStyle name="Standaard 19 3 2 3 6 6" xfId="23622"/>
    <cellStyle name="Standaard 19 3 2 3 7" xfId="1600"/>
    <cellStyle name="Standaard 19 3 2 3 7 2" xfId="3822"/>
    <cellStyle name="Standaard 19 3 2 3 7 2 2" xfId="13549"/>
    <cellStyle name="Standaard 19 3 2 3 7 2 3" xfId="22590"/>
    <cellStyle name="Standaard 19 3 2 3 7 2 4" xfId="25312"/>
    <cellStyle name="Standaard 19 3 2 3 7 3" xfId="11483"/>
    <cellStyle name="Standaard 19 3 2 3 7 4" xfId="21227"/>
    <cellStyle name="Standaard 19 3 2 3 7 5" xfId="23950"/>
    <cellStyle name="Standaard 19 3 2 3 8" xfId="3123"/>
    <cellStyle name="Standaard 19 3 2 3 8 2" xfId="12850"/>
    <cellStyle name="Standaard 19 3 2 3 8 3" xfId="21934"/>
    <cellStyle name="Standaard 19 3 2 3 8 4" xfId="24656"/>
    <cellStyle name="Standaard 19 3 2 3 9" xfId="10827"/>
    <cellStyle name="Standaard 19 3 2 4" xfId="938"/>
    <cellStyle name="Standaard 19 3 2 4 10" xfId="20580"/>
    <cellStyle name="Standaard 19 3 2 4 11" xfId="23304"/>
    <cellStyle name="Standaard 19 3 2 4 2" xfId="982"/>
    <cellStyle name="Standaard 19 3 2 4 2 2" xfId="1070"/>
    <cellStyle name="Standaard 19 3 2 4 2 2 2" xfId="1407"/>
    <cellStyle name="Standaard 19 3 2 4 2 2 2 2" xfId="2070"/>
    <cellStyle name="Standaard 19 3 2 4 2 2 2 2 2" xfId="4292"/>
    <cellStyle name="Standaard 19 3 2 4 2 2 2 2 2 2" xfId="14019"/>
    <cellStyle name="Standaard 19 3 2 4 2 2 2 2 2 3" xfId="23060"/>
    <cellStyle name="Standaard 19 3 2 4 2 2 2 2 2 4" xfId="25782"/>
    <cellStyle name="Standaard 19 3 2 4 2 2 2 2 3" xfId="11953"/>
    <cellStyle name="Standaard 19 3 2 4 2 2 2 2 4" xfId="21697"/>
    <cellStyle name="Standaard 19 3 2 4 2 2 2 2 5" xfId="24420"/>
    <cellStyle name="Standaard 19 3 2 4 2 2 2 3" xfId="3631"/>
    <cellStyle name="Standaard 19 3 2 4 2 2 2 3 2" xfId="13358"/>
    <cellStyle name="Standaard 19 3 2 4 2 2 2 3 3" xfId="22404"/>
    <cellStyle name="Standaard 19 3 2 4 2 2 2 3 4" xfId="25126"/>
    <cellStyle name="Standaard 19 3 2 4 2 2 2 4" xfId="11297"/>
    <cellStyle name="Standaard 19 3 2 4 2 2 2 5" xfId="21041"/>
    <cellStyle name="Standaard 19 3 2 4 2 2 2 6" xfId="23764"/>
    <cellStyle name="Standaard 19 3 2 4 2 2 3" xfId="1742"/>
    <cellStyle name="Standaard 19 3 2 4 2 2 3 2" xfId="3964"/>
    <cellStyle name="Standaard 19 3 2 4 2 2 3 2 2" xfId="13691"/>
    <cellStyle name="Standaard 19 3 2 4 2 2 3 2 3" xfId="22732"/>
    <cellStyle name="Standaard 19 3 2 4 2 2 3 2 4" xfId="25454"/>
    <cellStyle name="Standaard 19 3 2 4 2 2 3 3" xfId="11625"/>
    <cellStyle name="Standaard 19 3 2 4 2 2 3 4" xfId="21369"/>
    <cellStyle name="Standaard 19 3 2 4 2 2 3 5" xfId="24092"/>
    <cellStyle name="Standaard 19 3 2 4 2 2 4" xfId="3266"/>
    <cellStyle name="Standaard 19 3 2 4 2 2 4 2" xfId="12993"/>
    <cellStyle name="Standaard 19 3 2 4 2 2 4 3" xfId="22076"/>
    <cellStyle name="Standaard 19 3 2 4 2 2 4 4" xfId="24798"/>
    <cellStyle name="Standaard 19 3 2 4 2 2 5" xfId="10969"/>
    <cellStyle name="Standaard 19 3 2 4 2 2 6" xfId="20712"/>
    <cellStyle name="Standaard 19 3 2 4 2 2 7" xfId="23436"/>
    <cellStyle name="Standaard 19 3 2 4 2 3" xfId="1161"/>
    <cellStyle name="Standaard 19 3 2 4 2 3 2" xfId="1497"/>
    <cellStyle name="Standaard 19 3 2 4 2 3 2 2" xfId="2158"/>
    <cellStyle name="Standaard 19 3 2 4 2 3 2 2 2" xfId="4380"/>
    <cellStyle name="Standaard 19 3 2 4 2 3 2 2 2 2" xfId="14107"/>
    <cellStyle name="Standaard 19 3 2 4 2 3 2 2 2 3" xfId="23148"/>
    <cellStyle name="Standaard 19 3 2 4 2 3 2 2 2 4" xfId="25870"/>
    <cellStyle name="Standaard 19 3 2 4 2 3 2 2 3" xfId="12041"/>
    <cellStyle name="Standaard 19 3 2 4 2 3 2 2 4" xfId="21785"/>
    <cellStyle name="Standaard 19 3 2 4 2 3 2 2 5" xfId="24508"/>
    <cellStyle name="Standaard 19 3 2 4 2 3 2 3" xfId="3719"/>
    <cellStyle name="Standaard 19 3 2 4 2 3 2 3 2" xfId="13446"/>
    <cellStyle name="Standaard 19 3 2 4 2 3 2 3 3" xfId="22492"/>
    <cellStyle name="Standaard 19 3 2 4 2 3 2 3 4" xfId="25214"/>
    <cellStyle name="Standaard 19 3 2 4 2 3 2 4" xfId="11385"/>
    <cellStyle name="Standaard 19 3 2 4 2 3 2 5" xfId="21129"/>
    <cellStyle name="Standaard 19 3 2 4 2 3 2 6" xfId="23852"/>
    <cellStyle name="Standaard 19 3 2 4 2 3 3" xfId="1830"/>
    <cellStyle name="Standaard 19 3 2 4 2 3 3 2" xfId="4052"/>
    <cellStyle name="Standaard 19 3 2 4 2 3 3 2 2" xfId="13779"/>
    <cellStyle name="Standaard 19 3 2 4 2 3 3 2 3" xfId="22820"/>
    <cellStyle name="Standaard 19 3 2 4 2 3 3 2 4" xfId="25542"/>
    <cellStyle name="Standaard 19 3 2 4 2 3 3 3" xfId="11713"/>
    <cellStyle name="Standaard 19 3 2 4 2 3 3 4" xfId="21457"/>
    <cellStyle name="Standaard 19 3 2 4 2 3 3 5" xfId="24180"/>
    <cellStyle name="Standaard 19 3 2 4 2 3 4" xfId="3357"/>
    <cellStyle name="Standaard 19 3 2 4 2 3 4 2" xfId="13084"/>
    <cellStyle name="Standaard 19 3 2 4 2 3 4 3" xfId="22164"/>
    <cellStyle name="Standaard 19 3 2 4 2 3 4 4" xfId="24886"/>
    <cellStyle name="Standaard 19 3 2 4 2 3 5" xfId="11057"/>
    <cellStyle name="Standaard 19 3 2 4 2 3 6" xfId="20800"/>
    <cellStyle name="Standaard 19 3 2 4 2 3 7" xfId="23524"/>
    <cellStyle name="Standaard 19 3 2 4 2 4" xfId="1319"/>
    <cellStyle name="Standaard 19 3 2 4 2 4 2" xfId="1982"/>
    <cellStyle name="Standaard 19 3 2 4 2 4 2 2" xfId="4204"/>
    <cellStyle name="Standaard 19 3 2 4 2 4 2 2 2" xfId="13931"/>
    <cellStyle name="Standaard 19 3 2 4 2 4 2 2 3" xfId="22972"/>
    <cellStyle name="Standaard 19 3 2 4 2 4 2 2 4" xfId="25694"/>
    <cellStyle name="Standaard 19 3 2 4 2 4 2 3" xfId="11865"/>
    <cellStyle name="Standaard 19 3 2 4 2 4 2 4" xfId="21609"/>
    <cellStyle name="Standaard 19 3 2 4 2 4 2 5" xfId="24332"/>
    <cellStyle name="Standaard 19 3 2 4 2 4 3" xfId="3543"/>
    <cellStyle name="Standaard 19 3 2 4 2 4 3 2" xfId="13270"/>
    <cellStyle name="Standaard 19 3 2 4 2 4 3 3" xfId="22316"/>
    <cellStyle name="Standaard 19 3 2 4 2 4 3 4" xfId="25038"/>
    <cellStyle name="Standaard 19 3 2 4 2 4 4" xfId="11209"/>
    <cellStyle name="Standaard 19 3 2 4 2 4 5" xfId="20953"/>
    <cellStyle name="Standaard 19 3 2 4 2 4 6" xfId="23676"/>
    <cellStyle name="Standaard 19 3 2 4 2 5" xfId="1654"/>
    <cellStyle name="Standaard 19 3 2 4 2 5 2" xfId="3876"/>
    <cellStyle name="Standaard 19 3 2 4 2 5 2 2" xfId="13603"/>
    <cellStyle name="Standaard 19 3 2 4 2 5 2 3" xfId="22644"/>
    <cellStyle name="Standaard 19 3 2 4 2 5 2 4" xfId="25366"/>
    <cellStyle name="Standaard 19 3 2 4 2 5 3" xfId="11537"/>
    <cellStyle name="Standaard 19 3 2 4 2 5 4" xfId="21281"/>
    <cellStyle name="Standaard 19 3 2 4 2 5 5" xfId="24004"/>
    <cellStyle name="Standaard 19 3 2 4 2 6" xfId="3178"/>
    <cellStyle name="Standaard 19 3 2 4 2 6 2" xfId="12905"/>
    <cellStyle name="Standaard 19 3 2 4 2 6 3" xfId="21988"/>
    <cellStyle name="Standaard 19 3 2 4 2 6 4" xfId="24710"/>
    <cellStyle name="Standaard 19 3 2 4 2 7" xfId="10881"/>
    <cellStyle name="Standaard 19 3 2 4 2 8" xfId="20624"/>
    <cellStyle name="Standaard 19 3 2 4 2 9" xfId="23348"/>
    <cellStyle name="Standaard 19 3 2 4 3" xfId="1026"/>
    <cellStyle name="Standaard 19 3 2 4 3 2" xfId="1363"/>
    <cellStyle name="Standaard 19 3 2 4 3 2 2" xfId="2026"/>
    <cellStyle name="Standaard 19 3 2 4 3 2 2 2" xfId="4248"/>
    <cellStyle name="Standaard 19 3 2 4 3 2 2 2 2" xfId="13975"/>
    <cellStyle name="Standaard 19 3 2 4 3 2 2 2 3" xfId="23016"/>
    <cellStyle name="Standaard 19 3 2 4 3 2 2 2 4" xfId="25738"/>
    <cellStyle name="Standaard 19 3 2 4 3 2 2 3" xfId="11909"/>
    <cellStyle name="Standaard 19 3 2 4 3 2 2 4" xfId="21653"/>
    <cellStyle name="Standaard 19 3 2 4 3 2 2 5" xfId="24376"/>
    <cellStyle name="Standaard 19 3 2 4 3 2 3" xfId="3587"/>
    <cellStyle name="Standaard 19 3 2 4 3 2 3 2" xfId="13314"/>
    <cellStyle name="Standaard 19 3 2 4 3 2 3 3" xfId="22360"/>
    <cellStyle name="Standaard 19 3 2 4 3 2 3 4" xfId="25082"/>
    <cellStyle name="Standaard 19 3 2 4 3 2 4" xfId="11253"/>
    <cellStyle name="Standaard 19 3 2 4 3 2 5" xfId="20997"/>
    <cellStyle name="Standaard 19 3 2 4 3 2 6" xfId="23720"/>
    <cellStyle name="Standaard 19 3 2 4 3 3" xfId="1698"/>
    <cellStyle name="Standaard 19 3 2 4 3 3 2" xfId="3920"/>
    <cellStyle name="Standaard 19 3 2 4 3 3 2 2" xfId="13647"/>
    <cellStyle name="Standaard 19 3 2 4 3 3 2 3" xfId="22688"/>
    <cellStyle name="Standaard 19 3 2 4 3 3 2 4" xfId="25410"/>
    <cellStyle name="Standaard 19 3 2 4 3 3 3" xfId="11581"/>
    <cellStyle name="Standaard 19 3 2 4 3 3 4" xfId="21325"/>
    <cellStyle name="Standaard 19 3 2 4 3 3 5" xfId="24048"/>
    <cellStyle name="Standaard 19 3 2 4 3 4" xfId="3222"/>
    <cellStyle name="Standaard 19 3 2 4 3 4 2" xfId="12949"/>
    <cellStyle name="Standaard 19 3 2 4 3 4 3" xfId="22032"/>
    <cellStyle name="Standaard 19 3 2 4 3 4 4" xfId="24754"/>
    <cellStyle name="Standaard 19 3 2 4 3 5" xfId="10925"/>
    <cellStyle name="Standaard 19 3 2 4 3 6" xfId="20668"/>
    <cellStyle name="Standaard 19 3 2 4 3 7" xfId="23392"/>
    <cellStyle name="Standaard 19 3 2 4 4" xfId="1116"/>
    <cellStyle name="Standaard 19 3 2 4 4 2" xfId="1452"/>
    <cellStyle name="Standaard 19 3 2 4 4 2 2" xfId="2114"/>
    <cellStyle name="Standaard 19 3 2 4 4 2 2 2" xfId="4336"/>
    <cellStyle name="Standaard 19 3 2 4 4 2 2 2 2" xfId="14063"/>
    <cellStyle name="Standaard 19 3 2 4 4 2 2 2 3" xfId="23104"/>
    <cellStyle name="Standaard 19 3 2 4 4 2 2 2 4" xfId="25826"/>
    <cellStyle name="Standaard 19 3 2 4 4 2 2 3" xfId="11997"/>
    <cellStyle name="Standaard 19 3 2 4 4 2 2 4" xfId="21741"/>
    <cellStyle name="Standaard 19 3 2 4 4 2 2 5" xfId="24464"/>
    <cellStyle name="Standaard 19 3 2 4 4 2 3" xfId="3675"/>
    <cellStyle name="Standaard 19 3 2 4 4 2 3 2" xfId="13402"/>
    <cellStyle name="Standaard 19 3 2 4 4 2 3 3" xfId="22448"/>
    <cellStyle name="Standaard 19 3 2 4 4 2 3 4" xfId="25170"/>
    <cellStyle name="Standaard 19 3 2 4 4 2 4" xfId="11341"/>
    <cellStyle name="Standaard 19 3 2 4 4 2 5" xfId="21085"/>
    <cellStyle name="Standaard 19 3 2 4 4 2 6" xfId="23808"/>
    <cellStyle name="Standaard 19 3 2 4 4 3" xfId="1786"/>
    <cellStyle name="Standaard 19 3 2 4 4 3 2" xfId="4008"/>
    <cellStyle name="Standaard 19 3 2 4 4 3 2 2" xfId="13735"/>
    <cellStyle name="Standaard 19 3 2 4 4 3 2 3" xfId="22776"/>
    <cellStyle name="Standaard 19 3 2 4 4 3 2 4" xfId="25498"/>
    <cellStyle name="Standaard 19 3 2 4 4 3 3" xfId="11669"/>
    <cellStyle name="Standaard 19 3 2 4 4 3 4" xfId="21413"/>
    <cellStyle name="Standaard 19 3 2 4 4 3 5" xfId="24136"/>
    <cellStyle name="Standaard 19 3 2 4 4 4" xfId="3312"/>
    <cellStyle name="Standaard 19 3 2 4 4 4 2" xfId="13039"/>
    <cellStyle name="Standaard 19 3 2 4 4 4 3" xfId="22120"/>
    <cellStyle name="Standaard 19 3 2 4 4 4 4" xfId="24842"/>
    <cellStyle name="Standaard 19 3 2 4 4 5" xfId="11013"/>
    <cellStyle name="Standaard 19 3 2 4 4 6" xfId="20756"/>
    <cellStyle name="Standaard 19 3 2 4 4 7" xfId="23480"/>
    <cellStyle name="Standaard 19 3 2 4 5" xfId="1188"/>
    <cellStyle name="Standaard 19 3 2 4 5 2" xfId="1523"/>
    <cellStyle name="Standaard 19 3 2 4 5 2 2" xfId="2184"/>
    <cellStyle name="Standaard 19 3 2 4 5 2 2 2" xfId="4406"/>
    <cellStyle name="Standaard 19 3 2 4 5 2 2 2 2" xfId="14133"/>
    <cellStyle name="Standaard 19 3 2 4 5 2 2 2 3" xfId="23174"/>
    <cellStyle name="Standaard 19 3 2 4 5 2 2 2 4" xfId="25896"/>
    <cellStyle name="Standaard 19 3 2 4 5 2 2 3" xfId="12067"/>
    <cellStyle name="Standaard 19 3 2 4 5 2 2 4" xfId="21811"/>
    <cellStyle name="Standaard 19 3 2 4 5 2 2 5" xfId="24534"/>
    <cellStyle name="Standaard 19 3 2 4 5 2 3" xfId="3745"/>
    <cellStyle name="Standaard 19 3 2 4 5 2 3 2" xfId="13472"/>
    <cellStyle name="Standaard 19 3 2 4 5 2 3 3" xfId="22518"/>
    <cellStyle name="Standaard 19 3 2 4 5 2 3 4" xfId="25240"/>
    <cellStyle name="Standaard 19 3 2 4 5 2 4" xfId="11411"/>
    <cellStyle name="Standaard 19 3 2 4 5 2 5" xfId="21155"/>
    <cellStyle name="Standaard 19 3 2 4 5 2 6" xfId="23878"/>
    <cellStyle name="Standaard 19 3 2 4 5 3" xfId="1856"/>
    <cellStyle name="Standaard 19 3 2 4 5 3 2" xfId="4078"/>
    <cellStyle name="Standaard 19 3 2 4 5 3 2 2" xfId="13805"/>
    <cellStyle name="Standaard 19 3 2 4 5 3 2 3" xfId="22846"/>
    <cellStyle name="Standaard 19 3 2 4 5 3 2 4" xfId="25568"/>
    <cellStyle name="Standaard 19 3 2 4 5 3 3" xfId="11739"/>
    <cellStyle name="Standaard 19 3 2 4 5 3 4" xfId="21483"/>
    <cellStyle name="Standaard 19 3 2 4 5 3 5" xfId="24206"/>
    <cellStyle name="Standaard 19 3 2 4 5 4" xfId="3384"/>
    <cellStyle name="Standaard 19 3 2 4 5 4 2" xfId="13111"/>
    <cellStyle name="Standaard 19 3 2 4 5 4 3" xfId="22190"/>
    <cellStyle name="Standaard 19 3 2 4 5 4 4" xfId="24912"/>
    <cellStyle name="Standaard 19 3 2 4 5 5" xfId="11083"/>
    <cellStyle name="Standaard 19 3 2 4 5 6" xfId="20826"/>
    <cellStyle name="Standaard 19 3 2 4 5 7" xfId="23550"/>
    <cellStyle name="Standaard 19 3 2 4 6" xfId="1275"/>
    <cellStyle name="Standaard 19 3 2 4 6 2" xfId="1938"/>
    <cellStyle name="Standaard 19 3 2 4 6 2 2" xfId="4160"/>
    <cellStyle name="Standaard 19 3 2 4 6 2 2 2" xfId="13887"/>
    <cellStyle name="Standaard 19 3 2 4 6 2 2 3" xfId="22928"/>
    <cellStyle name="Standaard 19 3 2 4 6 2 2 4" xfId="25650"/>
    <cellStyle name="Standaard 19 3 2 4 6 2 3" xfId="11821"/>
    <cellStyle name="Standaard 19 3 2 4 6 2 4" xfId="21565"/>
    <cellStyle name="Standaard 19 3 2 4 6 2 5" xfId="24288"/>
    <cellStyle name="Standaard 19 3 2 4 6 3" xfId="3499"/>
    <cellStyle name="Standaard 19 3 2 4 6 3 2" xfId="13226"/>
    <cellStyle name="Standaard 19 3 2 4 6 3 3" xfId="22272"/>
    <cellStyle name="Standaard 19 3 2 4 6 3 4" xfId="24994"/>
    <cellStyle name="Standaard 19 3 2 4 6 4" xfId="11165"/>
    <cellStyle name="Standaard 19 3 2 4 6 5" xfId="20909"/>
    <cellStyle name="Standaard 19 3 2 4 6 6" xfId="23632"/>
    <cellStyle name="Standaard 19 3 2 4 7" xfId="1610"/>
    <cellStyle name="Standaard 19 3 2 4 7 2" xfId="3832"/>
    <cellStyle name="Standaard 19 3 2 4 7 2 2" xfId="13559"/>
    <cellStyle name="Standaard 19 3 2 4 7 2 3" xfId="22600"/>
    <cellStyle name="Standaard 19 3 2 4 7 2 4" xfId="25322"/>
    <cellStyle name="Standaard 19 3 2 4 7 3" xfId="11493"/>
    <cellStyle name="Standaard 19 3 2 4 7 4" xfId="21237"/>
    <cellStyle name="Standaard 19 3 2 4 7 5" xfId="23960"/>
    <cellStyle name="Standaard 19 3 2 4 8" xfId="3134"/>
    <cellStyle name="Standaard 19 3 2 4 8 2" xfId="12861"/>
    <cellStyle name="Standaard 19 3 2 4 8 3" xfId="21944"/>
    <cellStyle name="Standaard 19 3 2 4 8 4" xfId="24666"/>
    <cellStyle name="Standaard 19 3 2 4 9" xfId="10837"/>
    <cellStyle name="Standaard 19 3 2 5" xfId="948"/>
    <cellStyle name="Standaard 19 3 2 5 2" xfId="1036"/>
    <cellStyle name="Standaard 19 3 2 5 2 2" xfId="1373"/>
    <cellStyle name="Standaard 19 3 2 5 2 2 2" xfId="2036"/>
    <cellStyle name="Standaard 19 3 2 5 2 2 2 2" xfId="4258"/>
    <cellStyle name="Standaard 19 3 2 5 2 2 2 2 2" xfId="13985"/>
    <cellStyle name="Standaard 19 3 2 5 2 2 2 2 3" xfId="23026"/>
    <cellStyle name="Standaard 19 3 2 5 2 2 2 2 4" xfId="25748"/>
    <cellStyle name="Standaard 19 3 2 5 2 2 2 3" xfId="11919"/>
    <cellStyle name="Standaard 19 3 2 5 2 2 2 4" xfId="21663"/>
    <cellStyle name="Standaard 19 3 2 5 2 2 2 5" xfId="24386"/>
    <cellStyle name="Standaard 19 3 2 5 2 2 3" xfId="3597"/>
    <cellStyle name="Standaard 19 3 2 5 2 2 3 2" xfId="13324"/>
    <cellStyle name="Standaard 19 3 2 5 2 2 3 3" xfId="22370"/>
    <cellStyle name="Standaard 19 3 2 5 2 2 3 4" xfId="25092"/>
    <cellStyle name="Standaard 19 3 2 5 2 2 4" xfId="11263"/>
    <cellStyle name="Standaard 19 3 2 5 2 2 5" xfId="21007"/>
    <cellStyle name="Standaard 19 3 2 5 2 2 6" xfId="23730"/>
    <cellStyle name="Standaard 19 3 2 5 2 3" xfId="1708"/>
    <cellStyle name="Standaard 19 3 2 5 2 3 2" xfId="3930"/>
    <cellStyle name="Standaard 19 3 2 5 2 3 2 2" xfId="13657"/>
    <cellStyle name="Standaard 19 3 2 5 2 3 2 3" xfId="22698"/>
    <cellStyle name="Standaard 19 3 2 5 2 3 2 4" xfId="25420"/>
    <cellStyle name="Standaard 19 3 2 5 2 3 3" xfId="11591"/>
    <cellStyle name="Standaard 19 3 2 5 2 3 4" xfId="21335"/>
    <cellStyle name="Standaard 19 3 2 5 2 3 5" xfId="24058"/>
    <cellStyle name="Standaard 19 3 2 5 2 4" xfId="3232"/>
    <cellStyle name="Standaard 19 3 2 5 2 4 2" xfId="12959"/>
    <cellStyle name="Standaard 19 3 2 5 2 4 3" xfId="22042"/>
    <cellStyle name="Standaard 19 3 2 5 2 4 4" xfId="24764"/>
    <cellStyle name="Standaard 19 3 2 5 2 5" xfId="10935"/>
    <cellStyle name="Standaard 19 3 2 5 2 6" xfId="20678"/>
    <cellStyle name="Standaard 19 3 2 5 2 7" xfId="23402"/>
    <cellStyle name="Standaard 19 3 2 5 3" xfId="1127"/>
    <cellStyle name="Standaard 19 3 2 5 3 2" xfId="1463"/>
    <cellStyle name="Standaard 19 3 2 5 3 2 2" xfId="2124"/>
    <cellStyle name="Standaard 19 3 2 5 3 2 2 2" xfId="4346"/>
    <cellStyle name="Standaard 19 3 2 5 3 2 2 2 2" xfId="14073"/>
    <cellStyle name="Standaard 19 3 2 5 3 2 2 2 3" xfId="23114"/>
    <cellStyle name="Standaard 19 3 2 5 3 2 2 2 4" xfId="25836"/>
    <cellStyle name="Standaard 19 3 2 5 3 2 2 3" xfId="12007"/>
    <cellStyle name="Standaard 19 3 2 5 3 2 2 4" xfId="21751"/>
    <cellStyle name="Standaard 19 3 2 5 3 2 2 5" xfId="24474"/>
    <cellStyle name="Standaard 19 3 2 5 3 2 3" xfId="3685"/>
    <cellStyle name="Standaard 19 3 2 5 3 2 3 2" xfId="13412"/>
    <cellStyle name="Standaard 19 3 2 5 3 2 3 3" xfId="22458"/>
    <cellStyle name="Standaard 19 3 2 5 3 2 3 4" xfId="25180"/>
    <cellStyle name="Standaard 19 3 2 5 3 2 4" xfId="11351"/>
    <cellStyle name="Standaard 19 3 2 5 3 2 5" xfId="21095"/>
    <cellStyle name="Standaard 19 3 2 5 3 2 6" xfId="23818"/>
    <cellStyle name="Standaard 19 3 2 5 3 3" xfId="1796"/>
    <cellStyle name="Standaard 19 3 2 5 3 3 2" xfId="4018"/>
    <cellStyle name="Standaard 19 3 2 5 3 3 2 2" xfId="13745"/>
    <cellStyle name="Standaard 19 3 2 5 3 3 2 3" xfId="22786"/>
    <cellStyle name="Standaard 19 3 2 5 3 3 2 4" xfId="25508"/>
    <cellStyle name="Standaard 19 3 2 5 3 3 3" xfId="11679"/>
    <cellStyle name="Standaard 19 3 2 5 3 3 4" xfId="21423"/>
    <cellStyle name="Standaard 19 3 2 5 3 3 5" xfId="24146"/>
    <cellStyle name="Standaard 19 3 2 5 3 4" xfId="3323"/>
    <cellStyle name="Standaard 19 3 2 5 3 4 2" xfId="13050"/>
    <cellStyle name="Standaard 19 3 2 5 3 4 3" xfId="22130"/>
    <cellStyle name="Standaard 19 3 2 5 3 4 4" xfId="24852"/>
    <cellStyle name="Standaard 19 3 2 5 3 5" xfId="11023"/>
    <cellStyle name="Standaard 19 3 2 5 3 6" xfId="20766"/>
    <cellStyle name="Standaard 19 3 2 5 3 7" xfId="23490"/>
    <cellStyle name="Standaard 19 3 2 5 4" xfId="1285"/>
    <cellStyle name="Standaard 19 3 2 5 4 2" xfId="1948"/>
    <cellStyle name="Standaard 19 3 2 5 4 2 2" xfId="4170"/>
    <cellStyle name="Standaard 19 3 2 5 4 2 2 2" xfId="13897"/>
    <cellStyle name="Standaard 19 3 2 5 4 2 2 3" xfId="22938"/>
    <cellStyle name="Standaard 19 3 2 5 4 2 2 4" xfId="25660"/>
    <cellStyle name="Standaard 19 3 2 5 4 2 3" xfId="11831"/>
    <cellStyle name="Standaard 19 3 2 5 4 2 4" xfId="21575"/>
    <cellStyle name="Standaard 19 3 2 5 4 2 5" xfId="24298"/>
    <cellStyle name="Standaard 19 3 2 5 4 3" xfId="3509"/>
    <cellStyle name="Standaard 19 3 2 5 4 3 2" xfId="13236"/>
    <cellStyle name="Standaard 19 3 2 5 4 3 3" xfId="22282"/>
    <cellStyle name="Standaard 19 3 2 5 4 3 4" xfId="25004"/>
    <cellStyle name="Standaard 19 3 2 5 4 4" xfId="11175"/>
    <cellStyle name="Standaard 19 3 2 5 4 5" xfId="20919"/>
    <cellStyle name="Standaard 19 3 2 5 4 6" xfId="23642"/>
    <cellStyle name="Standaard 19 3 2 5 5" xfId="1620"/>
    <cellStyle name="Standaard 19 3 2 5 5 2" xfId="3842"/>
    <cellStyle name="Standaard 19 3 2 5 5 2 2" xfId="13569"/>
    <cellStyle name="Standaard 19 3 2 5 5 2 3" xfId="22610"/>
    <cellStyle name="Standaard 19 3 2 5 5 2 4" xfId="25332"/>
    <cellStyle name="Standaard 19 3 2 5 5 3" xfId="11503"/>
    <cellStyle name="Standaard 19 3 2 5 5 4" xfId="21247"/>
    <cellStyle name="Standaard 19 3 2 5 5 5" xfId="23970"/>
    <cellStyle name="Standaard 19 3 2 5 6" xfId="3144"/>
    <cellStyle name="Standaard 19 3 2 5 6 2" xfId="12871"/>
    <cellStyle name="Standaard 19 3 2 5 6 3" xfId="21954"/>
    <cellStyle name="Standaard 19 3 2 5 6 4" xfId="24676"/>
    <cellStyle name="Standaard 19 3 2 5 7" xfId="10847"/>
    <cellStyle name="Standaard 19 3 2 5 8" xfId="20590"/>
    <cellStyle name="Standaard 19 3 2 5 9" xfId="23314"/>
    <cellStyle name="Standaard 19 3 2 6" xfId="992"/>
    <cellStyle name="Standaard 19 3 2 6 2" xfId="1329"/>
    <cellStyle name="Standaard 19 3 2 6 2 2" xfId="1992"/>
    <cellStyle name="Standaard 19 3 2 6 2 2 2" xfId="4214"/>
    <cellStyle name="Standaard 19 3 2 6 2 2 2 2" xfId="13941"/>
    <cellStyle name="Standaard 19 3 2 6 2 2 2 3" xfId="22982"/>
    <cellStyle name="Standaard 19 3 2 6 2 2 2 4" xfId="25704"/>
    <cellStyle name="Standaard 19 3 2 6 2 2 3" xfId="11875"/>
    <cellStyle name="Standaard 19 3 2 6 2 2 4" xfId="21619"/>
    <cellStyle name="Standaard 19 3 2 6 2 2 5" xfId="24342"/>
    <cellStyle name="Standaard 19 3 2 6 2 3" xfId="3553"/>
    <cellStyle name="Standaard 19 3 2 6 2 3 2" xfId="13280"/>
    <cellStyle name="Standaard 19 3 2 6 2 3 3" xfId="22326"/>
    <cellStyle name="Standaard 19 3 2 6 2 3 4" xfId="25048"/>
    <cellStyle name="Standaard 19 3 2 6 2 4" xfId="11219"/>
    <cellStyle name="Standaard 19 3 2 6 2 5" xfId="20963"/>
    <cellStyle name="Standaard 19 3 2 6 2 6" xfId="23686"/>
    <cellStyle name="Standaard 19 3 2 6 3" xfId="1664"/>
    <cellStyle name="Standaard 19 3 2 6 3 2" xfId="3886"/>
    <cellStyle name="Standaard 19 3 2 6 3 2 2" xfId="13613"/>
    <cellStyle name="Standaard 19 3 2 6 3 2 3" xfId="22654"/>
    <cellStyle name="Standaard 19 3 2 6 3 2 4" xfId="25376"/>
    <cellStyle name="Standaard 19 3 2 6 3 3" xfId="11547"/>
    <cellStyle name="Standaard 19 3 2 6 3 4" xfId="21291"/>
    <cellStyle name="Standaard 19 3 2 6 3 5" xfId="24014"/>
    <cellStyle name="Standaard 19 3 2 6 4" xfId="3188"/>
    <cellStyle name="Standaard 19 3 2 6 4 2" xfId="12915"/>
    <cellStyle name="Standaard 19 3 2 6 4 3" xfId="21998"/>
    <cellStyle name="Standaard 19 3 2 6 4 4" xfId="24720"/>
    <cellStyle name="Standaard 19 3 2 6 5" xfId="10891"/>
    <cellStyle name="Standaard 19 3 2 6 6" xfId="20634"/>
    <cellStyle name="Standaard 19 3 2 6 7" xfId="23358"/>
    <cellStyle name="Standaard 19 3 2 7" xfId="1080"/>
    <cellStyle name="Standaard 19 3 2 7 2" xfId="1417"/>
    <cellStyle name="Standaard 19 3 2 7 2 2" xfId="2080"/>
    <cellStyle name="Standaard 19 3 2 7 2 2 2" xfId="4302"/>
    <cellStyle name="Standaard 19 3 2 7 2 2 2 2" xfId="14029"/>
    <cellStyle name="Standaard 19 3 2 7 2 2 2 3" xfId="23070"/>
    <cellStyle name="Standaard 19 3 2 7 2 2 2 4" xfId="25792"/>
    <cellStyle name="Standaard 19 3 2 7 2 2 3" xfId="11963"/>
    <cellStyle name="Standaard 19 3 2 7 2 2 4" xfId="21707"/>
    <cellStyle name="Standaard 19 3 2 7 2 2 5" xfId="24430"/>
    <cellStyle name="Standaard 19 3 2 7 2 3" xfId="3641"/>
    <cellStyle name="Standaard 19 3 2 7 2 3 2" xfId="13368"/>
    <cellStyle name="Standaard 19 3 2 7 2 3 3" xfId="22414"/>
    <cellStyle name="Standaard 19 3 2 7 2 3 4" xfId="25136"/>
    <cellStyle name="Standaard 19 3 2 7 2 4" xfId="11307"/>
    <cellStyle name="Standaard 19 3 2 7 2 5" xfId="21051"/>
    <cellStyle name="Standaard 19 3 2 7 2 6" xfId="23774"/>
    <cellStyle name="Standaard 19 3 2 7 3" xfId="1752"/>
    <cellStyle name="Standaard 19 3 2 7 3 2" xfId="3974"/>
    <cellStyle name="Standaard 19 3 2 7 3 2 2" xfId="13701"/>
    <cellStyle name="Standaard 19 3 2 7 3 2 3" xfId="22742"/>
    <cellStyle name="Standaard 19 3 2 7 3 2 4" xfId="25464"/>
    <cellStyle name="Standaard 19 3 2 7 3 3" xfId="11635"/>
    <cellStyle name="Standaard 19 3 2 7 3 4" xfId="21379"/>
    <cellStyle name="Standaard 19 3 2 7 3 5" xfId="24102"/>
    <cellStyle name="Standaard 19 3 2 7 4" xfId="3276"/>
    <cellStyle name="Standaard 19 3 2 7 4 2" xfId="13003"/>
    <cellStyle name="Standaard 19 3 2 7 4 3" xfId="22086"/>
    <cellStyle name="Standaard 19 3 2 7 4 4" xfId="24808"/>
    <cellStyle name="Standaard 19 3 2 7 5" xfId="10979"/>
    <cellStyle name="Standaard 19 3 2 7 6" xfId="20722"/>
    <cellStyle name="Standaard 19 3 2 7 7" xfId="23446"/>
    <cellStyle name="Standaard 19 3 2 8" xfId="1185"/>
    <cellStyle name="Standaard 19 3 2 8 2" xfId="1520"/>
    <cellStyle name="Standaard 19 3 2 8 2 2" xfId="2181"/>
    <cellStyle name="Standaard 19 3 2 8 2 2 2" xfId="4403"/>
    <cellStyle name="Standaard 19 3 2 8 2 2 2 2" xfId="14130"/>
    <cellStyle name="Standaard 19 3 2 8 2 2 2 3" xfId="23171"/>
    <cellStyle name="Standaard 19 3 2 8 2 2 2 4" xfId="25893"/>
    <cellStyle name="Standaard 19 3 2 8 2 2 3" xfId="12064"/>
    <cellStyle name="Standaard 19 3 2 8 2 2 4" xfId="21808"/>
    <cellStyle name="Standaard 19 3 2 8 2 2 5" xfId="24531"/>
    <cellStyle name="Standaard 19 3 2 8 2 3" xfId="3742"/>
    <cellStyle name="Standaard 19 3 2 8 2 3 2" xfId="13469"/>
    <cellStyle name="Standaard 19 3 2 8 2 3 3" xfId="22515"/>
    <cellStyle name="Standaard 19 3 2 8 2 3 4" xfId="25237"/>
    <cellStyle name="Standaard 19 3 2 8 2 4" xfId="11408"/>
    <cellStyle name="Standaard 19 3 2 8 2 5" xfId="21152"/>
    <cellStyle name="Standaard 19 3 2 8 2 6" xfId="23875"/>
    <cellStyle name="Standaard 19 3 2 8 3" xfId="1853"/>
    <cellStyle name="Standaard 19 3 2 8 3 2" xfId="4075"/>
    <cellStyle name="Standaard 19 3 2 8 3 2 2" xfId="13802"/>
    <cellStyle name="Standaard 19 3 2 8 3 2 3" xfId="22843"/>
    <cellStyle name="Standaard 19 3 2 8 3 2 4" xfId="25565"/>
    <cellStyle name="Standaard 19 3 2 8 3 3" xfId="11736"/>
    <cellStyle name="Standaard 19 3 2 8 3 4" xfId="21480"/>
    <cellStyle name="Standaard 19 3 2 8 3 5" xfId="24203"/>
    <cellStyle name="Standaard 19 3 2 8 4" xfId="3381"/>
    <cellStyle name="Standaard 19 3 2 8 4 2" xfId="13108"/>
    <cellStyle name="Standaard 19 3 2 8 4 3" xfId="22187"/>
    <cellStyle name="Standaard 19 3 2 8 4 4" xfId="24909"/>
    <cellStyle name="Standaard 19 3 2 8 5" xfId="11080"/>
    <cellStyle name="Standaard 19 3 2 8 6" xfId="20823"/>
    <cellStyle name="Standaard 19 3 2 8 7" xfId="23547"/>
    <cellStyle name="Standaard 19 3 2 9" xfId="1241"/>
    <cellStyle name="Standaard 19 3 2 9 2" xfId="1904"/>
    <cellStyle name="Standaard 19 3 2 9 2 2" xfId="4126"/>
    <cellStyle name="Standaard 19 3 2 9 2 2 2" xfId="13853"/>
    <cellStyle name="Standaard 19 3 2 9 2 2 3" xfId="22894"/>
    <cellStyle name="Standaard 19 3 2 9 2 2 4" xfId="25616"/>
    <cellStyle name="Standaard 19 3 2 9 2 3" xfId="11787"/>
    <cellStyle name="Standaard 19 3 2 9 2 4" xfId="21531"/>
    <cellStyle name="Standaard 19 3 2 9 2 5" xfId="24254"/>
    <cellStyle name="Standaard 19 3 2 9 3" xfId="3465"/>
    <cellStyle name="Standaard 19 3 2 9 3 2" xfId="13192"/>
    <cellStyle name="Standaard 19 3 2 9 3 3" xfId="22238"/>
    <cellStyle name="Standaard 19 3 2 9 3 4" xfId="24960"/>
    <cellStyle name="Standaard 19 3 2 9 4" xfId="11131"/>
    <cellStyle name="Standaard 19 3 2 9 5" xfId="20875"/>
    <cellStyle name="Standaard 19 3 2 9 6" xfId="23598"/>
    <cellStyle name="Standaard 19 3 3" xfId="832"/>
    <cellStyle name="Standaard 19 3 4" xfId="912"/>
    <cellStyle name="Standaard 19 3 4 10" xfId="20555"/>
    <cellStyle name="Standaard 19 3 4 11" xfId="23279"/>
    <cellStyle name="Standaard 19 3 4 2" xfId="957"/>
    <cellStyle name="Standaard 19 3 4 2 2" xfId="1045"/>
    <cellStyle name="Standaard 19 3 4 2 2 2" xfId="1382"/>
    <cellStyle name="Standaard 19 3 4 2 2 2 2" xfId="2045"/>
    <cellStyle name="Standaard 19 3 4 2 2 2 2 2" xfId="4267"/>
    <cellStyle name="Standaard 19 3 4 2 2 2 2 2 2" xfId="13994"/>
    <cellStyle name="Standaard 19 3 4 2 2 2 2 2 3" xfId="23035"/>
    <cellStyle name="Standaard 19 3 4 2 2 2 2 2 4" xfId="25757"/>
    <cellStyle name="Standaard 19 3 4 2 2 2 2 3" xfId="11928"/>
    <cellStyle name="Standaard 19 3 4 2 2 2 2 4" xfId="21672"/>
    <cellStyle name="Standaard 19 3 4 2 2 2 2 5" xfId="24395"/>
    <cellStyle name="Standaard 19 3 4 2 2 2 3" xfId="3606"/>
    <cellStyle name="Standaard 19 3 4 2 2 2 3 2" xfId="13333"/>
    <cellStyle name="Standaard 19 3 4 2 2 2 3 3" xfId="22379"/>
    <cellStyle name="Standaard 19 3 4 2 2 2 3 4" xfId="25101"/>
    <cellStyle name="Standaard 19 3 4 2 2 2 4" xfId="11272"/>
    <cellStyle name="Standaard 19 3 4 2 2 2 5" xfId="21016"/>
    <cellStyle name="Standaard 19 3 4 2 2 2 6" xfId="23739"/>
    <cellStyle name="Standaard 19 3 4 2 2 3" xfId="1717"/>
    <cellStyle name="Standaard 19 3 4 2 2 3 2" xfId="3939"/>
    <cellStyle name="Standaard 19 3 4 2 2 3 2 2" xfId="13666"/>
    <cellStyle name="Standaard 19 3 4 2 2 3 2 3" xfId="22707"/>
    <cellStyle name="Standaard 19 3 4 2 2 3 2 4" xfId="25429"/>
    <cellStyle name="Standaard 19 3 4 2 2 3 3" xfId="11600"/>
    <cellStyle name="Standaard 19 3 4 2 2 3 4" xfId="21344"/>
    <cellStyle name="Standaard 19 3 4 2 2 3 5" xfId="24067"/>
    <cellStyle name="Standaard 19 3 4 2 2 4" xfId="3241"/>
    <cellStyle name="Standaard 19 3 4 2 2 4 2" xfId="12968"/>
    <cellStyle name="Standaard 19 3 4 2 2 4 3" xfId="22051"/>
    <cellStyle name="Standaard 19 3 4 2 2 4 4" xfId="24773"/>
    <cellStyle name="Standaard 19 3 4 2 2 5" xfId="10944"/>
    <cellStyle name="Standaard 19 3 4 2 2 6" xfId="20687"/>
    <cellStyle name="Standaard 19 3 4 2 2 7" xfId="23411"/>
    <cellStyle name="Standaard 19 3 4 2 3" xfId="1136"/>
    <cellStyle name="Standaard 19 3 4 2 3 2" xfId="1472"/>
    <cellStyle name="Standaard 19 3 4 2 3 2 2" xfId="2133"/>
    <cellStyle name="Standaard 19 3 4 2 3 2 2 2" xfId="4355"/>
    <cellStyle name="Standaard 19 3 4 2 3 2 2 2 2" xfId="14082"/>
    <cellStyle name="Standaard 19 3 4 2 3 2 2 2 3" xfId="23123"/>
    <cellStyle name="Standaard 19 3 4 2 3 2 2 2 4" xfId="25845"/>
    <cellStyle name="Standaard 19 3 4 2 3 2 2 3" xfId="12016"/>
    <cellStyle name="Standaard 19 3 4 2 3 2 2 4" xfId="21760"/>
    <cellStyle name="Standaard 19 3 4 2 3 2 2 5" xfId="24483"/>
    <cellStyle name="Standaard 19 3 4 2 3 2 3" xfId="3694"/>
    <cellStyle name="Standaard 19 3 4 2 3 2 3 2" xfId="13421"/>
    <cellStyle name="Standaard 19 3 4 2 3 2 3 3" xfId="22467"/>
    <cellStyle name="Standaard 19 3 4 2 3 2 3 4" xfId="25189"/>
    <cellStyle name="Standaard 19 3 4 2 3 2 4" xfId="11360"/>
    <cellStyle name="Standaard 19 3 4 2 3 2 5" xfId="21104"/>
    <cellStyle name="Standaard 19 3 4 2 3 2 6" xfId="23827"/>
    <cellStyle name="Standaard 19 3 4 2 3 3" xfId="1805"/>
    <cellStyle name="Standaard 19 3 4 2 3 3 2" xfId="4027"/>
    <cellStyle name="Standaard 19 3 4 2 3 3 2 2" xfId="13754"/>
    <cellStyle name="Standaard 19 3 4 2 3 3 2 3" xfId="22795"/>
    <cellStyle name="Standaard 19 3 4 2 3 3 2 4" xfId="25517"/>
    <cellStyle name="Standaard 19 3 4 2 3 3 3" xfId="11688"/>
    <cellStyle name="Standaard 19 3 4 2 3 3 4" xfId="21432"/>
    <cellStyle name="Standaard 19 3 4 2 3 3 5" xfId="24155"/>
    <cellStyle name="Standaard 19 3 4 2 3 4" xfId="3332"/>
    <cellStyle name="Standaard 19 3 4 2 3 4 2" xfId="13059"/>
    <cellStyle name="Standaard 19 3 4 2 3 4 3" xfId="22139"/>
    <cellStyle name="Standaard 19 3 4 2 3 4 4" xfId="24861"/>
    <cellStyle name="Standaard 19 3 4 2 3 5" xfId="11032"/>
    <cellStyle name="Standaard 19 3 4 2 3 6" xfId="20775"/>
    <cellStyle name="Standaard 19 3 4 2 3 7" xfId="23499"/>
    <cellStyle name="Standaard 19 3 4 2 4" xfId="1294"/>
    <cellStyle name="Standaard 19 3 4 2 4 2" xfId="1957"/>
    <cellStyle name="Standaard 19 3 4 2 4 2 2" xfId="4179"/>
    <cellStyle name="Standaard 19 3 4 2 4 2 2 2" xfId="13906"/>
    <cellStyle name="Standaard 19 3 4 2 4 2 2 3" xfId="22947"/>
    <cellStyle name="Standaard 19 3 4 2 4 2 2 4" xfId="25669"/>
    <cellStyle name="Standaard 19 3 4 2 4 2 3" xfId="11840"/>
    <cellStyle name="Standaard 19 3 4 2 4 2 4" xfId="21584"/>
    <cellStyle name="Standaard 19 3 4 2 4 2 5" xfId="24307"/>
    <cellStyle name="Standaard 19 3 4 2 4 3" xfId="3518"/>
    <cellStyle name="Standaard 19 3 4 2 4 3 2" xfId="13245"/>
    <cellStyle name="Standaard 19 3 4 2 4 3 3" xfId="22291"/>
    <cellStyle name="Standaard 19 3 4 2 4 3 4" xfId="25013"/>
    <cellStyle name="Standaard 19 3 4 2 4 4" xfId="11184"/>
    <cellStyle name="Standaard 19 3 4 2 4 5" xfId="20928"/>
    <cellStyle name="Standaard 19 3 4 2 4 6" xfId="23651"/>
    <cellStyle name="Standaard 19 3 4 2 5" xfId="1629"/>
    <cellStyle name="Standaard 19 3 4 2 5 2" xfId="3851"/>
    <cellStyle name="Standaard 19 3 4 2 5 2 2" xfId="13578"/>
    <cellStyle name="Standaard 19 3 4 2 5 2 3" xfId="22619"/>
    <cellStyle name="Standaard 19 3 4 2 5 2 4" xfId="25341"/>
    <cellStyle name="Standaard 19 3 4 2 5 3" xfId="11512"/>
    <cellStyle name="Standaard 19 3 4 2 5 4" xfId="21256"/>
    <cellStyle name="Standaard 19 3 4 2 5 5" xfId="23979"/>
    <cellStyle name="Standaard 19 3 4 2 6" xfId="3153"/>
    <cellStyle name="Standaard 19 3 4 2 6 2" xfId="12880"/>
    <cellStyle name="Standaard 19 3 4 2 6 3" xfId="21963"/>
    <cellStyle name="Standaard 19 3 4 2 6 4" xfId="24685"/>
    <cellStyle name="Standaard 19 3 4 2 7" xfId="10856"/>
    <cellStyle name="Standaard 19 3 4 2 8" xfId="20599"/>
    <cellStyle name="Standaard 19 3 4 2 9" xfId="23323"/>
    <cellStyle name="Standaard 19 3 4 3" xfId="1001"/>
    <cellStyle name="Standaard 19 3 4 3 2" xfId="1338"/>
    <cellStyle name="Standaard 19 3 4 3 2 2" xfId="2001"/>
    <cellStyle name="Standaard 19 3 4 3 2 2 2" xfId="4223"/>
    <cellStyle name="Standaard 19 3 4 3 2 2 2 2" xfId="13950"/>
    <cellStyle name="Standaard 19 3 4 3 2 2 2 3" xfId="22991"/>
    <cellStyle name="Standaard 19 3 4 3 2 2 2 4" xfId="25713"/>
    <cellStyle name="Standaard 19 3 4 3 2 2 3" xfId="11884"/>
    <cellStyle name="Standaard 19 3 4 3 2 2 4" xfId="21628"/>
    <cellStyle name="Standaard 19 3 4 3 2 2 5" xfId="24351"/>
    <cellStyle name="Standaard 19 3 4 3 2 3" xfId="3562"/>
    <cellStyle name="Standaard 19 3 4 3 2 3 2" xfId="13289"/>
    <cellStyle name="Standaard 19 3 4 3 2 3 3" xfId="22335"/>
    <cellStyle name="Standaard 19 3 4 3 2 3 4" xfId="25057"/>
    <cellStyle name="Standaard 19 3 4 3 2 4" xfId="11228"/>
    <cellStyle name="Standaard 19 3 4 3 2 5" xfId="20972"/>
    <cellStyle name="Standaard 19 3 4 3 2 6" xfId="23695"/>
    <cellStyle name="Standaard 19 3 4 3 3" xfId="1673"/>
    <cellStyle name="Standaard 19 3 4 3 3 2" xfId="3895"/>
    <cellStyle name="Standaard 19 3 4 3 3 2 2" xfId="13622"/>
    <cellStyle name="Standaard 19 3 4 3 3 2 3" xfId="22663"/>
    <cellStyle name="Standaard 19 3 4 3 3 2 4" xfId="25385"/>
    <cellStyle name="Standaard 19 3 4 3 3 3" xfId="11556"/>
    <cellStyle name="Standaard 19 3 4 3 3 4" xfId="21300"/>
    <cellStyle name="Standaard 19 3 4 3 3 5" xfId="24023"/>
    <cellStyle name="Standaard 19 3 4 3 4" xfId="3197"/>
    <cellStyle name="Standaard 19 3 4 3 4 2" xfId="12924"/>
    <cellStyle name="Standaard 19 3 4 3 4 3" xfId="22007"/>
    <cellStyle name="Standaard 19 3 4 3 4 4" xfId="24729"/>
    <cellStyle name="Standaard 19 3 4 3 5" xfId="10900"/>
    <cellStyle name="Standaard 19 3 4 3 6" xfId="20643"/>
    <cellStyle name="Standaard 19 3 4 3 7" xfId="23367"/>
    <cellStyle name="Standaard 19 3 4 4" xfId="1090"/>
    <cellStyle name="Standaard 19 3 4 4 2" xfId="1427"/>
    <cellStyle name="Standaard 19 3 4 4 2 2" xfId="2089"/>
    <cellStyle name="Standaard 19 3 4 4 2 2 2" xfId="4311"/>
    <cellStyle name="Standaard 19 3 4 4 2 2 2 2" xfId="14038"/>
    <cellStyle name="Standaard 19 3 4 4 2 2 2 3" xfId="23079"/>
    <cellStyle name="Standaard 19 3 4 4 2 2 2 4" xfId="25801"/>
    <cellStyle name="Standaard 19 3 4 4 2 2 3" xfId="11972"/>
    <cellStyle name="Standaard 19 3 4 4 2 2 4" xfId="21716"/>
    <cellStyle name="Standaard 19 3 4 4 2 2 5" xfId="24439"/>
    <cellStyle name="Standaard 19 3 4 4 2 3" xfId="3650"/>
    <cellStyle name="Standaard 19 3 4 4 2 3 2" xfId="13377"/>
    <cellStyle name="Standaard 19 3 4 4 2 3 3" xfId="22423"/>
    <cellStyle name="Standaard 19 3 4 4 2 3 4" xfId="25145"/>
    <cellStyle name="Standaard 19 3 4 4 2 4" xfId="11316"/>
    <cellStyle name="Standaard 19 3 4 4 2 5" xfId="21060"/>
    <cellStyle name="Standaard 19 3 4 4 2 6" xfId="23783"/>
    <cellStyle name="Standaard 19 3 4 4 3" xfId="1761"/>
    <cellStyle name="Standaard 19 3 4 4 3 2" xfId="3983"/>
    <cellStyle name="Standaard 19 3 4 4 3 2 2" xfId="13710"/>
    <cellStyle name="Standaard 19 3 4 4 3 2 3" xfId="22751"/>
    <cellStyle name="Standaard 19 3 4 4 3 2 4" xfId="25473"/>
    <cellStyle name="Standaard 19 3 4 4 3 3" xfId="11644"/>
    <cellStyle name="Standaard 19 3 4 4 3 4" xfId="21388"/>
    <cellStyle name="Standaard 19 3 4 4 3 5" xfId="24111"/>
    <cellStyle name="Standaard 19 3 4 4 4" xfId="3286"/>
    <cellStyle name="Standaard 19 3 4 4 4 2" xfId="13013"/>
    <cellStyle name="Standaard 19 3 4 4 4 3" xfId="22095"/>
    <cellStyle name="Standaard 19 3 4 4 4 4" xfId="24817"/>
    <cellStyle name="Standaard 19 3 4 4 5" xfId="10988"/>
    <cellStyle name="Standaard 19 3 4 4 6" xfId="20731"/>
    <cellStyle name="Standaard 19 3 4 4 7" xfId="23455"/>
    <cellStyle name="Standaard 19 3 4 5" xfId="1189"/>
    <cellStyle name="Standaard 19 3 4 5 2" xfId="1524"/>
    <cellStyle name="Standaard 19 3 4 5 2 2" xfId="2185"/>
    <cellStyle name="Standaard 19 3 4 5 2 2 2" xfId="4407"/>
    <cellStyle name="Standaard 19 3 4 5 2 2 2 2" xfId="14134"/>
    <cellStyle name="Standaard 19 3 4 5 2 2 2 3" xfId="23175"/>
    <cellStyle name="Standaard 19 3 4 5 2 2 2 4" xfId="25897"/>
    <cellStyle name="Standaard 19 3 4 5 2 2 3" xfId="12068"/>
    <cellStyle name="Standaard 19 3 4 5 2 2 4" xfId="21812"/>
    <cellStyle name="Standaard 19 3 4 5 2 2 5" xfId="24535"/>
    <cellStyle name="Standaard 19 3 4 5 2 3" xfId="3746"/>
    <cellStyle name="Standaard 19 3 4 5 2 3 2" xfId="13473"/>
    <cellStyle name="Standaard 19 3 4 5 2 3 3" xfId="22519"/>
    <cellStyle name="Standaard 19 3 4 5 2 3 4" xfId="25241"/>
    <cellStyle name="Standaard 19 3 4 5 2 4" xfId="11412"/>
    <cellStyle name="Standaard 19 3 4 5 2 5" xfId="21156"/>
    <cellStyle name="Standaard 19 3 4 5 2 6" xfId="23879"/>
    <cellStyle name="Standaard 19 3 4 5 3" xfId="1857"/>
    <cellStyle name="Standaard 19 3 4 5 3 2" xfId="4079"/>
    <cellStyle name="Standaard 19 3 4 5 3 2 2" xfId="13806"/>
    <cellStyle name="Standaard 19 3 4 5 3 2 3" xfId="22847"/>
    <cellStyle name="Standaard 19 3 4 5 3 2 4" xfId="25569"/>
    <cellStyle name="Standaard 19 3 4 5 3 3" xfId="11740"/>
    <cellStyle name="Standaard 19 3 4 5 3 4" xfId="21484"/>
    <cellStyle name="Standaard 19 3 4 5 3 5" xfId="24207"/>
    <cellStyle name="Standaard 19 3 4 5 4" xfId="3385"/>
    <cellStyle name="Standaard 19 3 4 5 4 2" xfId="13112"/>
    <cellStyle name="Standaard 19 3 4 5 4 3" xfId="22191"/>
    <cellStyle name="Standaard 19 3 4 5 4 4" xfId="24913"/>
    <cellStyle name="Standaard 19 3 4 5 5" xfId="11084"/>
    <cellStyle name="Standaard 19 3 4 5 6" xfId="20827"/>
    <cellStyle name="Standaard 19 3 4 5 7" xfId="23551"/>
    <cellStyle name="Standaard 19 3 4 6" xfId="1250"/>
    <cellStyle name="Standaard 19 3 4 6 2" xfId="1913"/>
    <cellStyle name="Standaard 19 3 4 6 2 2" xfId="4135"/>
    <cellStyle name="Standaard 19 3 4 6 2 2 2" xfId="13862"/>
    <cellStyle name="Standaard 19 3 4 6 2 2 3" xfId="22903"/>
    <cellStyle name="Standaard 19 3 4 6 2 2 4" xfId="25625"/>
    <cellStyle name="Standaard 19 3 4 6 2 3" xfId="11796"/>
    <cellStyle name="Standaard 19 3 4 6 2 4" xfId="21540"/>
    <cellStyle name="Standaard 19 3 4 6 2 5" xfId="24263"/>
    <cellStyle name="Standaard 19 3 4 6 3" xfId="3474"/>
    <cellStyle name="Standaard 19 3 4 6 3 2" xfId="13201"/>
    <cellStyle name="Standaard 19 3 4 6 3 3" xfId="22247"/>
    <cellStyle name="Standaard 19 3 4 6 3 4" xfId="24969"/>
    <cellStyle name="Standaard 19 3 4 6 4" xfId="11140"/>
    <cellStyle name="Standaard 19 3 4 6 5" xfId="20884"/>
    <cellStyle name="Standaard 19 3 4 6 6" xfId="23607"/>
    <cellStyle name="Standaard 19 3 4 7" xfId="1585"/>
    <cellStyle name="Standaard 19 3 4 7 2" xfId="3807"/>
    <cellStyle name="Standaard 19 3 4 7 2 2" xfId="13534"/>
    <cellStyle name="Standaard 19 3 4 7 2 3" xfId="22575"/>
    <cellStyle name="Standaard 19 3 4 7 2 4" xfId="25297"/>
    <cellStyle name="Standaard 19 3 4 7 3" xfId="11468"/>
    <cellStyle name="Standaard 19 3 4 7 4" xfId="21212"/>
    <cellStyle name="Standaard 19 3 4 7 5" xfId="23935"/>
    <cellStyle name="Standaard 19 3 4 8" xfId="3108"/>
    <cellStyle name="Standaard 19 3 4 8 2" xfId="12835"/>
    <cellStyle name="Standaard 19 3 4 8 3" xfId="21919"/>
    <cellStyle name="Standaard 19 3 4 8 4" xfId="24641"/>
    <cellStyle name="Standaard 19 3 4 9" xfId="10812"/>
    <cellStyle name="Standaard 19 3 5" xfId="922"/>
    <cellStyle name="Standaard 19 3 5 10" xfId="20565"/>
    <cellStyle name="Standaard 19 3 5 11" xfId="23289"/>
    <cellStyle name="Standaard 19 3 5 2" xfId="967"/>
    <cellStyle name="Standaard 19 3 5 2 2" xfId="1055"/>
    <cellStyle name="Standaard 19 3 5 2 2 2" xfId="1392"/>
    <cellStyle name="Standaard 19 3 5 2 2 2 2" xfId="2055"/>
    <cellStyle name="Standaard 19 3 5 2 2 2 2 2" xfId="4277"/>
    <cellStyle name="Standaard 19 3 5 2 2 2 2 2 2" xfId="14004"/>
    <cellStyle name="Standaard 19 3 5 2 2 2 2 2 3" xfId="23045"/>
    <cellStyle name="Standaard 19 3 5 2 2 2 2 2 4" xfId="25767"/>
    <cellStyle name="Standaard 19 3 5 2 2 2 2 3" xfId="11938"/>
    <cellStyle name="Standaard 19 3 5 2 2 2 2 4" xfId="21682"/>
    <cellStyle name="Standaard 19 3 5 2 2 2 2 5" xfId="24405"/>
    <cellStyle name="Standaard 19 3 5 2 2 2 3" xfId="3616"/>
    <cellStyle name="Standaard 19 3 5 2 2 2 3 2" xfId="13343"/>
    <cellStyle name="Standaard 19 3 5 2 2 2 3 3" xfId="22389"/>
    <cellStyle name="Standaard 19 3 5 2 2 2 3 4" xfId="25111"/>
    <cellStyle name="Standaard 19 3 5 2 2 2 4" xfId="11282"/>
    <cellStyle name="Standaard 19 3 5 2 2 2 5" xfId="21026"/>
    <cellStyle name="Standaard 19 3 5 2 2 2 6" xfId="23749"/>
    <cellStyle name="Standaard 19 3 5 2 2 3" xfId="1727"/>
    <cellStyle name="Standaard 19 3 5 2 2 3 2" xfId="3949"/>
    <cellStyle name="Standaard 19 3 5 2 2 3 2 2" xfId="13676"/>
    <cellStyle name="Standaard 19 3 5 2 2 3 2 3" xfId="22717"/>
    <cellStyle name="Standaard 19 3 5 2 2 3 2 4" xfId="25439"/>
    <cellStyle name="Standaard 19 3 5 2 2 3 3" xfId="11610"/>
    <cellStyle name="Standaard 19 3 5 2 2 3 4" xfId="21354"/>
    <cellStyle name="Standaard 19 3 5 2 2 3 5" xfId="24077"/>
    <cellStyle name="Standaard 19 3 5 2 2 4" xfId="3251"/>
    <cellStyle name="Standaard 19 3 5 2 2 4 2" xfId="12978"/>
    <cellStyle name="Standaard 19 3 5 2 2 4 3" xfId="22061"/>
    <cellStyle name="Standaard 19 3 5 2 2 4 4" xfId="24783"/>
    <cellStyle name="Standaard 19 3 5 2 2 5" xfId="10954"/>
    <cellStyle name="Standaard 19 3 5 2 2 6" xfId="20697"/>
    <cellStyle name="Standaard 19 3 5 2 2 7" xfId="23421"/>
    <cellStyle name="Standaard 19 3 5 2 3" xfId="1146"/>
    <cellStyle name="Standaard 19 3 5 2 3 2" xfId="1482"/>
    <cellStyle name="Standaard 19 3 5 2 3 2 2" xfId="2143"/>
    <cellStyle name="Standaard 19 3 5 2 3 2 2 2" xfId="4365"/>
    <cellStyle name="Standaard 19 3 5 2 3 2 2 2 2" xfId="14092"/>
    <cellStyle name="Standaard 19 3 5 2 3 2 2 2 3" xfId="23133"/>
    <cellStyle name="Standaard 19 3 5 2 3 2 2 2 4" xfId="25855"/>
    <cellStyle name="Standaard 19 3 5 2 3 2 2 3" xfId="12026"/>
    <cellStyle name="Standaard 19 3 5 2 3 2 2 4" xfId="21770"/>
    <cellStyle name="Standaard 19 3 5 2 3 2 2 5" xfId="24493"/>
    <cellStyle name="Standaard 19 3 5 2 3 2 3" xfId="3704"/>
    <cellStyle name="Standaard 19 3 5 2 3 2 3 2" xfId="13431"/>
    <cellStyle name="Standaard 19 3 5 2 3 2 3 3" xfId="22477"/>
    <cellStyle name="Standaard 19 3 5 2 3 2 3 4" xfId="25199"/>
    <cellStyle name="Standaard 19 3 5 2 3 2 4" xfId="11370"/>
    <cellStyle name="Standaard 19 3 5 2 3 2 5" xfId="21114"/>
    <cellStyle name="Standaard 19 3 5 2 3 2 6" xfId="23837"/>
    <cellStyle name="Standaard 19 3 5 2 3 3" xfId="1815"/>
    <cellStyle name="Standaard 19 3 5 2 3 3 2" xfId="4037"/>
    <cellStyle name="Standaard 19 3 5 2 3 3 2 2" xfId="13764"/>
    <cellStyle name="Standaard 19 3 5 2 3 3 2 3" xfId="22805"/>
    <cellStyle name="Standaard 19 3 5 2 3 3 2 4" xfId="25527"/>
    <cellStyle name="Standaard 19 3 5 2 3 3 3" xfId="11698"/>
    <cellStyle name="Standaard 19 3 5 2 3 3 4" xfId="21442"/>
    <cellStyle name="Standaard 19 3 5 2 3 3 5" xfId="24165"/>
    <cellStyle name="Standaard 19 3 5 2 3 4" xfId="3342"/>
    <cellStyle name="Standaard 19 3 5 2 3 4 2" xfId="13069"/>
    <cellStyle name="Standaard 19 3 5 2 3 4 3" xfId="22149"/>
    <cellStyle name="Standaard 19 3 5 2 3 4 4" xfId="24871"/>
    <cellStyle name="Standaard 19 3 5 2 3 5" xfId="11042"/>
    <cellStyle name="Standaard 19 3 5 2 3 6" xfId="20785"/>
    <cellStyle name="Standaard 19 3 5 2 3 7" xfId="23509"/>
    <cellStyle name="Standaard 19 3 5 2 4" xfId="1304"/>
    <cellStyle name="Standaard 19 3 5 2 4 2" xfId="1967"/>
    <cellStyle name="Standaard 19 3 5 2 4 2 2" xfId="4189"/>
    <cellStyle name="Standaard 19 3 5 2 4 2 2 2" xfId="13916"/>
    <cellStyle name="Standaard 19 3 5 2 4 2 2 3" xfId="22957"/>
    <cellStyle name="Standaard 19 3 5 2 4 2 2 4" xfId="25679"/>
    <cellStyle name="Standaard 19 3 5 2 4 2 3" xfId="11850"/>
    <cellStyle name="Standaard 19 3 5 2 4 2 4" xfId="21594"/>
    <cellStyle name="Standaard 19 3 5 2 4 2 5" xfId="24317"/>
    <cellStyle name="Standaard 19 3 5 2 4 3" xfId="3528"/>
    <cellStyle name="Standaard 19 3 5 2 4 3 2" xfId="13255"/>
    <cellStyle name="Standaard 19 3 5 2 4 3 3" xfId="22301"/>
    <cellStyle name="Standaard 19 3 5 2 4 3 4" xfId="25023"/>
    <cellStyle name="Standaard 19 3 5 2 4 4" xfId="11194"/>
    <cellStyle name="Standaard 19 3 5 2 4 5" xfId="20938"/>
    <cellStyle name="Standaard 19 3 5 2 4 6" xfId="23661"/>
    <cellStyle name="Standaard 19 3 5 2 5" xfId="1639"/>
    <cellStyle name="Standaard 19 3 5 2 5 2" xfId="3861"/>
    <cellStyle name="Standaard 19 3 5 2 5 2 2" xfId="13588"/>
    <cellStyle name="Standaard 19 3 5 2 5 2 3" xfId="22629"/>
    <cellStyle name="Standaard 19 3 5 2 5 2 4" xfId="25351"/>
    <cellStyle name="Standaard 19 3 5 2 5 3" xfId="11522"/>
    <cellStyle name="Standaard 19 3 5 2 5 4" xfId="21266"/>
    <cellStyle name="Standaard 19 3 5 2 5 5" xfId="23989"/>
    <cellStyle name="Standaard 19 3 5 2 6" xfId="3163"/>
    <cellStyle name="Standaard 19 3 5 2 6 2" xfId="12890"/>
    <cellStyle name="Standaard 19 3 5 2 6 3" xfId="21973"/>
    <cellStyle name="Standaard 19 3 5 2 6 4" xfId="24695"/>
    <cellStyle name="Standaard 19 3 5 2 7" xfId="10866"/>
    <cellStyle name="Standaard 19 3 5 2 8" xfId="20609"/>
    <cellStyle name="Standaard 19 3 5 2 9" xfId="23333"/>
    <cellStyle name="Standaard 19 3 5 3" xfId="1011"/>
    <cellStyle name="Standaard 19 3 5 3 2" xfId="1348"/>
    <cellStyle name="Standaard 19 3 5 3 2 2" xfId="2011"/>
    <cellStyle name="Standaard 19 3 5 3 2 2 2" xfId="4233"/>
    <cellStyle name="Standaard 19 3 5 3 2 2 2 2" xfId="13960"/>
    <cellStyle name="Standaard 19 3 5 3 2 2 2 3" xfId="23001"/>
    <cellStyle name="Standaard 19 3 5 3 2 2 2 4" xfId="25723"/>
    <cellStyle name="Standaard 19 3 5 3 2 2 3" xfId="11894"/>
    <cellStyle name="Standaard 19 3 5 3 2 2 4" xfId="21638"/>
    <cellStyle name="Standaard 19 3 5 3 2 2 5" xfId="24361"/>
    <cellStyle name="Standaard 19 3 5 3 2 3" xfId="3572"/>
    <cellStyle name="Standaard 19 3 5 3 2 3 2" xfId="13299"/>
    <cellStyle name="Standaard 19 3 5 3 2 3 3" xfId="22345"/>
    <cellStyle name="Standaard 19 3 5 3 2 3 4" xfId="25067"/>
    <cellStyle name="Standaard 19 3 5 3 2 4" xfId="11238"/>
    <cellStyle name="Standaard 19 3 5 3 2 5" xfId="20982"/>
    <cellStyle name="Standaard 19 3 5 3 2 6" xfId="23705"/>
    <cellStyle name="Standaard 19 3 5 3 3" xfId="1683"/>
    <cellStyle name="Standaard 19 3 5 3 3 2" xfId="3905"/>
    <cellStyle name="Standaard 19 3 5 3 3 2 2" xfId="13632"/>
    <cellStyle name="Standaard 19 3 5 3 3 2 3" xfId="22673"/>
    <cellStyle name="Standaard 19 3 5 3 3 2 4" xfId="25395"/>
    <cellStyle name="Standaard 19 3 5 3 3 3" xfId="11566"/>
    <cellStyle name="Standaard 19 3 5 3 3 4" xfId="21310"/>
    <cellStyle name="Standaard 19 3 5 3 3 5" xfId="24033"/>
    <cellStyle name="Standaard 19 3 5 3 4" xfId="3207"/>
    <cellStyle name="Standaard 19 3 5 3 4 2" xfId="12934"/>
    <cellStyle name="Standaard 19 3 5 3 4 3" xfId="22017"/>
    <cellStyle name="Standaard 19 3 5 3 4 4" xfId="24739"/>
    <cellStyle name="Standaard 19 3 5 3 5" xfId="10910"/>
    <cellStyle name="Standaard 19 3 5 3 6" xfId="20653"/>
    <cellStyle name="Standaard 19 3 5 3 7" xfId="23377"/>
    <cellStyle name="Standaard 19 3 5 4" xfId="1100"/>
    <cellStyle name="Standaard 19 3 5 4 2" xfId="1437"/>
    <cellStyle name="Standaard 19 3 5 4 2 2" xfId="2099"/>
    <cellStyle name="Standaard 19 3 5 4 2 2 2" xfId="4321"/>
    <cellStyle name="Standaard 19 3 5 4 2 2 2 2" xfId="14048"/>
    <cellStyle name="Standaard 19 3 5 4 2 2 2 3" xfId="23089"/>
    <cellStyle name="Standaard 19 3 5 4 2 2 2 4" xfId="25811"/>
    <cellStyle name="Standaard 19 3 5 4 2 2 3" xfId="11982"/>
    <cellStyle name="Standaard 19 3 5 4 2 2 4" xfId="21726"/>
    <cellStyle name="Standaard 19 3 5 4 2 2 5" xfId="24449"/>
    <cellStyle name="Standaard 19 3 5 4 2 3" xfId="3660"/>
    <cellStyle name="Standaard 19 3 5 4 2 3 2" xfId="13387"/>
    <cellStyle name="Standaard 19 3 5 4 2 3 3" xfId="22433"/>
    <cellStyle name="Standaard 19 3 5 4 2 3 4" xfId="25155"/>
    <cellStyle name="Standaard 19 3 5 4 2 4" xfId="11326"/>
    <cellStyle name="Standaard 19 3 5 4 2 5" xfId="21070"/>
    <cellStyle name="Standaard 19 3 5 4 2 6" xfId="23793"/>
    <cellStyle name="Standaard 19 3 5 4 3" xfId="1771"/>
    <cellStyle name="Standaard 19 3 5 4 3 2" xfId="3993"/>
    <cellStyle name="Standaard 19 3 5 4 3 2 2" xfId="13720"/>
    <cellStyle name="Standaard 19 3 5 4 3 2 3" xfId="22761"/>
    <cellStyle name="Standaard 19 3 5 4 3 2 4" xfId="25483"/>
    <cellStyle name="Standaard 19 3 5 4 3 3" xfId="11654"/>
    <cellStyle name="Standaard 19 3 5 4 3 4" xfId="21398"/>
    <cellStyle name="Standaard 19 3 5 4 3 5" xfId="24121"/>
    <cellStyle name="Standaard 19 3 5 4 4" xfId="3296"/>
    <cellStyle name="Standaard 19 3 5 4 4 2" xfId="13023"/>
    <cellStyle name="Standaard 19 3 5 4 4 3" xfId="22105"/>
    <cellStyle name="Standaard 19 3 5 4 4 4" xfId="24827"/>
    <cellStyle name="Standaard 19 3 5 4 5" xfId="10998"/>
    <cellStyle name="Standaard 19 3 5 4 6" xfId="20741"/>
    <cellStyle name="Standaard 19 3 5 4 7" xfId="23465"/>
    <cellStyle name="Standaard 19 3 5 5" xfId="1190"/>
    <cellStyle name="Standaard 19 3 5 5 2" xfId="1525"/>
    <cellStyle name="Standaard 19 3 5 5 2 2" xfId="2186"/>
    <cellStyle name="Standaard 19 3 5 5 2 2 2" xfId="4408"/>
    <cellStyle name="Standaard 19 3 5 5 2 2 2 2" xfId="14135"/>
    <cellStyle name="Standaard 19 3 5 5 2 2 2 3" xfId="23176"/>
    <cellStyle name="Standaard 19 3 5 5 2 2 2 4" xfId="25898"/>
    <cellStyle name="Standaard 19 3 5 5 2 2 3" xfId="12069"/>
    <cellStyle name="Standaard 19 3 5 5 2 2 4" xfId="21813"/>
    <cellStyle name="Standaard 19 3 5 5 2 2 5" xfId="24536"/>
    <cellStyle name="Standaard 19 3 5 5 2 3" xfId="3747"/>
    <cellStyle name="Standaard 19 3 5 5 2 3 2" xfId="13474"/>
    <cellStyle name="Standaard 19 3 5 5 2 3 3" xfId="22520"/>
    <cellStyle name="Standaard 19 3 5 5 2 3 4" xfId="25242"/>
    <cellStyle name="Standaard 19 3 5 5 2 4" xfId="11413"/>
    <cellStyle name="Standaard 19 3 5 5 2 5" xfId="21157"/>
    <cellStyle name="Standaard 19 3 5 5 2 6" xfId="23880"/>
    <cellStyle name="Standaard 19 3 5 5 3" xfId="1858"/>
    <cellStyle name="Standaard 19 3 5 5 3 2" xfId="4080"/>
    <cellStyle name="Standaard 19 3 5 5 3 2 2" xfId="13807"/>
    <cellStyle name="Standaard 19 3 5 5 3 2 3" xfId="22848"/>
    <cellStyle name="Standaard 19 3 5 5 3 2 4" xfId="25570"/>
    <cellStyle name="Standaard 19 3 5 5 3 3" xfId="11741"/>
    <cellStyle name="Standaard 19 3 5 5 3 4" xfId="21485"/>
    <cellStyle name="Standaard 19 3 5 5 3 5" xfId="24208"/>
    <cellStyle name="Standaard 19 3 5 5 4" xfId="3386"/>
    <cellStyle name="Standaard 19 3 5 5 4 2" xfId="13113"/>
    <cellStyle name="Standaard 19 3 5 5 4 3" xfId="22192"/>
    <cellStyle name="Standaard 19 3 5 5 4 4" xfId="24914"/>
    <cellStyle name="Standaard 19 3 5 5 5" xfId="11085"/>
    <cellStyle name="Standaard 19 3 5 5 6" xfId="20828"/>
    <cellStyle name="Standaard 19 3 5 5 7" xfId="23552"/>
    <cellStyle name="Standaard 19 3 5 6" xfId="1260"/>
    <cellStyle name="Standaard 19 3 5 6 2" xfId="1923"/>
    <cellStyle name="Standaard 19 3 5 6 2 2" xfId="4145"/>
    <cellStyle name="Standaard 19 3 5 6 2 2 2" xfId="13872"/>
    <cellStyle name="Standaard 19 3 5 6 2 2 3" xfId="22913"/>
    <cellStyle name="Standaard 19 3 5 6 2 2 4" xfId="25635"/>
    <cellStyle name="Standaard 19 3 5 6 2 3" xfId="11806"/>
    <cellStyle name="Standaard 19 3 5 6 2 4" xfId="21550"/>
    <cellStyle name="Standaard 19 3 5 6 2 5" xfId="24273"/>
    <cellStyle name="Standaard 19 3 5 6 3" xfId="3484"/>
    <cellStyle name="Standaard 19 3 5 6 3 2" xfId="13211"/>
    <cellStyle name="Standaard 19 3 5 6 3 3" xfId="22257"/>
    <cellStyle name="Standaard 19 3 5 6 3 4" xfId="24979"/>
    <cellStyle name="Standaard 19 3 5 6 4" xfId="11150"/>
    <cellStyle name="Standaard 19 3 5 6 5" xfId="20894"/>
    <cellStyle name="Standaard 19 3 5 6 6" xfId="23617"/>
    <cellStyle name="Standaard 19 3 5 7" xfId="1595"/>
    <cellStyle name="Standaard 19 3 5 7 2" xfId="3817"/>
    <cellStyle name="Standaard 19 3 5 7 2 2" xfId="13544"/>
    <cellStyle name="Standaard 19 3 5 7 2 3" xfId="22585"/>
    <cellStyle name="Standaard 19 3 5 7 2 4" xfId="25307"/>
    <cellStyle name="Standaard 19 3 5 7 3" xfId="11478"/>
    <cellStyle name="Standaard 19 3 5 7 4" xfId="21222"/>
    <cellStyle name="Standaard 19 3 5 7 5" xfId="23945"/>
    <cellStyle name="Standaard 19 3 5 8" xfId="3118"/>
    <cellStyle name="Standaard 19 3 5 8 2" xfId="12845"/>
    <cellStyle name="Standaard 19 3 5 8 3" xfId="21929"/>
    <cellStyle name="Standaard 19 3 5 8 4" xfId="24651"/>
    <cellStyle name="Standaard 19 3 5 9" xfId="10822"/>
    <cellStyle name="Standaard 19 3 6" xfId="933"/>
    <cellStyle name="Standaard 19 3 6 10" xfId="20575"/>
    <cellStyle name="Standaard 19 3 6 11" xfId="23299"/>
    <cellStyle name="Standaard 19 3 6 2" xfId="977"/>
    <cellStyle name="Standaard 19 3 6 2 2" xfId="1065"/>
    <cellStyle name="Standaard 19 3 6 2 2 2" xfId="1402"/>
    <cellStyle name="Standaard 19 3 6 2 2 2 2" xfId="2065"/>
    <cellStyle name="Standaard 19 3 6 2 2 2 2 2" xfId="4287"/>
    <cellStyle name="Standaard 19 3 6 2 2 2 2 2 2" xfId="14014"/>
    <cellStyle name="Standaard 19 3 6 2 2 2 2 2 3" xfId="23055"/>
    <cellStyle name="Standaard 19 3 6 2 2 2 2 2 4" xfId="25777"/>
    <cellStyle name="Standaard 19 3 6 2 2 2 2 3" xfId="11948"/>
    <cellStyle name="Standaard 19 3 6 2 2 2 2 4" xfId="21692"/>
    <cellStyle name="Standaard 19 3 6 2 2 2 2 5" xfId="24415"/>
    <cellStyle name="Standaard 19 3 6 2 2 2 3" xfId="3626"/>
    <cellStyle name="Standaard 19 3 6 2 2 2 3 2" xfId="13353"/>
    <cellStyle name="Standaard 19 3 6 2 2 2 3 3" xfId="22399"/>
    <cellStyle name="Standaard 19 3 6 2 2 2 3 4" xfId="25121"/>
    <cellStyle name="Standaard 19 3 6 2 2 2 4" xfId="11292"/>
    <cellStyle name="Standaard 19 3 6 2 2 2 5" xfId="21036"/>
    <cellStyle name="Standaard 19 3 6 2 2 2 6" xfId="23759"/>
    <cellStyle name="Standaard 19 3 6 2 2 3" xfId="1737"/>
    <cellStyle name="Standaard 19 3 6 2 2 3 2" xfId="3959"/>
    <cellStyle name="Standaard 19 3 6 2 2 3 2 2" xfId="13686"/>
    <cellStyle name="Standaard 19 3 6 2 2 3 2 3" xfId="22727"/>
    <cellStyle name="Standaard 19 3 6 2 2 3 2 4" xfId="25449"/>
    <cellStyle name="Standaard 19 3 6 2 2 3 3" xfId="11620"/>
    <cellStyle name="Standaard 19 3 6 2 2 3 4" xfId="21364"/>
    <cellStyle name="Standaard 19 3 6 2 2 3 5" xfId="24087"/>
    <cellStyle name="Standaard 19 3 6 2 2 4" xfId="3261"/>
    <cellStyle name="Standaard 19 3 6 2 2 4 2" xfId="12988"/>
    <cellStyle name="Standaard 19 3 6 2 2 4 3" xfId="22071"/>
    <cellStyle name="Standaard 19 3 6 2 2 4 4" xfId="24793"/>
    <cellStyle name="Standaard 19 3 6 2 2 5" xfId="10964"/>
    <cellStyle name="Standaard 19 3 6 2 2 6" xfId="20707"/>
    <cellStyle name="Standaard 19 3 6 2 2 7" xfId="23431"/>
    <cellStyle name="Standaard 19 3 6 2 3" xfId="1156"/>
    <cellStyle name="Standaard 19 3 6 2 3 2" xfId="1492"/>
    <cellStyle name="Standaard 19 3 6 2 3 2 2" xfId="2153"/>
    <cellStyle name="Standaard 19 3 6 2 3 2 2 2" xfId="4375"/>
    <cellStyle name="Standaard 19 3 6 2 3 2 2 2 2" xfId="14102"/>
    <cellStyle name="Standaard 19 3 6 2 3 2 2 2 3" xfId="23143"/>
    <cellStyle name="Standaard 19 3 6 2 3 2 2 2 4" xfId="25865"/>
    <cellStyle name="Standaard 19 3 6 2 3 2 2 3" xfId="12036"/>
    <cellStyle name="Standaard 19 3 6 2 3 2 2 4" xfId="21780"/>
    <cellStyle name="Standaard 19 3 6 2 3 2 2 5" xfId="24503"/>
    <cellStyle name="Standaard 19 3 6 2 3 2 3" xfId="3714"/>
    <cellStyle name="Standaard 19 3 6 2 3 2 3 2" xfId="13441"/>
    <cellStyle name="Standaard 19 3 6 2 3 2 3 3" xfId="22487"/>
    <cellStyle name="Standaard 19 3 6 2 3 2 3 4" xfId="25209"/>
    <cellStyle name="Standaard 19 3 6 2 3 2 4" xfId="11380"/>
    <cellStyle name="Standaard 19 3 6 2 3 2 5" xfId="21124"/>
    <cellStyle name="Standaard 19 3 6 2 3 2 6" xfId="23847"/>
    <cellStyle name="Standaard 19 3 6 2 3 3" xfId="1825"/>
    <cellStyle name="Standaard 19 3 6 2 3 3 2" xfId="4047"/>
    <cellStyle name="Standaard 19 3 6 2 3 3 2 2" xfId="13774"/>
    <cellStyle name="Standaard 19 3 6 2 3 3 2 3" xfId="22815"/>
    <cellStyle name="Standaard 19 3 6 2 3 3 2 4" xfId="25537"/>
    <cellStyle name="Standaard 19 3 6 2 3 3 3" xfId="11708"/>
    <cellStyle name="Standaard 19 3 6 2 3 3 4" xfId="21452"/>
    <cellStyle name="Standaard 19 3 6 2 3 3 5" xfId="24175"/>
    <cellStyle name="Standaard 19 3 6 2 3 4" xfId="3352"/>
    <cellStyle name="Standaard 19 3 6 2 3 4 2" xfId="13079"/>
    <cellStyle name="Standaard 19 3 6 2 3 4 3" xfId="22159"/>
    <cellStyle name="Standaard 19 3 6 2 3 4 4" xfId="24881"/>
    <cellStyle name="Standaard 19 3 6 2 3 5" xfId="11052"/>
    <cellStyle name="Standaard 19 3 6 2 3 6" xfId="20795"/>
    <cellStyle name="Standaard 19 3 6 2 3 7" xfId="23519"/>
    <cellStyle name="Standaard 19 3 6 2 4" xfId="1314"/>
    <cellStyle name="Standaard 19 3 6 2 4 2" xfId="1977"/>
    <cellStyle name="Standaard 19 3 6 2 4 2 2" xfId="4199"/>
    <cellStyle name="Standaard 19 3 6 2 4 2 2 2" xfId="13926"/>
    <cellStyle name="Standaard 19 3 6 2 4 2 2 3" xfId="22967"/>
    <cellStyle name="Standaard 19 3 6 2 4 2 2 4" xfId="25689"/>
    <cellStyle name="Standaard 19 3 6 2 4 2 3" xfId="11860"/>
    <cellStyle name="Standaard 19 3 6 2 4 2 4" xfId="21604"/>
    <cellStyle name="Standaard 19 3 6 2 4 2 5" xfId="24327"/>
    <cellStyle name="Standaard 19 3 6 2 4 3" xfId="3538"/>
    <cellStyle name="Standaard 19 3 6 2 4 3 2" xfId="13265"/>
    <cellStyle name="Standaard 19 3 6 2 4 3 3" xfId="22311"/>
    <cellStyle name="Standaard 19 3 6 2 4 3 4" xfId="25033"/>
    <cellStyle name="Standaard 19 3 6 2 4 4" xfId="11204"/>
    <cellStyle name="Standaard 19 3 6 2 4 5" xfId="20948"/>
    <cellStyle name="Standaard 19 3 6 2 4 6" xfId="23671"/>
    <cellStyle name="Standaard 19 3 6 2 5" xfId="1649"/>
    <cellStyle name="Standaard 19 3 6 2 5 2" xfId="3871"/>
    <cellStyle name="Standaard 19 3 6 2 5 2 2" xfId="13598"/>
    <cellStyle name="Standaard 19 3 6 2 5 2 3" xfId="22639"/>
    <cellStyle name="Standaard 19 3 6 2 5 2 4" xfId="25361"/>
    <cellStyle name="Standaard 19 3 6 2 5 3" xfId="11532"/>
    <cellStyle name="Standaard 19 3 6 2 5 4" xfId="21276"/>
    <cellStyle name="Standaard 19 3 6 2 5 5" xfId="23999"/>
    <cellStyle name="Standaard 19 3 6 2 6" xfId="3173"/>
    <cellStyle name="Standaard 19 3 6 2 6 2" xfId="12900"/>
    <cellStyle name="Standaard 19 3 6 2 6 3" xfId="21983"/>
    <cellStyle name="Standaard 19 3 6 2 6 4" xfId="24705"/>
    <cellStyle name="Standaard 19 3 6 2 7" xfId="10876"/>
    <cellStyle name="Standaard 19 3 6 2 8" xfId="20619"/>
    <cellStyle name="Standaard 19 3 6 2 9" xfId="23343"/>
    <cellStyle name="Standaard 19 3 6 3" xfId="1021"/>
    <cellStyle name="Standaard 19 3 6 3 2" xfId="1358"/>
    <cellStyle name="Standaard 19 3 6 3 2 2" xfId="2021"/>
    <cellStyle name="Standaard 19 3 6 3 2 2 2" xfId="4243"/>
    <cellStyle name="Standaard 19 3 6 3 2 2 2 2" xfId="13970"/>
    <cellStyle name="Standaard 19 3 6 3 2 2 2 3" xfId="23011"/>
    <cellStyle name="Standaard 19 3 6 3 2 2 2 4" xfId="25733"/>
    <cellStyle name="Standaard 19 3 6 3 2 2 3" xfId="11904"/>
    <cellStyle name="Standaard 19 3 6 3 2 2 4" xfId="21648"/>
    <cellStyle name="Standaard 19 3 6 3 2 2 5" xfId="24371"/>
    <cellStyle name="Standaard 19 3 6 3 2 3" xfId="3582"/>
    <cellStyle name="Standaard 19 3 6 3 2 3 2" xfId="13309"/>
    <cellStyle name="Standaard 19 3 6 3 2 3 3" xfId="22355"/>
    <cellStyle name="Standaard 19 3 6 3 2 3 4" xfId="25077"/>
    <cellStyle name="Standaard 19 3 6 3 2 4" xfId="11248"/>
    <cellStyle name="Standaard 19 3 6 3 2 5" xfId="20992"/>
    <cellStyle name="Standaard 19 3 6 3 2 6" xfId="23715"/>
    <cellStyle name="Standaard 19 3 6 3 3" xfId="1693"/>
    <cellStyle name="Standaard 19 3 6 3 3 2" xfId="3915"/>
    <cellStyle name="Standaard 19 3 6 3 3 2 2" xfId="13642"/>
    <cellStyle name="Standaard 19 3 6 3 3 2 3" xfId="22683"/>
    <cellStyle name="Standaard 19 3 6 3 3 2 4" xfId="25405"/>
    <cellStyle name="Standaard 19 3 6 3 3 3" xfId="11576"/>
    <cellStyle name="Standaard 19 3 6 3 3 4" xfId="21320"/>
    <cellStyle name="Standaard 19 3 6 3 3 5" xfId="24043"/>
    <cellStyle name="Standaard 19 3 6 3 4" xfId="3217"/>
    <cellStyle name="Standaard 19 3 6 3 4 2" xfId="12944"/>
    <cellStyle name="Standaard 19 3 6 3 4 3" xfId="22027"/>
    <cellStyle name="Standaard 19 3 6 3 4 4" xfId="24749"/>
    <cellStyle name="Standaard 19 3 6 3 5" xfId="10920"/>
    <cellStyle name="Standaard 19 3 6 3 6" xfId="20663"/>
    <cellStyle name="Standaard 19 3 6 3 7" xfId="23387"/>
    <cellStyle name="Standaard 19 3 6 4" xfId="1111"/>
    <cellStyle name="Standaard 19 3 6 4 2" xfId="1447"/>
    <cellStyle name="Standaard 19 3 6 4 2 2" xfId="2109"/>
    <cellStyle name="Standaard 19 3 6 4 2 2 2" xfId="4331"/>
    <cellStyle name="Standaard 19 3 6 4 2 2 2 2" xfId="14058"/>
    <cellStyle name="Standaard 19 3 6 4 2 2 2 3" xfId="23099"/>
    <cellStyle name="Standaard 19 3 6 4 2 2 2 4" xfId="25821"/>
    <cellStyle name="Standaard 19 3 6 4 2 2 3" xfId="11992"/>
    <cellStyle name="Standaard 19 3 6 4 2 2 4" xfId="21736"/>
    <cellStyle name="Standaard 19 3 6 4 2 2 5" xfId="24459"/>
    <cellStyle name="Standaard 19 3 6 4 2 3" xfId="3670"/>
    <cellStyle name="Standaard 19 3 6 4 2 3 2" xfId="13397"/>
    <cellStyle name="Standaard 19 3 6 4 2 3 3" xfId="22443"/>
    <cellStyle name="Standaard 19 3 6 4 2 3 4" xfId="25165"/>
    <cellStyle name="Standaard 19 3 6 4 2 4" xfId="11336"/>
    <cellStyle name="Standaard 19 3 6 4 2 5" xfId="21080"/>
    <cellStyle name="Standaard 19 3 6 4 2 6" xfId="23803"/>
    <cellStyle name="Standaard 19 3 6 4 3" xfId="1781"/>
    <cellStyle name="Standaard 19 3 6 4 3 2" xfId="4003"/>
    <cellStyle name="Standaard 19 3 6 4 3 2 2" xfId="13730"/>
    <cellStyle name="Standaard 19 3 6 4 3 2 3" xfId="22771"/>
    <cellStyle name="Standaard 19 3 6 4 3 2 4" xfId="25493"/>
    <cellStyle name="Standaard 19 3 6 4 3 3" xfId="11664"/>
    <cellStyle name="Standaard 19 3 6 4 3 4" xfId="21408"/>
    <cellStyle name="Standaard 19 3 6 4 3 5" xfId="24131"/>
    <cellStyle name="Standaard 19 3 6 4 4" xfId="3307"/>
    <cellStyle name="Standaard 19 3 6 4 4 2" xfId="13034"/>
    <cellStyle name="Standaard 19 3 6 4 4 3" xfId="22115"/>
    <cellStyle name="Standaard 19 3 6 4 4 4" xfId="24837"/>
    <cellStyle name="Standaard 19 3 6 4 5" xfId="11008"/>
    <cellStyle name="Standaard 19 3 6 4 6" xfId="20751"/>
    <cellStyle name="Standaard 19 3 6 4 7" xfId="23475"/>
    <cellStyle name="Standaard 19 3 6 5" xfId="1191"/>
    <cellStyle name="Standaard 19 3 6 5 2" xfId="1526"/>
    <cellStyle name="Standaard 19 3 6 5 2 2" xfId="2187"/>
    <cellStyle name="Standaard 19 3 6 5 2 2 2" xfId="4409"/>
    <cellStyle name="Standaard 19 3 6 5 2 2 2 2" xfId="14136"/>
    <cellStyle name="Standaard 19 3 6 5 2 2 2 3" xfId="23177"/>
    <cellStyle name="Standaard 19 3 6 5 2 2 2 4" xfId="25899"/>
    <cellStyle name="Standaard 19 3 6 5 2 2 3" xfId="12070"/>
    <cellStyle name="Standaard 19 3 6 5 2 2 4" xfId="21814"/>
    <cellStyle name="Standaard 19 3 6 5 2 2 5" xfId="24537"/>
    <cellStyle name="Standaard 19 3 6 5 2 3" xfId="3748"/>
    <cellStyle name="Standaard 19 3 6 5 2 3 2" xfId="13475"/>
    <cellStyle name="Standaard 19 3 6 5 2 3 3" xfId="22521"/>
    <cellStyle name="Standaard 19 3 6 5 2 3 4" xfId="25243"/>
    <cellStyle name="Standaard 19 3 6 5 2 4" xfId="11414"/>
    <cellStyle name="Standaard 19 3 6 5 2 5" xfId="21158"/>
    <cellStyle name="Standaard 19 3 6 5 2 6" xfId="23881"/>
    <cellStyle name="Standaard 19 3 6 5 3" xfId="1859"/>
    <cellStyle name="Standaard 19 3 6 5 3 2" xfId="4081"/>
    <cellStyle name="Standaard 19 3 6 5 3 2 2" xfId="13808"/>
    <cellStyle name="Standaard 19 3 6 5 3 2 3" xfId="22849"/>
    <cellStyle name="Standaard 19 3 6 5 3 2 4" xfId="25571"/>
    <cellStyle name="Standaard 19 3 6 5 3 3" xfId="11742"/>
    <cellStyle name="Standaard 19 3 6 5 3 4" xfId="21486"/>
    <cellStyle name="Standaard 19 3 6 5 3 5" xfId="24209"/>
    <cellStyle name="Standaard 19 3 6 5 4" xfId="3387"/>
    <cellStyle name="Standaard 19 3 6 5 4 2" xfId="13114"/>
    <cellStyle name="Standaard 19 3 6 5 4 3" xfId="22193"/>
    <cellStyle name="Standaard 19 3 6 5 4 4" xfId="24915"/>
    <cellStyle name="Standaard 19 3 6 5 5" xfId="11086"/>
    <cellStyle name="Standaard 19 3 6 5 6" xfId="20829"/>
    <cellStyle name="Standaard 19 3 6 5 7" xfId="23553"/>
    <cellStyle name="Standaard 19 3 6 6" xfId="1270"/>
    <cellStyle name="Standaard 19 3 6 6 2" xfId="1933"/>
    <cellStyle name="Standaard 19 3 6 6 2 2" xfId="4155"/>
    <cellStyle name="Standaard 19 3 6 6 2 2 2" xfId="13882"/>
    <cellStyle name="Standaard 19 3 6 6 2 2 3" xfId="22923"/>
    <cellStyle name="Standaard 19 3 6 6 2 2 4" xfId="25645"/>
    <cellStyle name="Standaard 19 3 6 6 2 3" xfId="11816"/>
    <cellStyle name="Standaard 19 3 6 6 2 4" xfId="21560"/>
    <cellStyle name="Standaard 19 3 6 6 2 5" xfId="24283"/>
    <cellStyle name="Standaard 19 3 6 6 3" xfId="3494"/>
    <cellStyle name="Standaard 19 3 6 6 3 2" xfId="13221"/>
    <cellStyle name="Standaard 19 3 6 6 3 3" xfId="22267"/>
    <cellStyle name="Standaard 19 3 6 6 3 4" xfId="24989"/>
    <cellStyle name="Standaard 19 3 6 6 4" xfId="11160"/>
    <cellStyle name="Standaard 19 3 6 6 5" xfId="20904"/>
    <cellStyle name="Standaard 19 3 6 6 6" xfId="23627"/>
    <cellStyle name="Standaard 19 3 6 7" xfId="1605"/>
    <cellStyle name="Standaard 19 3 6 7 2" xfId="3827"/>
    <cellStyle name="Standaard 19 3 6 7 2 2" xfId="13554"/>
    <cellStyle name="Standaard 19 3 6 7 2 3" xfId="22595"/>
    <cellStyle name="Standaard 19 3 6 7 2 4" xfId="25317"/>
    <cellStyle name="Standaard 19 3 6 7 3" xfId="11488"/>
    <cellStyle name="Standaard 19 3 6 7 4" xfId="21232"/>
    <cellStyle name="Standaard 19 3 6 7 5" xfId="23955"/>
    <cellStyle name="Standaard 19 3 6 8" xfId="3129"/>
    <cellStyle name="Standaard 19 3 6 8 2" xfId="12856"/>
    <cellStyle name="Standaard 19 3 6 8 3" xfId="21939"/>
    <cellStyle name="Standaard 19 3 6 8 4" xfId="24661"/>
    <cellStyle name="Standaard 19 3 6 9" xfId="10832"/>
    <cellStyle name="Standaard 19 3 7" xfId="943"/>
    <cellStyle name="Standaard 19 3 7 2" xfId="1031"/>
    <cellStyle name="Standaard 19 3 7 2 2" xfId="1368"/>
    <cellStyle name="Standaard 19 3 7 2 2 2" xfId="2031"/>
    <cellStyle name="Standaard 19 3 7 2 2 2 2" xfId="4253"/>
    <cellStyle name="Standaard 19 3 7 2 2 2 2 2" xfId="13980"/>
    <cellStyle name="Standaard 19 3 7 2 2 2 2 3" xfId="23021"/>
    <cellStyle name="Standaard 19 3 7 2 2 2 2 4" xfId="25743"/>
    <cellStyle name="Standaard 19 3 7 2 2 2 3" xfId="11914"/>
    <cellStyle name="Standaard 19 3 7 2 2 2 4" xfId="21658"/>
    <cellStyle name="Standaard 19 3 7 2 2 2 5" xfId="24381"/>
    <cellStyle name="Standaard 19 3 7 2 2 3" xfId="3592"/>
    <cellStyle name="Standaard 19 3 7 2 2 3 2" xfId="13319"/>
    <cellStyle name="Standaard 19 3 7 2 2 3 3" xfId="22365"/>
    <cellStyle name="Standaard 19 3 7 2 2 3 4" xfId="25087"/>
    <cellStyle name="Standaard 19 3 7 2 2 4" xfId="11258"/>
    <cellStyle name="Standaard 19 3 7 2 2 5" xfId="21002"/>
    <cellStyle name="Standaard 19 3 7 2 2 6" xfId="23725"/>
    <cellStyle name="Standaard 19 3 7 2 3" xfId="1703"/>
    <cellStyle name="Standaard 19 3 7 2 3 2" xfId="3925"/>
    <cellStyle name="Standaard 19 3 7 2 3 2 2" xfId="13652"/>
    <cellStyle name="Standaard 19 3 7 2 3 2 3" xfId="22693"/>
    <cellStyle name="Standaard 19 3 7 2 3 2 4" xfId="25415"/>
    <cellStyle name="Standaard 19 3 7 2 3 3" xfId="11586"/>
    <cellStyle name="Standaard 19 3 7 2 3 4" xfId="21330"/>
    <cellStyle name="Standaard 19 3 7 2 3 5" xfId="24053"/>
    <cellStyle name="Standaard 19 3 7 2 4" xfId="3227"/>
    <cellStyle name="Standaard 19 3 7 2 4 2" xfId="12954"/>
    <cellStyle name="Standaard 19 3 7 2 4 3" xfId="22037"/>
    <cellStyle name="Standaard 19 3 7 2 4 4" xfId="24759"/>
    <cellStyle name="Standaard 19 3 7 2 5" xfId="10930"/>
    <cellStyle name="Standaard 19 3 7 2 6" xfId="20673"/>
    <cellStyle name="Standaard 19 3 7 2 7" xfId="23397"/>
    <cellStyle name="Standaard 19 3 7 3" xfId="1122"/>
    <cellStyle name="Standaard 19 3 7 3 2" xfId="1458"/>
    <cellStyle name="Standaard 19 3 7 3 2 2" xfId="2119"/>
    <cellStyle name="Standaard 19 3 7 3 2 2 2" xfId="4341"/>
    <cellStyle name="Standaard 19 3 7 3 2 2 2 2" xfId="14068"/>
    <cellStyle name="Standaard 19 3 7 3 2 2 2 3" xfId="23109"/>
    <cellStyle name="Standaard 19 3 7 3 2 2 2 4" xfId="25831"/>
    <cellStyle name="Standaard 19 3 7 3 2 2 3" xfId="12002"/>
    <cellStyle name="Standaard 19 3 7 3 2 2 4" xfId="21746"/>
    <cellStyle name="Standaard 19 3 7 3 2 2 5" xfId="24469"/>
    <cellStyle name="Standaard 19 3 7 3 2 3" xfId="3680"/>
    <cellStyle name="Standaard 19 3 7 3 2 3 2" xfId="13407"/>
    <cellStyle name="Standaard 19 3 7 3 2 3 3" xfId="22453"/>
    <cellStyle name="Standaard 19 3 7 3 2 3 4" xfId="25175"/>
    <cellStyle name="Standaard 19 3 7 3 2 4" xfId="11346"/>
    <cellStyle name="Standaard 19 3 7 3 2 5" xfId="21090"/>
    <cellStyle name="Standaard 19 3 7 3 2 6" xfId="23813"/>
    <cellStyle name="Standaard 19 3 7 3 3" xfId="1791"/>
    <cellStyle name="Standaard 19 3 7 3 3 2" xfId="4013"/>
    <cellStyle name="Standaard 19 3 7 3 3 2 2" xfId="13740"/>
    <cellStyle name="Standaard 19 3 7 3 3 2 3" xfId="22781"/>
    <cellStyle name="Standaard 19 3 7 3 3 2 4" xfId="25503"/>
    <cellStyle name="Standaard 19 3 7 3 3 3" xfId="11674"/>
    <cellStyle name="Standaard 19 3 7 3 3 4" xfId="21418"/>
    <cellStyle name="Standaard 19 3 7 3 3 5" xfId="24141"/>
    <cellStyle name="Standaard 19 3 7 3 4" xfId="3318"/>
    <cellStyle name="Standaard 19 3 7 3 4 2" xfId="13045"/>
    <cellStyle name="Standaard 19 3 7 3 4 3" xfId="22125"/>
    <cellStyle name="Standaard 19 3 7 3 4 4" xfId="24847"/>
    <cellStyle name="Standaard 19 3 7 3 5" xfId="11018"/>
    <cellStyle name="Standaard 19 3 7 3 6" xfId="20761"/>
    <cellStyle name="Standaard 19 3 7 3 7" xfId="23485"/>
    <cellStyle name="Standaard 19 3 7 4" xfId="1280"/>
    <cellStyle name="Standaard 19 3 7 4 2" xfId="1943"/>
    <cellStyle name="Standaard 19 3 7 4 2 2" xfId="4165"/>
    <cellStyle name="Standaard 19 3 7 4 2 2 2" xfId="13892"/>
    <cellStyle name="Standaard 19 3 7 4 2 2 3" xfId="22933"/>
    <cellStyle name="Standaard 19 3 7 4 2 2 4" xfId="25655"/>
    <cellStyle name="Standaard 19 3 7 4 2 3" xfId="11826"/>
    <cellStyle name="Standaard 19 3 7 4 2 4" xfId="21570"/>
    <cellStyle name="Standaard 19 3 7 4 2 5" xfId="24293"/>
    <cellStyle name="Standaard 19 3 7 4 3" xfId="3504"/>
    <cellStyle name="Standaard 19 3 7 4 3 2" xfId="13231"/>
    <cellStyle name="Standaard 19 3 7 4 3 3" xfId="22277"/>
    <cellStyle name="Standaard 19 3 7 4 3 4" xfId="24999"/>
    <cellStyle name="Standaard 19 3 7 4 4" xfId="11170"/>
    <cellStyle name="Standaard 19 3 7 4 5" xfId="20914"/>
    <cellStyle name="Standaard 19 3 7 4 6" xfId="23637"/>
    <cellStyle name="Standaard 19 3 7 5" xfId="1615"/>
    <cellStyle name="Standaard 19 3 7 5 2" xfId="3837"/>
    <cellStyle name="Standaard 19 3 7 5 2 2" xfId="13564"/>
    <cellStyle name="Standaard 19 3 7 5 2 3" xfId="22605"/>
    <cellStyle name="Standaard 19 3 7 5 2 4" xfId="25327"/>
    <cellStyle name="Standaard 19 3 7 5 3" xfId="11498"/>
    <cellStyle name="Standaard 19 3 7 5 4" xfId="21242"/>
    <cellStyle name="Standaard 19 3 7 5 5" xfId="23965"/>
    <cellStyle name="Standaard 19 3 7 6" xfId="3139"/>
    <cellStyle name="Standaard 19 3 7 6 2" xfId="12866"/>
    <cellStyle name="Standaard 19 3 7 6 3" xfId="21949"/>
    <cellStyle name="Standaard 19 3 7 6 4" xfId="24671"/>
    <cellStyle name="Standaard 19 3 7 7" xfId="10842"/>
    <cellStyle name="Standaard 19 3 7 8" xfId="20585"/>
    <cellStyle name="Standaard 19 3 7 9" xfId="23309"/>
    <cellStyle name="Standaard 19 3 8" xfId="987"/>
    <cellStyle name="Standaard 19 3 8 2" xfId="1324"/>
    <cellStyle name="Standaard 19 3 8 2 2" xfId="1987"/>
    <cellStyle name="Standaard 19 3 8 2 2 2" xfId="4209"/>
    <cellStyle name="Standaard 19 3 8 2 2 2 2" xfId="13936"/>
    <cellStyle name="Standaard 19 3 8 2 2 2 3" xfId="22977"/>
    <cellStyle name="Standaard 19 3 8 2 2 2 4" xfId="25699"/>
    <cellStyle name="Standaard 19 3 8 2 2 3" xfId="11870"/>
    <cellStyle name="Standaard 19 3 8 2 2 4" xfId="21614"/>
    <cellStyle name="Standaard 19 3 8 2 2 5" xfId="24337"/>
    <cellStyle name="Standaard 19 3 8 2 3" xfId="3548"/>
    <cellStyle name="Standaard 19 3 8 2 3 2" xfId="13275"/>
    <cellStyle name="Standaard 19 3 8 2 3 3" xfId="22321"/>
    <cellStyle name="Standaard 19 3 8 2 3 4" xfId="25043"/>
    <cellStyle name="Standaard 19 3 8 2 4" xfId="11214"/>
    <cellStyle name="Standaard 19 3 8 2 5" xfId="20958"/>
    <cellStyle name="Standaard 19 3 8 2 6" xfId="23681"/>
    <cellStyle name="Standaard 19 3 8 3" xfId="1659"/>
    <cellStyle name="Standaard 19 3 8 3 2" xfId="3881"/>
    <cellStyle name="Standaard 19 3 8 3 2 2" xfId="13608"/>
    <cellStyle name="Standaard 19 3 8 3 2 3" xfId="22649"/>
    <cellStyle name="Standaard 19 3 8 3 2 4" xfId="25371"/>
    <cellStyle name="Standaard 19 3 8 3 3" xfId="11542"/>
    <cellStyle name="Standaard 19 3 8 3 4" xfId="21286"/>
    <cellStyle name="Standaard 19 3 8 3 5" xfId="24009"/>
    <cellStyle name="Standaard 19 3 8 4" xfId="3183"/>
    <cellStyle name="Standaard 19 3 8 4 2" xfId="12910"/>
    <cellStyle name="Standaard 19 3 8 4 3" xfId="21993"/>
    <cellStyle name="Standaard 19 3 8 4 4" xfId="24715"/>
    <cellStyle name="Standaard 19 3 8 5" xfId="10886"/>
    <cellStyle name="Standaard 19 3 8 6" xfId="20629"/>
    <cellStyle name="Standaard 19 3 8 7" xfId="23353"/>
    <cellStyle name="Standaard 19 3 9" xfId="1075"/>
    <cellStyle name="Standaard 19 3 9 2" xfId="1412"/>
    <cellStyle name="Standaard 19 3 9 2 2" xfId="2075"/>
    <cellStyle name="Standaard 19 3 9 2 2 2" xfId="4297"/>
    <cellStyle name="Standaard 19 3 9 2 2 2 2" xfId="14024"/>
    <cellStyle name="Standaard 19 3 9 2 2 2 3" xfId="23065"/>
    <cellStyle name="Standaard 19 3 9 2 2 2 4" xfId="25787"/>
    <cellStyle name="Standaard 19 3 9 2 2 3" xfId="11958"/>
    <cellStyle name="Standaard 19 3 9 2 2 4" xfId="21702"/>
    <cellStyle name="Standaard 19 3 9 2 2 5" xfId="24425"/>
    <cellStyle name="Standaard 19 3 9 2 3" xfId="3636"/>
    <cellStyle name="Standaard 19 3 9 2 3 2" xfId="13363"/>
    <cellStyle name="Standaard 19 3 9 2 3 3" xfId="22409"/>
    <cellStyle name="Standaard 19 3 9 2 3 4" xfId="25131"/>
    <cellStyle name="Standaard 19 3 9 2 4" xfId="11302"/>
    <cellStyle name="Standaard 19 3 9 2 5" xfId="21046"/>
    <cellStyle name="Standaard 19 3 9 2 6" xfId="23769"/>
    <cellStyle name="Standaard 19 3 9 3" xfId="1747"/>
    <cellStyle name="Standaard 19 3 9 3 2" xfId="3969"/>
    <cellStyle name="Standaard 19 3 9 3 2 2" xfId="13696"/>
    <cellStyle name="Standaard 19 3 9 3 2 3" xfId="22737"/>
    <cellStyle name="Standaard 19 3 9 3 2 4" xfId="25459"/>
    <cellStyle name="Standaard 19 3 9 3 3" xfId="11630"/>
    <cellStyle name="Standaard 19 3 9 3 4" xfId="21374"/>
    <cellStyle name="Standaard 19 3 9 3 5" xfId="24097"/>
    <cellStyle name="Standaard 19 3 9 4" xfId="3271"/>
    <cellStyle name="Standaard 19 3 9 4 2" xfId="12998"/>
    <cellStyle name="Standaard 19 3 9 4 3" xfId="22081"/>
    <cellStyle name="Standaard 19 3 9 4 4" xfId="24803"/>
    <cellStyle name="Standaard 19 3 9 5" xfId="10974"/>
    <cellStyle name="Standaard 19 3 9 6" xfId="20717"/>
    <cellStyle name="Standaard 19 3 9 7" xfId="23441"/>
    <cellStyle name="Standaard 19 4" xfId="225"/>
    <cellStyle name="Standaard 19 5" xfId="226"/>
    <cellStyle name="Standaard 19 5 10" xfId="1572"/>
    <cellStyle name="Standaard 19 5 10 2" xfId="3794"/>
    <cellStyle name="Standaard 19 5 10 2 2" xfId="13521"/>
    <cellStyle name="Standaard 19 5 10 2 3" xfId="22562"/>
    <cellStyle name="Standaard 19 5 10 2 4" xfId="25284"/>
    <cellStyle name="Standaard 19 5 10 3" xfId="11455"/>
    <cellStyle name="Standaard 19 5 10 4" xfId="21199"/>
    <cellStyle name="Standaard 19 5 10 5" xfId="23922"/>
    <cellStyle name="Standaard 19 5 11" xfId="2565"/>
    <cellStyle name="Standaard 19 5 11 2" xfId="12292"/>
    <cellStyle name="Standaard 19 5 11 3" xfId="21906"/>
    <cellStyle name="Standaard 19 5 11 4" xfId="24628"/>
    <cellStyle name="Standaard 19 5 12" xfId="10799"/>
    <cellStyle name="Standaard 19 5 13" xfId="20528"/>
    <cellStyle name="Standaard 19 5 14" xfId="23266"/>
    <cellStyle name="Standaard 19 5 2" xfId="913"/>
    <cellStyle name="Standaard 19 5 2 10" xfId="20556"/>
    <cellStyle name="Standaard 19 5 2 11" xfId="23280"/>
    <cellStyle name="Standaard 19 5 2 2" xfId="958"/>
    <cellStyle name="Standaard 19 5 2 2 2" xfId="1046"/>
    <cellStyle name="Standaard 19 5 2 2 2 2" xfId="1383"/>
    <cellStyle name="Standaard 19 5 2 2 2 2 2" xfId="2046"/>
    <cellStyle name="Standaard 19 5 2 2 2 2 2 2" xfId="4268"/>
    <cellStyle name="Standaard 19 5 2 2 2 2 2 2 2" xfId="13995"/>
    <cellStyle name="Standaard 19 5 2 2 2 2 2 2 3" xfId="23036"/>
    <cellStyle name="Standaard 19 5 2 2 2 2 2 2 4" xfId="25758"/>
    <cellStyle name="Standaard 19 5 2 2 2 2 2 3" xfId="11929"/>
    <cellStyle name="Standaard 19 5 2 2 2 2 2 4" xfId="21673"/>
    <cellStyle name="Standaard 19 5 2 2 2 2 2 5" xfId="24396"/>
    <cellStyle name="Standaard 19 5 2 2 2 2 3" xfId="3607"/>
    <cellStyle name="Standaard 19 5 2 2 2 2 3 2" xfId="13334"/>
    <cellStyle name="Standaard 19 5 2 2 2 2 3 3" xfId="22380"/>
    <cellStyle name="Standaard 19 5 2 2 2 2 3 4" xfId="25102"/>
    <cellStyle name="Standaard 19 5 2 2 2 2 4" xfId="11273"/>
    <cellStyle name="Standaard 19 5 2 2 2 2 5" xfId="21017"/>
    <cellStyle name="Standaard 19 5 2 2 2 2 6" xfId="23740"/>
    <cellStyle name="Standaard 19 5 2 2 2 3" xfId="1718"/>
    <cellStyle name="Standaard 19 5 2 2 2 3 2" xfId="3940"/>
    <cellStyle name="Standaard 19 5 2 2 2 3 2 2" xfId="13667"/>
    <cellStyle name="Standaard 19 5 2 2 2 3 2 3" xfId="22708"/>
    <cellStyle name="Standaard 19 5 2 2 2 3 2 4" xfId="25430"/>
    <cellStyle name="Standaard 19 5 2 2 2 3 3" xfId="11601"/>
    <cellStyle name="Standaard 19 5 2 2 2 3 4" xfId="21345"/>
    <cellStyle name="Standaard 19 5 2 2 2 3 5" xfId="24068"/>
    <cellStyle name="Standaard 19 5 2 2 2 4" xfId="3242"/>
    <cellStyle name="Standaard 19 5 2 2 2 4 2" xfId="12969"/>
    <cellStyle name="Standaard 19 5 2 2 2 4 3" xfId="22052"/>
    <cellStyle name="Standaard 19 5 2 2 2 4 4" xfId="24774"/>
    <cellStyle name="Standaard 19 5 2 2 2 5" xfId="10945"/>
    <cellStyle name="Standaard 19 5 2 2 2 6" xfId="20688"/>
    <cellStyle name="Standaard 19 5 2 2 2 7" xfId="23412"/>
    <cellStyle name="Standaard 19 5 2 2 3" xfId="1137"/>
    <cellStyle name="Standaard 19 5 2 2 3 2" xfId="1473"/>
    <cellStyle name="Standaard 19 5 2 2 3 2 2" xfId="2134"/>
    <cellStyle name="Standaard 19 5 2 2 3 2 2 2" xfId="4356"/>
    <cellStyle name="Standaard 19 5 2 2 3 2 2 2 2" xfId="14083"/>
    <cellStyle name="Standaard 19 5 2 2 3 2 2 2 3" xfId="23124"/>
    <cellStyle name="Standaard 19 5 2 2 3 2 2 2 4" xfId="25846"/>
    <cellStyle name="Standaard 19 5 2 2 3 2 2 3" xfId="12017"/>
    <cellStyle name="Standaard 19 5 2 2 3 2 2 4" xfId="21761"/>
    <cellStyle name="Standaard 19 5 2 2 3 2 2 5" xfId="24484"/>
    <cellStyle name="Standaard 19 5 2 2 3 2 3" xfId="3695"/>
    <cellStyle name="Standaard 19 5 2 2 3 2 3 2" xfId="13422"/>
    <cellStyle name="Standaard 19 5 2 2 3 2 3 3" xfId="22468"/>
    <cellStyle name="Standaard 19 5 2 2 3 2 3 4" xfId="25190"/>
    <cellStyle name="Standaard 19 5 2 2 3 2 4" xfId="11361"/>
    <cellStyle name="Standaard 19 5 2 2 3 2 5" xfId="21105"/>
    <cellStyle name="Standaard 19 5 2 2 3 2 6" xfId="23828"/>
    <cellStyle name="Standaard 19 5 2 2 3 3" xfId="1806"/>
    <cellStyle name="Standaard 19 5 2 2 3 3 2" xfId="4028"/>
    <cellStyle name="Standaard 19 5 2 2 3 3 2 2" xfId="13755"/>
    <cellStyle name="Standaard 19 5 2 2 3 3 2 3" xfId="22796"/>
    <cellStyle name="Standaard 19 5 2 2 3 3 2 4" xfId="25518"/>
    <cellStyle name="Standaard 19 5 2 2 3 3 3" xfId="11689"/>
    <cellStyle name="Standaard 19 5 2 2 3 3 4" xfId="21433"/>
    <cellStyle name="Standaard 19 5 2 2 3 3 5" xfId="24156"/>
    <cellStyle name="Standaard 19 5 2 2 3 4" xfId="3333"/>
    <cellStyle name="Standaard 19 5 2 2 3 4 2" xfId="13060"/>
    <cellStyle name="Standaard 19 5 2 2 3 4 3" xfId="22140"/>
    <cellStyle name="Standaard 19 5 2 2 3 4 4" xfId="24862"/>
    <cellStyle name="Standaard 19 5 2 2 3 5" xfId="11033"/>
    <cellStyle name="Standaard 19 5 2 2 3 6" xfId="20776"/>
    <cellStyle name="Standaard 19 5 2 2 3 7" xfId="23500"/>
    <cellStyle name="Standaard 19 5 2 2 4" xfId="1295"/>
    <cellStyle name="Standaard 19 5 2 2 4 2" xfId="1958"/>
    <cellStyle name="Standaard 19 5 2 2 4 2 2" xfId="4180"/>
    <cellStyle name="Standaard 19 5 2 2 4 2 2 2" xfId="13907"/>
    <cellStyle name="Standaard 19 5 2 2 4 2 2 3" xfId="22948"/>
    <cellStyle name="Standaard 19 5 2 2 4 2 2 4" xfId="25670"/>
    <cellStyle name="Standaard 19 5 2 2 4 2 3" xfId="11841"/>
    <cellStyle name="Standaard 19 5 2 2 4 2 4" xfId="21585"/>
    <cellStyle name="Standaard 19 5 2 2 4 2 5" xfId="24308"/>
    <cellStyle name="Standaard 19 5 2 2 4 3" xfId="3519"/>
    <cellStyle name="Standaard 19 5 2 2 4 3 2" xfId="13246"/>
    <cellStyle name="Standaard 19 5 2 2 4 3 3" xfId="22292"/>
    <cellStyle name="Standaard 19 5 2 2 4 3 4" xfId="25014"/>
    <cellStyle name="Standaard 19 5 2 2 4 4" xfId="11185"/>
    <cellStyle name="Standaard 19 5 2 2 4 5" xfId="20929"/>
    <cellStyle name="Standaard 19 5 2 2 4 6" xfId="23652"/>
    <cellStyle name="Standaard 19 5 2 2 5" xfId="1630"/>
    <cellStyle name="Standaard 19 5 2 2 5 2" xfId="3852"/>
    <cellStyle name="Standaard 19 5 2 2 5 2 2" xfId="13579"/>
    <cellStyle name="Standaard 19 5 2 2 5 2 3" xfId="22620"/>
    <cellStyle name="Standaard 19 5 2 2 5 2 4" xfId="25342"/>
    <cellStyle name="Standaard 19 5 2 2 5 3" xfId="11513"/>
    <cellStyle name="Standaard 19 5 2 2 5 4" xfId="21257"/>
    <cellStyle name="Standaard 19 5 2 2 5 5" xfId="23980"/>
    <cellStyle name="Standaard 19 5 2 2 6" xfId="3154"/>
    <cellStyle name="Standaard 19 5 2 2 6 2" xfId="12881"/>
    <cellStyle name="Standaard 19 5 2 2 6 3" xfId="21964"/>
    <cellStyle name="Standaard 19 5 2 2 6 4" xfId="24686"/>
    <cellStyle name="Standaard 19 5 2 2 7" xfId="10857"/>
    <cellStyle name="Standaard 19 5 2 2 8" xfId="20600"/>
    <cellStyle name="Standaard 19 5 2 2 9" xfId="23324"/>
    <cellStyle name="Standaard 19 5 2 3" xfId="1002"/>
    <cellStyle name="Standaard 19 5 2 3 2" xfId="1339"/>
    <cellStyle name="Standaard 19 5 2 3 2 2" xfId="2002"/>
    <cellStyle name="Standaard 19 5 2 3 2 2 2" xfId="4224"/>
    <cellStyle name="Standaard 19 5 2 3 2 2 2 2" xfId="13951"/>
    <cellStyle name="Standaard 19 5 2 3 2 2 2 3" xfId="22992"/>
    <cellStyle name="Standaard 19 5 2 3 2 2 2 4" xfId="25714"/>
    <cellStyle name="Standaard 19 5 2 3 2 2 3" xfId="11885"/>
    <cellStyle name="Standaard 19 5 2 3 2 2 4" xfId="21629"/>
    <cellStyle name="Standaard 19 5 2 3 2 2 5" xfId="24352"/>
    <cellStyle name="Standaard 19 5 2 3 2 3" xfId="3563"/>
    <cellStyle name="Standaard 19 5 2 3 2 3 2" xfId="13290"/>
    <cellStyle name="Standaard 19 5 2 3 2 3 3" xfId="22336"/>
    <cellStyle name="Standaard 19 5 2 3 2 3 4" xfId="25058"/>
    <cellStyle name="Standaard 19 5 2 3 2 4" xfId="11229"/>
    <cellStyle name="Standaard 19 5 2 3 2 5" xfId="20973"/>
    <cellStyle name="Standaard 19 5 2 3 2 6" xfId="23696"/>
    <cellStyle name="Standaard 19 5 2 3 3" xfId="1674"/>
    <cellStyle name="Standaard 19 5 2 3 3 2" xfId="3896"/>
    <cellStyle name="Standaard 19 5 2 3 3 2 2" xfId="13623"/>
    <cellStyle name="Standaard 19 5 2 3 3 2 3" xfId="22664"/>
    <cellStyle name="Standaard 19 5 2 3 3 2 4" xfId="25386"/>
    <cellStyle name="Standaard 19 5 2 3 3 3" xfId="11557"/>
    <cellStyle name="Standaard 19 5 2 3 3 4" xfId="21301"/>
    <cellStyle name="Standaard 19 5 2 3 3 5" xfId="24024"/>
    <cellStyle name="Standaard 19 5 2 3 4" xfId="3198"/>
    <cellStyle name="Standaard 19 5 2 3 4 2" xfId="12925"/>
    <cellStyle name="Standaard 19 5 2 3 4 3" xfId="22008"/>
    <cellStyle name="Standaard 19 5 2 3 4 4" xfId="24730"/>
    <cellStyle name="Standaard 19 5 2 3 5" xfId="10901"/>
    <cellStyle name="Standaard 19 5 2 3 6" xfId="20644"/>
    <cellStyle name="Standaard 19 5 2 3 7" xfId="23368"/>
    <cellStyle name="Standaard 19 5 2 4" xfId="1091"/>
    <cellStyle name="Standaard 19 5 2 4 2" xfId="1428"/>
    <cellStyle name="Standaard 19 5 2 4 2 2" xfId="2090"/>
    <cellStyle name="Standaard 19 5 2 4 2 2 2" xfId="4312"/>
    <cellStyle name="Standaard 19 5 2 4 2 2 2 2" xfId="14039"/>
    <cellStyle name="Standaard 19 5 2 4 2 2 2 3" xfId="23080"/>
    <cellStyle name="Standaard 19 5 2 4 2 2 2 4" xfId="25802"/>
    <cellStyle name="Standaard 19 5 2 4 2 2 3" xfId="11973"/>
    <cellStyle name="Standaard 19 5 2 4 2 2 4" xfId="21717"/>
    <cellStyle name="Standaard 19 5 2 4 2 2 5" xfId="24440"/>
    <cellStyle name="Standaard 19 5 2 4 2 3" xfId="3651"/>
    <cellStyle name="Standaard 19 5 2 4 2 3 2" xfId="13378"/>
    <cellStyle name="Standaard 19 5 2 4 2 3 3" xfId="22424"/>
    <cellStyle name="Standaard 19 5 2 4 2 3 4" xfId="25146"/>
    <cellStyle name="Standaard 19 5 2 4 2 4" xfId="11317"/>
    <cellStyle name="Standaard 19 5 2 4 2 5" xfId="21061"/>
    <cellStyle name="Standaard 19 5 2 4 2 6" xfId="23784"/>
    <cellStyle name="Standaard 19 5 2 4 3" xfId="1762"/>
    <cellStyle name="Standaard 19 5 2 4 3 2" xfId="3984"/>
    <cellStyle name="Standaard 19 5 2 4 3 2 2" xfId="13711"/>
    <cellStyle name="Standaard 19 5 2 4 3 2 3" xfId="22752"/>
    <cellStyle name="Standaard 19 5 2 4 3 2 4" xfId="25474"/>
    <cellStyle name="Standaard 19 5 2 4 3 3" xfId="11645"/>
    <cellStyle name="Standaard 19 5 2 4 3 4" xfId="21389"/>
    <cellStyle name="Standaard 19 5 2 4 3 5" xfId="24112"/>
    <cellStyle name="Standaard 19 5 2 4 4" xfId="3287"/>
    <cellStyle name="Standaard 19 5 2 4 4 2" xfId="13014"/>
    <cellStyle name="Standaard 19 5 2 4 4 3" xfId="22096"/>
    <cellStyle name="Standaard 19 5 2 4 4 4" xfId="24818"/>
    <cellStyle name="Standaard 19 5 2 4 5" xfId="10989"/>
    <cellStyle name="Standaard 19 5 2 4 6" xfId="20732"/>
    <cellStyle name="Standaard 19 5 2 4 7" xfId="23456"/>
    <cellStyle name="Standaard 19 5 2 5" xfId="1193"/>
    <cellStyle name="Standaard 19 5 2 5 2" xfId="1528"/>
    <cellStyle name="Standaard 19 5 2 5 2 2" xfId="2189"/>
    <cellStyle name="Standaard 19 5 2 5 2 2 2" xfId="4411"/>
    <cellStyle name="Standaard 19 5 2 5 2 2 2 2" xfId="14138"/>
    <cellStyle name="Standaard 19 5 2 5 2 2 2 3" xfId="23179"/>
    <cellStyle name="Standaard 19 5 2 5 2 2 2 4" xfId="25901"/>
    <cellStyle name="Standaard 19 5 2 5 2 2 3" xfId="12072"/>
    <cellStyle name="Standaard 19 5 2 5 2 2 4" xfId="21816"/>
    <cellStyle name="Standaard 19 5 2 5 2 2 5" xfId="24539"/>
    <cellStyle name="Standaard 19 5 2 5 2 3" xfId="3750"/>
    <cellStyle name="Standaard 19 5 2 5 2 3 2" xfId="13477"/>
    <cellStyle name="Standaard 19 5 2 5 2 3 3" xfId="22523"/>
    <cellStyle name="Standaard 19 5 2 5 2 3 4" xfId="25245"/>
    <cellStyle name="Standaard 19 5 2 5 2 4" xfId="11416"/>
    <cellStyle name="Standaard 19 5 2 5 2 5" xfId="21160"/>
    <cellStyle name="Standaard 19 5 2 5 2 6" xfId="23883"/>
    <cellStyle name="Standaard 19 5 2 5 3" xfId="1861"/>
    <cellStyle name="Standaard 19 5 2 5 3 2" xfId="4083"/>
    <cellStyle name="Standaard 19 5 2 5 3 2 2" xfId="13810"/>
    <cellStyle name="Standaard 19 5 2 5 3 2 3" xfId="22851"/>
    <cellStyle name="Standaard 19 5 2 5 3 2 4" xfId="25573"/>
    <cellStyle name="Standaard 19 5 2 5 3 3" xfId="11744"/>
    <cellStyle name="Standaard 19 5 2 5 3 4" xfId="21488"/>
    <cellStyle name="Standaard 19 5 2 5 3 5" xfId="24211"/>
    <cellStyle name="Standaard 19 5 2 5 4" xfId="3389"/>
    <cellStyle name="Standaard 19 5 2 5 4 2" xfId="13116"/>
    <cellStyle name="Standaard 19 5 2 5 4 3" xfId="22195"/>
    <cellStyle name="Standaard 19 5 2 5 4 4" xfId="24917"/>
    <cellStyle name="Standaard 19 5 2 5 5" xfId="11088"/>
    <cellStyle name="Standaard 19 5 2 5 6" xfId="20831"/>
    <cellStyle name="Standaard 19 5 2 5 7" xfId="23555"/>
    <cellStyle name="Standaard 19 5 2 6" xfId="1251"/>
    <cellStyle name="Standaard 19 5 2 6 2" xfId="1914"/>
    <cellStyle name="Standaard 19 5 2 6 2 2" xfId="4136"/>
    <cellStyle name="Standaard 19 5 2 6 2 2 2" xfId="13863"/>
    <cellStyle name="Standaard 19 5 2 6 2 2 3" xfId="22904"/>
    <cellStyle name="Standaard 19 5 2 6 2 2 4" xfId="25626"/>
    <cellStyle name="Standaard 19 5 2 6 2 3" xfId="11797"/>
    <cellStyle name="Standaard 19 5 2 6 2 4" xfId="21541"/>
    <cellStyle name="Standaard 19 5 2 6 2 5" xfId="24264"/>
    <cellStyle name="Standaard 19 5 2 6 3" xfId="3475"/>
    <cellStyle name="Standaard 19 5 2 6 3 2" xfId="13202"/>
    <cellStyle name="Standaard 19 5 2 6 3 3" xfId="22248"/>
    <cellStyle name="Standaard 19 5 2 6 3 4" xfId="24970"/>
    <cellStyle name="Standaard 19 5 2 6 4" xfId="11141"/>
    <cellStyle name="Standaard 19 5 2 6 5" xfId="20885"/>
    <cellStyle name="Standaard 19 5 2 6 6" xfId="23608"/>
    <cellStyle name="Standaard 19 5 2 7" xfId="1586"/>
    <cellStyle name="Standaard 19 5 2 7 2" xfId="3808"/>
    <cellStyle name="Standaard 19 5 2 7 2 2" xfId="13535"/>
    <cellStyle name="Standaard 19 5 2 7 2 3" xfId="22576"/>
    <cellStyle name="Standaard 19 5 2 7 2 4" xfId="25298"/>
    <cellStyle name="Standaard 19 5 2 7 3" xfId="11469"/>
    <cellStyle name="Standaard 19 5 2 7 4" xfId="21213"/>
    <cellStyle name="Standaard 19 5 2 7 5" xfId="23936"/>
    <cellStyle name="Standaard 19 5 2 8" xfId="3109"/>
    <cellStyle name="Standaard 19 5 2 8 2" xfId="12836"/>
    <cellStyle name="Standaard 19 5 2 8 3" xfId="21920"/>
    <cellStyle name="Standaard 19 5 2 8 4" xfId="24642"/>
    <cellStyle name="Standaard 19 5 2 9" xfId="10813"/>
    <cellStyle name="Standaard 19 5 3" xfId="923"/>
    <cellStyle name="Standaard 19 5 3 10" xfId="20566"/>
    <cellStyle name="Standaard 19 5 3 11" xfId="23290"/>
    <cellStyle name="Standaard 19 5 3 2" xfId="968"/>
    <cellStyle name="Standaard 19 5 3 2 2" xfId="1056"/>
    <cellStyle name="Standaard 19 5 3 2 2 2" xfId="1393"/>
    <cellStyle name="Standaard 19 5 3 2 2 2 2" xfId="2056"/>
    <cellStyle name="Standaard 19 5 3 2 2 2 2 2" xfId="4278"/>
    <cellStyle name="Standaard 19 5 3 2 2 2 2 2 2" xfId="14005"/>
    <cellStyle name="Standaard 19 5 3 2 2 2 2 2 3" xfId="23046"/>
    <cellStyle name="Standaard 19 5 3 2 2 2 2 2 4" xfId="25768"/>
    <cellStyle name="Standaard 19 5 3 2 2 2 2 3" xfId="11939"/>
    <cellStyle name="Standaard 19 5 3 2 2 2 2 4" xfId="21683"/>
    <cellStyle name="Standaard 19 5 3 2 2 2 2 5" xfId="24406"/>
    <cellStyle name="Standaard 19 5 3 2 2 2 3" xfId="3617"/>
    <cellStyle name="Standaard 19 5 3 2 2 2 3 2" xfId="13344"/>
    <cellStyle name="Standaard 19 5 3 2 2 2 3 3" xfId="22390"/>
    <cellStyle name="Standaard 19 5 3 2 2 2 3 4" xfId="25112"/>
    <cellStyle name="Standaard 19 5 3 2 2 2 4" xfId="11283"/>
    <cellStyle name="Standaard 19 5 3 2 2 2 5" xfId="21027"/>
    <cellStyle name="Standaard 19 5 3 2 2 2 6" xfId="23750"/>
    <cellStyle name="Standaard 19 5 3 2 2 3" xfId="1728"/>
    <cellStyle name="Standaard 19 5 3 2 2 3 2" xfId="3950"/>
    <cellStyle name="Standaard 19 5 3 2 2 3 2 2" xfId="13677"/>
    <cellStyle name="Standaard 19 5 3 2 2 3 2 3" xfId="22718"/>
    <cellStyle name="Standaard 19 5 3 2 2 3 2 4" xfId="25440"/>
    <cellStyle name="Standaard 19 5 3 2 2 3 3" xfId="11611"/>
    <cellStyle name="Standaard 19 5 3 2 2 3 4" xfId="21355"/>
    <cellStyle name="Standaard 19 5 3 2 2 3 5" xfId="24078"/>
    <cellStyle name="Standaard 19 5 3 2 2 4" xfId="3252"/>
    <cellStyle name="Standaard 19 5 3 2 2 4 2" xfId="12979"/>
    <cellStyle name="Standaard 19 5 3 2 2 4 3" xfId="22062"/>
    <cellStyle name="Standaard 19 5 3 2 2 4 4" xfId="24784"/>
    <cellStyle name="Standaard 19 5 3 2 2 5" xfId="10955"/>
    <cellStyle name="Standaard 19 5 3 2 2 6" xfId="20698"/>
    <cellStyle name="Standaard 19 5 3 2 2 7" xfId="23422"/>
    <cellStyle name="Standaard 19 5 3 2 3" xfId="1147"/>
    <cellStyle name="Standaard 19 5 3 2 3 2" xfId="1483"/>
    <cellStyle name="Standaard 19 5 3 2 3 2 2" xfId="2144"/>
    <cellStyle name="Standaard 19 5 3 2 3 2 2 2" xfId="4366"/>
    <cellStyle name="Standaard 19 5 3 2 3 2 2 2 2" xfId="14093"/>
    <cellStyle name="Standaard 19 5 3 2 3 2 2 2 3" xfId="23134"/>
    <cellStyle name="Standaard 19 5 3 2 3 2 2 2 4" xfId="25856"/>
    <cellStyle name="Standaard 19 5 3 2 3 2 2 3" xfId="12027"/>
    <cellStyle name="Standaard 19 5 3 2 3 2 2 4" xfId="21771"/>
    <cellStyle name="Standaard 19 5 3 2 3 2 2 5" xfId="24494"/>
    <cellStyle name="Standaard 19 5 3 2 3 2 3" xfId="3705"/>
    <cellStyle name="Standaard 19 5 3 2 3 2 3 2" xfId="13432"/>
    <cellStyle name="Standaard 19 5 3 2 3 2 3 3" xfId="22478"/>
    <cellStyle name="Standaard 19 5 3 2 3 2 3 4" xfId="25200"/>
    <cellStyle name="Standaard 19 5 3 2 3 2 4" xfId="11371"/>
    <cellStyle name="Standaard 19 5 3 2 3 2 5" xfId="21115"/>
    <cellStyle name="Standaard 19 5 3 2 3 2 6" xfId="23838"/>
    <cellStyle name="Standaard 19 5 3 2 3 3" xfId="1816"/>
    <cellStyle name="Standaard 19 5 3 2 3 3 2" xfId="4038"/>
    <cellStyle name="Standaard 19 5 3 2 3 3 2 2" xfId="13765"/>
    <cellStyle name="Standaard 19 5 3 2 3 3 2 3" xfId="22806"/>
    <cellStyle name="Standaard 19 5 3 2 3 3 2 4" xfId="25528"/>
    <cellStyle name="Standaard 19 5 3 2 3 3 3" xfId="11699"/>
    <cellStyle name="Standaard 19 5 3 2 3 3 4" xfId="21443"/>
    <cellStyle name="Standaard 19 5 3 2 3 3 5" xfId="24166"/>
    <cellStyle name="Standaard 19 5 3 2 3 4" xfId="3343"/>
    <cellStyle name="Standaard 19 5 3 2 3 4 2" xfId="13070"/>
    <cellStyle name="Standaard 19 5 3 2 3 4 3" xfId="22150"/>
    <cellStyle name="Standaard 19 5 3 2 3 4 4" xfId="24872"/>
    <cellStyle name="Standaard 19 5 3 2 3 5" xfId="11043"/>
    <cellStyle name="Standaard 19 5 3 2 3 6" xfId="20786"/>
    <cellStyle name="Standaard 19 5 3 2 3 7" xfId="23510"/>
    <cellStyle name="Standaard 19 5 3 2 4" xfId="1305"/>
    <cellStyle name="Standaard 19 5 3 2 4 2" xfId="1968"/>
    <cellStyle name="Standaard 19 5 3 2 4 2 2" xfId="4190"/>
    <cellStyle name="Standaard 19 5 3 2 4 2 2 2" xfId="13917"/>
    <cellStyle name="Standaard 19 5 3 2 4 2 2 3" xfId="22958"/>
    <cellStyle name="Standaard 19 5 3 2 4 2 2 4" xfId="25680"/>
    <cellStyle name="Standaard 19 5 3 2 4 2 3" xfId="11851"/>
    <cellStyle name="Standaard 19 5 3 2 4 2 4" xfId="21595"/>
    <cellStyle name="Standaard 19 5 3 2 4 2 5" xfId="24318"/>
    <cellStyle name="Standaard 19 5 3 2 4 3" xfId="3529"/>
    <cellStyle name="Standaard 19 5 3 2 4 3 2" xfId="13256"/>
    <cellStyle name="Standaard 19 5 3 2 4 3 3" xfId="22302"/>
    <cellStyle name="Standaard 19 5 3 2 4 3 4" xfId="25024"/>
    <cellStyle name="Standaard 19 5 3 2 4 4" xfId="11195"/>
    <cellStyle name="Standaard 19 5 3 2 4 5" xfId="20939"/>
    <cellStyle name="Standaard 19 5 3 2 4 6" xfId="23662"/>
    <cellStyle name="Standaard 19 5 3 2 5" xfId="1640"/>
    <cellStyle name="Standaard 19 5 3 2 5 2" xfId="3862"/>
    <cellStyle name="Standaard 19 5 3 2 5 2 2" xfId="13589"/>
    <cellStyle name="Standaard 19 5 3 2 5 2 3" xfId="22630"/>
    <cellStyle name="Standaard 19 5 3 2 5 2 4" xfId="25352"/>
    <cellStyle name="Standaard 19 5 3 2 5 3" xfId="11523"/>
    <cellStyle name="Standaard 19 5 3 2 5 4" xfId="21267"/>
    <cellStyle name="Standaard 19 5 3 2 5 5" xfId="23990"/>
    <cellStyle name="Standaard 19 5 3 2 6" xfId="3164"/>
    <cellStyle name="Standaard 19 5 3 2 6 2" xfId="12891"/>
    <cellStyle name="Standaard 19 5 3 2 6 3" xfId="21974"/>
    <cellStyle name="Standaard 19 5 3 2 6 4" xfId="24696"/>
    <cellStyle name="Standaard 19 5 3 2 7" xfId="10867"/>
    <cellStyle name="Standaard 19 5 3 2 8" xfId="20610"/>
    <cellStyle name="Standaard 19 5 3 2 9" xfId="23334"/>
    <cellStyle name="Standaard 19 5 3 3" xfId="1012"/>
    <cellStyle name="Standaard 19 5 3 3 2" xfId="1349"/>
    <cellStyle name="Standaard 19 5 3 3 2 2" xfId="2012"/>
    <cellStyle name="Standaard 19 5 3 3 2 2 2" xfId="4234"/>
    <cellStyle name="Standaard 19 5 3 3 2 2 2 2" xfId="13961"/>
    <cellStyle name="Standaard 19 5 3 3 2 2 2 3" xfId="23002"/>
    <cellStyle name="Standaard 19 5 3 3 2 2 2 4" xfId="25724"/>
    <cellStyle name="Standaard 19 5 3 3 2 2 3" xfId="11895"/>
    <cellStyle name="Standaard 19 5 3 3 2 2 4" xfId="21639"/>
    <cellStyle name="Standaard 19 5 3 3 2 2 5" xfId="24362"/>
    <cellStyle name="Standaard 19 5 3 3 2 3" xfId="3573"/>
    <cellStyle name="Standaard 19 5 3 3 2 3 2" xfId="13300"/>
    <cellStyle name="Standaard 19 5 3 3 2 3 3" xfId="22346"/>
    <cellStyle name="Standaard 19 5 3 3 2 3 4" xfId="25068"/>
    <cellStyle name="Standaard 19 5 3 3 2 4" xfId="11239"/>
    <cellStyle name="Standaard 19 5 3 3 2 5" xfId="20983"/>
    <cellStyle name="Standaard 19 5 3 3 2 6" xfId="23706"/>
    <cellStyle name="Standaard 19 5 3 3 3" xfId="1684"/>
    <cellStyle name="Standaard 19 5 3 3 3 2" xfId="3906"/>
    <cellStyle name="Standaard 19 5 3 3 3 2 2" xfId="13633"/>
    <cellStyle name="Standaard 19 5 3 3 3 2 3" xfId="22674"/>
    <cellStyle name="Standaard 19 5 3 3 3 2 4" xfId="25396"/>
    <cellStyle name="Standaard 19 5 3 3 3 3" xfId="11567"/>
    <cellStyle name="Standaard 19 5 3 3 3 4" xfId="21311"/>
    <cellStyle name="Standaard 19 5 3 3 3 5" xfId="24034"/>
    <cellStyle name="Standaard 19 5 3 3 4" xfId="3208"/>
    <cellStyle name="Standaard 19 5 3 3 4 2" xfId="12935"/>
    <cellStyle name="Standaard 19 5 3 3 4 3" xfId="22018"/>
    <cellStyle name="Standaard 19 5 3 3 4 4" xfId="24740"/>
    <cellStyle name="Standaard 19 5 3 3 5" xfId="10911"/>
    <cellStyle name="Standaard 19 5 3 3 6" xfId="20654"/>
    <cellStyle name="Standaard 19 5 3 3 7" xfId="23378"/>
    <cellStyle name="Standaard 19 5 3 4" xfId="1101"/>
    <cellStyle name="Standaard 19 5 3 4 2" xfId="1438"/>
    <cellStyle name="Standaard 19 5 3 4 2 2" xfId="2100"/>
    <cellStyle name="Standaard 19 5 3 4 2 2 2" xfId="4322"/>
    <cellStyle name="Standaard 19 5 3 4 2 2 2 2" xfId="14049"/>
    <cellStyle name="Standaard 19 5 3 4 2 2 2 3" xfId="23090"/>
    <cellStyle name="Standaard 19 5 3 4 2 2 2 4" xfId="25812"/>
    <cellStyle name="Standaard 19 5 3 4 2 2 3" xfId="11983"/>
    <cellStyle name="Standaard 19 5 3 4 2 2 4" xfId="21727"/>
    <cellStyle name="Standaard 19 5 3 4 2 2 5" xfId="24450"/>
    <cellStyle name="Standaard 19 5 3 4 2 3" xfId="3661"/>
    <cellStyle name="Standaard 19 5 3 4 2 3 2" xfId="13388"/>
    <cellStyle name="Standaard 19 5 3 4 2 3 3" xfId="22434"/>
    <cellStyle name="Standaard 19 5 3 4 2 3 4" xfId="25156"/>
    <cellStyle name="Standaard 19 5 3 4 2 4" xfId="11327"/>
    <cellStyle name="Standaard 19 5 3 4 2 5" xfId="21071"/>
    <cellStyle name="Standaard 19 5 3 4 2 6" xfId="23794"/>
    <cellStyle name="Standaard 19 5 3 4 3" xfId="1772"/>
    <cellStyle name="Standaard 19 5 3 4 3 2" xfId="3994"/>
    <cellStyle name="Standaard 19 5 3 4 3 2 2" xfId="13721"/>
    <cellStyle name="Standaard 19 5 3 4 3 2 3" xfId="22762"/>
    <cellStyle name="Standaard 19 5 3 4 3 2 4" xfId="25484"/>
    <cellStyle name="Standaard 19 5 3 4 3 3" xfId="11655"/>
    <cellStyle name="Standaard 19 5 3 4 3 4" xfId="21399"/>
    <cellStyle name="Standaard 19 5 3 4 3 5" xfId="24122"/>
    <cellStyle name="Standaard 19 5 3 4 4" xfId="3297"/>
    <cellStyle name="Standaard 19 5 3 4 4 2" xfId="13024"/>
    <cellStyle name="Standaard 19 5 3 4 4 3" xfId="22106"/>
    <cellStyle name="Standaard 19 5 3 4 4 4" xfId="24828"/>
    <cellStyle name="Standaard 19 5 3 4 5" xfId="10999"/>
    <cellStyle name="Standaard 19 5 3 4 6" xfId="20742"/>
    <cellStyle name="Standaard 19 5 3 4 7" xfId="23466"/>
    <cellStyle name="Standaard 19 5 3 5" xfId="1194"/>
    <cellStyle name="Standaard 19 5 3 5 2" xfId="1529"/>
    <cellStyle name="Standaard 19 5 3 5 2 2" xfId="2190"/>
    <cellStyle name="Standaard 19 5 3 5 2 2 2" xfId="4412"/>
    <cellStyle name="Standaard 19 5 3 5 2 2 2 2" xfId="14139"/>
    <cellStyle name="Standaard 19 5 3 5 2 2 2 3" xfId="23180"/>
    <cellStyle name="Standaard 19 5 3 5 2 2 2 4" xfId="25902"/>
    <cellStyle name="Standaard 19 5 3 5 2 2 3" xfId="12073"/>
    <cellStyle name="Standaard 19 5 3 5 2 2 4" xfId="21817"/>
    <cellStyle name="Standaard 19 5 3 5 2 2 5" xfId="24540"/>
    <cellStyle name="Standaard 19 5 3 5 2 3" xfId="3751"/>
    <cellStyle name="Standaard 19 5 3 5 2 3 2" xfId="13478"/>
    <cellStyle name="Standaard 19 5 3 5 2 3 3" xfId="22524"/>
    <cellStyle name="Standaard 19 5 3 5 2 3 4" xfId="25246"/>
    <cellStyle name="Standaard 19 5 3 5 2 4" xfId="11417"/>
    <cellStyle name="Standaard 19 5 3 5 2 5" xfId="21161"/>
    <cellStyle name="Standaard 19 5 3 5 2 6" xfId="23884"/>
    <cellStyle name="Standaard 19 5 3 5 3" xfId="1862"/>
    <cellStyle name="Standaard 19 5 3 5 3 2" xfId="4084"/>
    <cellStyle name="Standaard 19 5 3 5 3 2 2" xfId="13811"/>
    <cellStyle name="Standaard 19 5 3 5 3 2 3" xfId="22852"/>
    <cellStyle name="Standaard 19 5 3 5 3 2 4" xfId="25574"/>
    <cellStyle name="Standaard 19 5 3 5 3 3" xfId="11745"/>
    <cellStyle name="Standaard 19 5 3 5 3 4" xfId="21489"/>
    <cellStyle name="Standaard 19 5 3 5 3 5" xfId="24212"/>
    <cellStyle name="Standaard 19 5 3 5 4" xfId="3390"/>
    <cellStyle name="Standaard 19 5 3 5 4 2" xfId="13117"/>
    <cellStyle name="Standaard 19 5 3 5 4 3" xfId="22196"/>
    <cellStyle name="Standaard 19 5 3 5 4 4" xfId="24918"/>
    <cellStyle name="Standaard 19 5 3 5 5" xfId="11089"/>
    <cellStyle name="Standaard 19 5 3 5 6" xfId="20832"/>
    <cellStyle name="Standaard 19 5 3 5 7" xfId="23556"/>
    <cellStyle name="Standaard 19 5 3 6" xfId="1261"/>
    <cellStyle name="Standaard 19 5 3 6 2" xfId="1924"/>
    <cellStyle name="Standaard 19 5 3 6 2 2" xfId="4146"/>
    <cellStyle name="Standaard 19 5 3 6 2 2 2" xfId="13873"/>
    <cellStyle name="Standaard 19 5 3 6 2 2 3" xfId="22914"/>
    <cellStyle name="Standaard 19 5 3 6 2 2 4" xfId="25636"/>
    <cellStyle name="Standaard 19 5 3 6 2 3" xfId="11807"/>
    <cellStyle name="Standaard 19 5 3 6 2 4" xfId="21551"/>
    <cellStyle name="Standaard 19 5 3 6 2 5" xfId="24274"/>
    <cellStyle name="Standaard 19 5 3 6 3" xfId="3485"/>
    <cellStyle name="Standaard 19 5 3 6 3 2" xfId="13212"/>
    <cellStyle name="Standaard 19 5 3 6 3 3" xfId="22258"/>
    <cellStyle name="Standaard 19 5 3 6 3 4" xfId="24980"/>
    <cellStyle name="Standaard 19 5 3 6 4" xfId="11151"/>
    <cellStyle name="Standaard 19 5 3 6 5" xfId="20895"/>
    <cellStyle name="Standaard 19 5 3 6 6" xfId="23618"/>
    <cellStyle name="Standaard 19 5 3 7" xfId="1596"/>
    <cellStyle name="Standaard 19 5 3 7 2" xfId="3818"/>
    <cellStyle name="Standaard 19 5 3 7 2 2" xfId="13545"/>
    <cellStyle name="Standaard 19 5 3 7 2 3" xfId="22586"/>
    <cellStyle name="Standaard 19 5 3 7 2 4" xfId="25308"/>
    <cellStyle name="Standaard 19 5 3 7 3" xfId="11479"/>
    <cellStyle name="Standaard 19 5 3 7 4" xfId="21223"/>
    <cellStyle name="Standaard 19 5 3 7 5" xfId="23946"/>
    <cellStyle name="Standaard 19 5 3 8" xfId="3119"/>
    <cellStyle name="Standaard 19 5 3 8 2" xfId="12846"/>
    <cellStyle name="Standaard 19 5 3 8 3" xfId="21930"/>
    <cellStyle name="Standaard 19 5 3 8 4" xfId="24652"/>
    <cellStyle name="Standaard 19 5 3 9" xfId="10823"/>
    <cellStyle name="Standaard 19 5 4" xfId="934"/>
    <cellStyle name="Standaard 19 5 4 10" xfId="20576"/>
    <cellStyle name="Standaard 19 5 4 11" xfId="23300"/>
    <cellStyle name="Standaard 19 5 4 2" xfId="978"/>
    <cellStyle name="Standaard 19 5 4 2 2" xfId="1066"/>
    <cellStyle name="Standaard 19 5 4 2 2 2" xfId="1403"/>
    <cellStyle name="Standaard 19 5 4 2 2 2 2" xfId="2066"/>
    <cellStyle name="Standaard 19 5 4 2 2 2 2 2" xfId="4288"/>
    <cellStyle name="Standaard 19 5 4 2 2 2 2 2 2" xfId="14015"/>
    <cellStyle name="Standaard 19 5 4 2 2 2 2 2 3" xfId="23056"/>
    <cellStyle name="Standaard 19 5 4 2 2 2 2 2 4" xfId="25778"/>
    <cellStyle name="Standaard 19 5 4 2 2 2 2 3" xfId="11949"/>
    <cellStyle name="Standaard 19 5 4 2 2 2 2 4" xfId="21693"/>
    <cellStyle name="Standaard 19 5 4 2 2 2 2 5" xfId="24416"/>
    <cellStyle name="Standaard 19 5 4 2 2 2 3" xfId="3627"/>
    <cellStyle name="Standaard 19 5 4 2 2 2 3 2" xfId="13354"/>
    <cellStyle name="Standaard 19 5 4 2 2 2 3 3" xfId="22400"/>
    <cellStyle name="Standaard 19 5 4 2 2 2 3 4" xfId="25122"/>
    <cellStyle name="Standaard 19 5 4 2 2 2 4" xfId="11293"/>
    <cellStyle name="Standaard 19 5 4 2 2 2 5" xfId="21037"/>
    <cellStyle name="Standaard 19 5 4 2 2 2 6" xfId="23760"/>
    <cellStyle name="Standaard 19 5 4 2 2 3" xfId="1738"/>
    <cellStyle name="Standaard 19 5 4 2 2 3 2" xfId="3960"/>
    <cellStyle name="Standaard 19 5 4 2 2 3 2 2" xfId="13687"/>
    <cellStyle name="Standaard 19 5 4 2 2 3 2 3" xfId="22728"/>
    <cellStyle name="Standaard 19 5 4 2 2 3 2 4" xfId="25450"/>
    <cellStyle name="Standaard 19 5 4 2 2 3 3" xfId="11621"/>
    <cellStyle name="Standaard 19 5 4 2 2 3 4" xfId="21365"/>
    <cellStyle name="Standaard 19 5 4 2 2 3 5" xfId="24088"/>
    <cellStyle name="Standaard 19 5 4 2 2 4" xfId="3262"/>
    <cellStyle name="Standaard 19 5 4 2 2 4 2" xfId="12989"/>
    <cellStyle name="Standaard 19 5 4 2 2 4 3" xfId="22072"/>
    <cellStyle name="Standaard 19 5 4 2 2 4 4" xfId="24794"/>
    <cellStyle name="Standaard 19 5 4 2 2 5" xfId="10965"/>
    <cellStyle name="Standaard 19 5 4 2 2 6" xfId="20708"/>
    <cellStyle name="Standaard 19 5 4 2 2 7" xfId="23432"/>
    <cellStyle name="Standaard 19 5 4 2 3" xfId="1157"/>
    <cellStyle name="Standaard 19 5 4 2 3 2" xfId="1493"/>
    <cellStyle name="Standaard 19 5 4 2 3 2 2" xfId="2154"/>
    <cellStyle name="Standaard 19 5 4 2 3 2 2 2" xfId="4376"/>
    <cellStyle name="Standaard 19 5 4 2 3 2 2 2 2" xfId="14103"/>
    <cellStyle name="Standaard 19 5 4 2 3 2 2 2 3" xfId="23144"/>
    <cellStyle name="Standaard 19 5 4 2 3 2 2 2 4" xfId="25866"/>
    <cellStyle name="Standaard 19 5 4 2 3 2 2 3" xfId="12037"/>
    <cellStyle name="Standaard 19 5 4 2 3 2 2 4" xfId="21781"/>
    <cellStyle name="Standaard 19 5 4 2 3 2 2 5" xfId="24504"/>
    <cellStyle name="Standaard 19 5 4 2 3 2 3" xfId="3715"/>
    <cellStyle name="Standaard 19 5 4 2 3 2 3 2" xfId="13442"/>
    <cellStyle name="Standaard 19 5 4 2 3 2 3 3" xfId="22488"/>
    <cellStyle name="Standaard 19 5 4 2 3 2 3 4" xfId="25210"/>
    <cellStyle name="Standaard 19 5 4 2 3 2 4" xfId="11381"/>
    <cellStyle name="Standaard 19 5 4 2 3 2 5" xfId="21125"/>
    <cellStyle name="Standaard 19 5 4 2 3 2 6" xfId="23848"/>
    <cellStyle name="Standaard 19 5 4 2 3 3" xfId="1826"/>
    <cellStyle name="Standaard 19 5 4 2 3 3 2" xfId="4048"/>
    <cellStyle name="Standaard 19 5 4 2 3 3 2 2" xfId="13775"/>
    <cellStyle name="Standaard 19 5 4 2 3 3 2 3" xfId="22816"/>
    <cellStyle name="Standaard 19 5 4 2 3 3 2 4" xfId="25538"/>
    <cellStyle name="Standaard 19 5 4 2 3 3 3" xfId="11709"/>
    <cellStyle name="Standaard 19 5 4 2 3 3 4" xfId="21453"/>
    <cellStyle name="Standaard 19 5 4 2 3 3 5" xfId="24176"/>
    <cellStyle name="Standaard 19 5 4 2 3 4" xfId="3353"/>
    <cellStyle name="Standaard 19 5 4 2 3 4 2" xfId="13080"/>
    <cellStyle name="Standaard 19 5 4 2 3 4 3" xfId="22160"/>
    <cellStyle name="Standaard 19 5 4 2 3 4 4" xfId="24882"/>
    <cellStyle name="Standaard 19 5 4 2 3 5" xfId="11053"/>
    <cellStyle name="Standaard 19 5 4 2 3 6" xfId="20796"/>
    <cellStyle name="Standaard 19 5 4 2 3 7" xfId="23520"/>
    <cellStyle name="Standaard 19 5 4 2 4" xfId="1315"/>
    <cellStyle name="Standaard 19 5 4 2 4 2" xfId="1978"/>
    <cellStyle name="Standaard 19 5 4 2 4 2 2" xfId="4200"/>
    <cellStyle name="Standaard 19 5 4 2 4 2 2 2" xfId="13927"/>
    <cellStyle name="Standaard 19 5 4 2 4 2 2 3" xfId="22968"/>
    <cellStyle name="Standaard 19 5 4 2 4 2 2 4" xfId="25690"/>
    <cellStyle name="Standaard 19 5 4 2 4 2 3" xfId="11861"/>
    <cellStyle name="Standaard 19 5 4 2 4 2 4" xfId="21605"/>
    <cellStyle name="Standaard 19 5 4 2 4 2 5" xfId="24328"/>
    <cellStyle name="Standaard 19 5 4 2 4 3" xfId="3539"/>
    <cellStyle name="Standaard 19 5 4 2 4 3 2" xfId="13266"/>
    <cellStyle name="Standaard 19 5 4 2 4 3 3" xfId="22312"/>
    <cellStyle name="Standaard 19 5 4 2 4 3 4" xfId="25034"/>
    <cellStyle name="Standaard 19 5 4 2 4 4" xfId="11205"/>
    <cellStyle name="Standaard 19 5 4 2 4 5" xfId="20949"/>
    <cellStyle name="Standaard 19 5 4 2 4 6" xfId="23672"/>
    <cellStyle name="Standaard 19 5 4 2 5" xfId="1650"/>
    <cellStyle name="Standaard 19 5 4 2 5 2" xfId="3872"/>
    <cellStyle name="Standaard 19 5 4 2 5 2 2" xfId="13599"/>
    <cellStyle name="Standaard 19 5 4 2 5 2 3" xfId="22640"/>
    <cellStyle name="Standaard 19 5 4 2 5 2 4" xfId="25362"/>
    <cellStyle name="Standaard 19 5 4 2 5 3" xfId="11533"/>
    <cellStyle name="Standaard 19 5 4 2 5 4" xfId="21277"/>
    <cellStyle name="Standaard 19 5 4 2 5 5" xfId="24000"/>
    <cellStyle name="Standaard 19 5 4 2 6" xfId="3174"/>
    <cellStyle name="Standaard 19 5 4 2 6 2" xfId="12901"/>
    <cellStyle name="Standaard 19 5 4 2 6 3" xfId="21984"/>
    <cellStyle name="Standaard 19 5 4 2 6 4" xfId="24706"/>
    <cellStyle name="Standaard 19 5 4 2 7" xfId="10877"/>
    <cellStyle name="Standaard 19 5 4 2 8" xfId="20620"/>
    <cellStyle name="Standaard 19 5 4 2 9" xfId="23344"/>
    <cellStyle name="Standaard 19 5 4 3" xfId="1022"/>
    <cellStyle name="Standaard 19 5 4 3 2" xfId="1359"/>
    <cellStyle name="Standaard 19 5 4 3 2 2" xfId="2022"/>
    <cellStyle name="Standaard 19 5 4 3 2 2 2" xfId="4244"/>
    <cellStyle name="Standaard 19 5 4 3 2 2 2 2" xfId="13971"/>
    <cellStyle name="Standaard 19 5 4 3 2 2 2 3" xfId="23012"/>
    <cellStyle name="Standaard 19 5 4 3 2 2 2 4" xfId="25734"/>
    <cellStyle name="Standaard 19 5 4 3 2 2 3" xfId="11905"/>
    <cellStyle name="Standaard 19 5 4 3 2 2 4" xfId="21649"/>
    <cellStyle name="Standaard 19 5 4 3 2 2 5" xfId="24372"/>
    <cellStyle name="Standaard 19 5 4 3 2 3" xfId="3583"/>
    <cellStyle name="Standaard 19 5 4 3 2 3 2" xfId="13310"/>
    <cellStyle name="Standaard 19 5 4 3 2 3 3" xfId="22356"/>
    <cellStyle name="Standaard 19 5 4 3 2 3 4" xfId="25078"/>
    <cellStyle name="Standaard 19 5 4 3 2 4" xfId="11249"/>
    <cellStyle name="Standaard 19 5 4 3 2 5" xfId="20993"/>
    <cellStyle name="Standaard 19 5 4 3 2 6" xfId="23716"/>
    <cellStyle name="Standaard 19 5 4 3 3" xfId="1694"/>
    <cellStyle name="Standaard 19 5 4 3 3 2" xfId="3916"/>
    <cellStyle name="Standaard 19 5 4 3 3 2 2" xfId="13643"/>
    <cellStyle name="Standaard 19 5 4 3 3 2 3" xfId="22684"/>
    <cellStyle name="Standaard 19 5 4 3 3 2 4" xfId="25406"/>
    <cellStyle name="Standaard 19 5 4 3 3 3" xfId="11577"/>
    <cellStyle name="Standaard 19 5 4 3 3 4" xfId="21321"/>
    <cellStyle name="Standaard 19 5 4 3 3 5" xfId="24044"/>
    <cellStyle name="Standaard 19 5 4 3 4" xfId="3218"/>
    <cellStyle name="Standaard 19 5 4 3 4 2" xfId="12945"/>
    <cellStyle name="Standaard 19 5 4 3 4 3" xfId="22028"/>
    <cellStyle name="Standaard 19 5 4 3 4 4" xfId="24750"/>
    <cellStyle name="Standaard 19 5 4 3 5" xfId="10921"/>
    <cellStyle name="Standaard 19 5 4 3 6" xfId="20664"/>
    <cellStyle name="Standaard 19 5 4 3 7" xfId="23388"/>
    <cellStyle name="Standaard 19 5 4 4" xfId="1112"/>
    <cellStyle name="Standaard 19 5 4 4 2" xfId="1448"/>
    <cellStyle name="Standaard 19 5 4 4 2 2" xfId="2110"/>
    <cellStyle name="Standaard 19 5 4 4 2 2 2" xfId="4332"/>
    <cellStyle name="Standaard 19 5 4 4 2 2 2 2" xfId="14059"/>
    <cellStyle name="Standaard 19 5 4 4 2 2 2 3" xfId="23100"/>
    <cellStyle name="Standaard 19 5 4 4 2 2 2 4" xfId="25822"/>
    <cellStyle name="Standaard 19 5 4 4 2 2 3" xfId="11993"/>
    <cellStyle name="Standaard 19 5 4 4 2 2 4" xfId="21737"/>
    <cellStyle name="Standaard 19 5 4 4 2 2 5" xfId="24460"/>
    <cellStyle name="Standaard 19 5 4 4 2 3" xfId="3671"/>
    <cellStyle name="Standaard 19 5 4 4 2 3 2" xfId="13398"/>
    <cellStyle name="Standaard 19 5 4 4 2 3 3" xfId="22444"/>
    <cellStyle name="Standaard 19 5 4 4 2 3 4" xfId="25166"/>
    <cellStyle name="Standaard 19 5 4 4 2 4" xfId="11337"/>
    <cellStyle name="Standaard 19 5 4 4 2 5" xfId="21081"/>
    <cellStyle name="Standaard 19 5 4 4 2 6" xfId="23804"/>
    <cellStyle name="Standaard 19 5 4 4 3" xfId="1782"/>
    <cellStyle name="Standaard 19 5 4 4 3 2" xfId="4004"/>
    <cellStyle name="Standaard 19 5 4 4 3 2 2" xfId="13731"/>
    <cellStyle name="Standaard 19 5 4 4 3 2 3" xfId="22772"/>
    <cellStyle name="Standaard 19 5 4 4 3 2 4" xfId="25494"/>
    <cellStyle name="Standaard 19 5 4 4 3 3" xfId="11665"/>
    <cellStyle name="Standaard 19 5 4 4 3 4" xfId="21409"/>
    <cellStyle name="Standaard 19 5 4 4 3 5" xfId="24132"/>
    <cellStyle name="Standaard 19 5 4 4 4" xfId="3308"/>
    <cellStyle name="Standaard 19 5 4 4 4 2" xfId="13035"/>
    <cellStyle name="Standaard 19 5 4 4 4 3" xfId="22116"/>
    <cellStyle name="Standaard 19 5 4 4 4 4" xfId="24838"/>
    <cellStyle name="Standaard 19 5 4 4 5" xfId="11009"/>
    <cellStyle name="Standaard 19 5 4 4 6" xfId="20752"/>
    <cellStyle name="Standaard 19 5 4 4 7" xfId="23476"/>
    <cellStyle name="Standaard 19 5 4 5" xfId="1195"/>
    <cellStyle name="Standaard 19 5 4 5 2" xfId="1530"/>
    <cellStyle name="Standaard 19 5 4 5 2 2" xfId="2191"/>
    <cellStyle name="Standaard 19 5 4 5 2 2 2" xfId="4413"/>
    <cellStyle name="Standaard 19 5 4 5 2 2 2 2" xfId="14140"/>
    <cellStyle name="Standaard 19 5 4 5 2 2 2 3" xfId="23181"/>
    <cellStyle name="Standaard 19 5 4 5 2 2 2 4" xfId="25903"/>
    <cellStyle name="Standaard 19 5 4 5 2 2 3" xfId="12074"/>
    <cellStyle name="Standaard 19 5 4 5 2 2 4" xfId="21818"/>
    <cellStyle name="Standaard 19 5 4 5 2 2 5" xfId="24541"/>
    <cellStyle name="Standaard 19 5 4 5 2 3" xfId="3752"/>
    <cellStyle name="Standaard 19 5 4 5 2 3 2" xfId="13479"/>
    <cellStyle name="Standaard 19 5 4 5 2 3 3" xfId="22525"/>
    <cellStyle name="Standaard 19 5 4 5 2 3 4" xfId="25247"/>
    <cellStyle name="Standaard 19 5 4 5 2 4" xfId="11418"/>
    <cellStyle name="Standaard 19 5 4 5 2 5" xfId="21162"/>
    <cellStyle name="Standaard 19 5 4 5 2 6" xfId="23885"/>
    <cellStyle name="Standaard 19 5 4 5 3" xfId="1863"/>
    <cellStyle name="Standaard 19 5 4 5 3 2" xfId="4085"/>
    <cellStyle name="Standaard 19 5 4 5 3 2 2" xfId="13812"/>
    <cellStyle name="Standaard 19 5 4 5 3 2 3" xfId="22853"/>
    <cellStyle name="Standaard 19 5 4 5 3 2 4" xfId="25575"/>
    <cellStyle name="Standaard 19 5 4 5 3 3" xfId="11746"/>
    <cellStyle name="Standaard 19 5 4 5 3 4" xfId="21490"/>
    <cellStyle name="Standaard 19 5 4 5 3 5" xfId="24213"/>
    <cellStyle name="Standaard 19 5 4 5 4" xfId="3391"/>
    <cellStyle name="Standaard 19 5 4 5 4 2" xfId="13118"/>
    <cellStyle name="Standaard 19 5 4 5 4 3" xfId="22197"/>
    <cellStyle name="Standaard 19 5 4 5 4 4" xfId="24919"/>
    <cellStyle name="Standaard 19 5 4 5 5" xfId="11090"/>
    <cellStyle name="Standaard 19 5 4 5 6" xfId="20833"/>
    <cellStyle name="Standaard 19 5 4 5 7" xfId="23557"/>
    <cellStyle name="Standaard 19 5 4 6" xfId="1271"/>
    <cellStyle name="Standaard 19 5 4 6 2" xfId="1934"/>
    <cellStyle name="Standaard 19 5 4 6 2 2" xfId="4156"/>
    <cellStyle name="Standaard 19 5 4 6 2 2 2" xfId="13883"/>
    <cellStyle name="Standaard 19 5 4 6 2 2 3" xfId="22924"/>
    <cellStyle name="Standaard 19 5 4 6 2 2 4" xfId="25646"/>
    <cellStyle name="Standaard 19 5 4 6 2 3" xfId="11817"/>
    <cellStyle name="Standaard 19 5 4 6 2 4" xfId="21561"/>
    <cellStyle name="Standaard 19 5 4 6 2 5" xfId="24284"/>
    <cellStyle name="Standaard 19 5 4 6 3" xfId="3495"/>
    <cellStyle name="Standaard 19 5 4 6 3 2" xfId="13222"/>
    <cellStyle name="Standaard 19 5 4 6 3 3" xfId="22268"/>
    <cellStyle name="Standaard 19 5 4 6 3 4" xfId="24990"/>
    <cellStyle name="Standaard 19 5 4 6 4" xfId="11161"/>
    <cellStyle name="Standaard 19 5 4 6 5" xfId="20905"/>
    <cellStyle name="Standaard 19 5 4 6 6" xfId="23628"/>
    <cellStyle name="Standaard 19 5 4 7" xfId="1606"/>
    <cellStyle name="Standaard 19 5 4 7 2" xfId="3828"/>
    <cellStyle name="Standaard 19 5 4 7 2 2" xfId="13555"/>
    <cellStyle name="Standaard 19 5 4 7 2 3" xfId="22596"/>
    <cellStyle name="Standaard 19 5 4 7 2 4" xfId="25318"/>
    <cellStyle name="Standaard 19 5 4 7 3" xfId="11489"/>
    <cellStyle name="Standaard 19 5 4 7 4" xfId="21233"/>
    <cellStyle name="Standaard 19 5 4 7 5" xfId="23956"/>
    <cellStyle name="Standaard 19 5 4 8" xfId="3130"/>
    <cellStyle name="Standaard 19 5 4 8 2" xfId="12857"/>
    <cellStyle name="Standaard 19 5 4 8 3" xfId="21940"/>
    <cellStyle name="Standaard 19 5 4 8 4" xfId="24662"/>
    <cellStyle name="Standaard 19 5 4 9" xfId="10833"/>
    <cellStyle name="Standaard 19 5 5" xfId="944"/>
    <cellStyle name="Standaard 19 5 5 2" xfId="1032"/>
    <cellStyle name="Standaard 19 5 5 2 2" xfId="1369"/>
    <cellStyle name="Standaard 19 5 5 2 2 2" xfId="2032"/>
    <cellStyle name="Standaard 19 5 5 2 2 2 2" xfId="4254"/>
    <cellStyle name="Standaard 19 5 5 2 2 2 2 2" xfId="13981"/>
    <cellStyle name="Standaard 19 5 5 2 2 2 2 3" xfId="23022"/>
    <cellStyle name="Standaard 19 5 5 2 2 2 2 4" xfId="25744"/>
    <cellStyle name="Standaard 19 5 5 2 2 2 3" xfId="11915"/>
    <cellStyle name="Standaard 19 5 5 2 2 2 4" xfId="21659"/>
    <cellStyle name="Standaard 19 5 5 2 2 2 5" xfId="24382"/>
    <cellStyle name="Standaard 19 5 5 2 2 3" xfId="3593"/>
    <cellStyle name="Standaard 19 5 5 2 2 3 2" xfId="13320"/>
    <cellStyle name="Standaard 19 5 5 2 2 3 3" xfId="22366"/>
    <cellStyle name="Standaard 19 5 5 2 2 3 4" xfId="25088"/>
    <cellStyle name="Standaard 19 5 5 2 2 4" xfId="11259"/>
    <cellStyle name="Standaard 19 5 5 2 2 5" xfId="21003"/>
    <cellStyle name="Standaard 19 5 5 2 2 6" xfId="23726"/>
    <cellStyle name="Standaard 19 5 5 2 3" xfId="1704"/>
    <cellStyle name="Standaard 19 5 5 2 3 2" xfId="3926"/>
    <cellStyle name="Standaard 19 5 5 2 3 2 2" xfId="13653"/>
    <cellStyle name="Standaard 19 5 5 2 3 2 3" xfId="22694"/>
    <cellStyle name="Standaard 19 5 5 2 3 2 4" xfId="25416"/>
    <cellStyle name="Standaard 19 5 5 2 3 3" xfId="11587"/>
    <cellStyle name="Standaard 19 5 5 2 3 4" xfId="21331"/>
    <cellStyle name="Standaard 19 5 5 2 3 5" xfId="24054"/>
    <cellStyle name="Standaard 19 5 5 2 4" xfId="3228"/>
    <cellStyle name="Standaard 19 5 5 2 4 2" xfId="12955"/>
    <cellStyle name="Standaard 19 5 5 2 4 3" xfId="22038"/>
    <cellStyle name="Standaard 19 5 5 2 4 4" xfId="24760"/>
    <cellStyle name="Standaard 19 5 5 2 5" xfId="10931"/>
    <cellStyle name="Standaard 19 5 5 2 6" xfId="20674"/>
    <cellStyle name="Standaard 19 5 5 2 7" xfId="23398"/>
    <cellStyle name="Standaard 19 5 5 3" xfId="1123"/>
    <cellStyle name="Standaard 19 5 5 3 2" xfId="1459"/>
    <cellStyle name="Standaard 19 5 5 3 2 2" xfId="2120"/>
    <cellStyle name="Standaard 19 5 5 3 2 2 2" xfId="4342"/>
    <cellStyle name="Standaard 19 5 5 3 2 2 2 2" xfId="14069"/>
    <cellStyle name="Standaard 19 5 5 3 2 2 2 3" xfId="23110"/>
    <cellStyle name="Standaard 19 5 5 3 2 2 2 4" xfId="25832"/>
    <cellStyle name="Standaard 19 5 5 3 2 2 3" xfId="12003"/>
    <cellStyle name="Standaard 19 5 5 3 2 2 4" xfId="21747"/>
    <cellStyle name="Standaard 19 5 5 3 2 2 5" xfId="24470"/>
    <cellStyle name="Standaard 19 5 5 3 2 3" xfId="3681"/>
    <cellStyle name="Standaard 19 5 5 3 2 3 2" xfId="13408"/>
    <cellStyle name="Standaard 19 5 5 3 2 3 3" xfId="22454"/>
    <cellStyle name="Standaard 19 5 5 3 2 3 4" xfId="25176"/>
    <cellStyle name="Standaard 19 5 5 3 2 4" xfId="11347"/>
    <cellStyle name="Standaard 19 5 5 3 2 5" xfId="21091"/>
    <cellStyle name="Standaard 19 5 5 3 2 6" xfId="23814"/>
    <cellStyle name="Standaard 19 5 5 3 3" xfId="1792"/>
    <cellStyle name="Standaard 19 5 5 3 3 2" xfId="4014"/>
    <cellStyle name="Standaard 19 5 5 3 3 2 2" xfId="13741"/>
    <cellStyle name="Standaard 19 5 5 3 3 2 3" xfId="22782"/>
    <cellStyle name="Standaard 19 5 5 3 3 2 4" xfId="25504"/>
    <cellStyle name="Standaard 19 5 5 3 3 3" xfId="11675"/>
    <cellStyle name="Standaard 19 5 5 3 3 4" xfId="21419"/>
    <cellStyle name="Standaard 19 5 5 3 3 5" xfId="24142"/>
    <cellStyle name="Standaard 19 5 5 3 4" xfId="3319"/>
    <cellStyle name="Standaard 19 5 5 3 4 2" xfId="13046"/>
    <cellStyle name="Standaard 19 5 5 3 4 3" xfId="22126"/>
    <cellStyle name="Standaard 19 5 5 3 4 4" xfId="24848"/>
    <cellStyle name="Standaard 19 5 5 3 5" xfId="11019"/>
    <cellStyle name="Standaard 19 5 5 3 6" xfId="20762"/>
    <cellStyle name="Standaard 19 5 5 3 7" xfId="23486"/>
    <cellStyle name="Standaard 19 5 5 4" xfId="1281"/>
    <cellStyle name="Standaard 19 5 5 4 2" xfId="1944"/>
    <cellStyle name="Standaard 19 5 5 4 2 2" xfId="4166"/>
    <cellStyle name="Standaard 19 5 5 4 2 2 2" xfId="13893"/>
    <cellStyle name="Standaard 19 5 5 4 2 2 3" xfId="22934"/>
    <cellStyle name="Standaard 19 5 5 4 2 2 4" xfId="25656"/>
    <cellStyle name="Standaard 19 5 5 4 2 3" xfId="11827"/>
    <cellStyle name="Standaard 19 5 5 4 2 4" xfId="21571"/>
    <cellStyle name="Standaard 19 5 5 4 2 5" xfId="24294"/>
    <cellStyle name="Standaard 19 5 5 4 3" xfId="3505"/>
    <cellStyle name="Standaard 19 5 5 4 3 2" xfId="13232"/>
    <cellStyle name="Standaard 19 5 5 4 3 3" xfId="22278"/>
    <cellStyle name="Standaard 19 5 5 4 3 4" xfId="25000"/>
    <cellStyle name="Standaard 19 5 5 4 4" xfId="11171"/>
    <cellStyle name="Standaard 19 5 5 4 5" xfId="20915"/>
    <cellStyle name="Standaard 19 5 5 4 6" xfId="23638"/>
    <cellStyle name="Standaard 19 5 5 5" xfId="1616"/>
    <cellStyle name="Standaard 19 5 5 5 2" xfId="3838"/>
    <cellStyle name="Standaard 19 5 5 5 2 2" xfId="13565"/>
    <cellStyle name="Standaard 19 5 5 5 2 3" xfId="22606"/>
    <cellStyle name="Standaard 19 5 5 5 2 4" xfId="25328"/>
    <cellStyle name="Standaard 19 5 5 5 3" xfId="11499"/>
    <cellStyle name="Standaard 19 5 5 5 4" xfId="21243"/>
    <cellStyle name="Standaard 19 5 5 5 5" xfId="23966"/>
    <cellStyle name="Standaard 19 5 5 6" xfId="3140"/>
    <cellStyle name="Standaard 19 5 5 6 2" xfId="12867"/>
    <cellStyle name="Standaard 19 5 5 6 3" xfId="21950"/>
    <cellStyle name="Standaard 19 5 5 6 4" xfId="24672"/>
    <cellStyle name="Standaard 19 5 5 7" xfId="10843"/>
    <cellStyle name="Standaard 19 5 5 8" xfId="20586"/>
    <cellStyle name="Standaard 19 5 5 9" xfId="23310"/>
    <cellStyle name="Standaard 19 5 6" xfId="988"/>
    <cellStyle name="Standaard 19 5 6 2" xfId="1325"/>
    <cellStyle name="Standaard 19 5 6 2 2" xfId="1988"/>
    <cellStyle name="Standaard 19 5 6 2 2 2" xfId="4210"/>
    <cellStyle name="Standaard 19 5 6 2 2 2 2" xfId="13937"/>
    <cellStyle name="Standaard 19 5 6 2 2 2 3" xfId="22978"/>
    <cellStyle name="Standaard 19 5 6 2 2 2 4" xfId="25700"/>
    <cellStyle name="Standaard 19 5 6 2 2 3" xfId="11871"/>
    <cellStyle name="Standaard 19 5 6 2 2 4" xfId="21615"/>
    <cellStyle name="Standaard 19 5 6 2 2 5" xfId="24338"/>
    <cellStyle name="Standaard 19 5 6 2 3" xfId="3549"/>
    <cellStyle name="Standaard 19 5 6 2 3 2" xfId="13276"/>
    <cellStyle name="Standaard 19 5 6 2 3 3" xfId="22322"/>
    <cellStyle name="Standaard 19 5 6 2 3 4" xfId="25044"/>
    <cellStyle name="Standaard 19 5 6 2 4" xfId="11215"/>
    <cellStyle name="Standaard 19 5 6 2 5" xfId="20959"/>
    <cellStyle name="Standaard 19 5 6 2 6" xfId="23682"/>
    <cellStyle name="Standaard 19 5 6 3" xfId="1660"/>
    <cellStyle name="Standaard 19 5 6 3 2" xfId="3882"/>
    <cellStyle name="Standaard 19 5 6 3 2 2" xfId="13609"/>
    <cellStyle name="Standaard 19 5 6 3 2 3" xfId="22650"/>
    <cellStyle name="Standaard 19 5 6 3 2 4" xfId="25372"/>
    <cellStyle name="Standaard 19 5 6 3 3" xfId="11543"/>
    <cellStyle name="Standaard 19 5 6 3 4" xfId="21287"/>
    <cellStyle name="Standaard 19 5 6 3 5" xfId="24010"/>
    <cellStyle name="Standaard 19 5 6 4" xfId="3184"/>
    <cellStyle name="Standaard 19 5 6 4 2" xfId="12911"/>
    <cellStyle name="Standaard 19 5 6 4 3" xfId="21994"/>
    <cellStyle name="Standaard 19 5 6 4 4" xfId="24716"/>
    <cellStyle name="Standaard 19 5 6 5" xfId="10887"/>
    <cellStyle name="Standaard 19 5 6 6" xfId="20630"/>
    <cellStyle name="Standaard 19 5 6 7" xfId="23354"/>
    <cellStyle name="Standaard 19 5 7" xfId="1076"/>
    <cellStyle name="Standaard 19 5 7 2" xfId="1413"/>
    <cellStyle name="Standaard 19 5 7 2 2" xfId="2076"/>
    <cellStyle name="Standaard 19 5 7 2 2 2" xfId="4298"/>
    <cellStyle name="Standaard 19 5 7 2 2 2 2" xfId="14025"/>
    <cellStyle name="Standaard 19 5 7 2 2 2 3" xfId="23066"/>
    <cellStyle name="Standaard 19 5 7 2 2 2 4" xfId="25788"/>
    <cellStyle name="Standaard 19 5 7 2 2 3" xfId="11959"/>
    <cellStyle name="Standaard 19 5 7 2 2 4" xfId="21703"/>
    <cellStyle name="Standaard 19 5 7 2 2 5" xfId="24426"/>
    <cellStyle name="Standaard 19 5 7 2 3" xfId="3637"/>
    <cellStyle name="Standaard 19 5 7 2 3 2" xfId="13364"/>
    <cellStyle name="Standaard 19 5 7 2 3 3" xfId="22410"/>
    <cellStyle name="Standaard 19 5 7 2 3 4" xfId="25132"/>
    <cellStyle name="Standaard 19 5 7 2 4" xfId="11303"/>
    <cellStyle name="Standaard 19 5 7 2 5" xfId="21047"/>
    <cellStyle name="Standaard 19 5 7 2 6" xfId="23770"/>
    <cellStyle name="Standaard 19 5 7 3" xfId="1748"/>
    <cellStyle name="Standaard 19 5 7 3 2" xfId="3970"/>
    <cellStyle name="Standaard 19 5 7 3 2 2" xfId="13697"/>
    <cellStyle name="Standaard 19 5 7 3 2 3" xfId="22738"/>
    <cellStyle name="Standaard 19 5 7 3 2 4" xfId="25460"/>
    <cellStyle name="Standaard 19 5 7 3 3" xfId="11631"/>
    <cellStyle name="Standaard 19 5 7 3 4" xfId="21375"/>
    <cellStyle name="Standaard 19 5 7 3 5" xfId="24098"/>
    <cellStyle name="Standaard 19 5 7 4" xfId="3272"/>
    <cellStyle name="Standaard 19 5 7 4 2" xfId="12999"/>
    <cellStyle name="Standaard 19 5 7 4 3" xfId="22082"/>
    <cellStyle name="Standaard 19 5 7 4 4" xfId="24804"/>
    <cellStyle name="Standaard 19 5 7 5" xfId="10975"/>
    <cellStyle name="Standaard 19 5 7 6" xfId="20718"/>
    <cellStyle name="Standaard 19 5 7 7" xfId="23442"/>
    <cellStyle name="Standaard 19 5 8" xfId="1192"/>
    <cellStyle name="Standaard 19 5 8 2" xfId="1527"/>
    <cellStyle name="Standaard 19 5 8 2 2" xfId="2188"/>
    <cellStyle name="Standaard 19 5 8 2 2 2" xfId="4410"/>
    <cellStyle name="Standaard 19 5 8 2 2 2 2" xfId="14137"/>
    <cellStyle name="Standaard 19 5 8 2 2 2 3" xfId="23178"/>
    <cellStyle name="Standaard 19 5 8 2 2 2 4" xfId="25900"/>
    <cellStyle name="Standaard 19 5 8 2 2 3" xfId="12071"/>
    <cellStyle name="Standaard 19 5 8 2 2 4" xfId="21815"/>
    <cellStyle name="Standaard 19 5 8 2 2 5" xfId="24538"/>
    <cellStyle name="Standaard 19 5 8 2 3" xfId="3749"/>
    <cellStyle name="Standaard 19 5 8 2 3 2" xfId="13476"/>
    <cellStyle name="Standaard 19 5 8 2 3 3" xfId="22522"/>
    <cellStyle name="Standaard 19 5 8 2 3 4" xfId="25244"/>
    <cellStyle name="Standaard 19 5 8 2 4" xfId="11415"/>
    <cellStyle name="Standaard 19 5 8 2 5" xfId="21159"/>
    <cellStyle name="Standaard 19 5 8 2 6" xfId="23882"/>
    <cellStyle name="Standaard 19 5 8 3" xfId="1860"/>
    <cellStyle name="Standaard 19 5 8 3 2" xfId="4082"/>
    <cellStyle name="Standaard 19 5 8 3 2 2" xfId="13809"/>
    <cellStyle name="Standaard 19 5 8 3 2 3" xfId="22850"/>
    <cellStyle name="Standaard 19 5 8 3 2 4" xfId="25572"/>
    <cellStyle name="Standaard 19 5 8 3 3" xfId="11743"/>
    <cellStyle name="Standaard 19 5 8 3 4" xfId="21487"/>
    <cellStyle name="Standaard 19 5 8 3 5" xfId="24210"/>
    <cellStyle name="Standaard 19 5 8 4" xfId="3388"/>
    <cellStyle name="Standaard 19 5 8 4 2" xfId="13115"/>
    <cellStyle name="Standaard 19 5 8 4 3" xfId="22194"/>
    <cellStyle name="Standaard 19 5 8 4 4" xfId="24916"/>
    <cellStyle name="Standaard 19 5 8 5" xfId="11087"/>
    <cellStyle name="Standaard 19 5 8 6" xfId="20830"/>
    <cellStyle name="Standaard 19 5 8 7" xfId="23554"/>
    <cellStyle name="Standaard 19 5 9" xfId="1237"/>
    <cellStyle name="Standaard 19 5 9 2" xfId="1900"/>
    <cellStyle name="Standaard 19 5 9 2 2" xfId="4122"/>
    <cellStyle name="Standaard 19 5 9 2 2 2" xfId="13849"/>
    <cellStyle name="Standaard 19 5 9 2 2 3" xfId="22890"/>
    <cellStyle name="Standaard 19 5 9 2 2 4" xfId="25612"/>
    <cellStyle name="Standaard 19 5 9 2 3" xfId="11783"/>
    <cellStyle name="Standaard 19 5 9 2 4" xfId="21527"/>
    <cellStyle name="Standaard 19 5 9 2 5" xfId="24250"/>
    <cellStyle name="Standaard 19 5 9 3" xfId="3461"/>
    <cellStyle name="Standaard 19 5 9 3 2" xfId="13188"/>
    <cellStyle name="Standaard 19 5 9 3 3" xfId="22234"/>
    <cellStyle name="Standaard 19 5 9 3 4" xfId="24956"/>
    <cellStyle name="Standaard 19 5 9 4" xfId="11127"/>
    <cellStyle name="Standaard 19 5 9 5" xfId="20871"/>
    <cellStyle name="Standaard 19 5 9 6" xfId="23594"/>
    <cellStyle name="Standaard 19 6" xfId="227"/>
    <cellStyle name="Standaard 19 6 10" xfId="1573"/>
    <cellStyle name="Standaard 19 6 10 2" xfId="3795"/>
    <cellStyle name="Standaard 19 6 10 2 2" xfId="13522"/>
    <cellStyle name="Standaard 19 6 10 2 3" xfId="22563"/>
    <cellStyle name="Standaard 19 6 10 2 4" xfId="25285"/>
    <cellStyle name="Standaard 19 6 10 3" xfId="11456"/>
    <cellStyle name="Standaard 19 6 10 4" xfId="21200"/>
    <cellStyle name="Standaard 19 6 10 5" xfId="23923"/>
    <cellStyle name="Standaard 19 6 11" xfId="2566"/>
    <cellStyle name="Standaard 19 6 11 2" xfId="12293"/>
    <cellStyle name="Standaard 19 6 11 3" xfId="21907"/>
    <cellStyle name="Standaard 19 6 11 4" xfId="24629"/>
    <cellStyle name="Standaard 19 6 12" xfId="10800"/>
    <cellStyle name="Standaard 19 6 13" xfId="20529"/>
    <cellStyle name="Standaard 19 6 14" xfId="23267"/>
    <cellStyle name="Standaard 19 6 2" xfId="914"/>
    <cellStyle name="Standaard 19 6 2 10" xfId="20557"/>
    <cellStyle name="Standaard 19 6 2 11" xfId="23281"/>
    <cellStyle name="Standaard 19 6 2 2" xfId="959"/>
    <cellStyle name="Standaard 19 6 2 2 2" xfId="1047"/>
    <cellStyle name="Standaard 19 6 2 2 2 2" xfId="1384"/>
    <cellStyle name="Standaard 19 6 2 2 2 2 2" xfId="2047"/>
    <cellStyle name="Standaard 19 6 2 2 2 2 2 2" xfId="4269"/>
    <cellStyle name="Standaard 19 6 2 2 2 2 2 2 2" xfId="13996"/>
    <cellStyle name="Standaard 19 6 2 2 2 2 2 2 3" xfId="23037"/>
    <cellStyle name="Standaard 19 6 2 2 2 2 2 2 4" xfId="25759"/>
    <cellStyle name="Standaard 19 6 2 2 2 2 2 3" xfId="11930"/>
    <cellStyle name="Standaard 19 6 2 2 2 2 2 4" xfId="21674"/>
    <cellStyle name="Standaard 19 6 2 2 2 2 2 5" xfId="24397"/>
    <cellStyle name="Standaard 19 6 2 2 2 2 3" xfId="3608"/>
    <cellStyle name="Standaard 19 6 2 2 2 2 3 2" xfId="13335"/>
    <cellStyle name="Standaard 19 6 2 2 2 2 3 3" xfId="22381"/>
    <cellStyle name="Standaard 19 6 2 2 2 2 3 4" xfId="25103"/>
    <cellStyle name="Standaard 19 6 2 2 2 2 4" xfId="11274"/>
    <cellStyle name="Standaard 19 6 2 2 2 2 5" xfId="21018"/>
    <cellStyle name="Standaard 19 6 2 2 2 2 6" xfId="23741"/>
    <cellStyle name="Standaard 19 6 2 2 2 3" xfId="1719"/>
    <cellStyle name="Standaard 19 6 2 2 2 3 2" xfId="3941"/>
    <cellStyle name="Standaard 19 6 2 2 2 3 2 2" xfId="13668"/>
    <cellStyle name="Standaard 19 6 2 2 2 3 2 3" xfId="22709"/>
    <cellStyle name="Standaard 19 6 2 2 2 3 2 4" xfId="25431"/>
    <cellStyle name="Standaard 19 6 2 2 2 3 3" xfId="11602"/>
    <cellStyle name="Standaard 19 6 2 2 2 3 4" xfId="21346"/>
    <cellStyle name="Standaard 19 6 2 2 2 3 5" xfId="24069"/>
    <cellStyle name="Standaard 19 6 2 2 2 4" xfId="3243"/>
    <cellStyle name="Standaard 19 6 2 2 2 4 2" xfId="12970"/>
    <cellStyle name="Standaard 19 6 2 2 2 4 3" xfId="22053"/>
    <cellStyle name="Standaard 19 6 2 2 2 4 4" xfId="24775"/>
    <cellStyle name="Standaard 19 6 2 2 2 5" xfId="10946"/>
    <cellStyle name="Standaard 19 6 2 2 2 6" xfId="20689"/>
    <cellStyle name="Standaard 19 6 2 2 2 7" xfId="23413"/>
    <cellStyle name="Standaard 19 6 2 2 3" xfId="1138"/>
    <cellStyle name="Standaard 19 6 2 2 3 2" xfId="1474"/>
    <cellStyle name="Standaard 19 6 2 2 3 2 2" xfId="2135"/>
    <cellStyle name="Standaard 19 6 2 2 3 2 2 2" xfId="4357"/>
    <cellStyle name="Standaard 19 6 2 2 3 2 2 2 2" xfId="14084"/>
    <cellStyle name="Standaard 19 6 2 2 3 2 2 2 3" xfId="23125"/>
    <cellStyle name="Standaard 19 6 2 2 3 2 2 2 4" xfId="25847"/>
    <cellStyle name="Standaard 19 6 2 2 3 2 2 3" xfId="12018"/>
    <cellStyle name="Standaard 19 6 2 2 3 2 2 4" xfId="21762"/>
    <cellStyle name="Standaard 19 6 2 2 3 2 2 5" xfId="24485"/>
    <cellStyle name="Standaard 19 6 2 2 3 2 3" xfId="3696"/>
    <cellStyle name="Standaard 19 6 2 2 3 2 3 2" xfId="13423"/>
    <cellStyle name="Standaard 19 6 2 2 3 2 3 3" xfId="22469"/>
    <cellStyle name="Standaard 19 6 2 2 3 2 3 4" xfId="25191"/>
    <cellStyle name="Standaard 19 6 2 2 3 2 4" xfId="11362"/>
    <cellStyle name="Standaard 19 6 2 2 3 2 5" xfId="21106"/>
    <cellStyle name="Standaard 19 6 2 2 3 2 6" xfId="23829"/>
    <cellStyle name="Standaard 19 6 2 2 3 3" xfId="1807"/>
    <cellStyle name="Standaard 19 6 2 2 3 3 2" xfId="4029"/>
    <cellStyle name="Standaard 19 6 2 2 3 3 2 2" xfId="13756"/>
    <cellStyle name="Standaard 19 6 2 2 3 3 2 3" xfId="22797"/>
    <cellStyle name="Standaard 19 6 2 2 3 3 2 4" xfId="25519"/>
    <cellStyle name="Standaard 19 6 2 2 3 3 3" xfId="11690"/>
    <cellStyle name="Standaard 19 6 2 2 3 3 4" xfId="21434"/>
    <cellStyle name="Standaard 19 6 2 2 3 3 5" xfId="24157"/>
    <cellStyle name="Standaard 19 6 2 2 3 4" xfId="3334"/>
    <cellStyle name="Standaard 19 6 2 2 3 4 2" xfId="13061"/>
    <cellStyle name="Standaard 19 6 2 2 3 4 3" xfId="22141"/>
    <cellStyle name="Standaard 19 6 2 2 3 4 4" xfId="24863"/>
    <cellStyle name="Standaard 19 6 2 2 3 5" xfId="11034"/>
    <cellStyle name="Standaard 19 6 2 2 3 6" xfId="20777"/>
    <cellStyle name="Standaard 19 6 2 2 3 7" xfId="23501"/>
    <cellStyle name="Standaard 19 6 2 2 4" xfId="1296"/>
    <cellStyle name="Standaard 19 6 2 2 4 2" xfId="1959"/>
    <cellStyle name="Standaard 19 6 2 2 4 2 2" xfId="4181"/>
    <cellStyle name="Standaard 19 6 2 2 4 2 2 2" xfId="13908"/>
    <cellStyle name="Standaard 19 6 2 2 4 2 2 3" xfId="22949"/>
    <cellStyle name="Standaard 19 6 2 2 4 2 2 4" xfId="25671"/>
    <cellStyle name="Standaard 19 6 2 2 4 2 3" xfId="11842"/>
    <cellStyle name="Standaard 19 6 2 2 4 2 4" xfId="21586"/>
    <cellStyle name="Standaard 19 6 2 2 4 2 5" xfId="24309"/>
    <cellStyle name="Standaard 19 6 2 2 4 3" xfId="3520"/>
    <cellStyle name="Standaard 19 6 2 2 4 3 2" xfId="13247"/>
    <cellStyle name="Standaard 19 6 2 2 4 3 3" xfId="22293"/>
    <cellStyle name="Standaard 19 6 2 2 4 3 4" xfId="25015"/>
    <cellStyle name="Standaard 19 6 2 2 4 4" xfId="11186"/>
    <cellStyle name="Standaard 19 6 2 2 4 5" xfId="20930"/>
    <cellStyle name="Standaard 19 6 2 2 4 6" xfId="23653"/>
    <cellStyle name="Standaard 19 6 2 2 5" xfId="1631"/>
    <cellStyle name="Standaard 19 6 2 2 5 2" xfId="3853"/>
    <cellStyle name="Standaard 19 6 2 2 5 2 2" xfId="13580"/>
    <cellStyle name="Standaard 19 6 2 2 5 2 3" xfId="22621"/>
    <cellStyle name="Standaard 19 6 2 2 5 2 4" xfId="25343"/>
    <cellStyle name="Standaard 19 6 2 2 5 3" xfId="11514"/>
    <cellStyle name="Standaard 19 6 2 2 5 4" xfId="21258"/>
    <cellStyle name="Standaard 19 6 2 2 5 5" xfId="23981"/>
    <cellStyle name="Standaard 19 6 2 2 6" xfId="3155"/>
    <cellStyle name="Standaard 19 6 2 2 6 2" xfId="12882"/>
    <cellStyle name="Standaard 19 6 2 2 6 3" xfId="21965"/>
    <cellStyle name="Standaard 19 6 2 2 6 4" xfId="24687"/>
    <cellStyle name="Standaard 19 6 2 2 7" xfId="10858"/>
    <cellStyle name="Standaard 19 6 2 2 8" xfId="20601"/>
    <cellStyle name="Standaard 19 6 2 2 9" xfId="23325"/>
    <cellStyle name="Standaard 19 6 2 3" xfId="1003"/>
    <cellStyle name="Standaard 19 6 2 3 2" xfId="1340"/>
    <cellStyle name="Standaard 19 6 2 3 2 2" xfId="2003"/>
    <cellStyle name="Standaard 19 6 2 3 2 2 2" xfId="4225"/>
    <cellStyle name="Standaard 19 6 2 3 2 2 2 2" xfId="13952"/>
    <cellStyle name="Standaard 19 6 2 3 2 2 2 3" xfId="22993"/>
    <cellStyle name="Standaard 19 6 2 3 2 2 2 4" xfId="25715"/>
    <cellStyle name="Standaard 19 6 2 3 2 2 3" xfId="11886"/>
    <cellStyle name="Standaard 19 6 2 3 2 2 4" xfId="21630"/>
    <cellStyle name="Standaard 19 6 2 3 2 2 5" xfId="24353"/>
    <cellStyle name="Standaard 19 6 2 3 2 3" xfId="3564"/>
    <cellStyle name="Standaard 19 6 2 3 2 3 2" xfId="13291"/>
    <cellStyle name="Standaard 19 6 2 3 2 3 3" xfId="22337"/>
    <cellStyle name="Standaard 19 6 2 3 2 3 4" xfId="25059"/>
    <cellStyle name="Standaard 19 6 2 3 2 4" xfId="11230"/>
    <cellStyle name="Standaard 19 6 2 3 2 5" xfId="20974"/>
    <cellStyle name="Standaard 19 6 2 3 2 6" xfId="23697"/>
    <cellStyle name="Standaard 19 6 2 3 3" xfId="1675"/>
    <cellStyle name="Standaard 19 6 2 3 3 2" xfId="3897"/>
    <cellStyle name="Standaard 19 6 2 3 3 2 2" xfId="13624"/>
    <cellStyle name="Standaard 19 6 2 3 3 2 3" xfId="22665"/>
    <cellStyle name="Standaard 19 6 2 3 3 2 4" xfId="25387"/>
    <cellStyle name="Standaard 19 6 2 3 3 3" xfId="11558"/>
    <cellStyle name="Standaard 19 6 2 3 3 4" xfId="21302"/>
    <cellStyle name="Standaard 19 6 2 3 3 5" xfId="24025"/>
    <cellStyle name="Standaard 19 6 2 3 4" xfId="3199"/>
    <cellStyle name="Standaard 19 6 2 3 4 2" xfId="12926"/>
    <cellStyle name="Standaard 19 6 2 3 4 3" xfId="22009"/>
    <cellStyle name="Standaard 19 6 2 3 4 4" xfId="24731"/>
    <cellStyle name="Standaard 19 6 2 3 5" xfId="10902"/>
    <cellStyle name="Standaard 19 6 2 3 6" xfId="20645"/>
    <cellStyle name="Standaard 19 6 2 3 7" xfId="23369"/>
    <cellStyle name="Standaard 19 6 2 4" xfId="1092"/>
    <cellStyle name="Standaard 19 6 2 4 2" xfId="1429"/>
    <cellStyle name="Standaard 19 6 2 4 2 2" xfId="2091"/>
    <cellStyle name="Standaard 19 6 2 4 2 2 2" xfId="4313"/>
    <cellStyle name="Standaard 19 6 2 4 2 2 2 2" xfId="14040"/>
    <cellStyle name="Standaard 19 6 2 4 2 2 2 3" xfId="23081"/>
    <cellStyle name="Standaard 19 6 2 4 2 2 2 4" xfId="25803"/>
    <cellStyle name="Standaard 19 6 2 4 2 2 3" xfId="11974"/>
    <cellStyle name="Standaard 19 6 2 4 2 2 4" xfId="21718"/>
    <cellStyle name="Standaard 19 6 2 4 2 2 5" xfId="24441"/>
    <cellStyle name="Standaard 19 6 2 4 2 3" xfId="3652"/>
    <cellStyle name="Standaard 19 6 2 4 2 3 2" xfId="13379"/>
    <cellStyle name="Standaard 19 6 2 4 2 3 3" xfId="22425"/>
    <cellStyle name="Standaard 19 6 2 4 2 3 4" xfId="25147"/>
    <cellStyle name="Standaard 19 6 2 4 2 4" xfId="11318"/>
    <cellStyle name="Standaard 19 6 2 4 2 5" xfId="21062"/>
    <cellStyle name="Standaard 19 6 2 4 2 6" xfId="23785"/>
    <cellStyle name="Standaard 19 6 2 4 3" xfId="1763"/>
    <cellStyle name="Standaard 19 6 2 4 3 2" xfId="3985"/>
    <cellStyle name="Standaard 19 6 2 4 3 2 2" xfId="13712"/>
    <cellStyle name="Standaard 19 6 2 4 3 2 3" xfId="22753"/>
    <cellStyle name="Standaard 19 6 2 4 3 2 4" xfId="25475"/>
    <cellStyle name="Standaard 19 6 2 4 3 3" xfId="11646"/>
    <cellStyle name="Standaard 19 6 2 4 3 4" xfId="21390"/>
    <cellStyle name="Standaard 19 6 2 4 3 5" xfId="24113"/>
    <cellStyle name="Standaard 19 6 2 4 4" xfId="3288"/>
    <cellStyle name="Standaard 19 6 2 4 4 2" xfId="13015"/>
    <cellStyle name="Standaard 19 6 2 4 4 3" xfId="22097"/>
    <cellStyle name="Standaard 19 6 2 4 4 4" xfId="24819"/>
    <cellStyle name="Standaard 19 6 2 4 5" xfId="10990"/>
    <cellStyle name="Standaard 19 6 2 4 6" xfId="20733"/>
    <cellStyle name="Standaard 19 6 2 4 7" xfId="23457"/>
    <cellStyle name="Standaard 19 6 2 5" xfId="1197"/>
    <cellStyle name="Standaard 19 6 2 5 2" xfId="1532"/>
    <cellStyle name="Standaard 19 6 2 5 2 2" xfId="2193"/>
    <cellStyle name="Standaard 19 6 2 5 2 2 2" xfId="4415"/>
    <cellStyle name="Standaard 19 6 2 5 2 2 2 2" xfId="14142"/>
    <cellStyle name="Standaard 19 6 2 5 2 2 2 3" xfId="23183"/>
    <cellStyle name="Standaard 19 6 2 5 2 2 2 4" xfId="25905"/>
    <cellStyle name="Standaard 19 6 2 5 2 2 3" xfId="12076"/>
    <cellStyle name="Standaard 19 6 2 5 2 2 4" xfId="21820"/>
    <cellStyle name="Standaard 19 6 2 5 2 2 5" xfId="24543"/>
    <cellStyle name="Standaard 19 6 2 5 2 3" xfId="3754"/>
    <cellStyle name="Standaard 19 6 2 5 2 3 2" xfId="13481"/>
    <cellStyle name="Standaard 19 6 2 5 2 3 3" xfId="22527"/>
    <cellStyle name="Standaard 19 6 2 5 2 3 4" xfId="25249"/>
    <cellStyle name="Standaard 19 6 2 5 2 4" xfId="11420"/>
    <cellStyle name="Standaard 19 6 2 5 2 5" xfId="21164"/>
    <cellStyle name="Standaard 19 6 2 5 2 6" xfId="23887"/>
    <cellStyle name="Standaard 19 6 2 5 3" xfId="1865"/>
    <cellStyle name="Standaard 19 6 2 5 3 2" xfId="4087"/>
    <cellStyle name="Standaard 19 6 2 5 3 2 2" xfId="13814"/>
    <cellStyle name="Standaard 19 6 2 5 3 2 3" xfId="22855"/>
    <cellStyle name="Standaard 19 6 2 5 3 2 4" xfId="25577"/>
    <cellStyle name="Standaard 19 6 2 5 3 3" xfId="11748"/>
    <cellStyle name="Standaard 19 6 2 5 3 4" xfId="21492"/>
    <cellStyle name="Standaard 19 6 2 5 3 5" xfId="24215"/>
    <cellStyle name="Standaard 19 6 2 5 4" xfId="3393"/>
    <cellStyle name="Standaard 19 6 2 5 4 2" xfId="13120"/>
    <cellStyle name="Standaard 19 6 2 5 4 3" xfId="22199"/>
    <cellStyle name="Standaard 19 6 2 5 4 4" xfId="24921"/>
    <cellStyle name="Standaard 19 6 2 5 5" xfId="11092"/>
    <cellStyle name="Standaard 19 6 2 5 6" xfId="20835"/>
    <cellStyle name="Standaard 19 6 2 5 7" xfId="23559"/>
    <cellStyle name="Standaard 19 6 2 6" xfId="1252"/>
    <cellStyle name="Standaard 19 6 2 6 2" xfId="1915"/>
    <cellStyle name="Standaard 19 6 2 6 2 2" xfId="4137"/>
    <cellStyle name="Standaard 19 6 2 6 2 2 2" xfId="13864"/>
    <cellStyle name="Standaard 19 6 2 6 2 2 3" xfId="22905"/>
    <cellStyle name="Standaard 19 6 2 6 2 2 4" xfId="25627"/>
    <cellStyle name="Standaard 19 6 2 6 2 3" xfId="11798"/>
    <cellStyle name="Standaard 19 6 2 6 2 4" xfId="21542"/>
    <cellStyle name="Standaard 19 6 2 6 2 5" xfId="24265"/>
    <cellStyle name="Standaard 19 6 2 6 3" xfId="3476"/>
    <cellStyle name="Standaard 19 6 2 6 3 2" xfId="13203"/>
    <cellStyle name="Standaard 19 6 2 6 3 3" xfId="22249"/>
    <cellStyle name="Standaard 19 6 2 6 3 4" xfId="24971"/>
    <cellStyle name="Standaard 19 6 2 6 4" xfId="11142"/>
    <cellStyle name="Standaard 19 6 2 6 5" xfId="20886"/>
    <cellStyle name="Standaard 19 6 2 6 6" xfId="23609"/>
    <cellStyle name="Standaard 19 6 2 7" xfId="1587"/>
    <cellStyle name="Standaard 19 6 2 7 2" xfId="3809"/>
    <cellStyle name="Standaard 19 6 2 7 2 2" xfId="13536"/>
    <cellStyle name="Standaard 19 6 2 7 2 3" xfId="22577"/>
    <cellStyle name="Standaard 19 6 2 7 2 4" xfId="25299"/>
    <cellStyle name="Standaard 19 6 2 7 3" xfId="11470"/>
    <cellStyle name="Standaard 19 6 2 7 4" xfId="21214"/>
    <cellStyle name="Standaard 19 6 2 7 5" xfId="23937"/>
    <cellStyle name="Standaard 19 6 2 8" xfId="3110"/>
    <cellStyle name="Standaard 19 6 2 8 2" xfId="12837"/>
    <cellStyle name="Standaard 19 6 2 8 3" xfId="21921"/>
    <cellStyle name="Standaard 19 6 2 8 4" xfId="24643"/>
    <cellStyle name="Standaard 19 6 2 9" xfId="10814"/>
    <cellStyle name="Standaard 19 6 3" xfId="924"/>
    <cellStyle name="Standaard 19 6 3 10" xfId="20567"/>
    <cellStyle name="Standaard 19 6 3 11" xfId="23291"/>
    <cellStyle name="Standaard 19 6 3 2" xfId="969"/>
    <cellStyle name="Standaard 19 6 3 2 2" xfId="1057"/>
    <cellStyle name="Standaard 19 6 3 2 2 2" xfId="1394"/>
    <cellStyle name="Standaard 19 6 3 2 2 2 2" xfId="2057"/>
    <cellStyle name="Standaard 19 6 3 2 2 2 2 2" xfId="4279"/>
    <cellStyle name="Standaard 19 6 3 2 2 2 2 2 2" xfId="14006"/>
    <cellStyle name="Standaard 19 6 3 2 2 2 2 2 3" xfId="23047"/>
    <cellStyle name="Standaard 19 6 3 2 2 2 2 2 4" xfId="25769"/>
    <cellStyle name="Standaard 19 6 3 2 2 2 2 3" xfId="11940"/>
    <cellStyle name="Standaard 19 6 3 2 2 2 2 4" xfId="21684"/>
    <cellStyle name="Standaard 19 6 3 2 2 2 2 5" xfId="24407"/>
    <cellStyle name="Standaard 19 6 3 2 2 2 3" xfId="3618"/>
    <cellStyle name="Standaard 19 6 3 2 2 2 3 2" xfId="13345"/>
    <cellStyle name="Standaard 19 6 3 2 2 2 3 3" xfId="22391"/>
    <cellStyle name="Standaard 19 6 3 2 2 2 3 4" xfId="25113"/>
    <cellStyle name="Standaard 19 6 3 2 2 2 4" xfId="11284"/>
    <cellStyle name="Standaard 19 6 3 2 2 2 5" xfId="21028"/>
    <cellStyle name="Standaard 19 6 3 2 2 2 6" xfId="23751"/>
    <cellStyle name="Standaard 19 6 3 2 2 3" xfId="1729"/>
    <cellStyle name="Standaard 19 6 3 2 2 3 2" xfId="3951"/>
    <cellStyle name="Standaard 19 6 3 2 2 3 2 2" xfId="13678"/>
    <cellStyle name="Standaard 19 6 3 2 2 3 2 3" xfId="22719"/>
    <cellStyle name="Standaard 19 6 3 2 2 3 2 4" xfId="25441"/>
    <cellStyle name="Standaard 19 6 3 2 2 3 3" xfId="11612"/>
    <cellStyle name="Standaard 19 6 3 2 2 3 4" xfId="21356"/>
    <cellStyle name="Standaard 19 6 3 2 2 3 5" xfId="24079"/>
    <cellStyle name="Standaard 19 6 3 2 2 4" xfId="3253"/>
    <cellStyle name="Standaard 19 6 3 2 2 4 2" xfId="12980"/>
    <cellStyle name="Standaard 19 6 3 2 2 4 3" xfId="22063"/>
    <cellStyle name="Standaard 19 6 3 2 2 4 4" xfId="24785"/>
    <cellStyle name="Standaard 19 6 3 2 2 5" xfId="10956"/>
    <cellStyle name="Standaard 19 6 3 2 2 6" xfId="20699"/>
    <cellStyle name="Standaard 19 6 3 2 2 7" xfId="23423"/>
    <cellStyle name="Standaard 19 6 3 2 3" xfId="1148"/>
    <cellStyle name="Standaard 19 6 3 2 3 2" xfId="1484"/>
    <cellStyle name="Standaard 19 6 3 2 3 2 2" xfId="2145"/>
    <cellStyle name="Standaard 19 6 3 2 3 2 2 2" xfId="4367"/>
    <cellStyle name="Standaard 19 6 3 2 3 2 2 2 2" xfId="14094"/>
    <cellStyle name="Standaard 19 6 3 2 3 2 2 2 3" xfId="23135"/>
    <cellStyle name="Standaard 19 6 3 2 3 2 2 2 4" xfId="25857"/>
    <cellStyle name="Standaard 19 6 3 2 3 2 2 3" xfId="12028"/>
    <cellStyle name="Standaard 19 6 3 2 3 2 2 4" xfId="21772"/>
    <cellStyle name="Standaard 19 6 3 2 3 2 2 5" xfId="24495"/>
    <cellStyle name="Standaard 19 6 3 2 3 2 3" xfId="3706"/>
    <cellStyle name="Standaard 19 6 3 2 3 2 3 2" xfId="13433"/>
    <cellStyle name="Standaard 19 6 3 2 3 2 3 3" xfId="22479"/>
    <cellStyle name="Standaard 19 6 3 2 3 2 3 4" xfId="25201"/>
    <cellStyle name="Standaard 19 6 3 2 3 2 4" xfId="11372"/>
    <cellStyle name="Standaard 19 6 3 2 3 2 5" xfId="21116"/>
    <cellStyle name="Standaard 19 6 3 2 3 2 6" xfId="23839"/>
    <cellStyle name="Standaard 19 6 3 2 3 3" xfId="1817"/>
    <cellStyle name="Standaard 19 6 3 2 3 3 2" xfId="4039"/>
    <cellStyle name="Standaard 19 6 3 2 3 3 2 2" xfId="13766"/>
    <cellStyle name="Standaard 19 6 3 2 3 3 2 3" xfId="22807"/>
    <cellStyle name="Standaard 19 6 3 2 3 3 2 4" xfId="25529"/>
    <cellStyle name="Standaard 19 6 3 2 3 3 3" xfId="11700"/>
    <cellStyle name="Standaard 19 6 3 2 3 3 4" xfId="21444"/>
    <cellStyle name="Standaard 19 6 3 2 3 3 5" xfId="24167"/>
    <cellStyle name="Standaard 19 6 3 2 3 4" xfId="3344"/>
    <cellStyle name="Standaard 19 6 3 2 3 4 2" xfId="13071"/>
    <cellStyle name="Standaard 19 6 3 2 3 4 3" xfId="22151"/>
    <cellStyle name="Standaard 19 6 3 2 3 4 4" xfId="24873"/>
    <cellStyle name="Standaard 19 6 3 2 3 5" xfId="11044"/>
    <cellStyle name="Standaard 19 6 3 2 3 6" xfId="20787"/>
    <cellStyle name="Standaard 19 6 3 2 3 7" xfId="23511"/>
    <cellStyle name="Standaard 19 6 3 2 4" xfId="1306"/>
    <cellStyle name="Standaard 19 6 3 2 4 2" xfId="1969"/>
    <cellStyle name="Standaard 19 6 3 2 4 2 2" xfId="4191"/>
    <cellStyle name="Standaard 19 6 3 2 4 2 2 2" xfId="13918"/>
    <cellStyle name="Standaard 19 6 3 2 4 2 2 3" xfId="22959"/>
    <cellStyle name="Standaard 19 6 3 2 4 2 2 4" xfId="25681"/>
    <cellStyle name="Standaard 19 6 3 2 4 2 3" xfId="11852"/>
    <cellStyle name="Standaard 19 6 3 2 4 2 4" xfId="21596"/>
    <cellStyle name="Standaard 19 6 3 2 4 2 5" xfId="24319"/>
    <cellStyle name="Standaard 19 6 3 2 4 3" xfId="3530"/>
    <cellStyle name="Standaard 19 6 3 2 4 3 2" xfId="13257"/>
    <cellStyle name="Standaard 19 6 3 2 4 3 3" xfId="22303"/>
    <cellStyle name="Standaard 19 6 3 2 4 3 4" xfId="25025"/>
    <cellStyle name="Standaard 19 6 3 2 4 4" xfId="11196"/>
    <cellStyle name="Standaard 19 6 3 2 4 5" xfId="20940"/>
    <cellStyle name="Standaard 19 6 3 2 4 6" xfId="23663"/>
    <cellStyle name="Standaard 19 6 3 2 5" xfId="1641"/>
    <cellStyle name="Standaard 19 6 3 2 5 2" xfId="3863"/>
    <cellStyle name="Standaard 19 6 3 2 5 2 2" xfId="13590"/>
    <cellStyle name="Standaard 19 6 3 2 5 2 3" xfId="22631"/>
    <cellStyle name="Standaard 19 6 3 2 5 2 4" xfId="25353"/>
    <cellStyle name="Standaard 19 6 3 2 5 3" xfId="11524"/>
    <cellStyle name="Standaard 19 6 3 2 5 4" xfId="21268"/>
    <cellStyle name="Standaard 19 6 3 2 5 5" xfId="23991"/>
    <cellStyle name="Standaard 19 6 3 2 6" xfId="3165"/>
    <cellStyle name="Standaard 19 6 3 2 6 2" xfId="12892"/>
    <cellStyle name="Standaard 19 6 3 2 6 3" xfId="21975"/>
    <cellStyle name="Standaard 19 6 3 2 6 4" xfId="24697"/>
    <cellStyle name="Standaard 19 6 3 2 7" xfId="10868"/>
    <cellStyle name="Standaard 19 6 3 2 8" xfId="20611"/>
    <cellStyle name="Standaard 19 6 3 2 9" xfId="23335"/>
    <cellStyle name="Standaard 19 6 3 3" xfId="1013"/>
    <cellStyle name="Standaard 19 6 3 3 2" xfId="1350"/>
    <cellStyle name="Standaard 19 6 3 3 2 2" xfId="2013"/>
    <cellStyle name="Standaard 19 6 3 3 2 2 2" xfId="4235"/>
    <cellStyle name="Standaard 19 6 3 3 2 2 2 2" xfId="13962"/>
    <cellStyle name="Standaard 19 6 3 3 2 2 2 3" xfId="23003"/>
    <cellStyle name="Standaard 19 6 3 3 2 2 2 4" xfId="25725"/>
    <cellStyle name="Standaard 19 6 3 3 2 2 3" xfId="11896"/>
    <cellStyle name="Standaard 19 6 3 3 2 2 4" xfId="21640"/>
    <cellStyle name="Standaard 19 6 3 3 2 2 5" xfId="24363"/>
    <cellStyle name="Standaard 19 6 3 3 2 3" xfId="3574"/>
    <cellStyle name="Standaard 19 6 3 3 2 3 2" xfId="13301"/>
    <cellStyle name="Standaard 19 6 3 3 2 3 3" xfId="22347"/>
    <cellStyle name="Standaard 19 6 3 3 2 3 4" xfId="25069"/>
    <cellStyle name="Standaard 19 6 3 3 2 4" xfId="11240"/>
    <cellStyle name="Standaard 19 6 3 3 2 5" xfId="20984"/>
    <cellStyle name="Standaard 19 6 3 3 2 6" xfId="23707"/>
    <cellStyle name="Standaard 19 6 3 3 3" xfId="1685"/>
    <cellStyle name="Standaard 19 6 3 3 3 2" xfId="3907"/>
    <cellStyle name="Standaard 19 6 3 3 3 2 2" xfId="13634"/>
    <cellStyle name="Standaard 19 6 3 3 3 2 3" xfId="22675"/>
    <cellStyle name="Standaard 19 6 3 3 3 2 4" xfId="25397"/>
    <cellStyle name="Standaard 19 6 3 3 3 3" xfId="11568"/>
    <cellStyle name="Standaard 19 6 3 3 3 4" xfId="21312"/>
    <cellStyle name="Standaard 19 6 3 3 3 5" xfId="24035"/>
    <cellStyle name="Standaard 19 6 3 3 4" xfId="3209"/>
    <cellStyle name="Standaard 19 6 3 3 4 2" xfId="12936"/>
    <cellStyle name="Standaard 19 6 3 3 4 3" xfId="22019"/>
    <cellStyle name="Standaard 19 6 3 3 4 4" xfId="24741"/>
    <cellStyle name="Standaard 19 6 3 3 5" xfId="10912"/>
    <cellStyle name="Standaard 19 6 3 3 6" xfId="20655"/>
    <cellStyle name="Standaard 19 6 3 3 7" xfId="23379"/>
    <cellStyle name="Standaard 19 6 3 4" xfId="1102"/>
    <cellStyle name="Standaard 19 6 3 4 2" xfId="1439"/>
    <cellStyle name="Standaard 19 6 3 4 2 2" xfId="2101"/>
    <cellStyle name="Standaard 19 6 3 4 2 2 2" xfId="4323"/>
    <cellStyle name="Standaard 19 6 3 4 2 2 2 2" xfId="14050"/>
    <cellStyle name="Standaard 19 6 3 4 2 2 2 3" xfId="23091"/>
    <cellStyle name="Standaard 19 6 3 4 2 2 2 4" xfId="25813"/>
    <cellStyle name="Standaard 19 6 3 4 2 2 3" xfId="11984"/>
    <cellStyle name="Standaard 19 6 3 4 2 2 4" xfId="21728"/>
    <cellStyle name="Standaard 19 6 3 4 2 2 5" xfId="24451"/>
    <cellStyle name="Standaard 19 6 3 4 2 3" xfId="3662"/>
    <cellStyle name="Standaard 19 6 3 4 2 3 2" xfId="13389"/>
    <cellStyle name="Standaard 19 6 3 4 2 3 3" xfId="22435"/>
    <cellStyle name="Standaard 19 6 3 4 2 3 4" xfId="25157"/>
    <cellStyle name="Standaard 19 6 3 4 2 4" xfId="11328"/>
    <cellStyle name="Standaard 19 6 3 4 2 5" xfId="21072"/>
    <cellStyle name="Standaard 19 6 3 4 2 6" xfId="23795"/>
    <cellStyle name="Standaard 19 6 3 4 3" xfId="1773"/>
    <cellStyle name="Standaard 19 6 3 4 3 2" xfId="3995"/>
    <cellStyle name="Standaard 19 6 3 4 3 2 2" xfId="13722"/>
    <cellStyle name="Standaard 19 6 3 4 3 2 3" xfId="22763"/>
    <cellStyle name="Standaard 19 6 3 4 3 2 4" xfId="25485"/>
    <cellStyle name="Standaard 19 6 3 4 3 3" xfId="11656"/>
    <cellStyle name="Standaard 19 6 3 4 3 4" xfId="21400"/>
    <cellStyle name="Standaard 19 6 3 4 3 5" xfId="24123"/>
    <cellStyle name="Standaard 19 6 3 4 4" xfId="3298"/>
    <cellStyle name="Standaard 19 6 3 4 4 2" xfId="13025"/>
    <cellStyle name="Standaard 19 6 3 4 4 3" xfId="22107"/>
    <cellStyle name="Standaard 19 6 3 4 4 4" xfId="24829"/>
    <cellStyle name="Standaard 19 6 3 4 5" xfId="11000"/>
    <cellStyle name="Standaard 19 6 3 4 6" xfId="20743"/>
    <cellStyle name="Standaard 19 6 3 4 7" xfId="23467"/>
    <cellStyle name="Standaard 19 6 3 5" xfId="1198"/>
    <cellStyle name="Standaard 19 6 3 5 2" xfId="1533"/>
    <cellStyle name="Standaard 19 6 3 5 2 2" xfId="2194"/>
    <cellStyle name="Standaard 19 6 3 5 2 2 2" xfId="4416"/>
    <cellStyle name="Standaard 19 6 3 5 2 2 2 2" xfId="14143"/>
    <cellStyle name="Standaard 19 6 3 5 2 2 2 3" xfId="23184"/>
    <cellStyle name="Standaard 19 6 3 5 2 2 2 4" xfId="25906"/>
    <cellStyle name="Standaard 19 6 3 5 2 2 3" xfId="12077"/>
    <cellStyle name="Standaard 19 6 3 5 2 2 4" xfId="21821"/>
    <cellStyle name="Standaard 19 6 3 5 2 2 5" xfId="24544"/>
    <cellStyle name="Standaard 19 6 3 5 2 3" xfId="3755"/>
    <cellStyle name="Standaard 19 6 3 5 2 3 2" xfId="13482"/>
    <cellStyle name="Standaard 19 6 3 5 2 3 3" xfId="22528"/>
    <cellStyle name="Standaard 19 6 3 5 2 3 4" xfId="25250"/>
    <cellStyle name="Standaard 19 6 3 5 2 4" xfId="11421"/>
    <cellStyle name="Standaard 19 6 3 5 2 5" xfId="21165"/>
    <cellStyle name="Standaard 19 6 3 5 2 6" xfId="23888"/>
    <cellStyle name="Standaard 19 6 3 5 3" xfId="1866"/>
    <cellStyle name="Standaard 19 6 3 5 3 2" xfId="4088"/>
    <cellStyle name="Standaard 19 6 3 5 3 2 2" xfId="13815"/>
    <cellStyle name="Standaard 19 6 3 5 3 2 3" xfId="22856"/>
    <cellStyle name="Standaard 19 6 3 5 3 2 4" xfId="25578"/>
    <cellStyle name="Standaard 19 6 3 5 3 3" xfId="11749"/>
    <cellStyle name="Standaard 19 6 3 5 3 4" xfId="21493"/>
    <cellStyle name="Standaard 19 6 3 5 3 5" xfId="24216"/>
    <cellStyle name="Standaard 19 6 3 5 4" xfId="3394"/>
    <cellStyle name="Standaard 19 6 3 5 4 2" xfId="13121"/>
    <cellStyle name="Standaard 19 6 3 5 4 3" xfId="22200"/>
    <cellStyle name="Standaard 19 6 3 5 4 4" xfId="24922"/>
    <cellStyle name="Standaard 19 6 3 5 5" xfId="11093"/>
    <cellStyle name="Standaard 19 6 3 5 6" xfId="20836"/>
    <cellStyle name="Standaard 19 6 3 5 7" xfId="23560"/>
    <cellStyle name="Standaard 19 6 3 6" xfId="1262"/>
    <cellStyle name="Standaard 19 6 3 6 2" xfId="1925"/>
    <cellStyle name="Standaard 19 6 3 6 2 2" xfId="4147"/>
    <cellStyle name="Standaard 19 6 3 6 2 2 2" xfId="13874"/>
    <cellStyle name="Standaard 19 6 3 6 2 2 3" xfId="22915"/>
    <cellStyle name="Standaard 19 6 3 6 2 2 4" xfId="25637"/>
    <cellStyle name="Standaard 19 6 3 6 2 3" xfId="11808"/>
    <cellStyle name="Standaard 19 6 3 6 2 4" xfId="21552"/>
    <cellStyle name="Standaard 19 6 3 6 2 5" xfId="24275"/>
    <cellStyle name="Standaard 19 6 3 6 3" xfId="3486"/>
    <cellStyle name="Standaard 19 6 3 6 3 2" xfId="13213"/>
    <cellStyle name="Standaard 19 6 3 6 3 3" xfId="22259"/>
    <cellStyle name="Standaard 19 6 3 6 3 4" xfId="24981"/>
    <cellStyle name="Standaard 19 6 3 6 4" xfId="11152"/>
    <cellStyle name="Standaard 19 6 3 6 5" xfId="20896"/>
    <cellStyle name="Standaard 19 6 3 6 6" xfId="23619"/>
    <cellStyle name="Standaard 19 6 3 7" xfId="1597"/>
    <cellStyle name="Standaard 19 6 3 7 2" xfId="3819"/>
    <cellStyle name="Standaard 19 6 3 7 2 2" xfId="13546"/>
    <cellStyle name="Standaard 19 6 3 7 2 3" xfId="22587"/>
    <cellStyle name="Standaard 19 6 3 7 2 4" xfId="25309"/>
    <cellStyle name="Standaard 19 6 3 7 3" xfId="11480"/>
    <cellStyle name="Standaard 19 6 3 7 4" xfId="21224"/>
    <cellStyle name="Standaard 19 6 3 7 5" xfId="23947"/>
    <cellStyle name="Standaard 19 6 3 8" xfId="3120"/>
    <cellStyle name="Standaard 19 6 3 8 2" xfId="12847"/>
    <cellStyle name="Standaard 19 6 3 8 3" xfId="21931"/>
    <cellStyle name="Standaard 19 6 3 8 4" xfId="24653"/>
    <cellStyle name="Standaard 19 6 3 9" xfId="10824"/>
    <cellStyle name="Standaard 19 6 4" xfId="935"/>
    <cellStyle name="Standaard 19 6 4 10" xfId="20577"/>
    <cellStyle name="Standaard 19 6 4 11" xfId="23301"/>
    <cellStyle name="Standaard 19 6 4 2" xfId="979"/>
    <cellStyle name="Standaard 19 6 4 2 2" xfId="1067"/>
    <cellStyle name="Standaard 19 6 4 2 2 2" xfId="1404"/>
    <cellStyle name="Standaard 19 6 4 2 2 2 2" xfId="2067"/>
    <cellStyle name="Standaard 19 6 4 2 2 2 2 2" xfId="4289"/>
    <cellStyle name="Standaard 19 6 4 2 2 2 2 2 2" xfId="14016"/>
    <cellStyle name="Standaard 19 6 4 2 2 2 2 2 3" xfId="23057"/>
    <cellStyle name="Standaard 19 6 4 2 2 2 2 2 4" xfId="25779"/>
    <cellStyle name="Standaard 19 6 4 2 2 2 2 3" xfId="11950"/>
    <cellStyle name="Standaard 19 6 4 2 2 2 2 4" xfId="21694"/>
    <cellStyle name="Standaard 19 6 4 2 2 2 2 5" xfId="24417"/>
    <cellStyle name="Standaard 19 6 4 2 2 2 3" xfId="3628"/>
    <cellStyle name="Standaard 19 6 4 2 2 2 3 2" xfId="13355"/>
    <cellStyle name="Standaard 19 6 4 2 2 2 3 3" xfId="22401"/>
    <cellStyle name="Standaard 19 6 4 2 2 2 3 4" xfId="25123"/>
    <cellStyle name="Standaard 19 6 4 2 2 2 4" xfId="11294"/>
    <cellStyle name="Standaard 19 6 4 2 2 2 5" xfId="21038"/>
    <cellStyle name="Standaard 19 6 4 2 2 2 6" xfId="23761"/>
    <cellStyle name="Standaard 19 6 4 2 2 3" xfId="1739"/>
    <cellStyle name="Standaard 19 6 4 2 2 3 2" xfId="3961"/>
    <cellStyle name="Standaard 19 6 4 2 2 3 2 2" xfId="13688"/>
    <cellStyle name="Standaard 19 6 4 2 2 3 2 3" xfId="22729"/>
    <cellStyle name="Standaard 19 6 4 2 2 3 2 4" xfId="25451"/>
    <cellStyle name="Standaard 19 6 4 2 2 3 3" xfId="11622"/>
    <cellStyle name="Standaard 19 6 4 2 2 3 4" xfId="21366"/>
    <cellStyle name="Standaard 19 6 4 2 2 3 5" xfId="24089"/>
    <cellStyle name="Standaard 19 6 4 2 2 4" xfId="3263"/>
    <cellStyle name="Standaard 19 6 4 2 2 4 2" xfId="12990"/>
    <cellStyle name="Standaard 19 6 4 2 2 4 3" xfId="22073"/>
    <cellStyle name="Standaard 19 6 4 2 2 4 4" xfId="24795"/>
    <cellStyle name="Standaard 19 6 4 2 2 5" xfId="10966"/>
    <cellStyle name="Standaard 19 6 4 2 2 6" xfId="20709"/>
    <cellStyle name="Standaard 19 6 4 2 2 7" xfId="23433"/>
    <cellStyle name="Standaard 19 6 4 2 3" xfId="1158"/>
    <cellStyle name="Standaard 19 6 4 2 3 2" xfId="1494"/>
    <cellStyle name="Standaard 19 6 4 2 3 2 2" xfId="2155"/>
    <cellStyle name="Standaard 19 6 4 2 3 2 2 2" xfId="4377"/>
    <cellStyle name="Standaard 19 6 4 2 3 2 2 2 2" xfId="14104"/>
    <cellStyle name="Standaard 19 6 4 2 3 2 2 2 3" xfId="23145"/>
    <cellStyle name="Standaard 19 6 4 2 3 2 2 2 4" xfId="25867"/>
    <cellStyle name="Standaard 19 6 4 2 3 2 2 3" xfId="12038"/>
    <cellStyle name="Standaard 19 6 4 2 3 2 2 4" xfId="21782"/>
    <cellStyle name="Standaard 19 6 4 2 3 2 2 5" xfId="24505"/>
    <cellStyle name="Standaard 19 6 4 2 3 2 3" xfId="3716"/>
    <cellStyle name="Standaard 19 6 4 2 3 2 3 2" xfId="13443"/>
    <cellStyle name="Standaard 19 6 4 2 3 2 3 3" xfId="22489"/>
    <cellStyle name="Standaard 19 6 4 2 3 2 3 4" xfId="25211"/>
    <cellStyle name="Standaard 19 6 4 2 3 2 4" xfId="11382"/>
    <cellStyle name="Standaard 19 6 4 2 3 2 5" xfId="21126"/>
    <cellStyle name="Standaard 19 6 4 2 3 2 6" xfId="23849"/>
    <cellStyle name="Standaard 19 6 4 2 3 3" xfId="1827"/>
    <cellStyle name="Standaard 19 6 4 2 3 3 2" xfId="4049"/>
    <cellStyle name="Standaard 19 6 4 2 3 3 2 2" xfId="13776"/>
    <cellStyle name="Standaard 19 6 4 2 3 3 2 3" xfId="22817"/>
    <cellStyle name="Standaard 19 6 4 2 3 3 2 4" xfId="25539"/>
    <cellStyle name="Standaard 19 6 4 2 3 3 3" xfId="11710"/>
    <cellStyle name="Standaard 19 6 4 2 3 3 4" xfId="21454"/>
    <cellStyle name="Standaard 19 6 4 2 3 3 5" xfId="24177"/>
    <cellStyle name="Standaard 19 6 4 2 3 4" xfId="3354"/>
    <cellStyle name="Standaard 19 6 4 2 3 4 2" xfId="13081"/>
    <cellStyle name="Standaard 19 6 4 2 3 4 3" xfId="22161"/>
    <cellStyle name="Standaard 19 6 4 2 3 4 4" xfId="24883"/>
    <cellStyle name="Standaard 19 6 4 2 3 5" xfId="11054"/>
    <cellStyle name="Standaard 19 6 4 2 3 6" xfId="20797"/>
    <cellStyle name="Standaard 19 6 4 2 3 7" xfId="23521"/>
    <cellStyle name="Standaard 19 6 4 2 4" xfId="1316"/>
    <cellStyle name="Standaard 19 6 4 2 4 2" xfId="1979"/>
    <cellStyle name="Standaard 19 6 4 2 4 2 2" xfId="4201"/>
    <cellStyle name="Standaard 19 6 4 2 4 2 2 2" xfId="13928"/>
    <cellStyle name="Standaard 19 6 4 2 4 2 2 3" xfId="22969"/>
    <cellStyle name="Standaard 19 6 4 2 4 2 2 4" xfId="25691"/>
    <cellStyle name="Standaard 19 6 4 2 4 2 3" xfId="11862"/>
    <cellStyle name="Standaard 19 6 4 2 4 2 4" xfId="21606"/>
    <cellStyle name="Standaard 19 6 4 2 4 2 5" xfId="24329"/>
    <cellStyle name="Standaard 19 6 4 2 4 3" xfId="3540"/>
    <cellStyle name="Standaard 19 6 4 2 4 3 2" xfId="13267"/>
    <cellStyle name="Standaard 19 6 4 2 4 3 3" xfId="22313"/>
    <cellStyle name="Standaard 19 6 4 2 4 3 4" xfId="25035"/>
    <cellStyle name="Standaard 19 6 4 2 4 4" xfId="11206"/>
    <cellStyle name="Standaard 19 6 4 2 4 5" xfId="20950"/>
    <cellStyle name="Standaard 19 6 4 2 4 6" xfId="23673"/>
    <cellStyle name="Standaard 19 6 4 2 5" xfId="1651"/>
    <cellStyle name="Standaard 19 6 4 2 5 2" xfId="3873"/>
    <cellStyle name="Standaard 19 6 4 2 5 2 2" xfId="13600"/>
    <cellStyle name="Standaard 19 6 4 2 5 2 3" xfId="22641"/>
    <cellStyle name="Standaard 19 6 4 2 5 2 4" xfId="25363"/>
    <cellStyle name="Standaard 19 6 4 2 5 3" xfId="11534"/>
    <cellStyle name="Standaard 19 6 4 2 5 4" xfId="21278"/>
    <cellStyle name="Standaard 19 6 4 2 5 5" xfId="24001"/>
    <cellStyle name="Standaard 19 6 4 2 6" xfId="3175"/>
    <cellStyle name="Standaard 19 6 4 2 6 2" xfId="12902"/>
    <cellStyle name="Standaard 19 6 4 2 6 3" xfId="21985"/>
    <cellStyle name="Standaard 19 6 4 2 6 4" xfId="24707"/>
    <cellStyle name="Standaard 19 6 4 2 7" xfId="10878"/>
    <cellStyle name="Standaard 19 6 4 2 8" xfId="20621"/>
    <cellStyle name="Standaard 19 6 4 2 9" xfId="23345"/>
    <cellStyle name="Standaard 19 6 4 3" xfId="1023"/>
    <cellStyle name="Standaard 19 6 4 3 2" xfId="1360"/>
    <cellStyle name="Standaard 19 6 4 3 2 2" xfId="2023"/>
    <cellStyle name="Standaard 19 6 4 3 2 2 2" xfId="4245"/>
    <cellStyle name="Standaard 19 6 4 3 2 2 2 2" xfId="13972"/>
    <cellStyle name="Standaard 19 6 4 3 2 2 2 3" xfId="23013"/>
    <cellStyle name="Standaard 19 6 4 3 2 2 2 4" xfId="25735"/>
    <cellStyle name="Standaard 19 6 4 3 2 2 3" xfId="11906"/>
    <cellStyle name="Standaard 19 6 4 3 2 2 4" xfId="21650"/>
    <cellStyle name="Standaard 19 6 4 3 2 2 5" xfId="24373"/>
    <cellStyle name="Standaard 19 6 4 3 2 3" xfId="3584"/>
    <cellStyle name="Standaard 19 6 4 3 2 3 2" xfId="13311"/>
    <cellStyle name="Standaard 19 6 4 3 2 3 3" xfId="22357"/>
    <cellStyle name="Standaard 19 6 4 3 2 3 4" xfId="25079"/>
    <cellStyle name="Standaard 19 6 4 3 2 4" xfId="11250"/>
    <cellStyle name="Standaard 19 6 4 3 2 5" xfId="20994"/>
    <cellStyle name="Standaard 19 6 4 3 2 6" xfId="23717"/>
    <cellStyle name="Standaard 19 6 4 3 3" xfId="1695"/>
    <cellStyle name="Standaard 19 6 4 3 3 2" xfId="3917"/>
    <cellStyle name="Standaard 19 6 4 3 3 2 2" xfId="13644"/>
    <cellStyle name="Standaard 19 6 4 3 3 2 3" xfId="22685"/>
    <cellStyle name="Standaard 19 6 4 3 3 2 4" xfId="25407"/>
    <cellStyle name="Standaard 19 6 4 3 3 3" xfId="11578"/>
    <cellStyle name="Standaard 19 6 4 3 3 4" xfId="21322"/>
    <cellStyle name="Standaard 19 6 4 3 3 5" xfId="24045"/>
    <cellStyle name="Standaard 19 6 4 3 4" xfId="3219"/>
    <cellStyle name="Standaard 19 6 4 3 4 2" xfId="12946"/>
    <cellStyle name="Standaard 19 6 4 3 4 3" xfId="22029"/>
    <cellStyle name="Standaard 19 6 4 3 4 4" xfId="24751"/>
    <cellStyle name="Standaard 19 6 4 3 5" xfId="10922"/>
    <cellStyle name="Standaard 19 6 4 3 6" xfId="20665"/>
    <cellStyle name="Standaard 19 6 4 3 7" xfId="23389"/>
    <cellStyle name="Standaard 19 6 4 4" xfId="1113"/>
    <cellStyle name="Standaard 19 6 4 4 2" xfId="1449"/>
    <cellStyle name="Standaard 19 6 4 4 2 2" xfId="2111"/>
    <cellStyle name="Standaard 19 6 4 4 2 2 2" xfId="4333"/>
    <cellStyle name="Standaard 19 6 4 4 2 2 2 2" xfId="14060"/>
    <cellStyle name="Standaard 19 6 4 4 2 2 2 3" xfId="23101"/>
    <cellStyle name="Standaard 19 6 4 4 2 2 2 4" xfId="25823"/>
    <cellStyle name="Standaard 19 6 4 4 2 2 3" xfId="11994"/>
    <cellStyle name="Standaard 19 6 4 4 2 2 4" xfId="21738"/>
    <cellStyle name="Standaard 19 6 4 4 2 2 5" xfId="24461"/>
    <cellStyle name="Standaard 19 6 4 4 2 3" xfId="3672"/>
    <cellStyle name="Standaard 19 6 4 4 2 3 2" xfId="13399"/>
    <cellStyle name="Standaard 19 6 4 4 2 3 3" xfId="22445"/>
    <cellStyle name="Standaard 19 6 4 4 2 3 4" xfId="25167"/>
    <cellStyle name="Standaard 19 6 4 4 2 4" xfId="11338"/>
    <cellStyle name="Standaard 19 6 4 4 2 5" xfId="21082"/>
    <cellStyle name="Standaard 19 6 4 4 2 6" xfId="23805"/>
    <cellStyle name="Standaard 19 6 4 4 3" xfId="1783"/>
    <cellStyle name="Standaard 19 6 4 4 3 2" xfId="4005"/>
    <cellStyle name="Standaard 19 6 4 4 3 2 2" xfId="13732"/>
    <cellStyle name="Standaard 19 6 4 4 3 2 3" xfId="22773"/>
    <cellStyle name="Standaard 19 6 4 4 3 2 4" xfId="25495"/>
    <cellStyle name="Standaard 19 6 4 4 3 3" xfId="11666"/>
    <cellStyle name="Standaard 19 6 4 4 3 4" xfId="21410"/>
    <cellStyle name="Standaard 19 6 4 4 3 5" xfId="24133"/>
    <cellStyle name="Standaard 19 6 4 4 4" xfId="3309"/>
    <cellStyle name="Standaard 19 6 4 4 4 2" xfId="13036"/>
    <cellStyle name="Standaard 19 6 4 4 4 3" xfId="22117"/>
    <cellStyle name="Standaard 19 6 4 4 4 4" xfId="24839"/>
    <cellStyle name="Standaard 19 6 4 4 5" xfId="11010"/>
    <cellStyle name="Standaard 19 6 4 4 6" xfId="20753"/>
    <cellStyle name="Standaard 19 6 4 4 7" xfId="23477"/>
    <cellStyle name="Standaard 19 6 4 5" xfId="1199"/>
    <cellStyle name="Standaard 19 6 4 5 2" xfId="1534"/>
    <cellStyle name="Standaard 19 6 4 5 2 2" xfId="2195"/>
    <cellStyle name="Standaard 19 6 4 5 2 2 2" xfId="4417"/>
    <cellStyle name="Standaard 19 6 4 5 2 2 2 2" xfId="14144"/>
    <cellStyle name="Standaard 19 6 4 5 2 2 2 3" xfId="23185"/>
    <cellStyle name="Standaard 19 6 4 5 2 2 2 4" xfId="25907"/>
    <cellStyle name="Standaard 19 6 4 5 2 2 3" xfId="12078"/>
    <cellStyle name="Standaard 19 6 4 5 2 2 4" xfId="21822"/>
    <cellStyle name="Standaard 19 6 4 5 2 2 5" xfId="24545"/>
    <cellStyle name="Standaard 19 6 4 5 2 3" xfId="3756"/>
    <cellStyle name="Standaard 19 6 4 5 2 3 2" xfId="13483"/>
    <cellStyle name="Standaard 19 6 4 5 2 3 3" xfId="22529"/>
    <cellStyle name="Standaard 19 6 4 5 2 3 4" xfId="25251"/>
    <cellStyle name="Standaard 19 6 4 5 2 4" xfId="11422"/>
    <cellStyle name="Standaard 19 6 4 5 2 5" xfId="21166"/>
    <cellStyle name="Standaard 19 6 4 5 2 6" xfId="23889"/>
    <cellStyle name="Standaard 19 6 4 5 3" xfId="1867"/>
    <cellStyle name="Standaard 19 6 4 5 3 2" xfId="4089"/>
    <cellStyle name="Standaard 19 6 4 5 3 2 2" xfId="13816"/>
    <cellStyle name="Standaard 19 6 4 5 3 2 3" xfId="22857"/>
    <cellStyle name="Standaard 19 6 4 5 3 2 4" xfId="25579"/>
    <cellStyle name="Standaard 19 6 4 5 3 3" xfId="11750"/>
    <cellStyle name="Standaard 19 6 4 5 3 4" xfId="21494"/>
    <cellStyle name="Standaard 19 6 4 5 3 5" xfId="24217"/>
    <cellStyle name="Standaard 19 6 4 5 4" xfId="3395"/>
    <cellStyle name="Standaard 19 6 4 5 4 2" xfId="13122"/>
    <cellStyle name="Standaard 19 6 4 5 4 3" xfId="22201"/>
    <cellStyle name="Standaard 19 6 4 5 4 4" xfId="24923"/>
    <cellStyle name="Standaard 19 6 4 5 5" xfId="11094"/>
    <cellStyle name="Standaard 19 6 4 5 6" xfId="20837"/>
    <cellStyle name="Standaard 19 6 4 5 7" xfId="23561"/>
    <cellStyle name="Standaard 19 6 4 6" xfId="1272"/>
    <cellStyle name="Standaard 19 6 4 6 2" xfId="1935"/>
    <cellStyle name="Standaard 19 6 4 6 2 2" xfId="4157"/>
    <cellStyle name="Standaard 19 6 4 6 2 2 2" xfId="13884"/>
    <cellStyle name="Standaard 19 6 4 6 2 2 3" xfId="22925"/>
    <cellStyle name="Standaard 19 6 4 6 2 2 4" xfId="25647"/>
    <cellStyle name="Standaard 19 6 4 6 2 3" xfId="11818"/>
    <cellStyle name="Standaard 19 6 4 6 2 4" xfId="21562"/>
    <cellStyle name="Standaard 19 6 4 6 2 5" xfId="24285"/>
    <cellStyle name="Standaard 19 6 4 6 3" xfId="3496"/>
    <cellStyle name="Standaard 19 6 4 6 3 2" xfId="13223"/>
    <cellStyle name="Standaard 19 6 4 6 3 3" xfId="22269"/>
    <cellStyle name="Standaard 19 6 4 6 3 4" xfId="24991"/>
    <cellStyle name="Standaard 19 6 4 6 4" xfId="11162"/>
    <cellStyle name="Standaard 19 6 4 6 5" xfId="20906"/>
    <cellStyle name="Standaard 19 6 4 6 6" xfId="23629"/>
    <cellStyle name="Standaard 19 6 4 7" xfId="1607"/>
    <cellStyle name="Standaard 19 6 4 7 2" xfId="3829"/>
    <cellStyle name="Standaard 19 6 4 7 2 2" xfId="13556"/>
    <cellStyle name="Standaard 19 6 4 7 2 3" xfId="22597"/>
    <cellStyle name="Standaard 19 6 4 7 2 4" xfId="25319"/>
    <cellStyle name="Standaard 19 6 4 7 3" xfId="11490"/>
    <cellStyle name="Standaard 19 6 4 7 4" xfId="21234"/>
    <cellStyle name="Standaard 19 6 4 7 5" xfId="23957"/>
    <cellStyle name="Standaard 19 6 4 8" xfId="3131"/>
    <cellStyle name="Standaard 19 6 4 8 2" xfId="12858"/>
    <cellStyle name="Standaard 19 6 4 8 3" xfId="21941"/>
    <cellStyle name="Standaard 19 6 4 8 4" xfId="24663"/>
    <cellStyle name="Standaard 19 6 4 9" xfId="10834"/>
    <cellStyle name="Standaard 19 6 5" xfId="945"/>
    <cellStyle name="Standaard 19 6 5 2" xfId="1033"/>
    <cellStyle name="Standaard 19 6 5 2 2" xfId="1370"/>
    <cellStyle name="Standaard 19 6 5 2 2 2" xfId="2033"/>
    <cellStyle name="Standaard 19 6 5 2 2 2 2" xfId="4255"/>
    <cellStyle name="Standaard 19 6 5 2 2 2 2 2" xfId="13982"/>
    <cellStyle name="Standaard 19 6 5 2 2 2 2 3" xfId="23023"/>
    <cellStyle name="Standaard 19 6 5 2 2 2 2 4" xfId="25745"/>
    <cellStyle name="Standaard 19 6 5 2 2 2 3" xfId="11916"/>
    <cellStyle name="Standaard 19 6 5 2 2 2 4" xfId="21660"/>
    <cellStyle name="Standaard 19 6 5 2 2 2 5" xfId="24383"/>
    <cellStyle name="Standaard 19 6 5 2 2 3" xfId="3594"/>
    <cellStyle name="Standaard 19 6 5 2 2 3 2" xfId="13321"/>
    <cellStyle name="Standaard 19 6 5 2 2 3 3" xfId="22367"/>
    <cellStyle name="Standaard 19 6 5 2 2 3 4" xfId="25089"/>
    <cellStyle name="Standaard 19 6 5 2 2 4" xfId="11260"/>
    <cellStyle name="Standaard 19 6 5 2 2 5" xfId="21004"/>
    <cellStyle name="Standaard 19 6 5 2 2 6" xfId="23727"/>
    <cellStyle name="Standaard 19 6 5 2 3" xfId="1705"/>
    <cellStyle name="Standaard 19 6 5 2 3 2" xfId="3927"/>
    <cellStyle name="Standaard 19 6 5 2 3 2 2" xfId="13654"/>
    <cellStyle name="Standaard 19 6 5 2 3 2 3" xfId="22695"/>
    <cellStyle name="Standaard 19 6 5 2 3 2 4" xfId="25417"/>
    <cellStyle name="Standaard 19 6 5 2 3 3" xfId="11588"/>
    <cellStyle name="Standaard 19 6 5 2 3 4" xfId="21332"/>
    <cellStyle name="Standaard 19 6 5 2 3 5" xfId="24055"/>
    <cellStyle name="Standaard 19 6 5 2 4" xfId="3229"/>
    <cellStyle name="Standaard 19 6 5 2 4 2" xfId="12956"/>
    <cellStyle name="Standaard 19 6 5 2 4 3" xfId="22039"/>
    <cellStyle name="Standaard 19 6 5 2 4 4" xfId="24761"/>
    <cellStyle name="Standaard 19 6 5 2 5" xfId="10932"/>
    <cellStyle name="Standaard 19 6 5 2 6" xfId="20675"/>
    <cellStyle name="Standaard 19 6 5 2 7" xfId="23399"/>
    <cellStyle name="Standaard 19 6 5 3" xfId="1124"/>
    <cellStyle name="Standaard 19 6 5 3 2" xfId="1460"/>
    <cellStyle name="Standaard 19 6 5 3 2 2" xfId="2121"/>
    <cellStyle name="Standaard 19 6 5 3 2 2 2" xfId="4343"/>
    <cellStyle name="Standaard 19 6 5 3 2 2 2 2" xfId="14070"/>
    <cellStyle name="Standaard 19 6 5 3 2 2 2 3" xfId="23111"/>
    <cellStyle name="Standaard 19 6 5 3 2 2 2 4" xfId="25833"/>
    <cellStyle name="Standaard 19 6 5 3 2 2 3" xfId="12004"/>
    <cellStyle name="Standaard 19 6 5 3 2 2 4" xfId="21748"/>
    <cellStyle name="Standaard 19 6 5 3 2 2 5" xfId="24471"/>
    <cellStyle name="Standaard 19 6 5 3 2 3" xfId="3682"/>
    <cellStyle name="Standaard 19 6 5 3 2 3 2" xfId="13409"/>
    <cellStyle name="Standaard 19 6 5 3 2 3 3" xfId="22455"/>
    <cellStyle name="Standaard 19 6 5 3 2 3 4" xfId="25177"/>
    <cellStyle name="Standaard 19 6 5 3 2 4" xfId="11348"/>
    <cellStyle name="Standaard 19 6 5 3 2 5" xfId="21092"/>
    <cellStyle name="Standaard 19 6 5 3 2 6" xfId="23815"/>
    <cellStyle name="Standaard 19 6 5 3 3" xfId="1793"/>
    <cellStyle name="Standaard 19 6 5 3 3 2" xfId="4015"/>
    <cellStyle name="Standaard 19 6 5 3 3 2 2" xfId="13742"/>
    <cellStyle name="Standaard 19 6 5 3 3 2 3" xfId="22783"/>
    <cellStyle name="Standaard 19 6 5 3 3 2 4" xfId="25505"/>
    <cellStyle name="Standaard 19 6 5 3 3 3" xfId="11676"/>
    <cellStyle name="Standaard 19 6 5 3 3 4" xfId="21420"/>
    <cellStyle name="Standaard 19 6 5 3 3 5" xfId="24143"/>
    <cellStyle name="Standaard 19 6 5 3 4" xfId="3320"/>
    <cellStyle name="Standaard 19 6 5 3 4 2" xfId="13047"/>
    <cellStyle name="Standaard 19 6 5 3 4 3" xfId="22127"/>
    <cellStyle name="Standaard 19 6 5 3 4 4" xfId="24849"/>
    <cellStyle name="Standaard 19 6 5 3 5" xfId="11020"/>
    <cellStyle name="Standaard 19 6 5 3 6" xfId="20763"/>
    <cellStyle name="Standaard 19 6 5 3 7" xfId="23487"/>
    <cellStyle name="Standaard 19 6 5 4" xfId="1282"/>
    <cellStyle name="Standaard 19 6 5 4 2" xfId="1945"/>
    <cellStyle name="Standaard 19 6 5 4 2 2" xfId="4167"/>
    <cellStyle name="Standaard 19 6 5 4 2 2 2" xfId="13894"/>
    <cellStyle name="Standaard 19 6 5 4 2 2 3" xfId="22935"/>
    <cellStyle name="Standaard 19 6 5 4 2 2 4" xfId="25657"/>
    <cellStyle name="Standaard 19 6 5 4 2 3" xfId="11828"/>
    <cellStyle name="Standaard 19 6 5 4 2 4" xfId="21572"/>
    <cellStyle name="Standaard 19 6 5 4 2 5" xfId="24295"/>
    <cellStyle name="Standaard 19 6 5 4 3" xfId="3506"/>
    <cellStyle name="Standaard 19 6 5 4 3 2" xfId="13233"/>
    <cellStyle name="Standaard 19 6 5 4 3 3" xfId="22279"/>
    <cellStyle name="Standaard 19 6 5 4 3 4" xfId="25001"/>
    <cellStyle name="Standaard 19 6 5 4 4" xfId="11172"/>
    <cellStyle name="Standaard 19 6 5 4 5" xfId="20916"/>
    <cellStyle name="Standaard 19 6 5 4 6" xfId="23639"/>
    <cellStyle name="Standaard 19 6 5 5" xfId="1617"/>
    <cellStyle name="Standaard 19 6 5 5 2" xfId="3839"/>
    <cellStyle name="Standaard 19 6 5 5 2 2" xfId="13566"/>
    <cellStyle name="Standaard 19 6 5 5 2 3" xfId="22607"/>
    <cellStyle name="Standaard 19 6 5 5 2 4" xfId="25329"/>
    <cellStyle name="Standaard 19 6 5 5 3" xfId="11500"/>
    <cellStyle name="Standaard 19 6 5 5 4" xfId="21244"/>
    <cellStyle name="Standaard 19 6 5 5 5" xfId="23967"/>
    <cellStyle name="Standaard 19 6 5 6" xfId="3141"/>
    <cellStyle name="Standaard 19 6 5 6 2" xfId="12868"/>
    <cellStyle name="Standaard 19 6 5 6 3" xfId="21951"/>
    <cellStyle name="Standaard 19 6 5 6 4" xfId="24673"/>
    <cellStyle name="Standaard 19 6 5 7" xfId="10844"/>
    <cellStyle name="Standaard 19 6 5 8" xfId="20587"/>
    <cellStyle name="Standaard 19 6 5 9" xfId="23311"/>
    <cellStyle name="Standaard 19 6 6" xfId="989"/>
    <cellStyle name="Standaard 19 6 6 2" xfId="1326"/>
    <cellStyle name="Standaard 19 6 6 2 2" xfId="1989"/>
    <cellStyle name="Standaard 19 6 6 2 2 2" xfId="4211"/>
    <cellStyle name="Standaard 19 6 6 2 2 2 2" xfId="13938"/>
    <cellStyle name="Standaard 19 6 6 2 2 2 3" xfId="22979"/>
    <cellStyle name="Standaard 19 6 6 2 2 2 4" xfId="25701"/>
    <cellStyle name="Standaard 19 6 6 2 2 3" xfId="11872"/>
    <cellStyle name="Standaard 19 6 6 2 2 4" xfId="21616"/>
    <cellStyle name="Standaard 19 6 6 2 2 5" xfId="24339"/>
    <cellStyle name="Standaard 19 6 6 2 3" xfId="3550"/>
    <cellStyle name="Standaard 19 6 6 2 3 2" xfId="13277"/>
    <cellStyle name="Standaard 19 6 6 2 3 3" xfId="22323"/>
    <cellStyle name="Standaard 19 6 6 2 3 4" xfId="25045"/>
    <cellStyle name="Standaard 19 6 6 2 4" xfId="11216"/>
    <cellStyle name="Standaard 19 6 6 2 5" xfId="20960"/>
    <cellStyle name="Standaard 19 6 6 2 6" xfId="23683"/>
    <cellStyle name="Standaard 19 6 6 3" xfId="1661"/>
    <cellStyle name="Standaard 19 6 6 3 2" xfId="3883"/>
    <cellStyle name="Standaard 19 6 6 3 2 2" xfId="13610"/>
    <cellStyle name="Standaard 19 6 6 3 2 3" xfId="22651"/>
    <cellStyle name="Standaard 19 6 6 3 2 4" xfId="25373"/>
    <cellStyle name="Standaard 19 6 6 3 3" xfId="11544"/>
    <cellStyle name="Standaard 19 6 6 3 4" xfId="21288"/>
    <cellStyle name="Standaard 19 6 6 3 5" xfId="24011"/>
    <cellStyle name="Standaard 19 6 6 4" xfId="3185"/>
    <cellStyle name="Standaard 19 6 6 4 2" xfId="12912"/>
    <cellStyle name="Standaard 19 6 6 4 3" xfId="21995"/>
    <cellStyle name="Standaard 19 6 6 4 4" xfId="24717"/>
    <cellStyle name="Standaard 19 6 6 5" xfId="10888"/>
    <cellStyle name="Standaard 19 6 6 6" xfId="20631"/>
    <cellStyle name="Standaard 19 6 6 7" xfId="23355"/>
    <cellStyle name="Standaard 19 6 7" xfId="1077"/>
    <cellStyle name="Standaard 19 6 7 2" xfId="1414"/>
    <cellStyle name="Standaard 19 6 7 2 2" xfId="2077"/>
    <cellStyle name="Standaard 19 6 7 2 2 2" xfId="4299"/>
    <cellStyle name="Standaard 19 6 7 2 2 2 2" xfId="14026"/>
    <cellStyle name="Standaard 19 6 7 2 2 2 3" xfId="23067"/>
    <cellStyle name="Standaard 19 6 7 2 2 2 4" xfId="25789"/>
    <cellStyle name="Standaard 19 6 7 2 2 3" xfId="11960"/>
    <cellStyle name="Standaard 19 6 7 2 2 4" xfId="21704"/>
    <cellStyle name="Standaard 19 6 7 2 2 5" xfId="24427"/>
    <cellStyle name="Standaard 19 6 7 2 3" xfId="3638"/>
    <cellStyle name="Standaard 19 6 7 2 3 2" xfId="13365"/>
    <cellStyle name="Standaard 19 6 7 2 3 3" xfId="22411"/>
    <cellStyle name="Standaard 19 6 7 2 3 4" xfId="25133"/>
    <cellStyle name="Standaard 19 6 7 2 4" xfId="11304"/>
    <cellStyle name="Standaard 19 6 7 2 5" xfId="21048"/>
    <cellStyle name="Standaard 19 6 7 2 6" xfId="23771"/>
    <cellStyle name="Standaard 19 6 7 3" xfId="1749"/>
    <cellStyle name="Standaard 19 6 7 3 2" xfId="3971"/>
    <cellStyle name="Standaard 19 6 7 3 2 2" xfId="13698"/>
    <cellStyle name="Standaard 19 6 7 3 2 3" xfId="22739"/>
    <cellStyle name="Standaard 19 6 7 3 2 4" xfId="25461"/>
    <cellStyle name="Standaard 19 6 7 3 3" xfId="11632"/>
    <cellStyle name="Standaard 19 6 7 3 4" xfId="21376"/>
    <cellStyle name="Standaard 19 6 7 3 5" xfId="24099"/>
    <cellStyle name="Standaard 19 6 7 4" xfId="3273"/>
    <cellStyle name="Standaard 19 6 7 4 2" xfId="13000"/>
    <cellStyle name="Standaard 19 6 7 4 3" xfId="22083"/>
    <cellStyle name="Standaard 19 6 7 4 4" xfId="24805"/>
    <cellStyle name="Standaard 19 6 7 5" xfId="10976"/>
    <cellStyle name="Standaard 19 6 7 6" xfId="20719"/>
    <cellStyle name="Standaard 19 6 7 7" xfId="23443"/>
    <cellStyle name="Standaard 19 6 8" xfId="1196"/>
    <cellStyle name="Standaard 19 6 8 2" xfId="1531"/>
    <cellStyle name="Standaard 19 6 8 2 2" xfId="2192"/>
    <cellStyle name="Standaard 19 6 8 2 2 2" xfId="4414"/>
    <cellStyle name="Standaard 19 6 8 2 2 2 2" xfId="14141"/>
    <cellStyle name="Standaard 19 6 8 2 2 2 3" xfId="23182"/>
    <cellStyle name="Standaard 19 6 8 2 2 2 4" xfId="25904"/>
    <cellStyle name="Standaard 19 6 8 2 2 3" xfId="12075"/>
    <cellStyle name="Standaard 19 6 8 2 2 4" xfId="21819"/>
    <cellStyle name="Standaard 19 6 8 2 2 5" xfId="24542"/>
    <cellStyle name="Standaard 19 6 8 2 3" xfId="3753"/>
    <cellStyle name="Standaard 19 6 8 2 3 2" xfId="13480"/>
    <cellStyle name="Standaard 19 6 8 2 3 3" xfId="22526"/>
    <cellStyle name="Standaard 19 6 8 2 3 4" xfId="25248"/>
    <cellStyle name="Standaard 19 6 8 2 4" xfId="11419"/>
    <cellStyle name="Standaard 19 6 8 2 5" xfId="21163"/>
    <cellStyle name="Standaard 19 6 8 2 6" xfId="23886"/>
    <cellStyle name="Standaard 19 6 8 3" xfId="1864"/>
    <cellStyle name="Standaard 19 6 8 3 2" xfId="4086"/>
    <cellStyle name="Standaard 19 6 8 3 2 2" xfId="13813"/>
    <cellStyle name="Standaard 19 6 8 3 2 3" xfId="22854"/>
    <cellStyle name="Standaard 19 6 8 3 2 4" xfId="25576"/>
    <cellStyle name="Standaard 19 6 8 3 3" xfId="11747"/>
    <cellStyle name="Standaard 19 6 8 3 4" xfId="21491"/>
    <cellStyle name="Standaard 19 6 8 3 5" xfId="24214"/>
    <cellStyle name="Standaard 19 6 8 4" xfId="3392"/>
    <cellStyle name="Standaard 19 6 8 4 2" xfId="13119"/>
    <cellStyle name="Standaard 19 6 8 4 3" xfId="22198"/>
    <cellStyle name="Standaard 19 6 8 4 4" xfId="24920"/>
    <cellStyle name="Standaard 19 6 8 5" xfId="11091"/>
    <cellStyle name="Standaard 19 6 8 6" xfId="20834"/>
    <cellStyle name="Standaard 19 6 8 7" xfId="23558"/>
    <cellStyle name="Standaard 19 6 9" xfId="1238"/>
    <cellStyle name="Standaard 19 6 9 2" xfId="1901"/>
    <cellStyle name="Standaard 19 6 9 2 2" xfId="4123"/>
    <cellStyle name="Standaard 19 6 9 2 2 2" xfId="13850"/>
    <cellStyle name="Standaard 19 6 9 2 2 3" xfId="22891"/>
    <cellStyle name="Standaard 19 6 9 2 2 4" xfId="25613"/>
    <cellStyle name="Standaard 19 6 9 2 3" xfId="11784"/>
    <cellStyle name="Standaard 19 6 9 2 4" xfId="21528"/>
    <cellStyle name="Standaard 19 6 9 2 5" xfId="24251"/>
    <cellStyle name="Standaard 19 6 9 3" xfId="3462"/>
    <cellStyle name="Standaard 19 6 9 3 2" xfId="13189"/>
    <cellStyle name="Standaard 19 6 9 3 3" xfId="22235"/>
    <cellStyle name="Standaard 19 6 9 3 4" xfId="24957"/>
    <cellStyle name="Standaard 19 6 9 4" xfId="11128"/>
    <cellStyle name="Standaard 19 6 9 5" xfId="20872"/>
    <cellStyle name="Standaard 19 6 9 6" xfId="23595"/>
    <cellStyle name="Standaard 19 7" xfId="324"/>
    <cellStyle name="Standaard 19 7 10" xfId="1574"/>
    <cellStyle name="Standaard 19 7 10 2" xfId="3796"/>
    <cellStyle name="Standaard 19 7 10 2 2" xfId="13523"/>
    <cellStyle name="Standaard 19 7 10 2 3" xfId="22564"/>
    <cellStyle name="Standaard 19 7 10 2 4" xfId="25286"/>
    <cellStyle name="Standaard 19 7 10 3" xfId="11457"/>
    <cellStyle name="Standaard 19 7 10 4" xfId="21201"/>
    <cellStyle name="Standaard 19 7 10 5" xfId="23924"/>
    <cellStyle name="Standaard 19 7 11" xfId="2645"/>
    <cellStyle name="Standaard 19 7 11 2" xfId="12372"/>
    <cellStyle name="Standaard 19 7 11 3" xfId="21908"/>
    <cellStyle name="Standaard 19 7 11 4" xfId="24630"/>
    <cellStyle name="Standaard 19 7 12" xfId="10801"/>
    <cellStyle name="Standaard 19 7 13" xfId="20543"/>
    <cellStyle name="Standaard 19 7 14" xfId="23268"/>
    <cellStyle name="Standaard 19 7 2" xfId="915"/>
    <cellStyle name="Standaard 19 7 2 10" xfId="20558"/>
    <cellStyle name="Standaard 19 7 2 11" xfId="23282"/>
    <cellStyle name="Standaard 19 7 2 2" xfId="960"/>
    <cellStyle name="Standaard 19 7 2 2 2" xfId="1048"/>
    <cellStyle name="Standaard 19 7 2 2 2 2" xfId="1385"/>
    <cellStyle name="Standaard 19 7 2 2 2 2 2" xfId="2048"/>
    <cellStyle name="Standaard 19 7 2 2 2 2 2 2" xfId="4270"/>
    <cellStyle name="Standaard 19 7 2 2 2 2 2 2 2" xfId="13997"/>
    <cellStyle name="Standaard 19 7 2 2 2 2 2 2 3" xfId="23038"/>
    <cellStyle name="Standaard 19 7 2 2 2 2 2 2 4" xfId="25760"/>
    <cellStyle name="Standaard 19 7 2 2 2 2 2 3" xfId="11931"/>
    <cellStyle name="Standaard 19 7 2 2 2 2 2 4" xfId="21675"/>
    <cellStyle name="Standaard 19 7 2 2 2 2 2 5" xfId="24398"/>
    <cellStyle name="Standaard 19 7 2 2 2 2 3" xfId="3609"/>
    <cellStyle name="Standaard 19 7 2 2 2 2 3 2" xfId="13336"/>
    <cellStyle name="Standaard 19 7 2 2 2 2 3 3" xfId="22382"/>
    <cellStyle name="Standaard 19 7 2 2 2 2 3 4" xfId="25104"/>
    <cellStyle name="Standaard 19 7 2 2 2 2 4" xfId="11275"/>
    <cellStyle name="Standaard 19 7 2 2 2 2 5" xfId="21019"/>
    <cellStyle name="Standaard 19 7 2 2 2 2 6" xfId="23742"/>
    <cellStyle name="Standaard 19 7 2 2 2 3" xfId="1720"/>
    <cellStyle name="Standaard 19 7 2 2 2 3 2" xfId="3942"/>
    <cellStyle name="Standaard 19 7 2 2 2 3 2 2" xfId="13669"/>
    <cellStyle name="Standaard 19 7 2 2 2 3 2 3" xfId="22710"/>
    <cellStyle name="Standaard 19 7 2 2 2 3 2 4" xfId="25432"/>
    <cellStyle name="Standaard 19 7 2 2 2 3 3" xfId="11603"/>
    <cellStyle name="Standaard 19 7 2 2 2 3 4" xfId="21347"/>
    <cellStyle name="Standaard 19 7 2 2 2 3 5" xfId="24070"/>
    <cellStyle name="Standaard 19 7 2 2 2 4" xfId="3244"/>
    <cellStyle name="Standaard 19 7 2 2 2 4 2" xfId="12971"/>
    <cellStyle name="Standaard 19 7 2 2 2 4 3" xfId="22054"/>
    <cellStyle name="Standaard 19 7 2 2 2 4 4" xfId="24776"/>
    <cellStyle name="Standaard 19 7 2 2 2 5" xfId="10947"/>
    <cellStyle name="Standaard 19 7 2 2 2 6" xfId="20690"/>
    <cellStyle name="Standaard 19 7 2 2 2 7" xfId="23414"/>
    <cellStyle name="Standaard 19 7 2 2 3" xfId="1139"/>
    <cellStyle name="Standaard 19 7 2 2 3 2" xfId="1475"/>
    <cellStyle name="Standaard 19 7 2 2 3 2 2" xfId="2136"/>
    <cellStyle name="Standaard 19 7 2 2 3 2 2 2" xfId="4358"/>
    <cellStyle name="Standaard 19 7 2 2 3 2 2 2 2" xfId="14085"/>
    <cellStyle name="Standaard 19 7 2 2 3 2 2 2 3" xfId="23126"/>
    <cellStyle name="Standaard 19 7 2 2 3 2 2 2 4" xfId="25848"/>
    <cellStyle name="Standaard 19 7 2 2 3 2 2 3" xfId="12019"/>
    <cellStyle name="Standaard 19 7 2 2 3 2 2 4" xfId="21763"/>
    <cellStyle name="Standaard 19 7 2 2 3 2 2 5" xfId="24486"/>
    <cellStyle name="Standaard 19 7 2 2 3 2 3" xfId="3697"/>
    <cellStyle name="Standaard 19 7 2 2 3 2 3 2" xfId="13424"/>
    <cellStyle name="Standaard 19 7 2 2 3 2 3 3" xfId="22470"/>
    <cellStyle name="Standaard 19 7 2 2 3 2 3 4" xfId="25192"/>
    <cellStyle name="Standaard 19 7 2 2 3 2 4" xfId="11363"/>
    <cellStyle name="Standaard 19 7 2 2 3 2 5" xfId="21107"/>
    <cellStyle name="Standaard 19 7 2 2 3 2 6" xfId="23830"/>
    <cellStyle name="Standaard 19 7 2 2 3 3" xfId="1808"/>
    <cellStyle name="Standaard 19 7 2 2 3 3 2" xfId="4030"/>
    <cellStyle name="Standaard 19 7 2 2 3 3 2 2" xfId="13757"/>
    <cellStyle name="Standaard 19 7 2 2 3 3 2 3" xfId="22798"/>
    <cellStyle name="Standaard 19 7 2 2 3 3 2 4" xfId="25520"/>
    <cellStyle name="Standaard 19 7 2 2 3 3 3" xfId="11691"/>
    <cellStyle name="Standaard 19 7 2 2 3 3 4" xfId="21435"/>
    <cellStyle name="Standaard 19 7 2 2 3 3 5" xfId="24158"/>
    <cellStyle name="Standaard 19 7 2 2 3 4" xfId="3335"/>
    <cellStyle name="Standaard 19 7 2 2 3 4 2" xfId="13062"/>
    <cellStyle name="Standaard 19 7 2 2 3 4 3" xfId="22142"/>
    <cellStyle name="Standaard 19 7 2 2 3 4 4" xfId="24864"/>
    <cellStyle name="Standaard 19 7 2 2 3 5" xfId="11035"/>
    <cellStyle name="Standaard 19 7 2 2 3 6" xfId="20778"/>
    <cellStyle name="Standaard 19 7 2 2 3 7" xfId="23502"/>
    <cellStyle name="Standaard 19 7 2 2 4" xfId="1297"/>
    <cellStyle name="Standaard 19 7 2 2 4 2" xfId="1960"/>
    <cellStyle name="Standaard 19 7 2 2 4 2 2" xfId="4182"/>
    <cellStyle name="Standaard 19 7 2 2 4 2 2 2" xfId="13909"/>
    <cellStyle name="Standaard 19 7 2 2 4 2 2 3" xfId="22950"/>
    <cellStyle name="Standaard 19 7 2 2 4 2 2 4" xfId="25672"/>
    <cellStyle name="Standaard 19 7 2 2 4 2 3" xfId="11843"/>
    <cellStyle name="Standaard 19 7 2 2 4 2 4" xfId="21587"/>
    <cellStyle name="Standaard 19 7 2 2 4 2 5" xfId="24310"/>
    <cellStyle name="Standaard 19 7 2 2 4 3" xfId="3521"/>
    <cellStyle name="Standaard 19 7 2 2 4 3 2" xfId="13248"/>
    <cellStyle name="Standaard 19 7 2 2 4 3 3" xfId="22294"/>
    <cellStyle name="Standaard 19 7 2 2 4 3 4" xfId="25016"/>
    <cellStyle name="Standaard 19 7 2 2 4 4" xfId="11187"/>
    <cellStyle name="Standaard 19 7 2 2 4 5" xfId="20931"/>
    <cellStyle name="Standaard 19 7 2 2 4 6" xfId="23654"/>
    <cellStyle name="Standaard 19 7 2 2 5" xfId="1632"/>
    <cellStyle name="Standaard 19 7 2 2 5 2" xfId="3854"/>
    <cellStyle name="Standaard 19 7 2 2 5 2 2" xfId="13581"/>
    <cellStyle name="Standaard 19 7 2 2 5 2 3" xfId="22622"/>
    <cellStyle name="Standaard 19 7 2 2 5 2 4" xfId="25344"/>
    <cellStyle name="Standaard 19 7 2 2 5 3" xfId="11515"/>
    <cellStyle name="Standaard 19 7 2 2 5 4" xfId="21259"/>
    <cellStyle name="Standaard 19 7 2 2 5 5" xfId="23982"/>
    <cellStyle name="Standaard 19 7 2 2 6" xfId="3156"/>
    <cellStyle name="Standaard 19 7 2 2 6 2" xfId="12883"/>
    <cellStyle name="Standaard 19 7 2 2 6 3" xfId="21966"/>
    <cellStyle name="Standaard 19 7 2 2 6 4" xfId="24688"/>
    <cellStyle name="Standaard 19 7 2 2 7" xfId="10859"/>
    <cellStyle name="Standaard 19 7 2 2 8" xfId="20602"/>
    <cellStyle name="Standaard 19 7 2 2 9" xfId="23326"/>
    <cellStyle name="Standaard 19 7 2 3" xfId="1004"/>
    <cellStyle name="Standaard 19 7 2 3 2" xfId="1341"/>
    <cellStyle name="Standaard 19 7 2 3 2 2" xfId="2004"/>
    <cellStyle name="Standaard 19 7 2 3 2 2 2" xfId="4226"/>
    <cellStyle name="Standaard 19 7 2 3 2 2 2 2" xfId="13953"/>
    <cellStyle name="Standaard 19 7 2 3 2 2 2 3" xfId="22994"/>
    <cellStyle name="Standaard 19 7 2 3 2 2 2 4" xfId="25716"/>
    <cellStyle name="Standaard 19 7 2 3 2 2 3" xfId="11887"/>
    <cellStyle name="Standaard 19 7 2 3 2 2 4" xfId="21631"/>
    <cellStyle name="Standaard 19 7 2 3 2 2 5" xfId="24354"/>
    <cellStyle name="Standaard 19 7 2 3 2 3" xfId="3565"/>
    <cellStyle name="Standaard 19 7 2 3 2 3 2" xfId="13292"/>
    <cellStyle name="Standaard 19 7 2 3 2 3 3" xfId="22338"/>
    <cellStyle name="Standaard 19 7 2 3 2 3 4" xfId="25060"/>
    <cellStyle name="Standaard 19 7 2 3 2 4" xfId="11231"/>
    <cellStyle name="Standaard 19 7 2 3 2 5" xfId="20975"/>
    <cellStyle name="Standaard 19 7 2 3 2 6" xfId="23698"/>
    <cellStyle name="Standaard 19 7 2 3 3" xfId="1676"/>
    <cellStyle name="Standaard 19 7 2 3 3 2" xfId="3898"/>
    <cellStyle name="Standaard 19 7 2 3 3 2 2" xfId="13625"/>
    <cellStyle name="Standaard 19 7 2 3 3 2 3" xfId="22666"/>
    <cellStyle name="Standaard 19 7 2 3 3 2 4" xfId="25388"/>
    <cellStyle name="Standaard 19 7 2 3 3 3" xfId="11559"/>
    <cellStyle name="Standaard 19 7 2 3 3 4" xfId="21303"/>
    <cellStyle name="Standaard 19 7 2 3 3 5" xfId="24026"/>
    <cellStyle name="Standaard 19 7 2 3 4" xfId="3200"/>
    <cellStyle name="Standaard 19 7 2 3 4 2" xfId="12927"/>
    <cellStyle name="Standaard 19 7 2 3 4 3" xfId="22010"/>
    <cellStyle name="Standaard 19 7 2 3 4 4" xfId="24732"/>
    <cellStyle name="Standaard 19 7 2 3 5" xfId="10903"/>
    <cellStyle name="Standaard 19 7 2 3 6" xfId="20646"/>
    <cellStyle name="Standaard 19 7 2 3 7" xfId="23370"/>
    <cellStyle name="Standaard 19 7 2 4" xfId="1093"/>
    <cellStyle name="Standaard 19 7 2 4 2" xfId="1430"/>
    <cellStyle name="Standaard 19 7 2 4 2 2" xfId="2092"/>
    <cellStyle name="Standaard 19 7 2 4 2 2 2" xfId="4314"/>
    <cellStyle name="Standaard 19 7 2 4 2 2 2 2" xfId="14041"/>
    <cellStyle name="Standaard 19 7 2 4 2 2 2 3" xfId="23082"/>
    <cellStyle name="Standaard 19 7 2 4 2 2 2 4" xfId="25804"/>
    <cellStyle name="Standaard 19 7 2 4 2 2 3" xfId="11975"/>
    <cellStyle name="Standaard 19 7 2 4 2 2 4" xfId="21719"/>
    <cellStyle name="Standaard 19 7 2 4 2 2 5" xfId="24442"/>
    <cellStyle name="Standaard 19 7 2 4 2 3" xfId="3653"/>
    <cellStyle name="Standaard 19 7 2 4 2 3 2" xfId="13380"/>
    <cellStyle name="Standaard 19 7 2 4 2 3 3" xfId="22426"/>
    <cellStyle name="Standaard 19 7 2 4 2 3 4" xfId="25148"/>
    <cellStyle name="Standaard 19 7 2 4 2 4" xfId="11319"/>
    <cellStyle name="Standaard 19 7 2 4 2 5" xfId="21063"/>
    <cellStyle name="Standaard 19 7 2 4 2 6" xfId="23786"/>
    <cellStyle name="Standaard 19 7 2 4 3" xfId="1764"/>
    <cellStyle name="Standaard 19 7 2 4 3 2" xfId="3986"/>
    <cellStyle name="Standaard 19 7 2 4 3 2 2" xfId="13713"/>
    <cellStyle name="Standaard 19 7 2 4 3 2 3" xfId="22754"/>
    <cellStyle name="Standaard 19 7 2 4 3 2 4" xfId="25476"/>
    <cellStyle name="Standaard 19 7 2 4 3 3" xfId="11647"/>
    <cellStyle name="Standaard 19 7 2 4 3 4" xfId="21391"/>
    <cellStyle name="Standaard 19 7 2 4 3 5" xfId="24114"/>
    <cellStyle name="Standaard 19 7 2 4 4" xfId="3289"/>
    <cellStyle name="Standaard 19 7 2 4 4 2" xfId="13016"/>
    <cellStyle name="Standaard 19 7 2 4 4 3" xfId="22098"/>
    <cellStyle name="Standaard 19 7 2 4 4 4" xfId="24820"/>
    <cellStyle name="Standaard 19 7 2 4 5" xfId="10991"/>
    <cellStyle name="Standaard 19 7 2 4 6" xfId="20734"/>
    <cellStyle name="Standaard 19 7 2 4 7" xfId="23458"/>
    <cellStyle name="Standaard 19 7 2 5" xfId="1201"/>
    <cellStyle name="Standaard 19 7 2 5 2" xfId="1536"/>
    <cellStyle name="Standaard 19 7 2 5 2 2" xfId="2197"/>
    <cellStyle name="Standaard 19 7 2 5 2 2 2" xfId="4419"/>
    <cellStyle name="Standaard 19 7 2 5 2 2 2 2" xfId="14146"/>
    <cellStyle name="Standaard 19 7 2 5 2 2 2 3" xfId="23187"/>
    <cellStyle name="Standaard 19 7 2 5 2 2 2 4" xfId="25909"/>
    <cellStyle name="Standaard 19 7 2 5 2 2 3" xfId="12080"/>
    <cellStyle name="Standaard 19 7 2 5 2 2 4" xfId="21824"/>
    <cellStyle name="Standaard 19 7 2 5 2 2 5" xfId="24547"/>
    <cellStyle name="Standaard 19 7 2 5 2 3" xfId="3758"/>
    <cellStyle name="Standaard 19 7 2 5 2 3 2" xfId="13485"/>
    <cellStyle name="Standaard 19 7 2 5 2 3 3" xfId="22531"/>
    <cellStyle name="Standaard 19 7 2 5 2 3 4" xfId="25253"/>
    <cellStyle name="Standaard 19 7 2 5 2 4" xfId="11424"/>
    <cellStyle name="Standaard 19 7 2 5 2 5" xfId="21168"/>
    <cellStyle name="Standaard 19 7 2 5 2 6" xfId="23891"/>
    <cellStyle name="Standaard 19 7 2 5 3" xfId="1869"/>
    <cellStyle name="Standaard 19 7 2 5 3 2" xfId="4091"/>
    <cellStyle name="Standaard 19 7 2 5 3 2 2" xfId="13818"/>
    <cellStyle name="Standaard 19 7 2 5 3 2 3" xfId="22859"/>
    <cellStyle name="Standaard 19 7 2 5 3 2 4" xfId="25581"/>
    <cellStyle name="Standaard 19 7 2 5 3 3" xfId="11752"/>
    <cellStyle name="Standaard 19 7 2 5 3 4" xfId="21496"/>
    <cellStyle name="Standaard 19 7 2 5 3 5" xfId="24219"/>
    <cellStyle name="Standaard 19 7 2 5 4" xfId="3397"/>
    <cellStyle name="Standaard 19 7 2 5 4 2" xfId="13124"/>
    <cellStyle name="Standaard 19 7 2 5 4 3" xfId="22203"/>
    <cellStyle name="Standaard 19 7 2 5 4 4" xfId="24925"/>
    <cellStyle name="Standaard 19 7 2 5 5" xfId="11096"/>
    <cellStyle name="Standaard 19 7 2 5 6" xfId="20839"/>
    <cellStyle name="Standaard 19 7 2 5 7" xfId="23563"/>
    <cellStyle name="Standaard 19 7 2 6" xfId="1253"/>
    <cellStyle name="Standaard 19 7 2 6 2" xfId="1916"/>
    <cellStyle name="Standaard 19 7 2 6 2 2" xfId="4138"/>
    <cellStyle name="Standaard 19 7 2 6 2 2 2" xfId="13865"/>
    <cellStyle name="Standaard 19 7 2 6 2 2 3" xfId="22906"/>
    <cellStyle name="Standaard 19 7 2 6 2 2 4" xfId="25628"/>
    <cellStyle name="Standaard 19 7 2 6 2 3" xfId="11799"/>
    <cellStyle name="Standaard 19 7 2 6 2 4" xfId="21543"/>
    <cellStyle name="Standaard 19 7 2 6 2 5" xfId="24266"/>
    <cellStyle name="Standaard 19 7 2 6 3" xfId="3477"/>
    <cellStyle name="Standaard 19 7 2 6 3 2" xfId="13204"/>
    <cellStyle name="Standaard 19 7 2 6 3 3" xfId="22250"/>
    <cellStyle name="Standaard 19 7 2 6 3 4" xfId="24972"/>
    <cellStyle name="Standaard 19 7 2 6 4" xfId="11143"/>
    <cellStyle name="Standaard 19 7 2 6 5" xfId="20887"/>
    <cellStyle name="Standaard 19 7 2 6 6" xfId="23610"/>
    <cellStyle name="Standaard 19 7 2 7" xfId="1588"/>
    <cellStyle name="Standaard 19 7 2 7 2" xfId="3810"/>
    <cellStyle name="Standaard 19 7 2 7 2 2" xfId="13537"/>
    <cellStyle name="Standaard 19 7 2 7 2 3" xfId="22578"/>
    <cellStyle name="Standaard 19 7 2 7 2 4" xfId="25300"/>
    <cellStyle name="Standaard 19 7 2 7 3" xfId="11471"/>
    <cellStyle name="Standaard 19 7 2 7 4" xfId="21215"/>
    <cellStyle name="Standaard 19 7 2 7 5" xfId="23938"/>
    <cellStyle name="Standaard 19 7 2 8" xfId="3111"/>
    <cellStyle name="Standaard 19 7 2 8 2" xfId="12838"/>
    <cellStyle name="Standaard 19 7 2 8 3" xfId="21922"/>
    <cellStyle name="Standaard 19 7 2 8 4" xfId="24644"/>
    <cellStyle name="Standaard 19 7 2 9" xfId="10815"/>
    <cellStyle name="Standaard 19 7 3" xfId="925"/>
    <cellStyle name="Standaard 19 7 3 10" xfId="20568"/>
    <cellStyle name="Standaard 19 7 3 11" xfId="23292"/>
    <cellStyle name="Standaard 19 7 3 2" xfId="970"/>
    <cellStyle name="Standaard 19 7 3 2 2" xfId="1058"/>
    <cellStyle name="Standaard 19 7 3 2 2 2" xfId="1395"/>
    <cellStyle name="Standaard 19 7 3 2 2 2 2" xfId="2058"/>
    <cellStyle name="Standaard 19 7 3 2 2 2 2 2" xfId="4280"/>
    <cellStyle name="Standaard 19 7 3 2 2 2 2 2 2" xfId="14007"/>
    <cellStyle name="Standaard 19 7 3 2 2 2 2 2 3" xfId="23048"/>
    <cellStyle name="Standaard 19 7 3 2 2 2 2 2 4" xfId="25770"/>
    <cellStyle name="Standaard 19 7 3 2 2 2 2 3" xfId="11941"/>
    <cellStyle name="Standaard 19 7 3 2 2 2 2 4" xfId="21685"/>
    <cellStyle name="Standaard 19 7 3 2 2 2 2 5" xfId="24408"/>
    <cellStyle name="Standaard 19 7 3 2 2 2 3" xfId="3619"/>
    <cellStyle name="Standaard 19 7 3 2 2 2 3 2" xfId="13346"/>
    <cellStyle name="Standaard 19 7 3 2 2 2 3 3" xfId="22392"/>
    <cellStyle name="Standaard 19 7 3 2 2 2 3 4" xfId="25114"/>
    <cellStyle name="Standaard 19 7 3 2 2 2 4" xfId="11285"/>
    <cellStyle name="Standaard 19 7 3 2 2 2 5" xfId="21029"/>
    <cellStyle name="Standaard 19 7 3 2 2 2 6" xfId="23752"/>
    <cellStyle name="Standaard 19 7 3 2 2 3" xfId="1730"/>
    <cellStyle name="Standaard 19 7 3 2 2 3 2" xfId="3952"/>
    <cellStyle name="Standaard 19 7 3 2 2 3 2 2" xfId="13679"/>
    <cellStyle name="Standaard 19 7 3 2 2 3 2 3" xfId="22720"/>
    <cellStyle name="Standaard 19 7 3 2 2 3 2 4" xfId="25442"/>
    <cellStyle name="Standaard 19 7 3 2 2 3 3" xfId="11613"/>
    <cellStyle name="Standaard 19 7 3 2 2 3 4" xfId="21357"/>
    <cellStyle name="Standaard 19 7 3 2 2 3 5" xfId="24080"/>
    <cellStyle name="Standaard 19 7 3 2 2 4" xfId="3254"/>
    <cellStyle name="Standaard 19 7 3 2 2 4 2" xfId="12981"/>
    <cellStyle name="Standaard 19 7 3 2 2 4 3" xfId="22064"/>
    <cellStyle name="Standaard 19 7 3 2 2 4 4" xfId="24786"/>
    <cellStyle name="Standaard 19 7 3 2 2 5" xfId="10957"/>
    <cellStyle name="Standaard 19 7 3 2 2 6" xfId="20700"/>
    <cellStyle name="Standaard 19 7 3 2 2 7" xfId="23424"/>
    <cellStyle name="Standaard 19 7 3 2 3" xfId="1149"/>
    <cellStyle name="Standaard 19 7 3 2 3 2" xfId="1485"/>
    <cellStyle name="Standaard 19 7 3 2 3 2 2" xfId="2146"/>
    <cellStyle name="Standaard 19 7 3 2 3 2 2 2" xfId="4368"/>
    <cellStyle name="Standaard 19 7 3 2 3 2 2 2 2" xfId="14095"/>
    <cellStyle name="Standaard 19 7 3 2 3 2 2 2 3" xfId="23136"/>
    <cellStyle name="Standaard 19 7 3 2 3 2 2 2 4" xfId="25858"/>
    <cellStyle name="Standaard 19 7 3 2 3 2 2 3" xfId="12029"/>
    <cellStyle name="Standaard 19 7 3 2 3 2 2 4" xfId="21773"/>
    <cellStyle name="Standaard 19 7 3 2 3 2 2 5" xfId="24496"/>
    <cellStyle name="Standaard 19 7 3 2 3 2 3" xfId="3707"/>
    <cellStyle name="Standaard 19 7 3 2 3 2 3 2" xfId="13434"/>
    <cellStyle name="Standaard 19 7 3 2 3 2 3 3" xfId="22480"/>
    <cellStyle name="Standaard 19 7 3 2 3 2 3 4" xfId="25202"/>
    <cellStyle name="Standaard 19 7 3 2 3 2 4" xfId="11373"/>
    <cellStyle name="Standaard 19 7 3 2 3 2 5" xfId="21117"/>
    <cellStyle name="Standaard 19 7 3 2 3 2 6" xfId="23840"/>
    <cellStyle name="Standaard 19 7 3 2 3 3" xfId="1818"/>
    <cellStyle name="Standaard 19 7 3 2 3 3 2" xfId="4040"/>
    <cellStyle name="Standaard 19 7 3 2 3 3 2 2" xfId="13767"/>
    <cellStyle name="Standaard 19 7 3 2 3 3 2 3" xfId="22808"/>
    <cellStyle name="Standaard 19 7 3 2 3 3 2 4" xfId="25530"/>
    <cellStyle name="Standaard 19 7 3 2 3 3 3" xfId="11701"/>
    <cellStyle name="Standaard 19 7 3 2 3 3 4" xfId="21445"/>
    <cellStyle name="Standaard 19 7 3 2 3 3 5" xfId="24168"/>
    <cellStyle name="Standaard 19 7 3 2 3 4" xfId="3345"/>
    <cellStyle name="Standaard 19 7 3 2 3 4 2" xfId="13072"/>
    <cellStyle name="Standaard 19 7 3 2 3 4 3" xfId="22152"/>
    <cellStyle name="Standaard 19 7 3 2 3 4 4" xfId="24874"/>
    <cellStyle name="Standaard 19 7 3 2 3 5" xfId="11045"/>
    <cellStyle name="Standaard 19 7 3 2 3 6" xfId="20788"/>
    <cellStyle name="Standaard 19 7 3 2 3 7" xfId="23512"/>
    <cellStyle name="Standaard 19 7 3 2 4" xfId="1307"/>
    <cellStyle name="Standaard 19 7 3 2 4 2" xfId="1970"/>
    <cellStyle name="Standaard 19 7 3 2 4 2 2" xfId="4192"/>
    <cellStyle name="Standaard 19 7 3 2 4 2 2 2" xfId="13919"/>
    <cellStyle name="Standaard 19 7 3 2 4 2 2 3" xfId="22960"/>
    <cellStyle name="Standaard 19 7 3 2 4 2 2 4" xfId="25682"/>
    <cellStyle name="Standaard 19 7 3 2 4 2 3" xfId="11853"/>
    <cellStyle name="Standaard 19 7 3 2 4 2 4" xfId="21597"/>
    <cellStyle name="Standaard 19 7 3 2 4 2 5" xfId="24320"/>
    <cellStyle name="Standaard 19 7 3 2 4 3" xfId="3531"/>
    <cellStyle name="Standaard 19 7 3 2 4 3 2" xfId="13258"/>
    <cellStyle name="Standaard 19 7 3 2 4 3 3" xfId="22304"/>
    <cellStyle name="Standaard 19 7 3 2 4 3 4" xfId="25026"/>
    <cellStyle name="Standaard 19 7 3 2 4 4" xfId="11197"/>
    <cellStyle name="Standaard 19 7 3 2 4 5" xfId="20941"/>
    <cellStyle name="Standaard 19 7 3 2 4 6" xfId="23664"/>
    <cellStyle name="Standaard 19 7 3 2 5" xfId="1642"/>
    <cellStyle name="Standaard 19 7 3 2 5 2" xfId="3864"/>
    <cellStyle name="Standaard 19 7 3 2 5 2 2" xfId="13591"/>
    <cellStyle name="Standaard 19 7 3 2 5 2 3" xfId="22632"/>
    <cellStyle name="Standaard 19 7 3 2 5 2 4" xfId="25354"/>
    <cellStyle name="Standaard 19 7 3 2 5 3" xfId="11525"/>
    <cellStyle name="Standaard 19 7 3 2 5 4" xfId="21269"/>
    <cellStyle name="Standaard 19 7 3 2 5 5" xfId="23992"/>
    <cellStyle name="Standaard 19 7 3 2 6" xfId="3166"/>
    <cellStyle name="Standaard 19 7 3 2 6 2" xfId="12893"/>
    <cellStyle name="Standaard 19 7 3 2 6 3" xfId="21976"/>
    <cellStyle name="Standaard 19 7 3 2 6 4" xfId="24698"/>
    <cellStyle name="Standaard 19 7 3 2 7" xfId="10869"/>
    <cellStyle name="Standaard 19 7 3 2 8" xfId="20612"/>
    <cellStyle name="Standaard 19 7 3 2 9" xfId="23336"/>
    <cellStyle name="Standaard 19 7 3 3" xfId="1014"/>
    <cellStyle name="Standaard 19 7 3 3 2" xfId="1351"/>
    <cellStyle name="Standaard 19 7 3 3 2 2" xfId="2014"/>
    <cellStyle name="Standaard 19 7 3 3 2 2 2" xfId="4236"/>
    <cellStyle name="Standaard 19 7 3 3 2 2 2 2" xfId="13963"/>
    <cellStyle name="Standaard 19 7 3 3 2 2 2 3" xfId="23004"/>
    <cellStyle name="Standaard 19 7 3 3 2 2 2 4" xfId="25726"/>
    <cellStyle name="Standaard 19 7 3 3 2 2 3" xfId="11897"/>
    <cellStyle name="Standaard 19 7 3 3 2 2 4" xfId="21641"/>
    <cellStyle name="Standaard 19 7 3 3 2 2 5" xfId="24364"/>
    <cellStyle name="Standaard 19 7 3 3 2 3" xfId="3575"/>
    <cellStyle name="Standaard 19 7 3 3 2 3 2" xfId="13302"/>
    <cellStyle name="Standaard 19 7 3 3 2 3 3" xfId="22348"/>
    <cellStyle name="Standaard 19 7 3 3 2 3 4" xfId="25070"/>
    <cellStyle name="Standaard 19 7 3 3 2 4" xfId="11241"/>
    <cellStyle name="Standaard 19 7 3 3 2 5" xfId="20985"/>
    <cellStyle name="Standaard 19 7 3 3 2 6" xfId="23708"/>
    <cellStyle name="Standaard 19 7 3 3 3" xfId="1686"/>
    <cellStyle name="Standaard 19 7 3 3 3 2" xfId="3908"/>
    <cellStyle name="Standaard 19 7 3 3 3 2 2" xfId="13635"/>
    <cellStyle name="Standaard 19 7 3 3 3 2 3" xfId="22676"/>
    <cellStyle name="Standaard 19 7 3 3 3 2 4" xfId="25398"/>
    <cellStyle name="Standaard 19 7 3 3 3 3" xfId="11569"/>
    <cellStyle name="Standaard 19 7 3 3 3 4" xfId="21313"/>
    <cellStyle name="Standaard 19 7 3 3 3 5" xfId="24036"/>
    <cellStyle name="Standaard 19 7 3 3 4" xfId="3210"/>
    <cellStyle name="Standaard 19 7 3 3 4 2" xfId="12937"/>
    <cellStyle name="Standaard 19 7 3 3 4 3" xfId="22020"/>
    <cellStyle name="Standaard 19 7 3 3 4 4" xfId="24742"/>
    <cellStyle name="Standaard 19 7 3 3 5" xfId="10913"/>
    <cellStyle name="Standaard 19 7 3 3 6" xfId="20656"/>
    <cellStyle name="Standaard 19 7 3 3 7" xfId="23380"/>
    <cellStyle name="Standaard 19 7 3 4" xfId="1103"/>
    <cellStyle name="Standaard 19 7 3 4 2" xfId="1440"/>
    <cellStyle name="Standaard 19 7 3 4 2 2" xfId="2102"/>
    <cellStyle name="Standaard 19 7 3 4 2 2 2" xfId="4324"/>
    <cellStyle name="Standaard 19 7 3 4 2 2 2 2" xfId="14051"/>
    <cellStyle name="Standaard 19 7 3 4 2 2 2 3" xfId="23092"/>
    <cellStyle name="Standaard 19 7 3 4 2 2 2 4" xfId="25814"/>
    <cellStyle name="Standaard 19 7 3 4 2 2 3" xfId="11985"/>
    <cellStyle name="Standaard 19 7 3 4 2 2 4" xfId="21729"/>
    <cellStyle name="Standaard 19 7 3 4 2 2 5" xfId="24452"/>
    <cellStyle name="Standaard 19 7 3 4 2 3" xfId="3663"/>
    <cellStyle name="Standaard 19 7 3 4 2 3 2" xfId="13390"/>
    <cellStyle name="Standaard 19 7 3 4 2 3 3" xfId="22436"/>
    <cellStyle name="Standaard 19 7 3 4 2 3 4" xfId="25158"/>
    <cellStyle name="Standaard 19 7 3 4 2 4" xfId="11329"/>
    <cellStyle name="Standaard 19 7 3 4 2 5" xfId="21073"/>
    <cellStyle name="Standaard 19 7 3 4 2 6" xfId="23796"/>
    <cellStyle name="Standaard 19 7 3 4 3" xfId="1774"/>
    <cellStyle name="Standaard 19 7 3 4 3 2" xfId="3996"/>
    <cellStyle name="Standaard 19 7 3 4 3 2 2" xfId="13723"/>
    <cellStyle name="Standaard 19 7 3 4 3 2 3" xfId="22764"/>
    <cellStyle name="Standaard 19 7 3 4 3 2 4" xfId="25486"/>
    <cellStyle name="Standaard 19 7 3 4 3 3" xfId="11657"/>
    <cellStyle name="Standaard 19 7 3 4 3 4" xfId="21401"/>
    <cellStyle name="Standaard 19 7 3 4 3 5" xfId="24124"/>
    <cellStyle name="Standaard 19 7 3 4 4" xfId="3299"/>
    <cellStyle name="Standaard 19 7 3 4 4 2" xfId="13026"/>
    <cellStyle name="Standaard 19 7 3 4 4 3" xfId="22108"/>
    <cellStyle name="Standaard 19 7 3 4 4 4" xfId="24830"/>
    <cellStyle name="Standaard 19 7 3 4 5" xfId="11001"/>
    <cellStyle name="Standaard 19 7 3 4 6" xfId="20744"/>
    <cellStyle name="Standaard 19 7 3 4 7" xfId="23468"/>
    <cellStyle name="Standaard 19 7 3 5" xfId="1202"/>
    <cellStyle name="Standaard 19 7 3 5 2" xfId="1537"/>
    <cellStyle name="Standaard 19 7 3 5 2 2" xfId="2198"/>
    <cellStyle name="Standaard 19 7 3 5 2 2 2" xfId="4420"/>
    <cellStyle name="Standaard 19 7 3 5 2 2 2 2" xfId="14147"/>
    <cellStyle name="Standaard 19 7 3 5 2 2 2 3" xfId="23188"/>
    <cellStyle name="Standaard 19 7 3 5 2 2 2 4" xfId="25910"/>
    <cellStyle name="Standaard 19 7 3 5 2 2 3" xfId="12081"/>
    <cellStyle name="Standaard 19 7 3 5 2 2 4" xfId="21825"/>
    <cellStyle name="Standaard 19 7 3 5 2 2 5" xfId="24548"/>
    <cellStyle name="Standaard 19 7 3 5 2 3" xfId="3759"/>
    <cellStyle name="Standaard 19 7 3 5 2 3 2" xfId="13486"/>
    <cellStyle name="Standaard 19 7 3 5 2 3 3" xfId="22532"/>
    <cellStyle name="Standaard 19 7 3 5 2 3 4" xfId="25254"/>
    <cellStyle name="Standaard 19 7 3 5 2 4" xfId="11425"/>
    <cellStyle name="Standaard 19 7 3 5 2 5" xfId="21169"/>
    <cellStyle name="Standaard 19 7 3 5 2 6" xfId="23892"/>
    <cellStyle name="Standaard 19 7 3 5 3" xfId="1870"/>
    <cellStyle name="Standaard 19 7 3 5 3 2" xfId="4092"/>
    <cellStyle name="Standaard 19 7 3 5 3 2 2" xfId="13819"/>
    <cellStyle name="Standaard 19 7 3 5 3 2 3" xfId="22860"/>
    <cellStyle name="Standaard 19 7 3 5 3 2 4" xfId="25582"/>
    <cellStyle name="Standaard 19 7 3 5 3 3" xfId="11753"/>
    <cellStyle name="Standaard 19 7 3 5 3 4" xfId="21497"/>
    <cellStyle name="Standaard 19 7 3 5 3 5" xfId="24220"/>
    <cellStyle name="Standaard 19 7 3 5 4" xfId="3398"/>
    <cellStyle name="Standaard 19 7 3 5 4 2" xfId="13125"/>
    <cellStyle name="Standaard 19 7 3 5 4 3" xfId="22204"/>
    <cellStyle name="Standaard 19 7 3 5 4 4" xfId="24926"/>
    <cellStyle name="Standaard 19 7 3 5 5" xfId="11097"/>
    <cellStyle name="Standaard 19 7 3 5 6" xfId="20840"/>
    <cellStyle name="Standaard 19 7 3 5 7" xfId="23564"/>
    <cellStyle name="Standaard 19 7 3 6" xfId="1263"/>
    <cellStyle name="Standaard 19 7 3 6 2" xfId="1926"/>
    <cellStyle name="Standaard 19 7 3 6 2 2" xfId="4148"/>
    <cellStyle name="Standaard 19 7 3 6 2 2 2" xfId="13875"/>
    <cellStyle name="Standaard 19 7 3 6 2 2 3" xfId="22916"/>
    <cellStyle name="Standaard 19 7 3 6 2 2 4" xfId="25638"/>
    <cellStyle name="Standaard 19 7 3 6 2 3" xfId="11809"/>
    <cellStyle name="Standaard 19 7 3 6 2 4" xfId="21553"/>
    <cellStyle name="Standaard 19 7 3 6 2 5" xfId="24276"/>
    <cellStyle name="Standaard 19 7 3 6 3" xfId="3487"/>
    <cellStyle name="Standaard 19 7 3 6 3 2" xfId="13214"/>
    <cellStyle name="Standaard 19 7 3 6 3 3" xfId="22260"/>
    <cellStyle name="Standaard 19 7 3 6 3 4" xfId="24982"/>
    <cellStyle name="Standaard 19 7 3 6 4" xfId="11153"/>
    <cellStyle name="Standaard 19 7 3 6 5" xfId="20897"/>
    <cellStyle name="Standaard 19 7 3 6 6" xfId="23620"/>
    <cellStyle name="Standaard 19 7 3 7" xfId="1598"/>
    <cellStyle name="Standaard 19 7 3 7 2" xfId="3820"/>
    <cellStyle name="Standaard 19 7 3 7 2 2" xfId="13547"/>
    <cellStyle name="Standaard 19 7 3 7 2 3" xfId="22588"/>
    <cellStyle name="Standaard 19 7 3 7 2 4" xfId="25310"/>
    <cellStyle name="Standaard 19 7 3 7 3" xfId="11481"/>
    <cellStyle name="Standaard 19 7 3 7 4" xfId="21225"/>
    <cellStyle name="Standaard 19 7 3 7 5" xfId="23948"/>
    <cellStyle name="Standaard 19 7 3 8" xfId="3121"/>
    <cellStyle name="Standaard 19 7 3 8 2" xfId="12848"/>
    <cellStyle name="Standaard 19 7 3 8 3" xfId="21932"/>
    <cellStyle name="Standaard 19 7 3 8 4" xfId="24654"/>
    <cellStyle name="Standaard 19 7 3 9" xfId="10825"/>
    <cellStyle name="Standaard 19 7 4" xfId="936"/>
    <cellStyle name="Standaard 19 7 4 10" xfId="20578"/>
    <cellStyle name="Standaard 19 7 4 11" xfId="23302"/>
    <cellStyle name="Standaard 19 7 4 2" xfId="980"/>
    <cellStyle name="Standaard 19 7 4 2 2" xfId="1068"/>
    <cellStyle name="Standaard 19 7 4 2 2 2" xfId="1405"/>
    <cellStyle name="Standaard 19 7 4 2 2 2 2" xfId="2068"/>
    <cellStyle name="Standaard 19 7 4 2 2 2 2 2" xfId="4290"/>
    <cellStyle name="Standaard 19 7 4 2 2 2 2 2 2" xfId="14017"/>
    <cellStyle name="Standaard 19 7 4 2 2 2 2 2 3" xfId="23058"/>
    <cellStyle name="Standaard 19 7 4 2 2 2 2 2 4" xfId="25780"/>
    <cellStyle name="Standaard 19 7 4 2 2 2 2 3" xfId="11951"/>
    <cellStyle name="Standaard 19 7 4 2 2 2 2 4" xfId="21695"/>
    <cellStyle name="Standaard 19 7 4 2 2 2 2 5" xfId="24418"/>
    <cellStyle name="Standaard 19 7 4 2 2 2 3" xfId="3629"/>
    <cellStyle name="Standaard 19 7 4 2 2 2 3 2" xfId="13356"/>
    <cellStyle name="Standaard 19 7 4 2 2 2 3 3" xfId="22402"/>
    <cellStyle name="Standaard 19 7 4 2 2 2 3 4" xfId="25124"/>
    <cellStyle name="Standaard 19 7 4 2 2 2 4" xfId="11295"/>
    <cellStyle name="Standaard 19 7 4 2 2 2 5" xfId="21039"/>
    <cellStyle name="Standaard 19 7 4 2 2 2 6" xfId="23762"/>
    <cellStyle name="Standaard 19 7 4 2 2 3" xfId="1740"/>
    <cellStyle name="Standaard 19 7 4 2 2 3 2" xfId="3962"/>
    <cellStyle name="Standaard 19 7 4 2 2 3 2 2" xfId="13689"/>
    <cellStyle name="Standaard 19 7 4 2 2 3 2 3" xfId="22730"/>
    <cellStyle name="Standaard 19 7 4 2 2 3 2 4" xfId="25452"/>
    <cellStyle name="Standaard 19 7 4 2 2 3 3" xfId="11623"/>
    <cellStyle name="Standaard 19 7 4 2 2 3 4" xfId="21367"/>
    <cellStyle name="Standaard 19 7 4 2 2 3 5" xfId="24090"/>
    <cellStyle name="Standaard 19 7 4 2 2 4" xfId="3264"/>
    <cellStyle name="Standaard 19 7 4 2 2 4 2" xfId="12991"/>
    <cellStyle name="Standaard 19 7 4 2 2 4 3" xfId="22074"/>
    <cellStyle name="Standaard 19 7 4 2 2 4 4" xfId="24796"/>
    <cellStyle name="Standaard 19 7 4 2 2 5" xfId="10967"/>
    <cellStyle name="Standaard 19 7 4 2 2 6" xfId="20710"/>
    <cellStyle name="Standaard 19 7 4 2 2 7" xfId="23434"/>
    <cellStyle name="Standaard 19 7 4 2 3" xfId="1159"/>
    <cellStyle name="Standaard 19 7 4 2 3 2" xfId="1495"/>
    <cellStyle name="Standaard 19 7 4 2 3 2 2" xfId="2156"/>
    <cellStyle name="Standaard 19 7 4 2 3 2 2 2" xfId="4378"/>
    <cellStyle name="Standaard 19 7 4 2 3 2 2 2 2" xfId="14105"/>
    <cellStyle name="Standaard 19 7 4 2 3 2 2 2 3" xfId="23146"/>
    <cellStyle name="Standaard 19 7 4 2 3 2 2 2 4" xfId="25868"/>
    <cellStyle name="Standaard 19 7 4 2 3 2 2 3" xfId="12039"/>
    <cellStyle name="Standaard 19 7 4 2 3 2 2 4" xfId="21783"/>
    <cellStyle name="Standaard 19 7 4 2 3 2 2 5" xfId="24506"/>
    <cellStyle name="Standaard 19 7 4 2 3 2 3" xfId="3717"/>
    <cellStyle name="Standaard 19 7 4 2 3 2 3 2" xfId="13444"/>
    <cellStyle name="Standaard 19 7 4 2 3 2 3 3" xfId="22490"/>
    <cellStyle name="Standaard 19 7 4 2 3 2 3 4" xfId="25212"/>
    <cellStyle name="Standaard 19 7 4 2 3 2 4" xfId="11383"/>
    <cellStyle name="Standaard 19 7 4 2 3 2 5" xfId="21127"/>
    <cellStyle name="Standaard 19 7 4 2 3 2 6" xfId="23850"/>
    <cellStyle name="Standaard 19 7 4 2 3 3" xfId="1828"/>
    <cellStyle name="Standaard 19 7 4 2 3 3 2" xfId="4050"/>
    <cellStyle name="Standaard 19 7 4 2 3 3 2 2" xfId="13777"/>
    <cellStyle name="Standaard 19 7 4 2 3 3 2 3" xfId="22818"/>
    <cellStyle name="Standaard 19 7 4 2 3 3 2 4" xfId="25540"/>
    <cellStyle name="Standaard 19 7 4 2 3 3 3" xfId="11711"/>
    <cellStyle name="Standaard 19 7 4 2 3 3 4" xfId="21455"/>
    <cellStyle name="Standaard 19 7 4 2 3 3 5" xfId="24178"/>
    <cellStyle name="Standaard 19 7 4 2 3 4" xfId="3355"/>
    <cellStyle name="Standaard 19 7 4 2 3 4 2" xfId="13082"/>
    <cellStyle name="Standaard 19 7 4 2 3 4 3" xfId="22162"/>
    <cellStyle name="Standaard 19 7 4 2 3 4 4" xfId="24884"/>
    <cellStyle name="Standaard 19 7 4 2 3 5" xfId="11055"/>
    <cellStyle name="Standaard 19 7 4 2 3 6" xfId="20798"/>
    <cellStyle name="Standaard 19 7 4 2 3 7" xfId="23522"/>
    <cellStyle name="Standaard 19 7 4 2 4" xfId="1317"/>
    <cellStyle name="Standaard 19 7 4 2 4 2" xfId="1980"/>
    <cellStyle name="Standaard 19 7 4 2 4 2 2" xfId="4202"/>
    <cellStyle name="Standaard 19 7 4 2 4 2 2 2" xfId="13929"/>
    <cellStyle name="Standaard 19 7 4 2 4 2 2 3" xfId="22970"/>
    <cellStyle name="Standaard 19 7 4 2 4 2 2 4" xfId="25692"/>
    <cellStyle name="Standaard 19 7 4 2 4 2 3" xfId="11863"/>
    <cellStyle name="Standaard 19 7 4 2 4 2 4" xfId="21607"/>
    <cellStyle name="Standaard 19 7 4 2 4 2 5" xfId="24330"/>
    <cellStyle name="Standaard 19 7 4 2 4 3" xfId="3541"/>
    <cellStyle name="Standaard 19 7 4 2 4 3 2" xfId="13268"/>
    <cellStyle name="Standaard 19 7 4 2 4 3 3" xfId="22314"/>
    <cellStyle name="Standaard 19 7 4 2 4 3 4" xfId="25036"/>
    <cellStyle name="Standaard 19 7 4 2 4 4" xfId="11207"/>
    <cellStyle name="Standaard 19 7 4 2 4 5" xfId="20951"/>
    <cellStyle name="Standaard 19 7 4 2 4 6" xfId="23674"/>
    <cellStyle name="Standaard 19 7 4 2 5" xfId="1652"/>
    <cellStyle name="Standaard 19 7 4 2 5 2" xfId="3874"/>
    <cellStyle name="Standaard 19 7 4 2 5 2 2" xfId="13601"/>
    <cellStyle name="Standaard 19 7 4 2 5 2 3" xfId="22642"/>
    <cellStyle name="Standaard 19 7 4 2 5 2 4" xfId="25364"/>
    <cellStyle name="Standaard 19 7 4 2 5 3" xfId="11535"/>
    <cellStyle name="Standaard 19 7 4 2 5 4" xfId="21279"/>
    <cellStyle name="Standaard 19 7 4 2 5 5" xfId="24002"/>
    <cellStyle name="Standaard 19 7 4 2 6" xfId="3176"/>
    <cellStyle name="Standaard 19 7 4 2 6 2" xfId="12903"/>
    <cellStyle name="Standaard 19 7 4 2 6 3" xfId="21986"/>
    <cellStyle name="Standaard 19 7 4 2 6 4" xfId="24708"/>
    <cellStyle name="Standaard 19 7 4 2 7" xfId="10879"/>
    <cellStyle name="Standaard 19 7 4 2 8" xfId="20622"/>
    <cellStyle name="Standaard 19 7 4 2 9" xfId="23346"/>
    <cellStyle name="Standaard 19 7 4 3" xfId="1024"/>
    <cellStyle name="Standaard 19 7 4 3 2" xfId="1361"/>
    <cellStyle name="Standaard 19 7 4 3 2 2" xfId="2024"/>
    <cellStyle name="Standaard 19 7 4 3 2 2 2" xfId="4246"/>
    <cellStyle name="Standaard 19 7 4 3 2 2 2 2" xfId="13973"/>
    <cellStyle name="Standaard 19 7 4 3 2 2 2 3" xfId="23014"/>
    <cellStyle name="Standaard 19 7 4 3 2 2 2 4" xfId="25736"/>
    <cellStyle name="Standaard 19 7 4 3 2 2 3" xfId="11907"/>
    <cellStyle name="Standaard 19 7 4 3 2 2 4" xfId="21651"/>
    <cellStyle name="Standaard 19 7 4 3 2 2 5" xfId="24374"/>
    <cellStyle name="Standaard 19 7 4 3 2 3" xfId="3585"/>
    <cellStyle name="Standaard 19 7 4 3 2 3 2" xfId="13312"/>
    <cellStyle name="Standaard 19 7 4 3 2 3 3" xfId="22358"/>
    <cellStyle name="Standaard 19 7 4 3 2 3 4" xfId="25080"/>
    <cellStyle name="Standaard 19 7 4 3 2 4" xfId="11251"/>
    <cellStyle name="Standaard 19 7 4 3 2 5" xfId="20995"/>
    <cellStyle name="Standaard 19 7 4 3 2 6" xfId="23718"/>
    <cellStyle name="Standaard 19 7 4 3 3" xfId="1696"/>
    <cellStyle name="Standaard 19 7 4 3 3 2" xfId="3918"/>
    <cellStyle name="Standaard 19 7 4 3 3 2 2" xfId="13645"/>
    <cellStyle name="Standaard 19 7 4 3 3 2 3" xfId="22686"/>
    <cellStyle name="Standaard 19 7 4 3 3 2 4" xfId="25408"/>
    <cellStyle name="Standaard 19 7 4 3 3 3" xfId="11579"/>
    <cellStyle name="Standaard 19 7 4 3 3 4" xfId="21323"/>
    <cellStyle name="Standaard 19 7 4 3 3 5" xfId="24046"/>
    <cellStyle name="Standaard 19 7 4 3 4" xfId="3220"/>
    <cellStyle name="Standaard 19 7 4 3 4 2" xfId="12947"/>
    <cellStyle name="Standaard 19 7 4 3 4 3" xfId="22030"/>
    <cellStyle name="Standaard 19 7 4 3 4 4" xfId="24752"/>
    <cellStyle name="Standaard 19 7 4 3 5" xfId="10923"/>
    <cellStyle name="Standaard 19 7 4 3 6" xfId="20666"/>
    <cellStyle name="Standaard 19 7 4 3 7" xfId="23390"/>
    <cellStyle name="Standaard 19 7 4 4" xfId="1114"/>
    <cellStyle name="Standaard 19 7 4 4 2" xfId="1450"/>
    <cellStyle name="Standaard 19 7 4 4 2 2" xfId="2112"/>
    <cellStyle name="Standaard 19 7 4 4 2 2 2" xfId="4334"/>
    <cellStyle name="Standaard 19 7 4 4 2 2 2 2" xfId="14061"/>
    <cellStyle name="Standaard 19 7 4 4 2 2 2 3" xfId="23102"/>
    <cellStyle name="Standaard 19 7 4 4 2 2 2 4" xfId="25824"/>
    <cellStyle name="Standaard 19 7 4 4 2 2 3" xfId="11995"/>
    <cellStyle name="Standaard 19 7 4 4 2 2 4" xfId="21739"/>
    <cellStyle name="Standaard 19 7 4 4 2 2 5" xfId="24462"/>
    <cellStyle name="Standaard 19 7 4 4 2 3" xfId="3673"/>
    <cellStyle name="Standaard 19 7 4 4 2 3 2" xfId="13400"/>
    <cellStyle name="Standaard 19 7 4 4 2 3 3" xfId="22446"/>
    <cellStyle name="Standaard 19 7 4 4 2 3 4" xfId="25168"/>
    <cellStyle name="Standaard 19 7 4 4 2 4" xfId="11339"/>
    <cellStyle name="Standaard 19 7 4 4 2 5" xfId="21083"/>
    <cellStyle name="Standaard 19 7 4 4 2 6" xfId="23806"/>
    <cellStyle name="Standaard 19 7 4 4 3" xfId="1784"/>
    <cellStyle name="Standaard 19 7 4 4 3 2" xfId="4006"/>
    <cellStyle name="Standaard 19 7 4 4 3 2 2" xfId="13733"/>
    <cellStyle name="Standaard 19 7 4 4 3 2 3" xfId="22774"/>
    <cellStyle name="Standaard 19 7 4 4 3 2 4" xfId="25496"/>
    <cellStyle name="Standaard 19 7 4 4 3 3" xfId="11667"/>
    <cellStyle name="Standaard 19 7 4 4 3 4" xfId="21411"/>
    <cellStyle name="Standaard 19 7 4 4 3 5" xfId="24134"/>
    <cellStyle name="Standaard 19 7 4 4 4" xfId="3310"/>
    <cellStyle name="Standaard 19 7 4 4 4 2" xfId="13037"/>
    <cellStyle name="Standaard 19 7 4 4 4 3" xfId="22118"/>
    <cellStyle name="Standaard 19 7 4 4 4 4" xfId="24840"/>
    <cellStyle name="Standaard 19 7 4 4 5" xfId="11011"/>
    <cellStyle name="Standaard 19 7 4 4 6" xfId="20754"/>
    <cellStyle name="Standaard 19 7 4 4 7" xfId="23478"/>
    <cellStyle name="Standaard 19 7 4 5" xfId="1203"/>
    <cellStyle name="Standaard 19 7 4 5 2" xfId="1538"/>
    <cellStyle name="Standaard 19 7 4 5 2 2" xfId="2199"/>
    <cellStyle name="Standaard 19 7 4 5 2 2 2" xfId="4421"/>
    <cellStyle name="Standaard 19 7 4 5 2 2 2 2" xfId="14148"/>
    <cellStyle name="Standaard 19 7 4 5 2 2 2 3" xfId="23189"/>
    <cellStyle name="Standaard 19 7 4 5 2 2 2 4" xfId="25911"/>
    <cellStyle name="Standaard 19 7 4 5 2 2 3" xfId="12082"/>
    <cellStyle name="Standaard 19 7 4 5 2 2 4" xfId="21826"/>
    <cellStyle name="Standaard 19 7 4 5 2 2 5" xfId="24549"/>
    <cellStyle name="Standaard 19 7 4 5 2 3" xfId="3760"/>
    <cellStyle name="Standaard 19 7 4 5 2 3 2" xfId="13487"/>
    <cellStyle name="Standaard 19 7 4 5 2 3 3" xfId="22533"/>
    <cellStyle name="Standaard 19 7 4 5 2 3 4" xfId="25255"/>
    <cellStyle name="Standaard 19 7 4 5 2 4" xfId="11426"/>
    <cellStyle name="Standaard 19 7 4 5 2 5" xfId="21170"/>
    <cellStyle name="Standaard 19 7 4 5 2 6" xfId="23893"/>
    <cellStyle name="Standaard 19 7 4 5 3" xfId="1871"/>
    <cellStyle name="Standaard 19 7 4 5 3 2" xfId="4093"/>
    <cellStyle name="Standaard 19 7 4 5 3 2 2" xfId="13820"/>
    <cellStyle name="Standaard 19 7 4 5 3 2 3" xfId="22861"/>
    <cellStyle name="Standaard 19 7 4 5 3 2 4" xfId="25583"/>
    <cellStyle name="Standaard 19 7 4 5 3 3" xfId="11754"/>
    <cellStyle name="Standaard 19 7 4 5 3 4" xfId="21498"/>
    <cellStyle name="Standaard 19 7 4 5 3 5" xfId="24221"/>
    <cellStyle name="Standaard 19 7 4 5 4" xfId="3399"/>
    <cellStyle name="Standaard 19 7 4 5 4 2" xfId="13126"/>
    <cellStyle name="Standaard 19 7 4 5 4 3" xfId="22205"/>
    <cellStyle name="Standaard 19 7 4 5 4 4" xfId="24927"/>
    <cellStyle name="Standaard 19 7 4 5 5" xfId="11098"/>
    <cellStyle name="Standaard 19 7 4 5 6" xfId="20841"/>
    <cellStyle name="Standaard 19 7 4 5 7" xfId="23565"/>
    <cellStyle name="Standaard 19 7 4 6" xfId="1273"/>
    <cellStyle name="Standaard 19 7 4 6 2" xfId="1936"/>
    <cellStyle name="Standaard 19 7 4 6 2 2" xfId="4158"/>
    <cellStyle name="Standaard 19 7 4 6 2 2 2" xfId="13885"/>
    <cellStyle name="Standaard 19 7 4 6 2 2 3" xfId="22926"/>
    <cellStyle name="Standaard 19 7 4 6 2 2 4" xfId="25648"/>
    <cellStyle name="Standaard 19 7 4 6 2 3" xfId="11819"/>
    <cellStyle name="Standaard 19 7 4 6 2 4" xfId="21563"/>
    <cellStyle name="Standaard 19 7 4 6 2 5" xfId="24286"/>
    <cellStyle name="Standaard 19 7 4 6 3" xfId="3497"/>
    <cellStyle name="Standaard 19 7 4 6 3 2" xfId="13224"/>
    <cellStyle name="Standaard 19 7 4 6 3 3" xfId="22270"/>
    <cellStyle name="Standaard 19 7 4 6 3 4" xfId="24992"/>
    <cellStyle name="Standaard 19 7 4 6 4" xfId="11163"/>
    <cellStyle name="Standaard 19 7 4 6 5" xfId="20907"/>
    <cellStyle name="Standaard 19 7 4 6 6" xfId="23630"/>
    <cellStyle name="Standaard 19 7 4 7" xfId="1608"/>
    <cellStyle name="Standaard 19 7 4 7 2" xfId="3830"/>
    <cellStyle name="Standaard 19 7 4 7 2 2" xfId="13557"/>
    <cellStyle name="Standaard 19 7 4 7 2 3" xfId="22598"/>
    <cellStyle name="Standaard 19 7 4 7 2 4" xfId="25320"/>
    <cellStyle name="Standaard 19 7 4 7 3" xfId="11491"/>
    <cellStyle name="Standaard 19 7 4 7 4" xfId="21235"/>
    <cellStyle name="Standaard 19 7 4 7 5" xfId="23958"/>
    <cellStyle name="Standaard 19 7 4 8" xfId="3132"/>
    <cellStyle name="Standaard 19 7 4 8 2" xfId="12859"/>
    <cellStyle name="Standaard 19 7 4 8 3" xfId="21942"/>
    <cellStyle name="Standaard 19 7 4 8 4" xfId="24664"/>
    <cellStyle name="Standaard 19 7 4 9" xfId="10835"/>
    <cellStyle name="Standaard 19 7 5" xfId="946"/>
    <cellStyle name="Standaard 19 7 5 2" xfId="1034"/>
    <cellStyle name="Standaard 19 7 5 2 2" xfId="1371"/>
    <cellStyle name="Standaard 19 7 5 2 2 2" xfId="2034"/>
    <cellStyle name="Standaard 19 7 5 2 2 2 2" xfId="4256"/>
    <cellStyle name="Standaard 19 7 5 2 2 2 2 2" xfId="13983"/>
    <cellStyle name="Standaard 19 7 5 2 2 2 2 3" xfId="23024"/>
    <cellStyle name="Standaard 19 7 5 2 2 2 2 4" xfId="25746"/>
    <cellStyle name="Standaard 19 7 5 2 2 2 3" xfId="11917"/>
    <cellStyle name="Standaard 19 7 5 2 2 2 4" xfId="21661"/>
    <cellStyle name="Standaard 19 7 5 2 2 2 5" xfId="24384"/>
    <cellStyle name="Standaard 19 7 5 2 2 3" xfId="3595"/>
    <cellStyle name="Standaard 19 7 5 2 2 3 2" xfId="13322"/>
    <cellStyle name="Standaard 19 7 5 2 2 3 3" xfId="22368"/>
    <cellStyle name="Standaard 19 7 5 2 2 3 4" xfId="25090"/>
    <cellStyle name="Standaard 19 7 5 2 2 4" xfId="11261"/>
    <cellStyle name="Standaard 19 7 5 2 2 5" xfId="21005"/>
    <cellStyle name="Standaard 19 7 5 2 2 6" xfId="23728"/>
    <cellStyle name="Standaard 19 7 5 2 3" xfId="1706"/>
    <cellStyle name="Standaard 19 7 5 2 3 2" xfId="3928"/>
    <cellStyle name="Standaard 19 7 5 2 3 2 2" xfId="13655"/>
    <cellStyle name="Standaard 19 7 5 2 3 2 3" xfId="22696"/>
    <cellStyle name="Standaard 19 7 5 2 3 2 4" xfId="25418"/>
    <cellStyle name="Standaard 19 7 5 2 3 3" xfId="11589"/>
    <cellStyle name="Standaard 19 7 5 2 3 4" xfId="21333"/>
    <cellStyle name="Standaard 19 7 5 2 3 5" xfId="24056"/>
    <cellStyle name="Standaard 19 7 5 2 4" xfId="3230"/>
    <cellStyle name="Standaard 19 7 5 2 4 2" xfId="12957"/>
    <cellStyle name="Standaard 19 7 5 2 4 3" xfId="22040"/>
    <cellStyle name="Standaard 19 7 5 2 4 4" xfId="24762"/>
    <cellStyle name="Standaard 19 7 5 2 5" xfId="10933"/>
    <cellStyle name="Standaard 19 7 5 2 6" xfId="20676"/>
    <cellStyle name="Standaard 19 7 5 2 7" xfId="23400"/>
    <cellStyle name="Standaard 19 7 5 3" xfId="1125"/>
    <cellStyle name="Standaard 19 7 5 3 2" xfId="1461"/>
    <cellStyle name="Standaard 19 7 5 3 2 2" xfId="2122"/>
    <cellStyle name="Standaard 19 7 5 3 2 2 2" xfId="4344"/>
    <cellStyle name="Standaard 19 7 5 3 2 2 2 2" xfId="14071"/>
    <cellStyle name="Standaard 19 7 5 3 2 2 2 3" xfId="23112"/>
    <cellStyle name="Standaard 19 7 5 3 2 2 2 4" xfId="25834"/>
    <cellStyle name="Standaard 19 7 5 3 2 2 3" xfId="12005"/>
    <cellStyle name="Standaard 19 7 5 3 2 2 4" xfId="21749"/>
    <cellStyle name="Standaard 19 7 5 3 2 2 5" xfId="24472"/>
    <cellStyle name="Standaard 19 7 5 3 2 3" xfId="3683"/>
    <cellStyle name="Standaard 19 7 5 3 2 3 2" xfId="13410"/>
    <cellStyle name="Standaard 19 7 5 3 2 3 3" xfId="22456"/>
    <cellStyle name="Standaard 19 7 5 3 2 3 4" xfId="25178"/>
    <cellStyle name="Standaard 19 7 5 3 2 4" xfId="11349"/>
    <cellStyle name="Standaard 19 7 5 3 2 5" xfId="21093"/>
    <cellStyle name="Standaard 19 7 5 3 2 6" xfId="23816"/>
    <cellStyle name="Standaard 19 7 5 3 3" xfId="1794"/>
    <cellStyle name="Standaard 19 7 5 3 3 2" xfId="4016"/>
    <cellStyle name="Standaard 19 7 5 3 3 2 2" xfId="13743"/>
    <cellStyle name="Standaard 19 7 5 3 3 2 3" xfId="22784"/>
    <cellStyle name="Standaard 19 7 5 3 3 2 4" xfId="25506"/>
    <cellStyle name="Standaard 19 7 5 3 3 3" xfId="11677"/>
    <cellStyle name="Standaard 19 7 5 3 3 4" xfId="21421"/>
    <cellStyle name="Standaard 19 7 5 3 3 5" xfId="24144"/>
    <cellStyle name="Standaard 19 7 5 3 4" xfId="3321"/>
    <cellStyle name="Standaard 19 7 5 3 4 2" xfId="13048"/>
    <cellStyle name="Standaard 19 7 5 3 4 3" xfId="22128"/>
    <cellStyle name="Standaard 19 7 5 3 4 4" xfId="24850"/>
    <cellStyle name="Standaard 19 7 5 3 5" xfId="11021"/>
    <cellStyle name="Standaard 19 7 5 3 6" xfId="20764"/>
    <cellStyle name="Standaard 19 7 5 3 7" xfId="23488"/>
    <cellStyle name="Standaard 19 7 5 4" xfId="1283"/>
    <cellStyle name="Standaard 19 7 5 4 2" xfId="1946"/>
    <cellStyle name="Standaard 19 7 5 4 2 2" xfId="4168"/>
    <cellStyle name="Standaard 19 7 5 4 2 2 2" xfId="13895"/>
    <cellStyle name="Standaard 19 7 5 4 2 2 3" xfId="22936"/>
    <cellStyle name="Standaard 19 7 5 4 2 2 4" xfId="25658"/>
    <cellStyle name="Standaard 19 7 5 4 2 3" xfId="11829"/>
    <cellStyle name="Standaard 19 7 5 4 2 4" xfId="21573"/>
    <cellStyle name="Standaard 19 7 5 4 2 5" xfId="24296"/>
    <cellStyle name="Standaard 19 7 5 4 3" xfId="3507"/>
    <cellStyle name="Standaard 19 7 5 4 3 2" xfId="13234"/>
    <cellStyle name="Standaard 19 7 5 4 3 3" xfId="22280"/>
    <cellStyle name="Standaard 19 7 5 4 3 4" xfId="25002"/>
    <cellStyle name="Standaard 19 7 5 4 4" xfId="11173"/>
    <cellStyle name="Standaard 19 7 5 4 5" xfId="20917"/>
    <cellStyle name="Standaard 19 7 5 4 6" xfId="23640"/>
    <cellStyle name="Standaard 19 7 5 5" xfId="1618"/>
    <cellStyle name="Standaard 19 7 5 5 2" xfId="3840"/>
    <cellStyle name="Standaard 19 7 5 5 2 2" xfId="13567"/>
    <cellStyle name="Standaard 19 7 5 5 2 3" xfId="22608"/>
    <cellStyle name="Standaard 19 7 5 5 2 4" xfId="25330"/>
    <cellStyle name="Standaard 19 7 5 5 3" xfId="11501"/>
    <cellStyle name="Standaard 19 7 5 5 4" xfId="21245"/>
    <cellStyle name="Standaard 19 7 5 5 5" xfId="23968"/>
    <cellStyle name="Standaard 19 7 5 6" xfId="3142"/>
    <cellStyle name="Standaard 19 7 5 6 2" xfId="12869"/>
    <cellStyle name="Standaard 19 7 5 6 3" xfId="21952"/>
    <cellStyle name="Standaard 19 7 5 6 4" xfId="24674"/>
    <cellStyle name="Standaard 19 7 5 7" xfId="10845"/>
    <cellStyle name="Standaard 19 7 5 8" xfId="20588"/>
    <cellStyle name="Standaard 19 7 5 9" xfId="23312"/>
    <cellStyle name="Standaard 19 7 6" xfId="990"/>
    <cellStyle name="Standaard 19 7 6 2" xfId="1327"/>
    <cellStyle name="Standaard 19 7 6 2 2" xfId="1990"/>
    <cellStyle name="Standaard 19 7 6 2 2 2" xfId="4212"/>
    <cellStyle name="Standaard 19 7 6 2 2 2 2" xfId="13939"/>
    <cellStyle name="Standaard 19 7 6 2 2 2 3" xfId="22980"/>
    <cellStyle name="Standaard 19 7 6 2 2 2 4" xfId="25702"/>
    <cellStyle name="Standaard 19 7 6 2 2 3" xfId="11873"/>
    <cellStyle name="Standaard 19 7 6 2 2 4" xfId="21617"/>
    <cellStyle name="Standaard 19 7 6 2 2 5" xfId="24340"/>
    <cellStyle name="Standaard 19 7 6 2 3" xfId="3551"/>
    <cellStyle name="Standaard 19 7 6 2 3 2" xfId="13278"/>
    <cellStyle name="Standaard 19 7 6 2 3 3" xfId="22324"/>
    <cellStyle name="Standaard 19 7 6 2 3 4" xfId="25046"/>
    <cellStyle name="Standaard 19 7 6 2 4" xfId="11217"/>
    <cellStyle name="Standaard 19 7 6 2 5" xfId="20961"/>
    <cellStyle name="Standaard 19 7 6 2 6" xfId="23684"/>
    <cellStyle name="Standaard 19 7 6 3" xfId="1662"/>
    <cellStyle name="Standaard 19 7 6 3 2" xfId="3884"/>
    <cellStyle name="Standaard 19 7 6 3 2 2" xfId="13611"/>
    <cellStyle name="Standaard 19 7 6 3 2 3" xfId="22652"/>
    <cellStyle name="Standaard 19 7 6 3 2 4" xfId="25374"/>
    <cellStyle name="Standaard 19 7 6 3 3" xfId="11545"/>
    <cellStyle name="Standaard 19 7 6 3 4" xfId="21289"/>
    <cellStyle name="Standaard 19 7 6 3 5" xfId="24012"/>
    <cellStyle name="Standaard 19 7 6 4" xfId="3186"/>
    <cellStyle name="Standaard 19 7 6 4 2" xfId="12913"/>
    <cellStyle name="Standaard 19 7 6 4 3" xfId="21996"/>
    <cellStyle name="Standaard 19 7 6 4 4" xfId="24718"/>
    <cellStyle name="Standaard 19 7 6 5" xfId="10889"/>
    <cellStyle name="Standaard 19 7 6 6" xfId="20632"/>
    <cellStyle name="Standaard 19 7 6 7" xfId="23356"/>
    <cellStyle name="Standaard 19 7 7" xfId="1078"/>
    <cellStyle name="Standaard 19 7 7 2" xfId="1415"/>
    <cellStyle name="Standaard 19 7 7 2 2" xfId="2078"/>
    <cellStyle name="Standaard 19 7 7 2 2 2" xfId="4300"/>
    <cellStyle name="Standaard 19 7 7 2 2 2 2" xfId="14027"/>
    <cellStyle name="Standaard 19 7 7 2 2 2 3" xfId="23068"/>
    <cellStyle name="Standaard 19 7 7 2 2 2 4" xfId="25790"/>
    <cellStyle name="Standaard 19 7 7 2 2 3" xfId="11961"/>
    <cellStyle name="Standaard 19 7 7 2 2 4" xfId="21705"/>
    <cellStyle name="Standaard 19 7 7 2 2 5" xfId="24428"/>
    <cellStyle name="Standaard 19 7 7 2 3" xfId="3639"/>
    <cellStyle name="Standaard 19 7 7 2 3 2" xfId="13366"/>
    <cellStyle name="Standaard 19 7 7 2 3 3" xfId="22412"/>
    <cellStyle name="Standaard 19 7 7 2 3 4" xfId="25134"/>
    <cellStyle name="Standaard 19 7 7 2 4" xfId="11305"/>
    <cellStyle name="Standaard 19 7 7 2 5" xfId="21049"/>
    <cellStyle name="Standaard 19 7 7 2 6" xfId="23772"/>
    <cellStyle name="Standaard 19 7 7 3" xfId="1750"/>
    <cellStyle name="Standaard 19 7 7 3 2" xfId="3972"/>
    <cellStyle name="Standaard 19 7 7 3 2 2" xfId="13699"/>
    <cellStyle name="Standaard 19 7 7 3 2 3" xfId="22740"/>
    <cellStyle name="Standaard 19 7 7 3 2 4" xfId="25462"/>
    <cellStyle name="Standaard 19 7 7 3 3" xfId="11633"/>
    <cellStyle name="Standaard 19 7 7 3 4" xfId="21377"/>
    <cellStyle name="Standaard 19 7 7 3 5" xfId="24100"/>
    <cellStyle name="Standaard 19 7 7 4" xfId="3274"/>
    <cellStyle name="Standaard 19 7 7 4 2" xfId="13001"/>
    <cellStyle name="Standaard 19 7 7 4 3" xfId="22084"/>
    <cellStyle name="Standaard 19 7 7 4 4" xfId="24806"/>
    <cellStyle name="Standaard 19 7 7 5" xfId="10977"/>
    <cellStyle name="Standaard 19 7 7 6" xfId="20720"/>
    <cellStyle name="Standaard 19 7 7 7" xfId="23444"/>
    <cellStyle name="Standaard 19 7 8" xfId="1200"/>
    <cellStyle name="Standaard 19 7 8 2" xfId="1535"/>
    <cellStyle name="Standaard 19 7 8 2 2" xfId="2196"/>
    <cellStyle name="Standaard 19 7 8 2 2 2" xfId="4418"/>
    <cellStyle name="Standaard 19 7 8 2 2 2 2" xfId="14145"/>
    <cellStyle name="Standaard 19 7 8 2 2 2 3" xfId="23186"/>
    <cellStyle name="Standaard 19 7 8 2 2 2 4" xfId="25908"/>
    <cellStyle name="Standaard 19 7 8 2 2 3" xfId="12079"/>
    <cellStyle name="Standaard 19 7 8 2 2 4" xfId="21823"/>
    <cellStyle name="Standaard 19 7 8 2 2 5" xfId="24546"/>
    <cellStyle name="Standaard 19 7 8 2 3" xfId="3757"/>
    <cellStyle name="Standaard 19 7 8 2 3 2" xfId="13484"/>
    <cellStyle name="Standaard 19 7 8 2 3 3" xfId="22530"/>
    <cellStyle name="Standaard 19 7 8 2 3 4" xfId="25252"/>
    <cellStyle name="Standaard 19 7 8 2 4" xfId="11423"/>
    <cellStyle name="Standaard 19 7 8 2 5" xfId="21167"/>
    <cellStyle name="Standaard 19 7 8 2 6" xfId="23890"/>
    <cellStyle name="Standaard 19 7 8 3" xfId="1868"/>
    <cellStyle name="Standaard 19 7 8 3 2" xfId="4090"/>
    <cellStyle name="Standaard 19 7 8 3 2 2" xfId="13817"/>
    <cellStyle name="Standaard 19 7 8 3 2 3" xfId="22858"/>
    <cellStyle name="Standaard 19 7 8 3 2 4" xfId="25580"/>
    <cellStyle name="Standaard 19 7 8 3 3" xfId="11751"/>
    <cellStyle name="Standaard 19 7 8 3 4" xfId="21495"/>
    <cellStyle name="Standaard 19 7 8 3 5" xfId="24218"/>
    <cellStyle name="Standaard 19 7 8 4" xfId="3396"/>
    <cellStyle name="Standaard 19 7 8 4 2" xfId="13123"/>
    <cellStyle name="Standaard 19 7 8 4 3" xfId="22202"/>
    <cellStyle name="Standaard 19 7 8 4 4" xfId="24924"/>
    <cellStyle name="Standaard 19 7 8 5" xfId="11095"/>
    <cellStyle name="Standaard 19 7 8 6" xfId="20838"/>
    <cellStyle name="Standaard 19 7 8 7" xfId="23562"/>
    <cellStyle name="Standaard 19 7 9" xfId="1239"/>
    <cellStyle name="Standaard 19 7 9 2" xfId="1902"/>
    <cellStyle name="Standaard 19 7 9 2 2" xfId="4124"/>
    <cellStyle name="Standaard 19 7 9 2 2 2" xfId="13851"/>
    <cellStyle name="Standaard 19 7 9 2 2 3" xfId="22892"/>
    <cellStyle name="Standaard 19 7 9 2 2 4" xfId="25614"/>
    <cellStyle name="Standaard 19 7 9 2 3" xfId="11785"/>
    <cellStyle name="Standaard 19 7 9 2 4" xfId="21529"/>
    <cellStyle name="Standaard 19 7 9 2 5" xfId="24252"/>
    <cellStyle name="Standaard 19 7 9 3" xfId="3463"/>
    <cellStyle name="Standaard 19 7 9 3 2" xfId="13190"/>
    <cellStyle name="Standaard 19 7 9 3 3" xfId="22236"/>
    <cellStyle name="Standaard 19 7 9 3 4" xfId="24958"/>
    <cellStyle name="Standaard 19 7 9 4" xfId="11129"/>
    <cellStyle name="Standaard 19 7 9 5" xfId="20873"/>
    <cellStyle name="Standaard 19 7 9 6" xfId="23596"/>
    <cellStyle name="Standaard 19 8" xfId="219"/>
    <cellStyle name="Standaard 2" xfId="50"/>
    <cellStyle name="Standaard 2 2" xfId="228"/>
    <cellStyle name="Standaard 2 2 2" xfId="229"/>
    <cellStyle name="Standaard 2 2 3" xfId="230"/>
    <cellStyle name="Standaard 2 2 4" xfId="231"/>
    <cellStyle name="Standaard 2 3" xfId="232"/>
    <cellStyle name="Standaard 2 3 2" xfId="233"/>
    <cellStyle name="Standaard 2 3 3" xfId="234"/>
    <cellStyle name="Standaard 2 3 4" xfId="235"/>
    <cellStyle name="Standaard 2 4" xfId="236"/>
    <cellStyle name="Standaard 2 4 2" xfId="237"/>
    <cellStyle name="Standaard 2 4 3" xfId="238"/>
    <cellStyle name="Standaard 2 4 4" xfId="239"/>
    <cellStyle name="Standaard 2 5" xfId="240"/>
    <cellStyle name="Standaard 2 6" xfId="241"/>
    <cellStyle name="Standaard 2 7" xfId="242"/>
    <cellStyle name="Standaard 2_Eisen" xfId="243"/>
    <cellStyle name="Standaard 20" xfId="51"/>
    <cellStyle name="Standaard 20 2" xfId="244"/>
    <cellStyle name="Standaard 20 3" xfId="245"/>
    <cellStyle name="Standaard 20 4" xfId="246"/>
    <cellStyle name="Standaard 21" xfId="52"/>
    <cellStyle name="Standaard 21 2" xfId="247"/>
    <cellStyle name="Standaard 21 3" xfId="248"/>
    <cellStyle name="Standaard 21 4" xfId="249"/>
    <cellStyle name="Standaard 22" xfId="53"/>
    <cellStyle name="Standaard 22 2" xfId="250"/>
    <cellStyle name="Standaard 22 3" xfId="251"/>
    <cellStyle name="Standaard 22 4" xfId="252"/>
    <cellStyle name="Standaard 23" xfId="54"/>
    <cellStyle name="Standaard 23 2" xfId="253"/>
    <cellStyle name="Standaard 23 3" xfId="254"/>
    <cellStyle name="Standaard 23 4" xfId="255"/>
    <cellStyle name="Standaard 24" xfId="55"/>
    <cellStyle name="Standaard 24 2" xfId="256"/>
    <cellStyle name="Standaard 24 3" xfId="257"/>
    <cellStyle name="Standaard 24 4" xfId="258"/>
    <cellStyle name="Standaard 25" xfId="259"/>
    <cellStyle name="Standaard 25 10" xfId="2311"/>
    <cellStyle name="Standaard 25 10 2" xfId="4533"/>
    <cellStyle name="Standaard 25 10 2 2" xfId="14260"/>
    <cellStyle name="Standaard 25 10 2 3" xfId="23214"/>
    <cellStyle name="Standaard 25 10 2 4" xfId="25936"/>
    <cellStyle name="Standaard 25 10 3" xfId="12107"/>
    <cellStyle name="Standaard 25 10 4" xfId="21851"/>
    <cellStyle name="Standaard 25 10 5" xfId="24574"/>
    <cellStyle name="Standaard 25 11" xfId="2399"/>
    <cellStyle name="Standaard 25 11 2" xfId="4620"/>
    <cellStyle name="Standaard 25 11 2 2" xfId="14347"/>
    <cellStyle name="Standaard 25 11 2 3" xfId="23236"/>
    <cellStyle name="Standaard 25 11 2 4" xfId="25958"/>
    <cellStyle name="Standaard 25 11 3" xfId="12130"/>
    <cellStyle name="Standaard 25 11 4" xfId="21874"/>
    <cellStyle name="Standaard 25 11 5" xfId="24597"/>
    <cellStyle name="Standaard 25 2" xfId="260"/>
    <cellStyle name="Standaard 25 2 2" xfId="2312"/>
    <cellStyle name="Standaard 25 2 2 2" xfId="2313"/>
    <cellStyle name="Standaard 25 2 2 2 2" xfId="2415"/>
    <cellStyle name="Standaard 25 2 2 2 2 2" xfId="4636"/>
    <cellStyle name="Standaard 25 2 2 2 2 2 2" xfId="14363"/>
    <cellStyle name="Standaard 25 2 2 2 2 2 3" xfId="23251"/>
    <cellStyle name="Standaard 25 2 2 2 2 2 4" xfId="25973"/>
    <cellStyle name="Standaard 25 2 2 2 2 3" xfId="12145"/>
    <cellStyle name="Standaard 25 2 2 2 2 4" xfId="21890"/>
    <cellStyle name="Standaard 25 2 2 2 2 5" xfId="24612"/>
    <cellStyle name="Standaard 25 2 2 2 3" xfId="2402"/>
    <cellStyle name="Standaard 25 2 2 2 3 2" xfId="4623"/>
    <cellStyle name="Standaard 25 2 2 2 3 2 2" xfId="14350"/>
    <cellStyle name="Standaard 25 2 2 2 3 2 3" xfId="23239"/>
    <cellStyle name="Standaard 25 2 2 2 3 2 4" xfId="25961"/>
    <cellStyle name="Standaard 25 2 2 2 3 3" xfId="12133"/>
    <cellStyle name="Standaard 25 2 2 2 3 4" xfId="21877"/>
    <cellStyle name="Standaard 25 2 2 2 3 5" xfId="24600"/>
    <cellStyle name="Standaard 25 2 2 2 4" xfId="4535"/>
    <cellStyle name="Standaard 25 2 2 2 4 2" xfId="14262"/>
    <cellStyle name="Standaard 25 2 2 2 4 3" xfId="23216"/>
    <cellStyle name="Standaard 25 2 2 2 4 4" xfId="25938"/>
    <cellStyle name="Standaard 25 2 2 2 5" xfId="12109"/>
    <cellStyle name="Standaard 25 2 2 2 6" xfId="21853"/>
    <cellStyle name="Standaard 25 2 2 2 7" xfId="24576"/>
    <cellStyle name="Standaard 25 2 2 3" xfId="2414"/>
    <cellStyle name="Standaard 25 2 2 3 2" xfId="4635"/>
    <cellStyle name="Standaard 25 2 2 3 2 2" xfId="14362"/>
    <cellStyle name="Standaard 25 2 2 3 2 3" xfId="23250"/>
    <cellStyle name="Standaard 25 2 2 3 2 4" xfId="25972"/>
    <cellStyle name="Standaard 25 2 2 3 3" xfId="12144"/>
    <cellStyle name="Standaard 25 2 2 3 4" xfId="21889"/>
    <cellStyle name="Standaard 25 2 2 3 5" xfId="24611"/>
    <cellStyle name="Standaard 25 2 2 4" xfId="2401"/>
    <cellStyle name="Standaard 25 2 2 4 2" xfId="4622"/>
    <cellStyle name="Standaard 25 2 2 4 2 2" xfId="14349"/>
    <cellStyle name="Standaard 25 2 2 4 2 3" xfId="23238"/>
    <cellStyle name="Standaard 25 2 2 4 2 4" xfId="25960"/>
    <cellStyle name="Standaard 25 2 2 4 3" xfId="12132"/>
    <cellStyle name="Standaard 25 2 2 4 4" xfId="21876"/>
    <cellStyle name="Standaard 25 2 2 4 5" xfId="24599"/>
    <cellStyle name="Standaard 25 2 2 5" xfId="4534"/>
    <cellStyle name="Standaard 25 2 2 5 2" xfId="14261"/>
    <cellStyle name="Standaard 25 2 2 5 3" xfId="23215"/>
    <cellStyle name="Standaard 25 2 2 5 4" xfId="25937"/>
    <cellStyle name="Standaard 25 2 2 6" xfId="12108"/>
    <cellStyle name="Standaard 25 2 2 7" xfId="21852"/>
    <cellStyle name="Standaard 25 2 2 8" xfId="24575"/>
    <cellStyle name="Standaard 25 2 3" xfId="2314"/>
    <cellStyle name="Standaard 25 2 3 2" xfId="2416"/>
    <cellStyle name="Standaard 25 2 3 2 2" xfId="4637"/>
    <cellStyle name="Standaard 25 2 3 2 2 2" xfId="14364"/>
    <cellStyle name="Standaard 25 2 3 2 2 3" xfId="23252"/>
    <cellStyle name="Standaard 25 2 3 2 2 4" xfId="25974"/>
    <cellStyle name="Standaard 25 2 3 2 3" xfId="12146"/>
    <cellStyle name="Standaard 25 2 3 2 4" xfId="21891"/>
    <cellStyle name="Standaard 25 2 3 2 5" xfId="24613"/>
    <cellStyle name="Standaard 25 2 3 3" xfId="2403"/>
    <cellStyle name="Standaard 25 2 3 3 2" xfId="4624"/>
    <cellStyle name="Standaard 25 2 3 3 2 2" xfId="14351"/>
    <cellStyle name="Standaard 25 2 3 3 2 3" xfId="23240"/>
    <cellStyle name="Standaard 25 2 3 3 2 4" xfId="25962"/>
    <cellStyle name="Standaard 25 2 3 3 3" xfId="12134"/>
    <cellStyle name="Standaard 25 2 3 3 4" xfId="21878"/>
    <cellStyle name="Standaard 25 2 3 3 5" xfId="24601"/>
    <cellStyle name="Standaard 25 2 3 4" xfId="4536"/>
    <cellStyle name="Standaard 25 2 3 4 2" xfId="14263"/>
    <cellStyle name="Standaard 25 2 3 4 3" xfId="23217"/>
    <cellStyle name="Standaard 25 2 3 4 4" xfId="25939"/>
    <cellStyle name="Standaard 25 2 3 5" xfId="12110"/>
    <cellStyle name="Standaard 25 2 3 6" xfId="21854"/>
    <cellStyle name="Standaard 25 2 3 7" xfId="24577"/>
    <cellStyle name="Standaard 25 2 4" xfId="2413"/>
    <cellStyle name="Standaard 25 2 4 2" xfId="4634"/>
    <cellStyle name="Standaard 25 2 4 2 2" xfId="14361"/>
    <cellStyle name="Standaard 25 2 4 2 3" xfId="23249"/>
    <cellStyle name="Standaard 25 2 4 2 4" xfId="25971"/>
    <cellStyle name="Standaard 25 2 4 3" xfId="12143"/>
    <cellStyle name="Standaard 25 2 4 4" xfId="21888"/>
    <cellStyle name="Standaard 25 2 4 5" xfId="24610"/>
    <cellStyle name="Standaard 25 2 5" xfId="2400"/>
    <cellStyle name="Standaard 25 2 5 2" xfId="4621"/>
    <cellStyle name="Standaard 25 2 5 2 2" xfId="14348"/>
    <cellStyle name="Standaard 25 2 5 2 3" xfId="23237"/>
    <cellStyle name="Standaard 25 2 5 2 4" xfId="25959"/>
    <cellStyle name="Standaard 25 2 5 3" xfId="12131"/>
    <cellStyle name="Standaard 25 2 5 4" xfId="21875"/>
    <cellStyle name="Standaard 25 2 5 5" xfId="24598"/>
    <cellStyle name="Standaard 25 3" xfId="2315"/>
    <cellStyle name="Standaard 25 3 2" xfId="2316"/>
    <cellStyle name="Standaard 25 3 2 2" xfId="2317"/>
    <cellStyle name="Standaard 25 3 2 2 2" xfId="2419"/>
    <cellStyle name="Standaard 25 3 2 2 2 2" xfId="4640"/>
    <cellStyle name="Standaard 25 3 2 2 2 2 2" xfId="14367"/>
    <cellStyle name="Standaard 25 3 2 2 2 2 3" xfId="23255"/>
    <cellStyle name="Standaard 25 3 2 2 2 2 4" xfId="25977"/>
    <cellStyle name="Standaard 25 3 2 2 2 3" xfId="12149"/>
    <cellStyle name="Standaard 25 3 2 2 2 4" xfId="21894"/>
    <cellStyle name="Standaard 25 3 2 2 2 5" xfId="24616"/>
    <cellStyle name="Standaard 25 3 2 2 3" xfId="2406"/>
    <cellStyle name="Standaard 25 3 2 2 3 2" xfId="4627"/>
    <cellStyle name="Standaard 25 3 2 2 3 2 2" xfId="14354"/>
    <cellStyle name="Standaard 25 3 2 2 3 2 3" xfId="23243"/>
    <cellStyle name="Standaard 25 3 2 2 3 2 4" xfId="25965"/>
    <cellStyle name="Standaard 25 3 2 2 3 3" xfId="12137"/>
    <cellStyle name="Standaard 25 3 2 2 3 4" xfId="21881"/>
    <cellStyle name="Standaard 25 3 2 2 3 5" xfId="24604"/>
    <cellStyle name="Standaard 25 3 2 2 4" xfId="4539"/>
    <cellStyle name="Standaard 25 3 2 2 4 2" xfId="14266"/>
    <cellStyle name="Standaard 25 3 2 2 4 3" xfId="23220"/>
    <cellStyle name="Standaard 25 3 2 2 4 4" xfId="25942"/>
    <cellStyle name="Standaard 25 3 2 2 5" xfId="12113"/>
    <cellStyle name="Standaard 25 3 2 2 6" xfId="21857"/>
    <cellStyle name="Standaard 25 3 2 2 7" xfId="24580"/>
    <cellStyle name="Standaard 25 3 2 3" xfId="2418"/>
    <cellStyle name="Standaard 25 3 2 3 2" xfId="4639"/>
    <cellStyle name="Standaard 25 3 2 3 2 2" xfId="14366"/>
    <cellStyle name="Standaard 25 3 2 3 2 3" xfId="23254"/>
    <cellStyle name="Standaard 25 3 2 3 2 4" xfId="25976"/>
    <cellStyle name="Standaard 25 3 2 3 3" xfId="12148"/>
    <cellStyle name="Standaard 25 3 2 3 4" xfId="21893"/>
    <cellStyle name="Standaard 25 3 2 3 5" xfId="24615"/>
    <cellStyle name="Standaard 25 3 2 4" xfId="2405"/>
    <cellStyle name="Standaard 25 3 2 4 2" xfId="4626"/>
    <cellStyle name="Standaard 25 3 2 4 2 2" xfId="14353"/>
    <cellStyle name="Standaard 25 3 2 4 2 3" xfId="23242"/>
    <cellStyle name="Standaard 25 3 2 4 2 4" xfId="25964"/>
    <cellStyle name="Standaard 25 3 2 4 3" xfId="12136"/>
    <cellStyle name="Standaard 25 3 2 4 4" xfId="21880"/>
    <cellStyle name="Standaard 25 3 2 4 5" xfId="24603"/>
    <cellStyle name="Standaard 25 3 2 5" xfId="4538"/>
    <cellStyle name="Standaard 25 3 2 5 2" xfId="14265"/>
    <cellStyle name="Standaard 25 3 2 5 3" xfId="23219"/>
    <cellStyle name="Standaard 25 3 2 5 4" xfId="25941"/>
    <cellStyle name="Standaard 25 3 2 6" xfId="12112"/>
    <cellStyle name="Standaard 25 3 2 7" xfId="21856"/>
    <cellStyle name="Standaard 25 3 2 8" xfId="24579"/>
    <cellStyle name="Standaard 25 3 3" xfId="2318"/>
    <cellStyle name="Standaard 25 3 3 2" xfId="2420"/>
    <cellStyle name="Standaard 25 3 3 2 2" xfId="4641"/>
    <cellStyle name="Standaard 25 3 3 2 2 2" xfId="14368"/>
    <cellStyle name="Standaard 25 3 3 2 2 3" xfId="23256"/>
    <cellStyle name="Standaard 25 3 3 2 2 4" xfId="25978"/>
    <cellStyle name="Standaard 25 3 3 2 3" xfId="12150"/>
    <cellStyle name="Standaard 25 3 3 2 4" xfId="21895"/>
    <cellStyle name="Standaard 25 3 3 2 5" xfId="24617"/>
    <cellStyle name="Standaard 25 3 3 3" xfId="2407"/>
    <cellStyle name="Standaard 25 3 3 3 2" xfId="4628"/>
    <cellStyle name="Standaard 25 3 3 3 2 2" xfId="14355"/>
    <cellStyle name="Standaard 25 3 3 3 2 3" xfId="23244"/>
    <cellStyle name="Standaard 25 3 3 3 2 4" xfId="25966"/>
    <cellStyle name="Standaard 25 3 3 3 3" xfId="12138"/>
    <cellStyle name="Standaard 25 3 3 3 4" xfId="21882"/>
    <cellStyle name="Standaard 25 3 3 3 5" xfId="24605"/>
    <cellStyle name="Standaard 25 3 3 4" xfId="4540"/>
    <cellStyle name="Standaard 25 3 3 4 2" xfId="14267"/>
    <cellStyle name="Standaard 25 3 3 4 3" xfId="23221"/>
    <cellStyle name="Standaard 25 3 3 4 4" xfId="25943"/>
    <cellStyle name="Standaard 25 3 3 5" xfId="12114"/>
    <cellStyle name="Standaard 25 3 3 6" xfId="21858"/>
    <cellStyle name="Standaard 25 3 3 7" xfId="24581"/>
    <cellStyle name="Standaard 25 3 4" xfId="2417"/>
    <cellStyle name="Standaard 25 3 4 2" xfId="4638"/>
    <cellStyle name="Standaard 25 3 4 2 2" xfId="14365"/>
    <cellStyle name="Standaard 25 3 4 2 3" xfId="23253"/>
    <cellStyle name="Standaard 25 3 4 2 4" xfId="25975"/>
    <cellStyle name="Standaard 25 3 4 3" xfId="12147"/>
    <cellStyle name="Standaard 25 3 4 4" xfId="21892"/>
    <cellStyle name="Standaard 25 3 4 5" xfId="24614"/>
    <cellStyle name="Standaard 25 3 5" xfId="2404"/>
    <cellStyle name="Standaard 25 3 5 2" xfId="4625"/>
    <cellStyle name="Standaard 25 3 5 2 2" xfId="14352"/>
    <cellStyle name="Standaard 25 3 5 2 3" xfId="23241"/>
    <cellStyle name="Standaard 25 3 5 2 4" xfId="25963"/>
    <cellStyle name="Standaard 25 3 5 3" xfId="12135"/>
    <cellStyle name="Standaard 25 3 5 4" xfId="21879"/>
    <cellStyle name="Standaard 25 3 5 5" xfId="24602"/>
    <cellStyle name="Standaard 25 3 6" xfId="4537"/>
    <cellStyle name="Standaard 25 3 6 2" xfId="14264"/>
    <cellStyle name="Standaard 25 3 6 3" xfId="23218"/>
    <cellStyle name="Standaard 25 3 6 4" xfId="25940"/>
    <cellStyle name="Standaard 25 3 7" xfId="12111"/>
    <cellStyle name="Standaard 25 3 8" xfId="21855"/>
    <cellStyle name="Standaard 25 3 9" xfId="24578"/>
    <cellStyle name="Standaard 25 4" xfId="2319"/>
    <cellStyle name="Standaard 25 4 2" xfId="2320"/>
    <cellStyle name="Standaard 25 4 2 2" xfId="2422"/>
    <cellStyle name="Standaard 25 4 2 2 2" xfId="4643"/>
    <cellStyle name="Standaard 25 4 2 2 2 2" xfId="14370"/>
    <cellStyle name="Standaard 25 4 2 2 2 3" xfId="23258"/>
    <cellStyle name="Standaard 25 4 2 2 2 4" xfId="25980"/>
    <cellStyle name="Standaard 25 4 2 2 3" xfId="12152"/>
    <cellStyle name="Standaard 25 4 2 2 4" xfId="21897"/>
    <cellStyle name="Standaard 25 4 2 2 5" xfId="24619"/>
    <cellStyle name="Standaard 25 4 2 3" xfId="2409"/>
    <cellStyle name="Standaard 25 4 2 3 2" xfId="4630"/>
    <cellStyle name="Standaard 25 4 2 3 2 2" xfId="14357"/>
    <cellStyle name="Standaard 25 4 2 3 2 3" xfId="23246"/>
    <cellStyle name="Standaard 25 4 2 3 2 4" xfId="25968"/>
    <cellStyle name="Standaard 25 4 2 3 3" xfId="12140"/>
    <cellStyle name="Standaard 25 4 2 3 4" xfId="21884"/>
    <cellStyle name="Standaard 25 4 2 3 5" xfId="24607"/>
    <cellStyle name="Standaard 25 4 2 4" xfId="4542"/>
    <cellStyle name="Standaard 25 4 2 4 2" xfId="14269"/>
    <cellStyle name="Standaard 25 4 2 4 3" xfId="23223"/>
    <cellStyle name="Standaard 25 4 2 4 4" xfId="25945"/>
    <cellStyle name="Standaard 25 4 2 5" xfId="12116"/>
    <cellStyle name="Standaard 25 4 2 6" xfId="21860"/>
    <cellStyle name="Standaard 25 4 2 7" xfId="24583"/>
    <cellStyle name="Standaard 25 4 3" xfId="2421"/>
    <cellStyle name="Standaard 25 4 3 2" xfId="4642"/>
    <cellStyle name="Standaard 25 4 3 2 2" xfId="14369"/>
    <cellStyle name="Standaard 25 4 3 2 3" xfId="23257"/>
    <cellStyle name="Standaard 25 4 3 2 4" xfId="25979"/>
    <cellStyle name="Standaard 25 4 3 3" xfId="12151"/>
    <cellStyle name="Standaard 25 4 3 4" xfId="21896"/>
    <cellStyle name="Standaard 25 4 3 5" xfId="24618"/>
    <cellStyle name="Standaard 25 4 4" xfId="2408"/>
    <cellStyle name="Standaard 25 4 4 2" xfId="4629"/>
    <cellStyle name="Standaard 25 4 4 2 2" xfId="14356"/>
    <cellStyle name="Standaard 25 4 4 2 3" xfId="23245"/>
    <cellStyle name="Standaard 25 4 4 2 4" xfId="25967"/>
    <cellStyle name="Standaard 25 4 4 3" xfId="12139"/>
    <cellStyle name="Standaard 25 4 4 4" xfId="21883"/>
    <cellStyle name="Standaard 25 4 4 5" xfId="24606"/>
    <cellStyle name="Standaard 25 4 5" xfId="4541"/>
    <cellStyle name="Standaard 25 4 5 2" xfId="14268"/>
    <cellStyle name="Standaard 25 4 5 3" xfId="23222"/>
    <cellStyle name="Standaard 25 4 5 4" xfId="25944"/>
    <cellStyle name="Standaard 25 4 6" xfId="12115"/>
    <cellStyle name="Standaard 25 4 7" xfId="21859"/>
    <cellStyle name="Standaard 25 4 8" xfId="24582"/>
    <cellStyle name="Standaard 25 5" xfId="2321"/>
    <cellStyle name="Standaard 25 5 2" xfId="2423"/>
    <cellStyle name="Standaard 25 5 2 2" xfId="4644"/>
    <cellStyle name="Standaard 25 5 2 2 2" xfId="14371"/>
    <cellStyle name="Standaard 25 5 2 2 3" xfId="23259"/>
    <cellStyle name="Standaard 25 5 2 2 4" xfId="25981"/>
    <cellStyle name="Standaard 25 5 2 3" xfId="12153"/>
    <cellStyle name="Standaard 25 5 2 4" xfId="21898"/>
    <cellStyle name="Standaard 25 5 2 5" xfId="24620"/>
    <cellStyle name="Standaard 25 5 3" xfId="2410"/>
    <cellStyle name="Standaard 25 5 3 2" xfId="4631"/>
    <cellStyle name="Standaard 25 5 3 2 2" xfId="14358"/>
    <cellStyle name="Standaard 25 5 3 2 3" xfId="23247"/>
    <cellStyle name="Standaard 25 5 3 2 4" xfId="25969"/>
    <cellStyle name="Standaard 25 5 3 3" xfId="12141"/>
    <cellStyle name="Standaard 25 5 3 4" xfId="21885"/>
    <cellStyle name="Standaard 25 5 3 5" xfId="24608"/>
    <cellStyle name="Standaard 25 5 4" xfId="4543"/>
    <cellStyle name="Standaard 25 5 4 2" xfId="14270"/>
    <cellStyle name="Standaard 25 5 4 3" xfId="23224"/>
    <cellStyle name="Standaard 25 5 4 4" xfId="25946"/>
    <cellStyle name="Standaard 25 5 5" xfId="12117"/>
    <cellStyle name="Standaard 25 5 6" xfId="21861"/>
    <cellStyle name="Standaard 25 5 7" xfId="24584"/>
    <cellStyle name="Standaard 25 6" xfId="2322"/>
    <cellStyle name="Standaard 25 6 2" xfId="2412"/>
    <cellStyle name="Standaard 25 6 2 2" xfId="4633"/>
    <cellStyle name="Standaard 25 6 2 2 2" xfId="14360"/>
    <cellStyle name="Standaard 25 6 2 2 3" xfId="23248"/>
    <cellStyle name="Standaard 25 6 2 2 4" xfId="25970"/>
    <cellStyle name="Standaard 25 6 2 3" xfId="12142"/>
    <cellStyle name="Standaard 25 6 2 4" xfId="21887"/>
    <cellStyle name="Standaard 25 6 2 5" xfId="24609"/>
    <cellStyle name="Standaard 25 6 3" xfId="4544"/>
    <cellStyle name="Standaard 25 6 3 2" xfId="14271"/>
    <cellStyle name="Standaard 25 6 3 3" xfId="23225"/>
    <cellStyle name="Standaard 25 6 3 4" xfId="25947"/>
    <cellStyle name="Standaard 25 6 4" xfId="12118"/>
    <cellStyle name="Standaard 25 6 5" xfId="21862"/>
    <cellStyle name="Standaard 25 6 6" xfId="24585"/>
    <cellStyle name="Standaard 25 7" xfId="2323"/>
    <cellStyle name="Standaard 25 7 10" xfId="8074"/>
    <cellStyle name="Standaard 25 7 10 2" xfId="17801"/>
    <cellStyle name="Standaard 25 7 11" xfId="6948"/>
    <cellStyle name="Standaard 25 7 11 2" xfId="16675"/>
    <cellStyle name="Standaard 25 7 12" xfId="8239"/>
    <cellStyle name="Standaard 25 7 12 2" xfId="17966"/>
    <cellStyle name="Standaard 25 7 13" xfId="8606"/>
    <cellStyle name="Standaard 25 7 13 2" xfId="18333"/>
    <cellStyle name="Standaard 25 7 14" xfId="8780"/>
    <cellStyle name="Standaard 25 7 14 2" xfId="18507"/>
    <cellStyle name="Standaard 25 7 15" xfId="8955"/>
    <cellStyle name="Standaard 25 7 15 2" xfId="18682"/>
    <cellStyle name="Standaard 25 7 16" xfId="9303"/>
    <cellStyle name="Standaard 25 7 16 2" xfId="19030"/>
    <cellStyle name="Standaard 25 7 17" xfId="9473"/>
    <cellStyle name="Standaard 25 7 17 2" xfId="19200"/>
    <cellStyle name="Standaard 25 7 18" xfId="9638"/>
    <cellStyle name="Standaard 25 7 18 2" xfId="19365"/>
    <cellStyle name="Standaard 25 7 19" xfId="9969"/>
    <cellStyle name="Standaard 25 7 19 2" xfId="19696"/>
    <cellStyle name="Standaard 25 7 2" xfId="5751"/>
    <cellStyle name="Standaard 25 7 2 2" xfId="15478"/>
    <cellStyle name="Standaard 25 7 20" xfId="10127"/>
    <cellStyle name="Standaard 25 7 20 2" xfId="19854"/>
    <cellStyle name="Standaard 25 7 21" xfId="10282"/>
    <cellStyle name="Standaard 25 7 21 2" xfId="20009"/>
    <cellStyle name="Standaard 25 7 22" xfId="10435"/>
    <cellStyle name="Standaard 25 7 22 2" xfId="20162"/>
    <cellStyle name="Standaard 25 7 23" xfId="10732"/>
    <cellStyle name="Standaard 25 7 23 2" xfId="20459"/>
    <cellStyle name="Standaard 25 7 24" xfId="12119"/>
    <cellStyle name="Standaard 25 7 25" xfId="24586"/>
    <cellStyle name="Standaard 25 7 3" xfId="4829"/>
    <cellStyle name="Standaard 25 7 3 2" xfId="14556"/>
    <cellStyle name="Standaard 25 7 4" xfId="6337"/>
    <cellStyle name="Standaard 25 7 4 2" xfId="16064"/>
    <cellStyle name="Standaard 25 7 5" xfId="6543"/>
    <cellStyle name="Standaard 25 7 5 2" xfId="16270"/>
    <cellStyle name="Standaard 25 7 6" xfId="6951"/>
    <cellStyle name="Standaard 25 7 6 2" xfId="16678"/>
    <cellStyle name="Standaard 25 7 7" xfId="7154"/>
    <cellStyle name="Standaard 25 7 7 2" xfId="16881"/>
    <cellStyle name="Standaard 25 7 8" xfId="7354"/>
    <cellStyle name="Standaard 25 7 8 2" xfId="17081"/>
    <cellStyle name="Standaard 25 7 9" xfId="7742"/>
    <cellStyle name="Standaard 25 7 9 2" xfId="17469"/>
    <cellStyle name="Standaard 25 8" xfId="2324"/>
    <cellStyle name="Standaard 25 8 2" xfId="2428"/>
    <cellStyle name="Standaard 25 8 2 2" xfId="4648"/>
    <cellStyle name="Standaard 25 8 2 2 2" xfId="14375"/>
    <cellStyle name="Standaard 25 8 2 2 3" xfId="23260"/>
    <cellStyle name="Standaard 25 8 2 2 4" xfId="25982"/>
    <cellStyle name="Standaard 25 8 2 3" xfId="12155"/>
    <cellStyle name="Standaard 25 8 2 4" xfId="21900"/>
    <cellStyle name="Standaard 25 8 2 5" xfId="24622"/>
    <cellStyle name="Standaard 25 8 3" xfId="4545"/>
    <cellStyle name="Standaard 25 8 3 2" xfId="14272"/>
    <cellStyle name="Standaard 25 8 3 3" xfId="23226"/>
    <cellStyle name="Standaard 25 8 3 4" xfId="25948"/>
    <cellStyle name="Standaard 25 8 4" xfId="12120"/>
    <cellStyle name="Standaard 25 8 5" xfId="21863"/>
    <cellStyle name="Standaard 25 8 6" xfId="24587"/>
    <cellStyle name="Standaard 25 9" xfId="2325"/>
    <cellStyle name="Standaard 26" xfId="261"/>
    <cellStyle name="Standaard 26 2" xfId="262"/>
    <cellStyle name="Standaard 26 3" xfId="1215"/>
    <cellStyle name="Standaard 26 4" xfId="2424"/>
    <cellStyle name="Standaard 26 4 10" xfId="8127"/>
    <cellStyle name="Standaard 26 4 10 2" xfId="17854"/>
    <cellStyle name="Standaard 26 4 11" xfId="2679"/>
    <cellStyle name="Standaard 26 4 11 2" xfId="12406"/>
    <cellStyle name="Standaard 26 4 12" xfId="8320"/>
    <cellStyle name="Standaard 26 4 12 2" xfId="18047"/>
    <cellStyle name="Standaard 26 4 13" xfId="8682"/>
    <cellStyle name="Standaard 26 4 13 2" xfId="18409"/>
    <cellStyle name="Standaard 26 4 14" xfId="8853"/>
    <cellStyle name="Standaard 26 4 14 2" xfId="18580"/>
    <cellStyle name="Standaard 26 4 15" xfId="9032"/>
    <cellStyle name="Standaard 26 4 15 2" xfId="18759"/>
    <cellStyle name="Standaard 26 4 16" xfId="9376"/>
    <cellStyle name="Standaard 26 4 16 2" xfId="19103"/>
    <cellStyle name="Standaard 26 4 17" xfId="9541"/>
    <cellStyle name="Standaard 26 4 17 2" xfId="19268"/>
    <cellStyle name="Standaard 26 4 18" xfId="9711"/>
    <cellStyle name="Standaard 26 4 18 2" xfId="19438"/>
    <cellStyle name="Standaard 26 4 19" xfId="10033"/>
    <cellStyle name="Standaard 26 4 19 2" xfId="19760"/>
    <cellStyle name="Standaard 26 4 2" xfId="5844"/>
    <cellStyle name="Standaard 26 4 2 2" xfId="15571"/>
    <cellStyle name="Standaard 26 4 20" xfId="10190"/>
    <cellStyle name="Standaard 26 4 20 2" xfId="19917"/>
    <cellStyle name="Standaard 26 4 21" xfId="10344"/>
    <cellStyle name="Standaard 26 4 21 2" xfId="20071"/>
    <cellStyle name="Standaard 26 4 22" xfId="10496"/>
    <cellStyle name="Standaard 26 4 22 2" xfId="20223"/>
    <cellStyle name="Standaard 26 4 23" xfId="10793"/>
    <cellStyle name="Standaard 26 4 23 2" xfId="20520"/>
    <cellStyle name="Standaard 26 4 24" xfId="12154"/>
    <cellStyle name="Standaard 26 4 25" xfId="24621"/>
    <cellStyle name="Standaard 26 4 3" xfId="6045"/>
    <cellStyle name="Standaard 26 4 3 2" xfId="15772"/>
    <cellStyle name="Standaard 26 4 4" xfId="6423"/>
    <cellStyle name="Standaard 26 4 4 2" xfId="16150"/>
    <cellStyle name="Standaard 26 4 5" xfId="6632"/>
    <cellStyle name="Standaard 26 4 5 2" xfId="16359"/>
    <cellStyle name="Standaard 26 4 6" xfId="7043"/>
    <cellStyle name="Standaard 26 4 6 2" xfId="16770"/>
    <cellStyle name="Standaard 26 4 7" xfId="7236"/>
    <cellStyle name="Standaard 26 4 7 2" xfId="16963"/>
    <cellStyle name="Standaard 26 4 8" xfId="7435"/>
    <cellStyle name="Standaard 26 4 8 2" xfId="17162"/>
    <cellStyle name="Standaard 26 4 9" xfId="7827"/>
    <cellStyle name="Standaard 26 4 9 2" xfId="17554"/>
    <cellStyle name="Standaard 27" xfId="263"/>
    <cellStyle name="Standaard 27 2" xfId="264"/>
    <cellStyle name="Standaard 27 3" xfId="1216"/>
    <cellStyle name="Standaard 28" xfId="265"/>
    <cellStyle name="Standaard 28 2" xfId="266"/>
    <cellStyle name="Standaard 28 3" xfId="1217"/>
    <cellStyle name="Standaard 29" xfId="267"/>
    <cellStyle name="Standaard 29 2" xfId="268"/>
    <cellStyle name="Standaard 29 3" xfId="1218"/>
    <cellStyle name="Standaard 3" xfId="56"/>
    <cellStyle name="Standaard 3 2" xfId="269"/>
    <cellStyle name="Standaard 3 2 2" xfId="270"/>
    <cellStyle name="Standaard 3 2 3" xfId="271"/>
    <cellStyle name="Standaard 3 2 4" xfId="272"/>
    <cellStyle name="Standaard 3 3" xfId="273"/>
    <cellStyle name="Standaard 3 4" xfId="274"/>
    <cellStyle name="Standaard 3 5" xfId="275"/>
    <cellStyle name="Standaard 3 6" xfId="276"/>
    <cellStyle name="Standaard 30" xfId="277"/>
    <cellStyle name="Standaard 31" xfId="833"/>
    <cellStyle name="Standaard 31 10" xfId="20547"/>
    <cellStyle name="Standaard 31 11" xfId="23272"/>
    <cellStyle name="Standaard 31 2" xfId="950"/>
    <cellStyle name="Standaard 31 2 2" xfId="1038"/>
    <cellStyle name="Standaard 31 2 2 2" xfId="1375"/>
    <cellStyle name="Standaard 31 2 2 2 2" xfId="2038"/>
    <cellStyle name="Standaard 31 2 2 2 2 2" xfId="4260"/>
    <cellStyle name="Standaard 31 2 2 2 2 2 2" xfId="13987"/>
    <cellStyle name="Standaard 31 2 2 2 2 2 3" xfId="23028"/>
    <cellStyle name="Standaard 31 2 2 2 2 2 4" xfId="25750"/>
    <cellStyle name="Standaard 31 2 2 2 2 3" xfId="11921"/>
    <cellStyle name="Standaard 31 2 2 2 2 4" xfId="21665"/>
    <cellStyle name="Standaard 31 2 2 2 2 5" xfId="24388"/>
    <cellStyle name="Standaard 31 2 2 2 3" xfId="3599"/>
    <cellStyle name="Standaard 31 2 2 2 3 2" xfId="13326"/>
    <cellStyle name="Standaard 31 2 2 2 3 3" xfId="22372"/>
    <cellStyle name="Standaard 31 2 2 2 3 4" xfId="25094"/>
    <cellStyle name="Standaard 31 2 2 2 4" xfId="11265"/>
    <cellStyle name="Standaard 31 2 2 2 5" xfId="21009"/>
    <cellStyle name="Standaard 31 2 2 2 6" xfId="23732"/>
    <cellStyle name="Standaard 31 2 2 3" xfId="1710"/>
    <cellStyle name="Standaard 31 2 2 3 2" xfId="3932"/>
    <cellStyle name="Standaard 31 2 2 3 2 2" xfId="13659"/>
    <cellStyle name="Standaard 31 2 2 3 2 3" xfId="22700"/>
    <cellStyle name="Standaard 31 2 2 3 2 4" xfId="25422"/>
    <cellStyle name="Standaard 31 2 2 3 3" xfId="11593"/>
    <cellStyle name="Standaard 31 2 2 3 4" xfId="21337"/>
    <cellStyle name="Standaard 31 2 2 3 5" xfId="24060"/>
    <cellStyle name="Standaard 31 2 2 4" xfId="3234"/>
    <cellStyle name="Standaard 31 2 2 4 2" xfId="12961"/>
    <cellStyle name="Standaard 31 2 2 4 3" xfId="22044"/>
    <cellStyle name="Standaard 31 2 2 4 4" xfId="24766"/>
    <cellStyle name="Standaard 31 2 2 5" xfId="10937"/>
    <cellStyle name="Standaard 31 2 2 6" xfId="20680"/>
    <cellStyle name="Standaard 31 2 2 7" xfId="23404"/>
    <cellStyle name="Standaard 31 2 3" xfId="1129"/>
    <cellStyle name="Standaard 31 2 3 2" xfId="1465"/>
    <cellStyle name="Standaard 31 2 3 2 2" xfId="2126"/>
    <cellStyle name="Standaard 31 2 3 2 2 2" xfId="4348"/>
    <cellStyle name="Standaard 31 2 3 2 2 2 2" xfId="14075"/>
    <cellStyle name="Standaard 31 2 3 2 2 2 3" xfId="23116"/>
    <cellStyle name="Standaard 31 2 3 2 2 2 4" xfId="25838"/>
    <cellStyle name="Standaard 31 2 3 2 2 3" xfId="12009"/>
    <cellStyle name="Standaard 31 2 3 2 2 4" xfId="21753"/>
    <cellStyle name="Standaard 31 2 3 2 2 5" xfId="24476"/>
    <cellStyle name="Standaard 31 2 3 2 3" xfId="3687"/>
    <cellStyle name="Standaard 31 2 3 2 3 2" xfId="13414"/>
    <cellStyle name="Standaard 31 2 3 2 3 3" xfId="22460"/>
    <cellStyle name="Standaard 31 2 3 2 3 4" xfId="25182"/>
    <cellStyle name="Standaard 31 2 3 2 4" xfId="11353"/>
    <cellStyle name="Standaard 31 2 3 2 5" xfId="21097"/>
    <cellStyle name="Standaard 31 2 3 2 6" xfId="23820"/>
    <cellStyle name="Standaard 31 2 3 3" xfId="1798"/>
    <cellStyle name="Standaard 31 2 3 3 2" xfId="4020"/>
    <cellStyle name="Standaard 31 2 3 3 2 2" xfId="13747"/>
    <cellStyle name="Standaard 31 2 3 3 2 3" xfId="22788"/>
    <cellStyle name="Standaard 31 2 3 3 2 4" xfId="25510"/>
    <cellStyle name="Standaard 31 2 3 3 3" xfId="11681"/>
    <cellStyle name="Standaard 31 2 3 3 4" xfId="21425"/>
    <cellStyle name="Standaard 31 2 3 3 5" xfId="24148"/>
    <cellStyle name="Standaard 31 2 3 4" xfId="3325"/>
    <cellStyle name="Standaard 31 2 3 4 2" xfId="13052"/>
    <cellStyle name="Standaard 31 2 3 4 3" xfId="22132"/>
    <cellStyle name="Standaard 31 2 3 4 4" xfId="24854"/>
    <cellStyle name="Standaard 31 2 3 5" xfId="11025"/>
    <cellStyle name="Standaard 31 2 3 6" xfId="20768"/>
    <cellStyle name="Standaard 31 2 3 7" xfId="23492"/>
    <cellStyle name="Standaard 31 2 4" xfId="1287"/>
    <cellStyle name="Standaard 31 2 4 2" xfId="1950"/>
    <cellStyle name="Standaard 31 2 4 2 2" xfId="4172"/>
    <cellStyle name="Standaard 31 2 4 2 2 2" xfId="13899"/>
    <cellStyle name="Standaard 31 2 4 2 2 3" xfId="22940"/>
    <cellStyle name="Standaard 31 2 4 2 2 4" xfId="25662"/>
    <cellStyle name="Standaard 31 2 4 2 3" xfId="11833"/>
    <cellStyle name="Standaard 31 2 4 2 4" xfId="21577"/>
    <cellStyle name="Standaard 31 2 4 2 5" xfId="24300"/>
    <cellStyle name="Standaard 31 2 4 3" xfId="3511"/>
    <cellStyle name="Standaard 31 2 4 3 2" xfId="13238"/>
    <cellStyle name="Standaard 31 2 4 3 3" xfId="22284"/>
    <cellStyle name="Standaard 31 2 4 3 4" xfId="25006"/>
    <cellStyle name="Standaard 31 2 4 4" xfId="11177"/>
    <cellStyle name="Standaard 31 2 4 5" xfId="20921"/>
    <cellStyle name="Standaard 31 2 4 6" xfId="23644"/>
    <cellStyle name="Standaard 31 2 5" xfId="1622"/>
    <cellStyle name="Standaard 31 2 5 2" xfId="3844"/>
    <cellStyle name="Standaard 31 2 5 2 2" xfId="13571"/>
    <cellStyle name="Standaard 31 2 5 2 3" xfId="22612"/>
    <cellStyle name="Standaard 31 2 5 2 4" xfId="25334"/>
    <cellStyle name="Standaard 31 2 5 3" xfId="11505"/>
    <cellStyle name="Standaard 31 2 5 4" xfId="21249"/>
    <cellStyle name="Standaard 31 2 5 5" xfId="23972"/>
    <cellStyle name="Standaard 31 2 6" xfId="3146"/>
    <cellStyle name="Standaard 31 2 6 2" xfId="12873"/>
    <cellStyle name="Standaard 31 2 6 3" xfId="21956"/>
    <cellStyle name="Standaard 31 2 6 4" xfId="24678"/>
    <cellStyle name="Standaard 31 2 7" xfId="10849"/>
    <cellStyle name="Standaard 31 2 8" xfId="20592"/>
    <cellStyle name="Standaard 31 2 9" xfId="23316"/>
    <cellStyle name="Standaard 31 3" xfId="994"/>
    <cellStyle name="Standaard 31 3 2" xfId="1331"/>
    <cellStyle name="Standaard 31 3 2 2" xfId="1994"/>
    <cellStyle name="Standaard 31 3 2 2 2" xfId="4216"/>
    <cellStyle name="Standaard 31 3 2 2 2 2" xfId="13943"/>
    <cellStyle name="Standaard 31 3 2 2 2 3" xfId="22984"/>
    <cellStyle name="Standaard 31 3 2 2 2 4" xfId="25706"/>
    <cellStyle name="Standaard 31 3 2 2 3" xfId="11877"/>
    <cellStyle name="Standaard 31 3 2 2 4" xfId="21621"/>
    <cellStyle name="Standaard 31 3 2 2 5" xfId="24344"/>
    <cellStyle name="Standaard 31 3 2 3" xfId="3555"/>
    <cellStyle name="Standaard 31 3 2 3 2" xfId="13282"/>
    <cellStyle name="Standaard 31 3 2 3 3" xfId="22328"/>
    <cellStyle name="Standaard 31 3 2 3 4" xfId="25050"/>
    <cellStyle name="Standaard 31 3 2 4" xfId="11221"/>
    <cellStyle name="Standaard 31 3 2 5" xfId="20965"/>
    <cellStyle name="Standaard 31 3 2 6" xfId="23688"/>
    <cellStyle name="Standaard 31 3 3" xfId="1666"/>
    <cellStyle name="Standaard 31 3 3 2" xfId="3888"/>
    <cellStyle name="Standaard 31 3 3 2 2" xfId="13615"/>
    <cellStyle name="Standaard 31 3 3 2 3" xfId="22656"/>
    <cellStyle name="Standaard 31 3 3 2 4" xfId="25378"/>
    <cellStyle name="Standaard 31 3 3 3" xfId="11549"/>
    <cellStyle name="Standaard 31 3 3 4" xfId="21293"/>
    <cellStyle name="Standaard 31 3 3 5" xfId="24016"/>
    <cellStyle name="Standaard 31 3 4" xfId="3190"/>
    <cellStyle name="Standaard 31 3 4 2" xfId="12917"/>
    <cellStyle name="Standaard 31 3 4 3" xfId="22000"/>
    <cellStyle name="Standaard 31 3 4 4" xfId="24722"/>
    <cellStyle name="Standaard 31 3 5" xfId="10893"/>
    <cellStyle name="Standaard 31 3 6" xfId="20636"/>
    <cellStyle name="Standaard 31 3 7" xfId="23360"/>
    <cellStyle name="Standaard 31 4" xfId="1083"/>
    <cellStyle name="Standaard 31 4 2" xfId="1420"/>
    <cellStyle name="Standaard 31 4 2 2" xfId="2082"/>
    <cellStyle name="Standaard 31 4 2 2 2" xfId="4304"/>
    <cellStyle name="Standaard 31 4 2 2 2 2" xfId="14031"/>
    <cellStyle name="Standaard 31 4 2 2 2 3" xfId="23072"/>
    <cellStyle name="Standaard 31 4 2 2 2 4" xfId="25794"/>
    <cellStyle name="Standaard 31 4 2 2 3" xfId="11965"/>
    <cellStyle name="Standaard 31 4 2 2 4" xfId="21709"/>
    <cellStyle name="Standaard 31 4 2 2 5" xfId="24432"/>
    <cellStyle name="Standaard 31 4 2 3" xfId="3643"/>
    <cellStyle name="Standaard 31 4 2 3 2" xfId="13370"/>
    <cellStyle name="Standaard 31 4 2 3 3" xfId="22416"/>
    <cellStyle name="Standaard 31 4 2 3 4" xfId="25138"/>
    <cellStyle name="Standaard 31 4 2 4" xfId="11309"/>
    <cellStyle name="Standaard 31 4 2 5" xfId="21053"/>
    <cellStyle name="Standaard 31 4 2 6" xfId="23776"/>
    <cellStyle name="Standaard 31 4 3" xfId="1754"/>
    <cellStyle name="Standaard 31 4 3 2" xfId="3976"/>
    <cellStyle name="Standaard 31 4 3 2 2" xfId="13703"/>
    <cellStyle name="Standaard 31 4 3 2 3" xfId="22744"/>
    <cellStyle name="Standaard 31 4 3 2 4" xfId="25466"/>
    <cellStyle name="Standaard 31 4 3 3" xfId="11637"/>
    <cellStyle name="Standaard 31 4 3 4" xfId="21381"/>
    <cellStyle name="Standaard 31 4 3 5" xfId="24104"/>
    <cellStyle name="Standaard 31 4 4" xfId="3279"/>
    <cellStyle name="Standaard 31 4 4 2" xfId="13006"/>
    <cellStyle name="Standaard 31 4 4 3" xfId="22088"/>
    <cellStyle name="Standaard 31 4 4 4" xfId="24810"/>
    <cellStyle name="Standaard 31 4 5" xfId="10981"/>
    <cellStyle name="Standaard 31 4 6" xfId="20724"/>
    <cellStyle name="Standaard 31 4 7" xfId="23448"/>
    <cellStyle name="Standaard 31 5" xfId="1204"/>
    <cellStyle name="Standaard 31 5 2" xfId="1539"/>
    <cellStyle name="Standaard 31 5 2 2" xfId="2200"/>
    <cellStyle name="Standaard 31 5 2 2 2" xfId="4422"/>
    <cellStyle name="Standaard 31 5 2 2 2 2" xfId="14149"/>
    <cellStyle name="Standaard 31 5 2 2 2 3" xfId="23190"/>
    <cellStyle name="Standaard 31 5 2 2 2 4" xfId="25912"/>
    <cellStyle name="Standaard 31 5 2 2 3" xfId="12083"/>
    <cellStyle name="Standaard 31 5 2 2 4" xfId="21827"/>
    <cellStyle name="Standaard 31 5 2 2 5" xfId="24550"/>
    <cellStyle name="Standaard 31 5 2 3" xfId="3761"/>
    <cellStyle name="Standaard 31 5 2 3 2" xfId="13488"/>
    <cellStyle name="Standaard 31 5 2 3 3" xfId="22534"/>
    <cellStyle name="Standaard 31 5 2 3 4" xfId="25256"/>
    <cellStyle name="Standaard 31 5 2 4" xfId="11427"/>
    <cellStyle name="Standaard 31 5 2 5" xfId="21171"/>
    <cellStyle name="Standaard 31 5 2 6" xfId="23894"/>
    <cellStyle name="Standaard 31 5 3" xfId="1872"/>
    <cellStyle name="Standaard 31 5 3 2" xfId="4094"/>
    <cellStyle name="Standaard 31 5 3 2 2" xfId="13821"/>
    <cellStyle name="Standaard 31 5 3 2 3" xfId="22862"/>
    <cellStyle name="Standaard 31 5 3 2 4" xfId="25584"/>
    <cellStyle name="Standaard 31 5 3 3" xfId="11755"/>
    <cellStyle name="Standaard 31 5 3 4" xfId="21499"/>
    <cellStyle name="Standaard 31 5 3 5" xfId="24222"/>
    <cellStyle name="Standaard 31 5 4" xfId="3400"/>
    <cellStyle name="Standaard 31 5 4 2" xfId="13127"/>
    <cellStyle name="Standaard 31 5 4 3" xfId="22206"/>
    <cellStyle name="Standaard 31 5 4 4" xfId="24928"/>
    <cellStyle name="Standaard 31 5 5" xfId="11099"/>
    <cellStyle name="Standaard 31 5 6" xfId="20842"/>
    <cellStyle name="Standaard 31 5 7" xfId="23566"/>
    <cellStyle name="Standaard 31 6" xfId="1243"/>
    <cellStyle name="Standaard 31 6 2" xfId="1906"/>
    <cellStyle name="Standaard 31 6 2 2" xfId="4128"/>
    <cellStyle name="Standaard 31 6 2 2 2" xfId="13855"/>
    <cellStyle name="Standaard 31 6 2 2 3" xfId="22896"/>
    <cellStyle name="Standaard 31 6 2 2 4" xfId="25618"/>
    <cellStyle name="Standaard 31 6 2 3" xfId="11789"/>
    <cellStyle name="Standaard 31 6 2 4" xfId="21533"/>
    <cellStyle name="Standaard 31 6 2 5" xfId="24256"/>
    <cellStyle name="Standaard 31 6 3" xfId="3467"/>
    <cellStyle name="Standaard 31 6 3 2" xfId="13194"/>
    <cellStyle name="Standaard 31 6 3 3" xfId="22240"/>
    <cellStyle name="Standaard 31 6 3 4" xfId="24962"/>
    <cellStyle name="Standaard 31 6 4" xfId="11133"/>
    <cellStyle name="Standaard 31 6 5" xfId="20877"/>
    <cellStyle name="Standaard 31 6 6" xfId="23600"/>
    <cellStyle name="Standaard 31 7" xfId="1578"/>
    <cellStyle name="Standaard 31 7 2" xfId="3800"/>
    <cellStyle name="Standaard 31 7 2 2" xfId="13527"/>
    <cellStyle name="Standaard 31 7 2 3" xfId="22568"/>
    <cellStyle name="Standaard 31 7 2 4" xfId="25290"/>
    <cellStyle name="Standaard 31 7 3" xfId="11461"/>
    <cellStyle name="Standaard 31 7 4" xfId="21205"/>
    <cellStyle name="Standaard 31 7 5" xfId="23928"/>
    <cellStyle name="Standaard 31 8" xfId="3041"/>
    <cellStyle name="Standaard 31 8 2" xfId="12768"/>
    <cellStyle name="Standaard 31 8 3" xfId="21912"/>
    <cellStyle name="Standaard 31 8 4" xfId="24634"/>
    <cellStyle name="Standaard 31 9" xfId="10805"/>
    <cellStyle name="Standaard 32" xfId="834"/>
    <cellStyle name="Standaard 32 10" xfId="20548"/>
    <cellStyle name="Standaard 32 11" xfId="23273"/>
    <cellStyle name="Standaard 32 2" xfId="951"/>
    <cellStyle name="Standaard 32 2 2" xfId="1039"/>
    <cellStyle name="Standaard 32 2 2 2" xfId="1376"/>
    <cellStyle name="Standaard 32 2 2 2 2" xfId="2039"/>
    <cellStyle name="Standaard 32 2 2 2 2 2" xfId="4261"/>
    <cellStyle name="Standaard 32 2 2 2 2 2 2" xfId="13988"/>
    <cellStyle name="Standaard 32 2 2 2 2 2 3" xfId="23029"/>
    <cellStyle name="Standaard 32 2 2 2 2 2 4" xfId="25751"/>
    <cellStyle name="Standaard 32 2 2 2 2 3" xfId="11922"/>
    <cellStyle name="Standaard 32 2 2 2 2 4" xfId="21666"/>
    <cellStyle name="Standaard 32 2 2 2 2 5" xfId="24389"/>
    <cellStyle name="Standaard 32 2 2 2 3" xfId="3600"/>
    <cellStyle name="Standaard 32 2 2 2 3 2" xfId="13327"/>
    <cellStyle name="Standaard 32 2 2 2 3 3" xfId="22373"/>
    <cellStyle name="Standaard 32 2 2 2 3 4" xfId="25095"/>
    <cellStyle name="Standaard 32 2 2 2 4" xfId="11266"/>
    <cellStyle name="Standaard 32 2 2 2 5" xfId="21010"/>
    <cellStyle name="Standaard 32 2 2 2 6" xfId="23733"/>
    <cellStyle name="Standaard 32 2 2 3" xfId="1711"/>
    <cellStyle name="Standaard 32 2 2 3 2" xfId="3933"/>
    <cellStyle name="Standaard 32 2 2 3 2 2" xfId="13660"/>
    <cellStyle name="Standaard 32 2 2 3 2 3" xfId="22701"/>
    <cellStyle name="Standaard 32 2 2 3 2 4" xfId="25423"/>
    <cellStyle name="Standaard 32 2 2 3 3" xfId="11594"/>
    <cellStyle name="Standaard 32 2 2 3 4" xfId="21338"/>
    <cellStyle name="Standaard 32 2 2 3 5" xfId="24061"/>
    <cellStyle name="Standaard 32 2 2 4" xfId="3235"/>
    <cellStyle name="Standaard 32 2 2 4 2" xfId="12962"/>
    <cellStyle name="Standaard 32 2 2 4 3" xfId="22045"/>
    <cellStyle name="Standaard 32 2 2 4 4" xfId="24767"/>
    <cellStyle name="Standaard 32 2 2 5" xfId="10938"/>
    <cellStyle name="Standaard 32 2 2 6" xfId="20681"/>
    <cellStyle name="Standaard 32 2 2 7" xfId="23405"/>
    <cellStyle name="Standaard 32 2 3" xfId="1130"/>
    <cellStyle name="Standaard 32 2 3 2" xfId="1466"/>
    <cellStyle name="Standaard 32 2 3 2 2" xfId="2127"/>
    <cellStyle name="Standaard 32 2 3 2 2 2" xfId="4349"/>
    <cellStyle name="Standaard 32 2 3 2 2 2 2" xfId="14076"/>
    <cellStyle name="Standaard 32 2 3 2 2 2 3" xfId="23117"/>
    <cellStyle name="Standaard 32 2 3 2 2 2 4" xfId="25839"/>
    <cellStyle name="Standaard 32 2 3 2 2 3" xfId="12010"/>
    <cellStyle name="Standaard 32 2 3 2 2 4" xfId="21754"/>
    <cellStyle name="Standaard 32 2 3 2 2 5" xfId="24477"/>
    <cellStyle name="Standaard 32 2 3 2 3" xfId="3688"/>
    <cellStyle name="Standaard 32 2 3 2 3 2" xfId="13415"/>
    <cellStyle name="Standaard 32 2 3 2 3 3" xfId="22461"/>
    <cellStyle name="Standaard 32 2 3 2 3 4" xfId="25183"/>
    <cellStyle name="Standaard 32 2 3 2 4" xfId="11354"/>
    <cellStyle name="Standaard 32 2 3 2 5" xfId="21098"/>
    <cellStyle name="Standaard 32 2 3 2 6" xfId="23821"/>
    <cellStyle name="Standaard 32 2 3 3" xfId="1799"/>
    <cellStyle name="Standaard 32 2 3 3 2" xfId="4021"/>
    <cellStyle name="Standaard 32 2 3 3 2 2" xfId="13748"/>
    <cellStyle name="Standaard 32 2 3 3 2 3" xfId="22789"/>
    <cellStyle name="Standaard 32 2 3 3 2 4" xfId="25511"/>
    <cellStyle name="Standaard 32 2 3 3 3" xfId="11682"/>
    <cellStyle name="Standaard 32 2 3 3 4" xfId="21426"/>
    <cellStyle name="Standaard 32 2 3 3 5" xfId="24149"/>
    <cellStyle name="Standaard 32 2 3 4" xfId="3326"/>
    <cellStyle name="Standaard 32 2 3 4 2" xfId="13053"/>
    <cellStyle name="Standaard 32 2 3 4 3" xfId="22133"/>
    <cellStyle name="Standaard 32 2 3 4 4" xfId="24855"/>
    <cellStyle name="Standaard 32 2 3 5" xfId="11026"/>
    <cellStyle name="Standaard 32 2 3 6" xfId="20769"/>
    <cellStyle name="Standaard 32 2 3 7" xfId="23493"/>
    <cellStyle name="Standaard 32 2 4" xfId="1288"/>
    <cellStyle name="Standaard 32 2 4 2" xfId="1951"/>
    <cellStyle name="Standaard 32 2 4 2 2" xfId="4173"/>
    <cellStyle name="Standaard 32 2 4 2 2 2" xfId="13900"/>
    <cellStyle name="Standaard 32 2 4 2 2 3" xfId="22941"/>
    <cellStyle name="Standaard 32 2 4 2 2 4" xfId="25663"/>
    <cellStyle name="Standaard 32 2 4 2 3" xfId="11834"/>
    <cellStyle name="Standaard 32 2 4 2 4" xfId="21578"/>
    <cellStyle name="Standaard 32 2 4 2 5" xfId="24301"/>
    <cellStyle name="Standaard 32 2 4 3" xfId="3512"/>
    <cellStyle name="Standaard 32 2 4 3 2" xfId="13239"/>
    <cellStyle name="Standaard 32 2 4 3 3" xfId="22285"/>
    <cellStyle name="Standaard 32 2 4 3 4" xfId="25007"/>
    <cellStyle name="Standaard 32 2 4 4" xfId="11178"/>
    <cellStyle name="Standaard 32 2 4 5" xfId="20922"/>
    <cellStyle name="Standaard 32 2 4 6" xfId="23645"/>
    <cellStyle name="Standaard 32 2 5" xfId="1623"/>
    <cellStyle name="Standaard 32 2 5 2" xfId="3845"/>
    <cellStyle name="Standaard 32 2 5 2 2" xfId="13572"/>
    <cellStyle name="Standaard 32 2 5 2 3" xfId="22613"/>
    <cellStyle name="Standaard 32 2 5 2 4" xfId="25335"/>
    <cellStyle name="Standaard 32 2 5 3" xfId="11506"/>
    <cellStyle name="Standaard 32 2 5 4" xfId="21250"/>
    <cellStyle name="Standaard 32 2 5 5" xfId="23973"/>
    <cellStyle name="Standaard 32 2 6" xfId="3147"/>
    <cellStyle name="Standaard 32 2 6 2" xfId="12874"/>
    <cellStyle name="Standaard 32 2 6 3" xfId="21957"/>
    <cellStyle name="Standaard 32 2 6 4" xfId="24679"/>
    <cellStyle name="Standaard 32 2 7" xfId="10850"/>
    <cellStyle name="Standaard 32 2 8" xfId="20593"/>
    <cellStyle name="Standaard 32 2 9" xfId="23317"/>
    <cellStyle name="Standaard 32 3" xfId="995"/>
    <cellStyle name="Standaard 32 3 2" xfId="1332"/>
    <cellStyle name="Standaard 32 3 2 2" xfId="1995"/>
    <cellStyle name="Standaard 32 3 2 2 2" xfId="4217"/>
    <cellStyle name="Standaard 32 3 2 2 2 2" xfId="13944"/>
    <cellStyle name="Standaard 32 3 2 2 2 3" xfId="22985"/>
    <cellStyle name="Standaard 32 3 2 2 2 4" xfId="25707"/>
    <cellStyle name="Standaard 32 3 2 2 3" xfId="11878"/>
    <cellStyle name="Standaard 32 3 2 2 4" xfId="21622"/>
    <cellStyle name="Standaard 32 3 2 2 5" xfId="24345"/>
    <cellStyle name="Standaard 32 3 2 3" xfId="3556"/>
    <cellStyle name="Standaard 32 3 2 3 2" xfId="13283"/>
    <cellStyle name="Standaard 32 3 2 3 3" xfId="22329"/>
    <cellStyle name="Standaard 32 3 2 3 4" xfId="25051"/>
    <cellStyle name="Standaard 32 3 2 4" xfId="11222"/>
    <cellStyle name="Standaard 32 3 2 5" xfId="20966"/>
    <cellStyle name="Standaard 32 3 2 6" xfId="23689"/>
    <cellStyle name="Standaard 32 3 3" xfId="1667"/>
    <cellStyle name="Standaard 32 3 3 2" xfId="3889"/>
    <cellStyle name="Standaard 32 3 3 2 2" xfId="13616"/>
    <cellStyle name="Standaard 32 3 3 2 3" xfId="22657"/>
    <cellStyle name="Standaard 32 3 3 2 4" xfId="25379"/>
    <cellStyle name="Standaard 32 3 3 3" xfId="11550"/>
    <cellStyle name="Standaard 32 3 3 4" xfId="21294"/>
    <cellStyle name="Standaard 32 3 3 5" xfId="24017"/>
    <cellStyle name="Standaard 32 3 4" xfId="3191"/>
    <cellStyle name="Standaard 32 3 4 2" xfId="12918"/>
    <cellStyle name="Standaard 32 3 4 3" xfId="22001"/>
    <cellStyle name="Standaard 32 3 4 4" xfId="24723"/>
    <cellStyle name="Standaard 32 3 5" xfId="10894"/>
    <cellStyle name="Standaard 32 3 6" xfId="20637"/>
    <cellStyle name="Standaard 32 3 7" xfId="23361"/>
    <cellStyle name="Standaard 32 4" xfId="1084"/>
    <cellStyle name="Standaard 32 4 2" xfId="1421"/>
    <cellStyle name="Standaard 32 4 2 2" xfId="2083"/>
    <cellStyle name="Standaard 32 4 2 2 2" xfId="4305"/>
    <cellStyle name="Standaard 32 4 2 2 2 2" xfId="14032"/>
    <cellStyle name="Standaard 32 4 2 2 2 3" xfId="23073"/>
    <cellStyle name="Standaard 32 4 2 2 2 4" xfId="25795"/>
    <cellStyle name="Standaard 32 4 2 2 3" xfId="11966"/>
    <cellStyle name="Standaard 32 4 2 2 4" xfId="21710"/>
    <cellStyle name="Standaard 32 4 2 2 5" xfId="24433"/>
    <cellStyle name="Standaard 32 4 2 3" xfId="3644"/>
    <cellStyle name="Standaard 32 4 2 3 2" xfId="13371"/>
    <cellStyle name="Standaard 32 4 2 3 3" xfId="22417"/>
    <cellStyle name="Standaard 32 4 2 3 4" xfId="25139"/>
    <cellStyle name="Standaard 32 4 2 4" xfId="11310"/>
    <cellStyle name="Standaard 32 4 2 5" xfId="21054"/>
    <cellStyle name="Standaard 32 4 2 6" xfId="23777"/>
    <cellStyle name="Standaard 32 4 3" xfId="1755"/>
    <cellStyle name="Standaard 32 4 3 2" xfId="3977"/>
    <cellStyle name="Standaard 32 4 3 2 2" xfId="13704"/>
    <cellStyle name="Standaard 32 4 3 2 3" xfId="22745"/>
    <cellStyle name="Standaard 32 4 3 2 4" xfId="25467"/>
    <cellStyle name="Standaard 32 4 3 3" xfId="11638"/>
    <cellStyle name="Standaard 32 4 3 4" xfId="21382"/>
    <cellStyle name="Standaard 32 4 3 5" xfId="24105"/>
    <cellStyle name="Standaard 32 4 4" xfId="3280"/>
    <cellStyle name="Standaard 32 4 4 2" xfId="13007"/>
    <cellStyle name="Standaard 32 4 4 3" xfId="22089"/>
    <cellStyle name="Standaard 32 4 4 4" xfId="24811"/>
    <cellStyle name="Standaard 32 4 5" xfId="10982"/>
    <cellStyle name="Standaard 32 4 6" xfId="20725"/>
    <cellStyle name="Standaard 32 4 7" xfId="23449"/>
    <cellStyle name="Standaard 32 5" xfId="1205"/>
    <cellStyle name="Standaard 32 5 2" xfId="1540"/>
    <cellStyle name="Standaard 32 5 2 2" xfId="2201"/>
    <cellStyle name="Standaard 32 5 2 2 2" xfId="4423"/>
    <cellStyle name="Standaard 32 5 2 2 2 2" xfId="14150"/>
    <cellStyle name="Standaard 32 5 2 2 2 3" xfId="23191"/>
    <cellStyle name="Standaard 32 5 2 2 2 4" xfId="25913"/>
    <cellStyle name="Standaard 32 5 2 2 3" xfId="12084"/>
    <cellStyle name="Standaard 32 5 2 2 4" xfId="21828"/>
    <cellStyle name="Standaard 32 5 2 2 5" xfId="24551"/>
    <cellStyle name="Standaard 32 5 2 3" xfId="3762"/>
    <cellStyle name="Standaard 32 5 2 3 2" xfId="13489"/>
    <cellStyle name="Standaard 32 5 2 3 3" xfId="22535"/>
    <cellStyle name="Standaard 32 5 2 3 4" xfId="25257"/>
    <cellStyle name="Standaard 32 5 2 4" xfId="11428"/>
    <cellStyle name="Standaard 32 5 2 5" xfId="21172"/>
    <cellStyle name="Standaard 32 5 2 6" xfId="23895"/>
    <cellStyle name="Standaard 32 5 3" xfId="1873"/>
    <cellStyle name="Standaard 32 5 3 2" xfId="4095"/>
    <cellStyle name="Standaard 32 5 3 2 2" xfId="13822"/>
    <cellStyle name="Standaard 32 5 3 2 3" xfId="22863"/>
    <cellStyle name="Standaard 32 5 3 2 4" xfId="25585"/>
    <cellStyle name="Standaard 32 5 3 3" xfId="11756"/>
    <cellStyle name="Standaard 32 5 3 4" xfId="21500"/>
    <cellStyle name="Standaard 32 5 3 5" xfId="24223"/>
    <cellStyle name="Standaard 32 5 4" xfId="3401"/>
    <cellStyle name="Standaard 32 5 4 2" xfId="13128"/>
    <cellStyle name="Standaard 32 5 4 3" xfId="22207"/>
    <cellStyle name="Standaard 32 5 4 4" xfId="24929"/>
    <cellStyle name="Standaard 32 5 5" xfId="11100"/>
    <cellStyle name="Standaard 32 5 6" xfId="20843"/>
    <cellStyle name="Standaard 32 5 7" xfId="23567"/>
    <cellStyle name="Standaard 32 6" xfId="1244"/>
    <cellStyle name="Standaard 32 6 2" xfId="1907"/>
    <cellStyle name="Standaard 32 6 2 2" xfId="4129"/>
    <cellStyle name="Standaard 32 6 2 2 2" xfId="13856"/>
    <cellStyle name="Standaard 32 6 2 2 3" xfId="22897"/>
    <cellStyle name="Standaard 32 6 2 2 4" xfId="25619"/>
    <cellStyle name="Standaard 32 6 2 3" xfId="11790"/>
    <cellStyle name="Standaard 32 6 2 4" xfId="21534"/>
    <cellStyle name="Standaard 32 6 2 5" xfId="24257"/>
    <cellStyle name="Standaard 32 6 3" xfId="3468"/>
    <cellStyle name="Standaard 32 6 3 2" xfId="13195"/>
    <cellStyle name="Standaard 32 6 3 3" xfId="22241"/>
    <cellStyle name="Standaard 32 6 3 4" xfId="24963"/>
    <cellStyle name="Standaard 32 6 4" xfId="11134"/>
    <cellStyle name="Standaard 32 6 5" xfId="20878"/>
    <cellStyle name="Standaard 32 6 6" xfId="23601"/>
    <cellStyle name="Standaard 32 7" xfId="1579"/>
    <cellStyle name="Standaard 32 7 2" xfId="3801"/>
    <cellStyle name="Standaard 32 7 2 2" xfId="13528"/>
    <cellStyle name="Standaard 32 7 2 3" xfId="22569"/>
    <cellStyle name="Standaard 32 7 2 4" xfId="25291"/>
    <cellStyle name="Standaard 32 7 3" xfId="11462"/>
    <cellStyle name="Standaard 32 7 4" xfId="21206"/>
    <cellStyle name="Standaard 32 7 5" xfId="23929"/>
    <cellStyle name="Standaard 32 8" xfId="3042"/>
    <cellStyle name="Standaard 32 8 2" xfId="12769"/>
    <cellStyle name="Standaard 32 8 3" xfId="21913"/>
    <cellStyle name="Standaard 32 8 4" xfId="24635"/>
    <cellStyle name="Standaard 32 9" xfId="10806"/>
    <cellStyle name="Standaard 33" xfId="835"/>
    <cellStyle name="Standaard 33 10" xfId="20549"/>
    <cellStyle name="Standaard 33 11" xfId="23274"/>
    <cellStyle name="Standaard 33 2" xfId="952"/>
    <cellStyle name="Standaard 33 2 2" xfId="1040"/>
    <cellStyle name="Standaard 33 2 2 2" xfId="1377"/>
    <cellStyle name="Standaard 33 2 2 2 2" xfId="2040"/>
    <cellStyle name="Standaard 33 2 2 2 2 2" xfId="4262"/>
    <cellStyle name="Standaard 33 2 2 2 2 2 2" xfId="13989"/>
    <cellStyle name="Standaard 33 2 2 2 2 2 3" xfId="23030"/>
    <cellStyle name="Standaard 33 2 2 2 2 2 4" xfId="25752"/>
    <cellStyle name="Standaard 33 2 2 2 2 3" xfId="11923"/>
    <cellStyle name="Standaard 33 2 2 2 2 4" xfId="21667"/>
    <cellStyle name="Standaard 33 2 2 2 2 5" xfId="24390"/>
    <cellStyle name="Standaard 33 2 2 2 3" xfId="3601"/>
    <cellStyle name="Standaard 33 2 2 2 3 2" xfId="13328"/>
    <cellStyle name="Standaard 33 2 2 2 3 3" xfId="22374"/>
    <cellStyle name="Standaard 33 2 2 2 3 4" xfId="25096"/>
    <cellStyle name="Standaard 33 2 2 2 4" xfId="11267"/>
    <cellStyle name="Standaard 33 2 2 2 5" xfId="21011"/>
    <cellStyle name="Standaard 33 2 2 2 6" xfId="23734"/>
    <cellStyle name="Standaard 33 2 2 3" xfId="1712"/>
    <cellStyle name="Standaard 33 2 2 3 2" xfId="3934"/>
    <cellStyle name="Standaard 33 2 2 3 2 2" xfId="13661"/>
    <cellStyle name="Standaard 33 2 2 3 2 3" xfId="22702"/>
    <cellStyle name="Standaard 33 2 2 3 2 4" xfId="25424"/>
    <cellStyle name="Standaard 33 2 2 3 3" xfId="11595"/>
    <cellStyle name="Standaard 33 2 2 3 4" xfId="21339"/>
    <cellStyle name="Standaard 33 2 2 3 5" xfId="24062"/>
    <cellStyle name="Standaard 33 2 2 4" xfId="3236"/>
    <cellStyle name="Standaard 33 2 2 4 2" xfId="12963"/>
    <cellStyle name="Standaard 33 2 2 4 3" xfId="22046"/>
    <cellStyle name="Standaard 33 2 2 4 4" xfId="24768"/>
    <cellStyle name="Standaard 33 2 2 5" xfId="10939"/>
    <cellStyle name="Standaard 33 2 2 6" xfId="20682"/>
    <cellStyle name="Standaard 33 2 2 7" xfId="23406"/>
    <cellStyle name="Standaard 33 2 3" xfId="1131"/>
    <cellStyle name="Standaard 33 2 3 2" xfId="1467"/>
    <cellStyle name="Standaard 33 2 3 2 2" xfId="2128"/>
    <cellStyle name="Standaard 33 2 3 2 2 2" xfId="4350"/>
    <cellStyle name="Standaard 33 2 3 2 2 2 2" xfId="14077"/>
    <cellStyle name="Standaard 33 2 3 2 2 2 3" xfId="23118"/>
    <cellStyle name="Standaard 33 2 3 2 2 2 4" xfId="25840"/>
    <cellStyle name="Standaard 33 2 3 2 2 3" xfId="12011"/>
    <cellStyle name="Standaard 33 2 3 2 2 4" xfId="21755"/>
    <cellStyle name="Standaard 33 2 3 2 2 5" xfId="24478"/>
    <cellStyle name="Standaard 33 2 3 2 3" xfId="3689"/>
    <cellStyle name="Standaard 33 2 3 2 3 2" xfId="13416"/>
    <cellStyle name="Standaard 33 2 3 2 3 3" xfId="22462"/>
    <cellStyle name="Standaard 33 2 3 2 3 4" xfId="25184"/>
    <cellStyle name="Standaard 33 2 3 2 4" xfId="11355"/>
    <cellStyle name="Standaard 33 2 3 2 5" xfId="21099"/>
    <cellStyle name="Standaard 33 2 3 2 6" xfId="23822"/>
    <cellStyle name="Standaard 33 2 3 3" xfId="1800"/>
    <cellStyle name="Standaard 33 2 3 3 2" xfId="4022"/>
    <cellStyle name="Standaard 33 2 3 3 2 2" xfId="13749"/>
    <cellStyle name="Standaard 33 2 3 3 2 3" xfId="22790"/>
    <cellStyle name="Standaard 33 2 3 3 2 4" xfId="25512"/>
    <cellStyle name="Standaard 33 2 3 3 3" xfId="11683"/>
    <cellStyle name="Standaard 33 2 3 3 4" xfId="21427"/>
    <cellStyle name="Standaard 33 2 3 3 5" xfId="24150"/>
    <cellStyle name="Standaard 33 2 3 4" xfId="3327"/>
    <cellStyle name="Standaard 33 2 3 4 2" xfId="13054"/>
    <cellStyle name="Standaard 33 2 3 4 3" xfId="22134"/>
    <cellStyle name="Standaard 33 2 3 4 4" xfId="24856"/>
    <cellStyle name="Standaard 33 2 3 5" xfId="11027"/>
    <cellStyle name="Standaard 33 2 3 6" xfId="20770"/>
    <cellStyle name="Standaard 33 2 3 7" xfId="23494"/>
    <cellStyle name="Standaard 33 2 4" xfId="1289"/>
    <cellStyle name="Standaard 33 2 4 2" xfId="1952"/>
    <cellStyle name="Standaard 33 2 4 2 2" xfId="4174"/>
    <cellStyle name="Standaard 33 2 4 2 2 2" xfId="13901"/>
    <cellStyle name="Standaard 33 2 4 2 2 3" xfId="22942"/>
    <cellStyle name="Standaard 33 2 4 2 2 4" xfId="25664"/>
    <cellStyle name="Standaard 33 2 4 2 3" xfId="11835"/>
    <cellStyle name="Standaard 33 2 4 2 4" xfId="21579"/>
    <cellStyle name="Standaard 33 2 4 2 5" xfId="24302"/>
    <cellStyle name="Standaard 33 2 4 3" xfId="3513"/>
    <cellStyle name="Standaard 33 2 4 3 2" xfId="13240"/>
    <cellStyle name="Standaard 33 2 4 3 3" xfId="22286"/>
    <cellStyle name="Standaard 33 2 4 3 4" xfId="25008"/>
    <cellStyle name="Standaard 33 2 4 4" xfId="11179"/>
    <cellStyle name="Standaard 33 2 4 5" xfId="20923"/>
    <cellStyle name="Standaard 33 2 4 6" xfId="23646"/>
    <cellStyle name="Standaard 33 2 5" xfId="1624"/>
    <cellStyle name="Standaard 33 2 5 2" xfId="3846"/>
    <cellStyle name="Standaard 33 2 5 2 2" xfId="13573"/>
    <cellStyle name="Standaard 33 2 5 2 3" xfId="22614"/>
    <cellStyle name="Standaard 33 2 5 2 4" xfId="25336"/>
    <cellStyle name="Standaard 33 2 5 3" xfId="11507"/>
    <cellStyle name="Standaard 33 2 5 4" xfId="21251"/>
    <cellStyle name="Standaard 33 2 5 5" xfId="23974"/>
    <cellStyle name="Standaard 33 2 6" xfId="3148"/>
    <cellStyle name="Standaard 33 2 6 2" xfId="12875"/>
    <cellStyle name="Standaard 33 2 6 3" xfId="21958"/>
    <cellStyle name="Standaard 33 2 6 4" xfId="24680"/>
    <cellStyle name="Standaard 33 2 7" xfId="10851"/>
    <cellStyle name="Standaard 33 2 8" xfId="20594"/>
    <cellStyle name="Standaard 33 2 9" xfId="23318"/>
    <cellStyle name="Standaard 33 3" xfId="996"/>
    <cellStyle name="Standaard 33 3 2" xfId="1333"/>
    <cellStyle name="Standaard 33 3 2 2" xfId="1996"/>
    <cellStyle name="Standaard 33 3 2 2 2" xfId="4218"/>
    <cellStyle name="Standaard 33 3 2 2 2 2" xfId="13945"/>
    <cellStyle name="Standaard 33 3 2 2 2 3" xfId="22986"/>
    <cellStyle name="Standaard 33 3 2 2 2 4" xfId="25708"/>
    <cellStyle name="Standaard 33 3 2 2 3" xfId="11879"/>
    <cellStyle name="Standaard 33 3 2 2 4" xfId="21623"/>
    <cellStyle name="Standaard 33 3 2 2 5" xfId="24346"/>
    <cellStyle name="Standaard 33 3 2 3" xfId="3557"/>
    <cellStyle name="Standaard 33 3 2 3 2" xfId="13284"/>
    <cellStyle name="Standaard 33 3 2 3 3" xfId="22330"/>
    <cellStyle name="Standaard 33 3 2 3 4" xfId="25052"/>
    <cellStyle name="Standaard 33 3 2 4" xfId="11223"/>
    <cellStyle name="Standaard 33 3 2 5" xfId="20967"/>
    <cellStyle name="Standaard 33 3 2 6" xfId="23690"/>
    <cellStyle name="Standaard 33 3 3" xfId="1668"/>
    <cellStyle name="Standaard 33 3 3 2" xfId="3890"/>
    <cellStyle name="Standaard 33 3 3 2 2" xfId="13617"/>
    <cellStyle name="Standaard 33 3 3 2 3" xfId="22658"/>
    <cellStyle name="Standaard 33 3 3 2 4" xfId="25380"/>
    <cellStyle name="Standaard 33 3 3 3" xfId="11551"/>
    <cellStyle name="Standaard 33 3 3 4" xfId="21295"/>
    <cellStyle name="Standaard 33 3 3 5" xfId="24018"/>
    <cellStyle name="Standaard 33 3 4" xfId="3192"/>
    <cellStyle name="Standaard 33 3 4 2" xfId="12919"/>
    <cellStyle name="Standaard 33 3 4 3" xfId="22002"/>
    <cellStyle name="Standaard 33 3 4 4" xfId="24724"/>
    <cellStyle name="Standaard 33 3 5" xfId="10895"/>
    <cellStyle name="Standaard 33 3 6" xfId="20638"/>
    <cellStyle name="Standaard 33 3 7" xfId="23362"/>
    <cellStyle name="Standaard 33 4" xfId="1085"/>
    <cellStyle name="Standaard 33 4 2" xfId="1422"/>
    <cellStyle name="Standaard 33 4 2 2" xfId="2084"/>
    <cellStyle name="Standaard 33 4 2 2 2" xfId="4306"/>
    <cellStyle name="Standaard 33 4 2 2 2 2" xfId="14033"/>
    <cellStyle name="Standaard 33 4 2 2 2 3" xfId="23074"/>
    <cellStyle name="Standaard 33 4 2 2 2 4" xfId="25796"/>
    <cellStyle name="Standaard 33 4 2 2 3" xfId="11967"/>
    <cellStyle name="Standaard 33 4 2 2 4" xfId="21711"/>
    <cellStyle name="Standaard 33 4 2 2 5" xfId="24434"/>
    <cellStyle name="Standaard 33 4 2 3" xfId="3645"/>
    <cellStyle name="Standaard 33 4 2 3 2" xfId="13372"/>
    <cellStyle name="Standaard 33 4 2 3 3" xfId="22418"/>
    <cellStyle name="Standaard 33 4 2 3 4" xfId="25140"/>
    <cellStyle name="Standaard 33 4 2 4" xfId="11311"/>
    <cellStyle name="Standaard 33 4 2 5" xfId="21055"/>
    <cellStyle name="Standaard 33 4 2 6" xfId="23778"/>
    <cellStyle name="Standaard 33 4 3" xfId="1756"/>
    <cellStyle name="Standaard 33 4 3 2" xfId="3978"/>
    <cellStyle name="Standaard 33 4 3 2 2" xfId="13705"/>
    <cellStyle name="Standaard 33 4 3 2 3" xfId="22746"/>
    <cellStyle name="Standaard 33 4 3 2 4" xfId="25468"/>
    <cellStyle name="Standaard 33 4 3 3" xfId="11639"/>
    <cellStyle name="Standaard 33 4 3 4" xfId="21383"/>
    <cellStyle name="Standaard 33 4 3 5" xfId="24106"/>
    <cellStyle name="Standaard 33 4 4" xfId="3281"/>
    <cellStyle name="Standaard 33 4 4 2" xfId="13008"/>
    <cellStyle name="Standaard 33 4 4 3" xfId="22090"/>
    <cellStyle name="Standaard 33 4 4 4" xfId="24812"/>
    <cellStyle name="Standaard 33 4 5" xfId="10983"/>
    <cellStyle name="Standaard 33 4 6" xfId="20726"/>
    <cellStyle name="Standaard 33 4 7" xfId="23450"/>
    <cellStyle name="Standaard 33 5" xfId="1206"/>
    <cellStyle name="Standaard 33 5 2" xfId="1541"/>
    <cellStyle name="Standaard 33 5 2 2" xfId="2202"/>
    <cellStyle name="Standaard 33 5 2 2 2" xfId="4424"/>
    <cellStyle name="Standaard 33 5 2 2 2 2" xfId="14151"/>
    <cellStyle name="Standaard 33 5 2 2 2 3" xfId="23192"/>
    <cellStyle name="Standaard 33 5 2 2 2 4" xfId="25914"/>
    <cellStyle name="Standaard 33 5 2 2 3" xfId="12085"/>
    <cellStyle name="Standaard 33 5 2 2 4" xfId="21829"/>
    <cellStyle name="Standaard 33 5 2 2 5" xfId="24552"/>
    <cellStyle name="Standaard 33 5 2 3" xfId="3763"/>
    <cellStyle name="Standaard 33 5 2 3 2" xfId="13490"/>
    <cellStyle name="Standaard 33 5 2 3 3" xfId="22536"/>
    <cellStyle name="Standaard 33 5 2 3 4" xfId="25258"/>
    <cellStyle name="Standaard 33 5 2 4" xfId="11429"/>
    <cellStyle name="Standaard 33 5 2 5" xfId="21173"/>
    <cellStyle name="Standaard 33 5 2 6" xfId="23896"/>
    <cellStyle name="Standaard 33 5 3" xfId="1874"/>
    <cellStyle name="Standaard 33 5 3 2" xfId="4096"/>
    <cellStyle name="Standaard 33 5 3 2 2" xfId="13823"/>
    <cellStyle name="Standaard 33 5 3 2 3" xfId="22864"/>
    <cellStyle name="Standaard 33 5 3 2 4" xfId="25586"/>
    <cellStyle name="Standaard 33 5 3 3" xfId="11757"/>
    <cellStyle name="Standaard 33 5 3 4" xfId="21501"/>
    <cellStyle name="Standaard 33 5 3 5" xfId="24224"/>
    <cellStyle name="Standaard 33 5 4" xfId="3402"/>
    <cellStyle name="Standaard 33 5 4 2" xfId="13129"/>
    <cellStyle name="Standaard 33 5 4 3" xfId="22208"/>
    <cellStyle name="Standaard 33 5 4 4" xfId="24930"/>
    <cellStyle name="Standaard 33 5 5" xfId="11101"/>
    <cellStyle name="Standaard 33 5 6" xfId="20844"/>
    <cellStyle name="Standaard 33 5 7" xfId="23568"/>
    <cellStyle name="Standaard 33 6" xfId="1245"/>
    <cellStyle name="Standaard 33 6 2" xfId="1908"/>
    <cellStyle name="Standaard 33 6 2 2" xfId="4130"/>
    <cellStyle name="Standaard 33 6 2 2 2" xfId="13857"/>
    <cellStyle name="Standaard 33 6 2 2 3" xfId="22898"/>
    <cellStyle name="Standaard 33 6 2 2 4" xfId="25620"/>
    <cellStyle name="Standaard 33 6 2 3" xfId="11791"/>
    <cellStyle name="Standaard 33 6 2 4" xfId="21535"/>
    <cellStyle name="Standaard 33 6 2 5" xfId="24258"/>
    <cellStyle name="Standaard 33 6 3" xfId="3469"/>
    <cellStyle name="Standaard 33 6 3 2" xfId="13196"/>
    <cellStyle name="Standaard 33 6 3 3" xfId="22242"/>
    <cellStyle name="Standaard 33 6 3 4" xfId="24964"/>
    <cellStyle name="Standaard 33 6 4" xfId="11135"/>
    <cellStyle name="Standaard 33 6 5" xfId="20879"/>
    <cellStyle name="Standaard 33 6 6" xfId="23602"/>
    <cellStyle name="Standaard 33 7" xfId="1580"/>
    <cellStyle name="Standaard 33 7 2" xfId="3802"/>
    <cellStyle name="Standaard 33 7 2 2" xfId="13529"/>
    <cellStyle name="Standaard 33 7 2 3" xfId="22570"/>
    <cellStyle name="Standaard 33 7 2 4" xfId="25292"/>
    <cellStyle name="Standaard 33 7 3" xfId="11463"/>
    <cellStyle name="Standaard 33 7 4" xfId="21207"/>
    <cellStyle name="Standaard 33 7 5" xfId="23930"/>
    <cellStyle name="Standaard 33 8" xfId="3043"/>
    <cellStyle name="Standaard 33 8 2" xfId="12770"/>
    <cellStyle name="Standaard 33 8 3" xfId="21914"/>
    <cellStyle name="Standaard 33 8 4" xfId="24636"/>
    <cellStyle name="Standaard 33 9" xfId="10807"/>
    <cellStyle name="Standaard 34" xfId="836"/>
    <cellStyle name="Standaard 34 10" xfId="20550"/>
    <cellStyle name="Standaard 34 11" xfId="23275"/>
    <cellStyle name="Standaard 34 2" xfId="953"/>
    <cellStyle name="Standaard 34 2 2" xfId="1041"/>
    <cellStyle name="Standaard 34 2 2 2" xfId="1378"/>
    <cellStyle name="Standaard 34 2 2 2 2" xfId="2041"/>
    <cellStyle name="Standaard 34 2 2 2 2 2" xfId="4263"/>
    <cellStyle name="Standaard 34 2 2 2 2 2 2" xfId="13990"/>
    <cellStyle name="Standaard 34 2 2 2 2 2 3" xfId="23031"/>
    <cellStyle name="Standaard 34 2 2 2 2 2 4" xfId="25753"/>
    <cellStyle name="Standaard 34 2 2 2 2 3" xfId="11924"/>
    <cellStyle name="Standaard 34 2 2 2 2 4" xfId="21668"/>
    <cellStyle name="Standaard 34 2 2 2 2 5" xfId="24391"/>
    <cellStyle name="Standaard 34 2 2 2 3" xfId="3602"/>
    <cellStyle name="Standaard 34 2 2 2 3 2" xfId="13329"/>
    <cellStyle name="Standaard 34 2 2 2 3 3" xfId="22375"/>
    <cellStyle name="Standaard 34 2 2 2 3 4" xfId="25097"/>
    <cellStyle name="Standaard 34 2 2 2 4" xfId="11268"/>
    <cellStyle name="Standaard 34 2 2 2 5" xfId="21012"/>
    <cellStyle name="Standaard 34 2 2 2 6" xfId="23735"/>
    <cellStyle name="Standaard 34 2 2 3" xfId="1713"/>
    <cellStyle name="Standaard 34 2 2 3 2" xfId="3935"/>
    <cellStyle name="Standaard 34 2 2 3 2 2" xfId="13662"/>
    <cellStyle name="Standaard 34 2 2 3 2 3" xfId="22703"/>
    <cellStyle name="Standaard 34 2 2 3 2 4" xfId="25425"/>
    <cellStyle name="Standaard 34 2 2 3 3" xfId="11596"/>
    <cellStyle name="Standaard 34 2 2 3 4" xfId="21340"/>
    <cellStyle name="Standaard 34 2 2 3 5" xfId="24063"/>
    <cellStyle name="Standaard 34 2 2 4" xfId="3237"/>
    <cellStyle name="Standaard 34 2 2 4 2" xfId="12964"/>
    <cellStyle name="Standaard 34 2 2 4 3" xfId="22047"/>
    <cellStyle name="Standaard 34 2 2 4 4" xfId="24769"/>
    <cellStyle name="Standaard 34 2 2 5" xfId="10940"/>
    <cellStyle name="Standaard 34 2 2 6" xfId="20683"/>
    <cellStyle name="Standaard 34 2 2 7" xfId="23407"/>
    <cellStyle name="Standaard 34 2 3" xfId="1132"/>
    <cellStyle name="Standaard 34 2 3 2" xfId="1468"/>
    <cellStyle name="Standaard 34 2 3 2 2" xfId="2129"/>
    <cellStyle name="Standaard 34 2 3 2 2 2" xfId="4351"/>
    <cellStyle name="Standaard 34 2 3 2 2 2 2" xfId="14078"/>
    <cellStyle name="Standaard 34 2 3 2 2 2 3" xfId="23119"/>
    <cellStyle name="Standaard 34 2 3 2 2 2 4" xfId="25841"/>
    <cellStyle name="Standaard 34 2 3 2 2 3" xfId="12012"/>
    <cellStyle name="Standaard 34 2 3 2 2 4" xfId="21756"/>
    <cellStyle name="Standaard 34 2 3 2 2 5" xfId="24479"/>
    <cellStyle name="Standaard 34 2 3 2 3" xfId="3690"/>
    <cellStyle name="Standaard 34 2 3 2 3 2" xfId="13417"/>
    <cellStyle name="Standaard 34 2 3 2 3 3" xfId="22463"/>
    <cellStyle name="Standaard 34 2 3 2 3 4" xfId="25185"/>
    <cellStyle name="Standaard 34 2 3 2 4" xfId="11356"/>
    <cellStyle name="Standaard 34 2 3 2 5" xfId="21100"/>
    <cellStyle name="Standaard 34 2 3 2 6" xfId="23823"/>
    <cellStyle name="Standaard 34 2 3 3" xfId="1801"/>
    <cellStyle name="Standaard 34 2 3 3 2" xfId="4023"/>
    <cellStyle name="Standaard 34 2 3 3 2 2" xfId="13750"/>
    <cellStyle name="Standaard 34 2 3 3 2 3" xfId="22791"/>
    <cellStyle name="Standaard 34 2 3 3 2 4" xfId="25513"/>
    <cellStyle name="Standaard 34 2 3 3 3" xfId="11684"/>
    <cellStyle name="Standaard 34 2 3 3 4" xfId="21428"/>
    <cellStyle name="Standaard 34 2 3 3 5" xfId="24151"/>
    <cellStyle name="Standaard 34 2 3 4" xfId="3328"/>
    <cellStyle name="Standaard 34 2 3 4 2" xfId="13055"/>
    <cellStyle name="Standaard 34 2 3 4 3" xfId="22135"/>
    <cellStyle name="Standaard 34 2 3 4 4" xfId="24857"/>
    <cellStyle name="Standaard 34 2 3 5" xfId="11028"/>
    <cellStyle name="Standaard 34 2 3 6" xfId="20771"/>
    <cellStyle name="Standaard 34 2 3 7" xfId="23495"/>
    <cellStyle name="Standaard 34 2 4" xfId="1290"/>
    <cellStyle name="Standaard 34 2 4 2" xfId="1953"/>
    <cellStyle name="Standaard 34 2 4 2 2" xfId="4175"/>
    <cellStyle name="Standaard 34 2 4 2 2 2" xfId="13902"/>
    <cellStyle name="Standaard 34 2 4 2 2 3" xfId="22943"/>
    <cellStyle name="Standaard 34 2 4 2 2 4" xfId="25665"/>
    <cellStyle name="Standaard 34 2 4 2 3" xfId="11836"/>
    <cellStyle name="Standaard 34 2 4 2 4" xfId="21580"/>
    <cellStyle name="Standaard 34 2 4 2 5" xfId="24303"/>
    <cellStyle name="Standaard 34 2 4 3" xfId="3514"/>
    <cellStyle name="Standaard 34 2 4 3 2" xfId="13241"/>
    <cellStyle name="Standaard 34 2 4 3 3" xfId="22287"/>
    <cellStyle name="Standaard 34 2 4 3 4" xfId="25009"/>
    <cellStyle name="Standaard 34 2 4 4" xfId="11180"/>
    <cellStyle name="Standaard 34 2 4 5" xfId="20924"/>
    <cellStyle name="Standaard 34 2 4 6" xfId="23647"/>
    <cellStyle name="Standaard 34 2 5" xfId="1625"/>
    <cellStyle name="Standaard 34 2 5 2" xfId="3847"/>
    <cellStyle name="Standaard 34 2 5 2 2" xfId="13574"/>
    <cellStyle name="Standaard 34 2 5 2 3" xfId="22615"/>
    <cellStyle name="Standaard 34 2 5 2 4" xfId="25337"/>
    <cellStyle name="Standaard 34 2 5 3" xfId="11508"/>
    <cellStyle name="Standaard 34 2 5 4" xfId="21252"/>
    <cellStyle name="Standaard 34 2 5 5" xfId="23975"/>
    <cellStyle name="Standaard 34 2 6" xfId="3149"/>
    <cellStyle name="Standaard 34 2 6 2" xfId="12876"/>
    <cellStyle name="Standaard 34 2 6 3" xfId="21959"/>
    <cellStyle name="Standaard 34 2 6 4" xfId="24681"/>
    <cellStyle name="Standaard 34 2 7" xfId="10852"/>
    <cellStyle name="Standaard 34 2 8" xfId="20595"/>
    <cellStyle name="Standaard 34 2 9" xfId="23319"/>
    <cellStyle name="Standaard 34 3" xfId="997"/>
    <cellStyle name="Standaard 34 3 2" xfId="1334"/>
    <cellStyle name="Standaard 34 3 2 2" xfId="1997"/>
    <cellStyle name="Standaard 34 3 2 2 2" xfId="4219"/>
    <cellStyle name="Standaard 34 3 2 2 2 2" xfId="13946"/>
    <cellStyle name="Standaard 34 3 2 2 2 3" xfId="22987"/>
    <cellStyle name="Standaard 34 3 2 2 2 4" xfId="25709"/>
    <cellStyle name="Standaard 34 3 2 2 3" xfId="11880"/>
    <cellStyle name="Standaard 34 3 2 2 4" xfId="21624"/>
    <cellStyle name="Standaard 34 3 2 2 5" xfId="24347"/>
    <cellStyle name="Standaard 34 3 2 3" xfId="3558"/>
    <cellStyle name="Standaard 34 3 2 3 2" xfId="13285"/>
    <cellStyle name="Standaard 34 3 2 3 3" xfId="22331"/>
    <cellStyle name="Standaard 34 3 2 3 4" xfId="25053"/>
    <cellStyle name="Standaard 34 3 2 4" xfId="11224"/>
    <cellStyle name="Standaard 34 3 2 5" xfId="20968"/>
    <cellStyle name="Standaard 34 3 2 6" xfId="23691"/>
    <cellStyle name="Standaard 34 3 3" xfId="1669"/>
    <cellStyle name="Standaard 34 3 3 2" xfId="3891"/>
    <cellStyle name="Standaard 34 3 3 2 2" xfId="13618"/>
    <cellStyle name="Standaard 34 3 3 2 3" xfId="22659"/>
    <cellStyle name="Standaard 34 3 3 2 4" xfId="25381"/>
    <cellStyle name="Standaard 34 3 3 3" xfId="11552"/>
    <cellStyle name="Standaard 34 3 3 4" xfId="21296"/>
    <cellStyle name="Standaard 34 3 3 5" xfId="24019"/>
    <cellStyle name="Standaard 34 3 4" xfId="3193"/>
    <cellStyle name="Standaard 34 3 4 2" xfId="12920"/>
    <cellStyle name="Standaard 34 3 4 3" xfId="22003"/>
    <cellStyle name="Standaard 34 3 4 4" xfId="24725"/>
    <cellStyle name="Standaard 34 3 5" xfId="10896"/>
    <cellStyle name="Standaard 34 3 6" xfId="20639"/>
    <cellStyle name="Standaard 34 3 7" xfId="23363"/>
    <cellStyle name="Standaard 34 4" xfId="1086"/>
    <cellStyle name="Standaard 34 4 2" xfId="1423"/>
    <cellStyle name="Standaard 34 4 2 2" xfId="2085"/>
    <cellStyle name="Standaard 34 4 2 2 2" xfId="4307"/>
    <cellStyle name="Standaard 34 4 2 2 2 2" xfId="14034"/>
    <cellStyle name="Standaard 34 4 2 2 2 3" xfId="23075"/>
    <cellStyle name="Standaard 34 4 2 2 2 4" xfId="25797"/>
    <cellStyle name="Standaard 34 4 2 2 3" xfId="11968"/>
    <cellStyle name="Standaard 34 4 2 2 4" xfId="21712"/>
    <cellStyle name="Standaard 34 4 2 2 5" xfId="24435"/>
    <cellStyle name="Standaard 34 4 2 3" xfId="3646"/>
    <cellStyle name="Standaard 34 4 2 3 2" xfId="13373"/>
    <cellStyle name="Standaard 34 4 2 3 3" xfId="22419"/>
    <cellStyle name="Standaard 34 4 2 3 4" xfId="25141"/>
    <cellStyle name="Standaard 34 4 2 4" xfId="11312"/>
    <cellStyle name="Standaard 34 4 2 5" xfId="21056"/>
    <cellStyle name="Standaard 34 4 2 6" xfId="23779"/>
    <cellStyle name="Standaard 34 4 3" xfId="1757"/>
    <cellStyle name="Standaard 34 4 3 2" xfId="3979"/>
    <cellStyle name="Standaard 34 4 3 2 2" xfId="13706"/>
    <cellStyle name="Standaard 34 4 3 2 3" xfId="22747"/>
    <cellStyle name="Standaard 34 4 3 2 4" xfId="25469"/>
    <cellStyle name="Standaard 34 4 3 3" xfId="11640"/>
    <cellStyle name="Standaard 34 4 3 4" xfId="21384"/>
    <cellStyle name="Standaard 34 4 3 5" xfId="24107"/>
    <cellStyle name="Standaard 34 4 4" xfId="3282"/>
    <cellStyle name="Standaard 34 4 4 2" xfId="13009"/>
    <cellStyle name="Standaard 34 4 4 3" xfId="22091"/>
    <cellStyle name="Standaard 34 4 4 4" xfId="24813"/>
    <cellStyle name="Standaard 34 4 5" xfId="10984"/>
    <cellStyle name="Standaard 34 4 6" xfId="20727"/>
    <cellStyle name="Standaard 34 4 7" xfId="23451"/>
    <cellStyle name="Standaard 34 5" xfId="1207"/>
    <cellStyle name="Standaard 34 5 2" xfId="1542"/>
    <cellStyle name="Standaard 34 5 2 2" xfId="2203"/>
    <cellStyle name="Standaard 34 5 2 2 2" xfId="4425"/>
    <cellStyle name="Standaard 34 5 2 2 2 2" xfId="14152"/>
    <cellStyle name="Standaard 34 5 2 2 2 3" xfId="23193"/>
    <cellStyle name="Standaard 34 5 2 2 2 4" xfId="25915"/>
    <cellStyle name="Standaard 34 5 2 2 3" xfId="12086"/>
    <cellStyle name="Standaard 34 5 2 2 4" xfId="21830"/>
    <cellStyle name="Standaard 34 5 2 2 5" xfId="24553"/>
    <cellStyle name="Standaard 34 5 2 3" xfId="3764"/>
    <cellStyle name="Standaard 34 5 2 3 2" xfId="13491"/>
    <cellStyle name="Standaard 34 5 2 3 3" xfId="22537"/>
    <cellStyle name="Standaard 34 5 2 3 4" xfId="25259"/>
    <cellStyle name="Standaard 34 5 2 4" xfId="11430"/>
    <cellStyle name="Standaard 34 5 2 5" xfId="21174"/>
    <cellStyle name="Standaard 34 5 2 6" xfId="23897"/>
    <cellStyle name="Standaard 34 5 3" xfId="1875"/>
    <cellStyle name="Standaard 34 5 3 2" xfId="4097"/>
    <cellStyle name="Standaard 34 5 3 2 2" xfId="13824"/>
    <cellStyle name="Standaard 34 5 3 2 3" xfId="22865"/>
    <cellStyle name="Standaard 34 5 3 2 4" xfId="25587"/>
    <cellStyle name="Standaard 34 5 3 3" xfId="11758"/>
    <cellStyle name="Standaard 34 5 3 4" xfId="21502"/>
    <cellStyle name="Standaard 34 5 3 5" xfId="24225"/>
    <cellStyle name="Standaard 34 5 4" xfId="3403"/>
    <cellStyle name="Standaard 34 5 4 2" xfId="13130"/>
    <cellStyle name="Standaard 34 5 4 3" xfId="22209"/>
    <cellStyle name="Standaard 34 5 4 4" xfId="24931"/>
    <cellStyle name="Standaard 34 5 5" xfId="11102"/>
    <cellStyle name="Standaard 34 5 6" xfId="20845"/>
    <cellStyle name="Standaard 34 5 7" xfId="23569"/>
    <cellStyle name="Standaard 34 6" xfId="1246"/>
    <cellStyle name="Standaard 34 6 2" xfId="1909"/>
    <cellStyle name="Standaard 34 6 2 2" xfId="4131"/>
    <cellStyle name="Standaard 34 6 2 2 2" xfId="13858"/>
    <cellStyle name="Standaard 34 6 2 2 3" xfId="22899"/>
    <cellStyle name="Standaard 34 6 2 2 4" xfId="25621"/>
    <cellStyle name="Standaard 34 6 2 3" xfId="11792"/>
    <cellStyle name="Standaard 34 6 2 4" xfId="21536"/>
    <cellStyle name="Standaard 34 6 2 5" xfId="24259"/>
    <cellStyle name="Standaard 34 6 3" xfId="3470"/>
    <cellStyle name="Standaard 34 6 3 2" xfId="13197"/>
    <cellStyle name="Standaard 34 6 3 3" xfId="22243"/>
    <cellStyle name="Standaard 34 6 3 4" xfId="24965"/>
    <cellStyle name="Standaard 34 6 4" xfId="11136"/>
    <cellStyle name="Standaard 34 6 5" xfId="20880"/>
    <cellStyle name="Standaard 34 6 6" xfId="23603"/>
    <cellStyle name="Standaard 34 7" xfId="1581"/>
    <cellStyle name="Standaard 34 7 2" xfId="3803"/>
    <cellStyle name="Standaard 34 7 2 2" xfId="13530"/>
    <cellStyle name="Standaard 34 7 2 3" xfId="22571"/>
    <cellStyle name="Standaard 34 7 2 4" xfId="25293"/>
    <cellStyle name="Standaard 34 7 3" xfId="11464"/>
    <cellStyle name="Standaard 34 7 4" xfId="21208"/>
    <cellStyle name="Standaard 34 7 5" xfId="23931"/>
    <cellStyle name="Standaard 34 8" xfId="3044"/>
    <cellStyle name="Standaard 34 8 2" xfId="12771"/>
    <cellStyle name="Standaard 34 8 3" xfId="21915"/>
    <cellStyle name="Standaard 34 8 4" xfId="24637"/>
    <cellStyle name="Standaard 34 9" xfId="10808"/>
    <cellStyle name="Standaard 35" xfId="837"/>
    <cellStyle name="Standaard 36" xfId="1163"/>
    <cellStyle name="Standaard 37" xfId="1208"/>
    <cellStyle name="Standaard 38" xfId="1209"/>
    <cellStyle name="Standaard 39" xfId="1210"/>
    <cellStyle name="Standaard 4" xfId="57"/>
    <cellStyle name="Standaard 4 2" xfId="278"/>
    <cellStyle name="Standaard 4 3" xfId="279"/>
    <cellStyle name="Standaard 4 4" xfId="280"/>
    <cellStyle name="Standaard 40" xfId="1225"/>
    <cellStyle name="Standaard 40 2" xfId="1549"/>
    <cellStyle name="Standaard 40 2 2" xfId="2205"/>
    <cellStyle name="Standaard 40 2 2 2" xfId="4427"/>
    <cellStyle name="Standaard 40 2 2 2 2" xfId="14154"/>
    <cellStyle name="Standaard 40 2 2 2 3" xfId="23195"/>
    <cellStyle name="Standaard 40 2 2 2 4" xfId="25917"/>
    <cellStyle name="Standaard 40 2 2 3" xfId="12088"/>
    <cellStyle name="Standaard 40 2 2 4" xfId="21832"/>
    <cellStyle name="Standaard 40 2 2 5" xfId="24555"/>
    <cellStyle name="Standaard 40 2 3" xfId="3771"/>
    <cellStyle name="Standaard 40 2 3 2" xfId="13498"/>
    <cellStyle name="Standaard 40 2 3 3" xfId="22539"/>
    <cellStyle name="Standaard 40 2 3 4" xfId="25261"/>
    <cellStyle name="Standaard 40 2 4" xfId="11432"/>
    <cellStyle name="Standaard 40 2 5" xfId="21176"/>
    <cellStyle name="Standaard 40 2 6" xfId="23899"/>
    <cellStyle name="Standaard 40 3" xfId="1877"/>
    <cellStyle name="Standaard 40 3 2" xfId="4099"/>
    <cellStyle name="Standaard 40 3 2 2" xfId="13826"/>
    <cellStyle name="Standaard 40 3 2 3" xfId="22867"/>
    <cellStyle name="Standaard 40 3 2 4" xfId="25589"/>
    <cellStyle name="Standaard 40 3 3" xfId="11760"/>
    <cellStyle name="Standaard 40 3 4" xfId="21504"/>
    <cellStyle name="Standaard 40 3 5" xfId="24227"/>
    <cellStyle name="Standaard 40 4" xfId="3418"/>
    <cellStyle name="Standaard 40 4 2" xfId="13145"/>
    <cellStyle name="Standaard 40 4 3" xfId="22211"/>
    <cellStyle name="Standaard 40 4 4" xfId="24933"/>
    <cellStyle name="Standaard 40 5" xfId="11104"/>
    <cellStyle name="Standaard 40 6" xfId="20848"/>
    <cellStyle name="Standaard 40 7" xfId="23571"/>
    <cellStyle name="Standaard 41" xfId="1227"/>
    <cellStyle name="Standaard 41 2" xfId="1562"/>
    <cellStyle name="Standaard 41 2 2" xfId="2218"/>
    <cellStyle name="Standaard 41 2 2 2" xfId="4440"/>
    <cellStyle name="Standaard 41 2 2 2 2" xfId="14167"/>
    <cellStyle name="Standaard 41 2 2 2 3" xfId="23208"/>
    <cellStyle name="Standaard 41 2 2 2 4" xfId="25930"/>
    <cellStyle name="Standaard 41 2 2 3" xfId="12101"/>
    <cellStyle name="Standaard 41 2 2 4" xfId="21845"/>
    <cellStyle name="Standaard 41 2 2 5" xfId="24568"/>
    <cellStyle name="Standaard 41 2 3" xfId="3784"/>
    <cellStyle name="Standaard 41 2 3 2" xfId="13511"/>
    <cellStyle name="Standaard 41 2 3 3" xfId="22552"/>
    <cellStyle name="Standaard 41 2 3 4" xfId="25274"/>
    <cellStyle name="Standaard 41 2 4" xfId="11445"/>
    <cellStyle name="Standaard 41 2 5" xfId="21189"/>
    <cellStyle name="Standaard 41 2 6" xfId="23912"/>
    <cellStyle name="Standaard 41 3" xfId="1890"/>
    <cellStyle name="Standaard 41 3 2" xfId="4112"/>
    <cellStyle name="Standaard 41 3 2 2" xfId="13839"/>
    <cellStyle name="Standaard 41 3 2 3" xfId="22880"/>
    <cellStyle name="Standaard 41 3 2 4" xfId="25602"/>
    <cellStyle name="Standaard 41 3 3" xfId="11773"/>
    <cellStyle name="Standaard 41 3 4" xfId="21517"/>
    <cellStyle name="Standaard 41 3 5" xfId="24240"/>
    <cellStyle name="Standaard 41 4" xfId="3451"/>
    <cellStyle name="Standaard 41 4 2" xfId="13178"/>
    <cellStyle name="Standaard 41 4 3" xfId="22224"/>
    <cellStyle name="Standaard 41 4 4" xfId="24946"/>
    <cellStyle name="Standaard 41 5" xfId="11117"/>
    <cellStyle name="Standaard 41 6" xfId="20861"/>
    <cellStyle name="Standaard 41 7" xfId="23584"/>
    <cellStyle name="Standaard 42" xfId="1229"/>
    <cellStyle name="Standaard 42 2" xfId="1564"/>
    <cellStyle name="Standaard 42 2 2" xfId="2220"/>
    <cellStyle name="Standaard 42 2 2 2" xfId="4442"/>
    <cellStyle name="Standaard 42 2 2 2 2" xfId="14169"/>
    <cellStyle name="Standaard 42 2 2 2 3" xfId="23210"/>
    <cellStyle name="Standaard 42 2 2 2 4" xfId="25932"/>
    <cellStyle name="Standaard 42 2 2 3" xfId="12103"/>
    <cellStyle name="Standaard 42 2 2 4" xfId="21847"/>
    <cellStyle name="Standaard 42 2 2 5" xfId="24570"/>
    <cellStyle name="Standaard 42 2 3" xfId="3786"/>
    <cellStyle name="Standaard 42 2 3 2" xfId="13513"/>
    <cellStyle name="Standaard 42 2 3 3" xfId="22554"/>
    <cellStyle name="Standaard 42 2 3 4" xfId="25276"/>
    <cellStyle name="Standaard 42 2 4" xfId="11447"/>
    <cellStyle name="Standaard 42 2 5" xfId="21191"/>
    <cellStyle name="Standaard 42 2 6" xfId="23914"/>
    <cellStyle name="Standaard 42 3" xfId="1892"/>
    <cellStyle name="Standaard 42 3 2" xfId="4114"/>
    <cellStyle name="Standaard 42 3 2 2" xfId="13841"/>
    <cellStyle name="Standaard 42 3 2 3" xfId="22882"/>
    <cellStyle name="Standaard 42 3 2 4" xfId="25604"/>
    <cellStyle name="Standaard 42 3 3" xfId="11775"/>
    <cellStyle name="Standaard 42 3 4" xfId="21519"/>
    <cellStyle name="Standaard 42 3 5" xfId="24242"/>
    <cellStyle name="Standaard 42 4" xfId="3453"/>
    <cellStyle name="Standaard 42 4 2" xfId="13180"/>
    <cellStyle name="Standaard 42 4 3" xfId="22226"/>
    <cellStyle name="Standaard 42 4 4" xfId="24948"/>
    <cellStyle name="Standaard 42 5" xfId="11119"/>
    <cellStyle name="Standaard 42 6" xfId="20863"/>
    <cellStyle name="Standaard 42 7" xfId="23586"/>
    <cellStyle name="Standaard 43" xfId="1231"/>
    <cellStyle name="Standaard 43 2" xfId="1566"/>
    <cellStyle name="Standaard 43 2 2" xfId="2222"/>
    <cellStyle name="Standaard 43 2 2 2" xfId="4444"/>
    <cellStyle name="Standaard 43 2 2 2 2" xfId="14171"/>
    <cellStyle name="Standaard 43 2 2 2 3" xfId="23212"/>
    <cellStyle name="Standaard 43 2 2 2 4" xfId="25934"/>
    <cellStyle name="Standaard 43 2 2 3" xfId="12105"/>
    <cellStyle name="Standaard 43 2 2 4" xfId="21849"/>
    <cellStyle name="Standaard 43 2 2 5" xfId="24572"/>
    <cellStyle name="Standaard 43 2 3" xfId="3788"/>
    <cellStyle name="Standaard 43 2 3 2" xfId="13515"/>
    <cellStyle name="Standaard 43 2 3 3" xfId="22556"/>
    <cellStyle name="Standaard 43 2 3 4" xfId="25278"/>
    <cellStyle name="Standaard 43 2 4" xfId="11449"/>
    <cellStyle name="Standaard 43 2 5" xfId="21193"/>
    <cellStyle name="Standaard 43 2 6" xfId="23916"/>
    <cellStyle name="Standaard 43 3" xfId="1894"/>
    <cellStyle name="Standaard 43 3 2" xfId="4116"/>
    <cellStyle name="Standaard 43 3 2 2" xfId="13843"/>
    <cellStyle name="Standaard 43 3 2 3" xfId="22884"/>
    <cellStyle name="Standaard 43 3 2 4" xfId="25606"/>
    <cellStyle name="Standaard 43 3 3" xfId="11777"/>
    <cellStyle name="Standaard 43 3 4" xfId="21521"/>
    <cellStyle name="Standaard 43 3 5" xfId="24244"/>
    <cellStyle name="Standaard 43 4" xfId="3455"/>
    <cellStyle name="Standaard 43 4 2" xfId="13182"/>
    <cellStyle name="Standaard 43 4 3" xfId="22228"/>
    <cellStyle name="Standaard 43 4 4" xfId="24950"/>
    <cellStyle name="Standaard 43 5" xfId="11121"/>
    <cellStyle name="Standaard 43 6" xfId="20865"/>
    <cellStyle name="Standaard 43 7" xfId="23588"/>
    <cellStyle name="Standaard 44" xfId="1228"/>
    <cellStyle name="Standaard 44 2" xfId="1563"/>
    <cellStyle name="Standaard 44 2 2" xfId="2219"/>
    <cellStyle name="Standaard 44 2 2 2" xfId="4441"/>
    <cellStyle name="Standaard 44 2 2 2 2" xfId="14168"/>
    <cellStyle name="Standaard 44 2 2 2 3" xfId="23209"/>
    <cellStyle name="Standaard 44 2 2 2 4" xfId="25931"/>
    <cellStyle name="Standaard 44 2 2 3" xfId="12102"/>
    <cellStyle name="Standaard 44 2 2 4" xfId="21846"/>
    <cellStyle name="Standaard 44 2 2 5" xfId="24569"/>
    <cellStyle name="Standaard 44 2 3" xfId="3785"/>
    <cellStyle name="Standaard 44 2 3 2" xfId="13512"/>
    <cellStyle name="Standaard 44 2 3 3" xfId="22553"/>
    <cellStyle name="Standaard 44 2 3 4" xfId="25275"/>
    <cellStyle name="Standaard 44 2 4" xfId="11446"/>
    <cellStyle name="Standaard 44 2 5" xfId="21190"/>
    <cellStyle name="Standaard 44 2 6" xfId="23913"/>
    <cellStyle name="Standaard 44 3" xfId="1891"/>
    <cellStyle name="Standaard 44 3 2" xfId="4113"/>
    <cellStyle name="Standaard 44 3 2 2" xfId="13840"/>
    <cellStyle name="Standaard 44 3 2 3" xfId="22881"/>
    <cellStyle name="Standaard 44 3 2 4" xfId="25603"/>
    <cellStyle name="Standaard 44 3 3" xfId="11774"/>
    <cellStyle name="Standaard 44 3 4" xfId="21518"/>
    <cellStyle name="Standaard 44 3 5" xfId="24241"/>
    <cellStyle name="Standaard 44 4" xfId="3452"/>
    <cellStyle name="Standaard 44 4 2" xfId="13179"/>
    <cellStyle name="Standaard 44 4 3" xfId="22225"/>
    <cellStyle name="Standaard 44 4 4" xfId="24947"/>
    <cellStyle name="Standaard 44 5" xfId="11118"/>
    <cellStyle name="Standaard 44 6" xfId="20862"/>
    <cellStyle name="Standaard 44 7" xfId="23585"/>
    <cellStyle name="Standaard 45" xfId="1232"/>
    <cellStyle name="Standaard 45 2" xfId="1567"/>
    <cellStyle name="Standaard 45 2 2" xfId="2223"/>
    <cellStyle name="Standaard 45 2 2 2" xfId="4445"/>
    <cellStyle name="Standaard 45 2 2 2 2" xfId="14172"/>
    <cellStyle name="Standaard 45 2 2 2 3" xfId="23213"/>
    <cellStyle name="Standaard 45 2 2 2 4" xfId="25935"/>
    <cellStyle name="Standaard 45 2 2 3" xfId="12106"/>
    <cellStyle name="Standaard 45 2 2 4" xfId="21850"/>
    <cellStyle name="Standaard 45 2 2 5" xfId="24573"/>
    <cellStyle name="Standaard 45 2 3" xfId="3789"/>
    <cellStyle name="Standaard 45 2 3 2" xfId="13516"/>
    <cellStyle name="Standaard 45 2 3 3" xfId="22557"/>
    <cellStyle name="Standaard 45 2 3 4" xfId="25279"/>
    <cellStyle name="Standaard 45 2 4" xfId="11450"/>
    <cellStyle name="Standaard 45 2 5" xfId="21194"/>
    <cellStyle name="Standaard 45 2 6" xfId="23917"/>
    <cellStyle name="Standaard 45 3" xfId="1895"/>
    <cellStyle name="Standaard 45 3 2" xfId="4117"/>
    <cellStyle name="Standaard 45 3 2 2" xfId="13844"/>
    <cellStyle name="Standaard 45 3 2 3" xfId="22885"/>
    <cellStyle name="Standaard 45 3 2 4" xfId="25607"/>
    <cellStyle name="Standaard 45 3 3" xfId="11778"/>
    <cellStyle name="Standaard 45 3 4" xfId="21522"/>
    <cellStyle name="Standaard 45 3 5" xfId="24245"/>
    <cellStyle name="Standaard 45 4" xfId="3456"/>
    <cellStyle name="Standaard 45 4 2" xfId="13183"/>
    <cellStyle name="Standaard 45 4 3" xfId="22229"/>
    <cellStyle name="Standaard 45 4 4" xfId="24951"/>
    <cellStyle name="Standaard 45 5" xfId="11122"/>
    <cellStyle name="Standaard 45 6" xfId="20866"/>
    <cellStyle name="Standaard 45 7" xfId="23589"/>
    <cellStyle name="Standaard 46" xfId="2388"/>
    <cellStyle name="Standaard 46 2" xfId="4609"/>
    <cellStyle name="Standaard 46 2 2" xfId="14336"/>
    <cellStyle name="Standaard 46 2 3" xfId="23227"/>
    <cellStyle name="Standaard 46 2 4" xfId="25949"/>
    <cellStyle name="Standaard 46 3" xfId="12121"/>
    <cellStyle name="Standaard 46 4" xfId="21865"/>
    <cellStyle name="Standaard 46 5" xfId="24588"/>
    <cellStyle name="Standaard 47" xfId="2389"/>
    <cellStyle name="Standaard 47 2" xfId="4610"/>
    <cellStyle name="Standaard 47 2 2" xfId="14337"/>
    <cellStyle name="Standaard 47 2 3" xfId="23228"/>
    <cellStyle name="Standaard 47 2 4" xfId="25950"/>
    <cellStyle name="Standaard 47 3" xfId="12122"/>
    <cellStyle name="Standaard 47 4" xfId="21866"/>
    <cellStyle name="Standaard 47 5" xfId="24589"/>
    <cellStyle name="Standaard 48" xfId="2390"/>
    <cellStyle name="Standaard 48 2" xfId="4611"/>
    <cellStyle name="Standaard 48 2 2" xfId="14338"/>
    <cellStyle name="Standaard 48 2 3" xfId="23229"/>
    <cellStyle name="Standaard 48 2 4" xfId="25951"/>
    <cellStyle name="Standaard 48 3" xfId="12123"/>
    <cellStyle name="Standaard 48 4" xfId="21867"/>
    <cellStyle name="Standaard 48 5" xfId="24590"/>
    <cellStyle name="Standaard 49" xfId="2391"/>
    <cellStyle name="Standaard 49 2" xfId="4612"/>
    <cellStyle name="Standaard 49 2 2" xfId="14339"/>
    <cellStyle name="Standaard 49 2 3" xfId="23230"/>
    <cellStyle name="Standaard 49 2 4" xfId="25952"/>
    <cellStyle name="Standaard 49 3" xfId="12124"/>
    <cellStyle name="Standaard 49 4" xfId="21868"/>
    <cellStyle name="Standaard 49 5" xfId="24591"/>
    <cellStyle name="Standaard 5" xfId="58"/>
    <cellStyle name="Standaard 5 2" xfId="281"/>
    <cellStyle name="Standaard 5 3" xfId="282"/>
    <cellStyle name="Standaard 5 4" xfId="283"/>
    <cellStyle name="Standaard 50" xfId="2392"/>
    <cellStyle name="Standaard 50 2" xfId="4613"/>
    <cellStyle name="Standaard 50 2 2" xfId="14340"/>
    <cellStyle name="Standaard 50 2 3" xfId="23231"/>
    <cellStyle name="Standaard 50 2 4" xfId="25953"/>
    <cellStyle name="Standaard 50 3" xfId="12125"/>
    <cellStyle name="Standaard 50 4" xfId="21869"/>
    <cellStyle name="Standaard 50 5" xfId="24592"/>
    <cellStyle name="Standaard 51" xfId="2393"/>
    <cellStyle name="Standaard 51 2" xfId="4614"/>
    <cellStyle name="Standaard 51 2 2" xfId="14341"/>
    <cellStyle name="Standaard 51 2 3" xfId="23232"/>
    <cellStyle name="Standaard 51 2 4" xfId="25954"/>
    <cellStyle name="Standaard 51 3" xfId="12126"/>
    <cellStyle name="Standaard 51 4" xfId="21870"/>
    <cellStyle name="Standaard 51 5" xfId="24593"/>
    <cellStyle name="Standaard 52" xfId="2394"/>
    <cellStyle name="Standaard 52 2" xfId="4615"/>
    <cellStyle name="Standaard 52 2 2" xfId="14342"/>
    <cellStyle name="Standaard 52 2 3" xfId="23233"/>
    <cellStyle name="Standaard 52 2 4" xfId="25955"/>
    <cellStyle name="Standaard 52 3" xfId="12127"/>
    <cellStyle name="Standaard 52 4" xfId="21871"/>
    <cellStyle name="Standaard 52 5" xfId="24594"/>
    <cellStyle name="Standaard 53" xfId="2395"/>
    <cellStyle name="Standaard 53 2" xfId="4616"/>
    <cellStyle name="Standaard 53 2 2" xfId="14343"/>
    <cellStyle name="Standaard 53 2 3" xfId="23234"/>
    <cellStyle name="Standaard 53 2 4" xfId="25956"/>
    <cellStyle name="Standaard 53 3" xfId="12128"/>
    <cellStyle name="Standaard 53 4" xfId="21872"/>
    <cellStyle name="Standaard 53 5" xfId="24595"/>
    <cellStyle name="Standaard 54" xfId="2396"/>
    <cellStyle name="Standaard 54 2" xfId="4617"/>
    <cellStyle name="Standaard 54 2 2" xfId="14344"/>
    <cellStyle name="Standaard 54 2 3" xfId="23235"/>
    <cellStyle name="Standaard 54 2 4" xfId="25957"/>
    <cellStyle name="Standaard 54 3" xfId="12129"/>
    <cellStyle name="Standaard 54 4" xfId="21873"/>
    <cellStyle name="Standaard 54 5" xfId="24596"/>
    <cellStyle name="Standaard 55" xfId="2429"/>
    <cellStyle name="Standaard 55 2" xfId="4649"/>
    <cellStyle name="Standaard 55 2 2" xfId="14376"/>
    <cellStyle name="Standaard 55 2 3" xfId="23261"/>
    <cellStyle name="Standaard 55 2 4" xfId="25983"/>
    <cellStyle name="Standaard 55 3" xfId="12156"/>
    <cellStyle name="Standaard 55 4" xfId="21901"/>
    <cellStyle name="Standaard 55 5" xfId="24623"/>
    <cellStyle name="Standaard 56" xfId="40"/>
    <cellStyle name="Standaard 6" xfId="59"/>
    <cellStyle name="Standaard 6 2" xfId="284"/>
    <cellStyle name="Standaard 6 3" xfId="285"/>
    <cellStyle name="Standaard 6 4" xfId="286"/>
    <cellStyle name="Standaard 7" xfId="60"/>
    <cellStyle name="Standaard 7 2" xfId="287"/>
    <cellStyle name="Standaard 7 3" xfId="288"/>
    <cellStyle name="Standaard 7 4" xfId="289"/>
    <cellStyle name="Standaard 8" xfId="61"/>
    <cellStyle name="Standaard 8 2" xfId="290"/>
    <cellStyle name="Standaard 8 3" xfId="291"/>
    <cellStyle name="Standaard 8 4" xfId="292"/>
    <cellStyle name="Standaard 9" xfId="62"/>
    <cellStyle name="Standaard 9 2" xfId="293"/>
    <cellStyle name="Standaard 9 3" xfId="294"/>
    <cellStyle name="Standaard 9 4" xfId="295"/>
    <cellStyle name="Titel 10" xfId="838"/>
    <cellStyle name="Titel 11" xfId="839"/>
    <cellStyle name="Titel 12" xfId="840"/>
    <cellStyle name="Titel 13" xfId="841"/>
    <cellStyle name="Titel 14" xfId="842"/>
    <cellStyle name="Titel 15" xfId="843"/>
    <cellStyle name="Titel 16" xfId="844"/>
    <cellStyle name="Titel 17" xfId="1226"/>
    <cellStyle name="Titel 2" xfId="296"/>
    <cellStyle name="Titel 3" xfId="845"/>
    <cellStyle name="Titel 4" xfId="846"/>
    <cellStyle name="Titel 5" xfId="847"/>
    <cellStyle name="Titel 6" xfId="848"/>
    <cellStyle name="Titel 7" xfId="849"/>
    <cellStyle name="Titel 8" xfId="850"/>
    <cellStyle name="Titel 9" xfId="851"/>
    <cellStyle name="Totaal" xfId="15" builtinId="25" customBuiltin="1"/>
    <cellStyle name="Totaal 10" xfId="852"/>
    <cellStyle name="Totaal 10 10" xfId="5488"/>
    <cellStyle name="Totaal 10 10 2" xfId="15215"/>
    <cellStyle name="Totaal 10 11" xfId="5048"/>
    <cellStyle name="Totaal 10 11 2" xfId="14775"/>
    <cellStyle name="Totaal 10 12" xfId="6035"/>
    <cellStyle name="Totaal 10 12 2" xfId="15762"/>
    <cellStyle name="Totaal 10 13" xfId="5121"/>
    <cellStyle name="Totaal 10 13 2" xfId="14848"/>
    <cellStyle name="Totaal 10 14" xfId="6813"/>
    <cellStyle name="Totaal 10 14 2" xfId="16540"/>
    <cellStyle name="Totaal 10 15" xfId="5859"/>
    <cellStyle name="Totaal 10 15 2" xfId="15586"/>
    <cellStyle name="Totaal 10 16" xfId="6401"/>
    <cellStyle name="Totaal 10 16 2" xfId="16128"/>
    <cellStyle name="Totaal 10 17" xfId="6410"/>
    <cellStyle name="Totaal 10 17 2" xfId="16137"/>
    <cellStyle name="Totaal 10 18" xfId="7813"/>
    <cellStyle name="Totaal 10 18 2" xfId="17540"/>
    <cellStyle name="Totaal 10 19" xfId="8060"/>
    <cellStyle name="Totaal 10 19 2" xfId="17787"/>
    <cellStyle name="Totaal 10 2" xfId="2326"/>
    <cellStyle name="Totaal 10 2 10" xfId="7157"/>
    <cellStyle name="Totaal 10 2 10 2" xfId="16884"/>
    <cellStyle name="Totaal 10 2 11" xfId="7356"/>
    <cellStyle name="Totaal 10 2 11 2" xfId="17083"/>
    <cellStyle name="Totaal 10 2 12" xfId="7546"/>
    <cellStyle name="Totaal 10 2 12 2" xfId="17273"/>
    <cellStyle name="Totaal 10 2 13" xfId="7745"/>
    <cellStyle name="Totaal 10 2 13 2" xfId="17472"/>
    <cellStyle name="Totaal 10 2 14" xfId="7939"/>
    <cellStyle name="Totaal 10 2 14 2" xfId="17666"/>
    <cellStyle name="Totaal 10 2 15" xfId="3095"/>
    <cellStyle name="Totaal 10 2 15 2" xfId="12822"/>
    <cellStyle name="Totaal 10 2 16" xfId="8242"/>
    <cellStyle name="Totaal 10 2 16 2" xfId="17969"/>
    <cellStyle name="Totaal 10 2 17" xfId="8427"/>
    <cellStyle name="Totaal 10 2 17 2" xfId="18154"/>
    <cellStyle name="Totaal 10 2 18" xfId="8608"/>
    <cellStyle name="Totaal 10 2 18 2" xfId="18335"/>
    <cellStyle name="Totaal 10 2 19" xfId="8783"/>
    <cellStyle name="Totaal 10 2 19 2" xfId="18510"/>
    <cellStyle name="Totaal 10 2 2" xfId="4547"/>
    <cellStyle name="Totaal 10 2 2 2" xfId="14274"/>
    <cellStyle name="Totaal 10 2 20" xfId="8958"/>
    <cellStyle name="Totaal 10 2 20 2" xfId="18685"/>
    <cellStyle name="Totaal 10 2 21" xfId="9135"/>
    <cellStyle name="Totaal 10 2 21 2" xfId="18862"/>
    <cellStyle name="Totaal 10 2 22" xfId="9305"/>
    <cellStyle name="Totaal 10 2 22 2" xfId="19032"/>
    <cellStyle name="Totaal 10 2 23" xfId="9476"/>
    <cellStyle name="Totaal 10 2 23 2" xfId="19203"/>
    <cellStyle name="Totaal 10 2 24" xfId="9641"/>
    <cellStyle name="Totaal 10 2 24 2" xfId="19368"/>
    <cellStyle name="Totaal 10 2 25" xfId="9808"/>
    <cellStyle name="Totaal 10 2 25 2" xfId="19535"/>
    <cellStyle name="Totaal 10 2 26" xfId="9971"/>
    <cellStyle name="Totaal 10 2 26 2" xfId="19698"/>
    <cellStyle name="Totaal 10 2 27" xfId="10129"/>
    <cellStyle name="Totaal 10 2 27 2" xfId="19856"/>
    <cellStyle name="Totaal 10 2 28" xfId="10283"/>
    <cellStyle name="Totaal 10 2 28 2" xfId="20010"/>
    <cellStyle name="Totaal 10 2 29" xfId="10436"/>
    <cellStyle name="Totaal 10 2 29 2" xfId="20163"/>
    <cellStyle name="Totaal 10 2 3" xfId="5753"/>
    <cellStyle name="Totaal 10 2 3 2" xfId="15480"/>
    <cellStyle name="Totaal 10 2 30" xfId="10586"/>
    <cellStyle name="Totaal 10 2 30 2" xfId="20313"/>
    <cellStyle name="Totaal 10 2 31" xfId="10733"/>
    <cellStyle name="Totaal 10 2 31 2" xfId="20460"/>
    <cellStyle name="Totaal 10 2 4" xfId="5965"/>
    <cellStyle name="Totaal 10 2 4 2" xfId="15692"/>
    <cellStyle name="Totaal 10 2 5" xfId="5047"/>
    <cellStyle name="Totaal 10 2 5 2" xfId="14774"/>
    <cellStyle name="Totaal 10 2 6" xfId="6340"/>
    <cellStyle name="Totaal 10 2 6 2" xfId="16067"/>
    <cellStyle name="Totaal 10 2 7" xfId="6545"/>
    <cellStyle name="Totaal 10 2 7 2" xfId="16272"/>
    <cellStyle name="Totaal 10 2 8" xfId="6750"/>
    <cellStyle name="Totaal 10 2 8 2" xfId="16477"/>
    <cellStyle name="Totaal 10 2 9" xfId="6954"/>
    <cellStyle name="Totaal 10 2 9 2" xfId="16681"/>
    <cellStyle name="Totaal 10 20" xfId="8112"/>
    <cellStyle name="Totaal 10 20 2" xfId="17839"/>
    <cellStyle name="Totaal 10 21" xfId="6108"/>
    <cellStyle name="Totaal 10 21 2" xfId="15835"/>
    <cellStyle name="Totaal 10 22" xfId="7355"/>
    <cellStyle name="Totaal 10 22 2" xfId="17082"/>
    <cellStyle name="Totaal 10 23" xfId="2712"/>
    <cellStyle name="Totaal 10 23 2" xfId="12439"/>
    <cellStyle name="Totaal 10 24" xfId="6129"/>
    <cellStyle name="Totaal 10 24 2" xfId="15856"/>
    <cellStyle name="Totaal 10 25" xfId="8131"/>
    <cellStyle name="Totaal 10 25 2" xfId="17858"/>
    <cellStyle name="Totaal 10 26" xfId="6613"/>
    <cellStyle name="Totaal 10 26 2" xfId="16340"/>
    <cellStyle name="Totaal 10 27" xfId="3421"/>
    <cellStyle name="Totaal 10 27 2" xfId="13148"/>
    <cellStyle name="Totaal 10 28" xfId="4768"/>
    <cellStyle name="Totaal 10 28 2" xfId="14495"/>
    <cellStyle name="Totaal 10 29" xfId="8854"/>
    <cellStyle name="Totaal 10 29 2" xfId="18581"/>
    <cellStyle name="Totaal 10 3" xfId="2327"/>
    <cellStyle name="Totaal 10 3 10" xfId="7158"/>
    <cellStyle name="Totaal 10 3 10 2" xfId="16885"/>
    <cellStyle name="Totaal 10 3 11" xfId="7357"/>
    <cellStyle name="Totaal 10 3 11 2" xfId="17084"/>
    <cellStyle name="Totaal 10 3 12" xfId="7547"/>
    <cellStyle name="Totaal 10 3 12 2" xfId="17274"/>
    <cellStyle name="Totaal 10 3 13" xfId="7746"/>
    <cellStyle name="Totaal 10 3 13 2" xfId="17473"/>
    <cellStyle name="Totaal 10 3 14" xfId="7940"/>
    <cellStyle name="Totaal 10 3 14 2" xfId="17667"/>
    <cellStyle name="Totaal 10 3 15" xfId="5084"/>
    <cellStyle name="Totaal 10 3 15 2" xfId="14811"/>
    <cellStyle name="Totaal 10 3 16" xfId="8243"/>
    <cellStyle name="Totaal 10 3 16 2" xfId="17970"/>
    <cellStyle name="Totaal 10 3 17" xfId="8428"/>
    <cellStyle name="Totaal 10 3 17 2" xfId="18155"/>
    <cellStyle name="Totaal 10 3 18" xfId="8609"/>
    <cellStyle name="Totaal 10 3 18 2" xfId="18336"/>
    <cellStyle name="Totaal 10 3 19" xfId="8784"/>
    <cellStyle name="Totaal 10 3 19 2" xfId="18511"/>
    <cellStyle name="Totaal 10 3 2" xfId="4548"/>
    <cellStyle name="Totaal 10 3 2 2" xfId="14275"/>
    <cellStyle name="Totaal 10 3 20" xfId="8959"/>
    <cellStyle name="Totaal 10 3 20 2" xfId="18686"/>
    <cellStyle name="Totaal 10 3 21" xfId="9136"/>
    <cellStyle name="Totaal 10 3 21 2" xfId="18863"/>
    <cellStyle name="Totaal 10 3 22" xfId="9306"/>
    <cellStyle name="Totaal 10 3 22 2" xfId="19033"/>
    <cellStyle name="Totaal 10 3 23" xfId="9477"/>
    <cellStyle name="Totaal 10 3 23 2" xfId="19204"/>
    <cellStyle name="Totaal 10 3 24" xfId="9642"/>
    <cellStyle name="Totaal 10 3 24 2" xfId="19369"/>
    <cellStyle name="Totaal 10 3 25" xfId="9809"/>
    <cellStyle name="Totaal 10 3 25 2" xfId="19536"/>
    <cellStyle name="Totaal 10 3 26" xfId="9972"/>
    <cellStyle name="Totaal 10 3 26 2" xfId="19699"/>
    <cellStyle name="Totaal 10 3 27" xfId="10130"/>
    <cellStyle name="Totaal 10 3 27 2" xfId="19857"/>
    <cellStyle name="Totaal 10 3 28" xfId="10284"/>
    <cellStyle name="Totaal 10 3 28 2" xfId="20011"/>
    <cellStyle name="Totaal 10 3 29" xfId="10437"/>
    <cellStyle name="Totaal 10 3 29 2" xfId="20164"/>
    <cellStyle name="Totaal 10 3 3" xfId="5754"/>
    <cellStyle name="Totaal 10 3 3 2" xfId="15481"/>
    <cellStyle name="Totaal 10 3 30" xfId="10587"/>
    <cellStyle name="Totaal 10 3 30 2" xfId="20314"/>
    <cellStyle name="Totaal 10 3 31" xfId="10734"/>
    <cellStyle name="Totaal 10 3 31 2" xfId="20461"/>
    <cellStyle name="Totaal 10 3 4" xfId="5966"/>
    <cellStyle name="Totaal 10 3 4 2" xfId="15693"/>
    <cellStyle name="Totaal 10 3 5" xfId="4767"/>
    <cellStyle name="Totaal 10 3 5 2" xfId="14494"/>
    <cellStyle name="Totaal 10 3 6" xfId="6341"/>
    <cellStyle name="Totaal 10 3 6 2" xfId="16068"/>
    <cellStyle name="Totaal 10 3 7" xfId="6546"/>
    <cellStyle name="Totaal 10 3 7 2" xfId="16273"/>
    <cellStyle name="Totaal 10 3 8" xfId="6751"/>
    <cellStyle name="Totaal 10 3 8 2" xfId="16478"/>
    <cellStyle name="Totaal 10 3 9" xfId="6955"/>
    <cellStyle name="Totaal 10 3 9 2" xfId="16682"/>
    <cellStyle name="Totaal 10 30" xfId="6944"/>
    <cellStyle name="Totaal 10 30 2" xfId="16671"/>
    <cellStyle name="Totaal 10 31" xfId="4877"/>
    <cellStyle name="Totaal 10 31 2" xfId="14604"/>
    <cellStyle name="Totaal 10 32" xfId="9026"/>
    <cellStyle name="Totaal 10 32 2" xfId="18753"/>
    <cellStyle name="Totaal 10 33" xfId="2459"/>
    <cellStyle name="Totaal 10 33 2" xfId="12186"/>
    <cellStyle name="Totaal 10 4" xfId="3054"/>
    <cellStyle name="Totaal 10 4 2" xfId="12781"/>
    <cellStyle name="Totaal 10 5" xfId="2669"/>
    <cellStyle name="Totaal 10 5 2" xfId="12396"/>
    <cellStyle name="Totaal 10 6" xfId="4794"/>
    <cellStyle name="Totaal 10 6 2" xfId="14521"/>
    <cellStyle name="Totaal 10 7" xfId="2961"/>
    <cellStyle name="Totaal 10 7 2" xfId="12688"/>
    <cellStyle name="Totaal 10 8" xfId="2751"/>
    <cellStyle name="Totaal 10 8 2" xfId="12478"/>
    <cellStyle name="Totaal 10 9" xfId="2822"/>
    <cellStyle name="Totaal 10 9 2" xfId="12549"/>
    <cellStyle name="Totaal 11" xfId="853"/>
    <cellStyle name="Totaal 11 10" xfId="5276"/>
    <cellStyle name="Totaal 11 10 2" xfId="15003"/>
    <cellStyle name="Totaal 11 11" xfId="6437"/>
    <cellStyle name="Totaal 11 11 2" xfId="16164"/>
    <cellStyle name="Totaal 11 12" xfId="2505"/>
    <cellStyle name="Totaal 11 12 2" xfId="12232"/>
    <cellStyle name="Totaal 11 13" xfId="3089"/>
    <cellStyle name="Totaal 11 13 2" xfId="12816"/>
    <cellStyle name="Totaal 11 14" xfId="5197"/>
    <cellStyle name="Totaal 11 14 2" xfId="14924"/>
    <cellStyle name="Totaal 11 15" xfId="4945"/>
    <cellStyle name="Totaal 11 15 2" xfId="14672"/>
    <cellStyle name="Totaal 11 16" xfId="7607"/>
    <cellStyle name="Totaal 11 16 2" xfId="17334"/>
    <cellStyle name="Totaal 11 17" xfId="4810"/>
    <cellStyle name="Totaal 11 17 2" xfId="14537"/>
    <cellStyle name="Totaal 11 18" xfId="8068"/>
    <cellStyle name="Totaal 11 18 2" xfId="17795"/>
    <cellStyle name="Totaal 11 19" xfId="5032"/>
    <cellStyle name="Totaal 11 19 2" xfId="14759"/>
    <cellStyle name="Totaal 11 2" xfId="2328"/>
    <cellStyle name="Totaal 11 2 10" xfId="7159"/>
    <cellStyle name="Totaal 11 2 10 2" xfId="16886"/>
    <cellStyle name="Totaal 11 2 11" xfId="7358"/>
    <cellStyle name="Totaal 11 2 11 2" xfId="17085"/>
    <cellStyle name="Totaal 11 2 12" xfId="7548"/>
    <cellStyle name="Totaal 11 2 12 2" xfId="17275"/>
    <cellStyle name="Totaal 11 2 13" xfId="7747"/>
    <cellStyle name="Totaal 11 2 13 2" xfId="17474"/>
    <cellStyle name="Totaal 11 2 14" xfId="7941"/>
    <cellStyle name="Totaal 11 2 14 2" xfId="17668"/>
    <cellStyle name="Totaal 11 2 15" xfId="2778"/>
    <cellStyle name="Totaal 11 2 15 2" xfId="12505"/>
    <cellStyle name="Totaal 11 2 16" xfId="8244"/>
    <cellStyle name="Totaal 11 2 16 2" xfId="17971"/>
    <cellStyle name="Totaal 11 2 17" xfId="8429"/>
    <cellStyle name="Totaal 11 2 17 2" xfId="18156"/>
    <cellStyle name="Totaal 11 2 18" xfId="8610"/>
    <cellStyle name="Totaal 11 2 18 2" xfId="18337"/>
    <cellStyle name="Totaal 11 2 19" xfId="8785"/>
    <cellStyle name="Totaal 11 2 19 2" xfId="18512"/>
    <cellStyle name="Totaal 11 2 2" xfId="4549"/>
    <cellStyle name="Totaal 11 2 2 2" xfId="14276"/>
    <cellStyle name="Totaal 11 2 20" xfId="8960"/>
    <cellStyle name="Totaal 11 2 20 2" xfId="18687"/>
    <cellStyle name="Totaal 11 2 21" xfId="9137"/>
    <cellStyle name="Totaal 11 2 21 2" xfId="18864"/>
    <cellStyle name="Totaal 11 2 22" xfId="9307"/>
    <cellStyle name="Totaal 11 2 22 2" xfId="19034"/>
    <cellStyle name="Totaal 11 2 23" xfId="9478"/>
    <cellStyle name="Totaal 11 2 23 2" xfId="19205"/>
    <cellStyle name="Totaal 11 2 24" xfId="9643"/>
    <cellStyle name="Totaal 11 2 24 2" xfId="19370"/>
    <cellStyle name="Totaal 11 2 25" xfId="9810"/>
    <cellStyle name="Totaal 11 2 25 2" xfId="19537"/>
    <cellStyle name="Totaal 11 2 26" xfId="9973"/>
    <cellStyle name="Totaal 11 2 26 2" xfId="19700"/>
    <cellStyle name="Totaal 11 2 27" xfId="10131"/>
    <cellStyle name="Totaal 11 2 27 2" xfId="19858"/>
    <cellStyle name="Totaal 11 2 28" xfId="10285"/>
    <cellStyle name="Totaal 11 2 28 2" xfId="20012"/>
    <cellStyle name="Totaal 11 2 29" xfId="10438"/>
    <cellStyle name="Totaal 11 2 29 2" xfId="20165"/>
    <cellStyle name="Totaal 11 2 3" xfId="5755"/>
    <cellStyle name="Totaal 11 2 3 2" xfId="15482"/>
    <cellStyle name="Totaal 11 2 30" xfId="10588"/>
    <cellStyle name="Totaal 11 2 30 2" xfId="20315"/>
    <cellStyle name="Totaal 11 2 31" xfId="10735"/>
    <cellStyle name="Totaal 11 2 31 2" xfId="20462"/>
    <cellStyle name="Totaal 11 2 4" xfId="5967"/>
    <cellStyle name="Totaal 11 2 4 2" xfId="15694"/>
    <cellStyle name="Totaal 11 2 5" xfId="4705"/>
    <cellStyle name="Totaal 11 2 5 2" xfId="14432"/>
    <cellStyle name="Totaal 11 2 6" xfId="6342"/>
    <cellStyle name="Totaal 11 2 6 2" xfId="16069"/>
    <cellStyle name="Totaal 11 2 7" xfId="6547"/>
    <cellStyle name="Totaal 11 2 7 2" xfId="16274"/>
    <cellStyle name="Totaal 11 2 8" xfId="6752"/>
    <cellStyle name="Totaal 11 2 8 2" xfId="16479"/>
    <cellStyle name="Totaal 11 2 9" xfId="6956"/>
    <cellStyle name="Totaal 11 2 9 2" xfId="16683"/>
    <cellStyle name="Totaal 11 20" xfId="4949"/>
    <cellStyle name="Totaal 11 20 2" xfId="14676"/>
    <cellStyle name="Totaal 11 21" xfId="8487"/>
    <cellStyle name="Totaal 11 21 2" xfId="18214"/>
    <cellStyle name="Totaal 11 22" xfId="5548"/>
    <cellStyle name="Totaal 11 22 2" xfId="15275"/>
    <cellStyle name="Totaal 11 23" xfId="4820"/>
    <cellStyle name="Totaal 11 23 2" xfId="14547"/>
    <cellStyle name="Totaal 11 24" xfId="5082"/>
    <cellStyle name="Totaal 11 24 2" xfId="14809"/>
    <cellStyle name="Totaal 11 25" xfId="9195"/>
    <cellStyle name="Totaal 11 25 2" xfId="18922"/>
    <cellStyle name="Totaal 11 26" xfId="2899"/>
    <cellStyle name="Totaal 11 26 2" xfId="12626"/>
    <cellStyle name="Totaal 11 27" xfId="8421"/>
    <cellStyle name="Totaal 11 27 2" xfId="18148"/>
    <cellStyle name="Totaal 11 28" xfId="2547"/>
    <cellStyle name="Totaal 11 28 2" xfId="12274"/>
    <cellStyle name="Totaal 11 29" xfId="9868"/>
    <cellStyle name="Totaal 11 29 2" xfId="19595"/>
    <cellStyle name="Totaal 11 3" xfId="2329"/>
    <cellStyle name="Totaal 11 3 10" xfId="7160"/>
    <cellStyle name="Totaal 11 3 10 2" xfId="16887"/>
    <cellStyle name="Totaal 11 3 11" xfId="7359"/>
    <cellStyle name="Totaal 11 3 11 2" xfId="17086"/>
    <cellStyle name="Totaal 11 3 12" xfId="7549"/>
    <cellStyle name="Totaal 11 3 12 2" xfId="17276"/>
    <cellStyle name="Totaal 11 3 13" xfId="7748"/>
    <cellStyle name="Totaal 11 3 13 2" xfId="17475"/>
    <cellStyle name="Totaal 11 3 14" xfId="7942"/>
    <cellStyle name="Totaal 11 3 14 2" xfId="17669"/>
    <cellStyle name="Totaal 11 3 15" xfId="7623"/>
    <cellStyle name="Totaal 11 3 15 2" xfId="17350"/>
    <cellStyle name="Totaal 11 3 16" xfId="8245"/>
    <cellStyle name="Totaal 11 3 16 2" xfId="17972"/>
    <cellStyle name="Totaal 11 3 17" xfId="8430"/>
    <cellStyle name="Totaal 11 3 17 2" xfId="18157"/>
    <cellStyle name="Totaal 11 3 18" xfId="8611"/>
    <cellStyle name="Totaal 11 3 18 2" xfId="18338"/>
    <cellStyle name="Totaal 11 3 19" xfId="8786"/>
    <cellStyle name="Totaal 11 3 19 2" xfId="18513"/>
    <cellStyle name="Totaal 11 3 2" xfId="4550"/>
    <cellStyle name="Totaal 11 3 2 2" xfId="14277"/>
    <cellStyle name="Totaal 11 3 20" xfId="8961"/>
    <cellStyle name="Totaal 11 3 20 2" xfId="18688"/>
    <cellStyle name="Totaal 11 3 21" xfId="9138"/>
    <cellStyle name="Totaal 11 3 21 2" xfId="18865"/>
    <cellStyle name="Totaal 11 3 22" xfId="9308"/>
    <cellStyle name="Totaal 11 3 22 2" xfId="19035"/>
    <cellStyle name="Totaal 11 3 23" xfId="9479"/>
    <cellStyle name="Totaal 11 3 23 2" xfId="19206"/>
    <cellStyle name="Totaal 11 3 24" xfId="9644"/>
    <cellStyle name="Totaal 11 3 24 2" xfId="19371"/>
    <cellStyle name="Totaal 11 3 25" xfId="9811"/>
    <cellStyle name="Totaal 11 3 25 2" xfId="19538"/>
    <cellStyle name="Totaal 11 3 26" xfId="9974"/>
    <cellStyle name="Totaal 11 3 26 2" xfId="19701"/>
    <cellStyle name="Totaal 11 3 27" xfId="10132"/>
    <cellStyle name="Totaal 11 3 27 2" xfId="19859"/>
    <cellStyle name="Totaal 11 3 28" xfId="10286"/>
    <cellStyle name="Totaal 11 3 28 2" xfId="20013"/>
    <cellStyle name="Totaal 11 3 29" xfId="10439"/>
    <cellStyle name="Totaal 11 3 29 2" xfId="20166"/>
    <cellStyle name="Totaal 11 3 3" xfId="5756"/>
    <cellStyle name="Totaal 11 3 3 2" xfId="15483"/>
    <cellStyle name="Totaal 11 3 30" xfId="10589"/>
    <cellStyle name="Totaal 11 3 30 2" xfId="20316"/>
    <cellStyle name="Totaal 11 3 31" xfId="10736"/>
    <cellStyle name="Totaal 11 3 31 2" xfId="20463"/>
    <cellStyle name="Totaal 11 3 4" xfId="5968"/>
    <cellStyle name="Totaal 11 3 4 2" xfId="15695"/>
    <cellStyle name="Totaal 11 3 5" xfId="2680"/>
    <cellStyle name="Totaal 11 3 5 2" xfId="12407"/>
    <cellStyle name="Totaal 11 3 6" xfId="6343"/>
    <cellStyle name="Totaal 11 3 6 2" xfId="16070"/>
    <cellStyle name="Totaal 11 3 7" xfId="6548"/>
    <cellStyle name="Totaal 11 3 7 2" xfId="16275"/>
    <cellStyle name="Totaal 11 3 8" xfId="6753"/>
    <cellStyle name="Totaal 11 3 8 2" xfId="16480"/>
    <cellStyle name="Totaal 11 3 9" xfId="6957"/>
    <cellStyle name="Totaal 11 3 9 2" xfId="16684"/>
    <cellStyle name="Totaal 11 30" xfId="8028"/>
    <cellStyle name="Totaal 11 30 2" xfId="17755"/>
    <cellStyle name="Totaal 11 31" xfId="9130"/>
    <cellStyle name="Totaal 11 31 2" xfId="18857"/>
    <cellStyle name="Totaal 11 32" xfId="4756"/>
    <cellStyle name="Totaal 11 32 2" xfId="14483"/>
    <cellStyle name="Totaal 11 33" xfId="3032"/>
    <cellStyle name="Totaal 11 33 2" xfId="12759"/>
    <cellStyle name="Totaal 11 4" xfId="3055"/>
    <cellStyle name="Totaal 11 4 2" xfId="12782"/>
    <cellStyle name="Totaal 11 5" xfId="2668"/>
    <cellStyle name="Totaal 11 5 2" xfId="12395"/>
    <cellStyle name="Totaal 11 6" xfId="5255"/>
    <cellStyle name="Totaal 11 6 2" xfId="14982"/>
    <cellStyle name="Totaal 11 7" xfId="4745"/>
    <cellStyle name="Totaal 11 7 2" xfId="14472"/>
    <cellStyle name="Totaal 11 8" xfId="6140"/>
    <cellStyle name="Totaal 11 8 2" xfId="15867"/>
    <cellStyle name="Totaal 11 9" xfId="4730"/>
    <cellStyle name="Totaal 11 9 2" xfId="14457"/>
    <cellStyle name="Totaal 12" xfId="854"/>
    <cellStyle name="Totaal 12 10" xfId="2873"/>
    <cellStyle name="Totaal 12 10 2" xfId="12600"/>
    <cellStyle name="Totaal 12 11" xfId="5248"/>
    <cellStyle name="Totaal 12 11 2" xfId="14975"/>
    <cellStyle name="Totaal 12 12" xfId="6125"/>
    <cellStyle name="Totaal 12 12 2" xfId="15852"/>
    <cellStyle name="Totaal 12 13" xfId="2980"/>
    <cellStyle name="Totaal 12 13 2" xfId="12707"/>
    <cellStyle name="Totaal 12 14" xfId="5317"/>
    <cellStyle name="Totaal 12 14 2" xfId="15044"/>
    <cellStyle name="Totaal 12 15" xfId="4771"/>
    <cellStyle name="Totaal 12 15 2" xfId="14498"/>
    <cellStyle name="Totaal 12 16" xfId="2641"/>
    <cellStyle name="Totaal 12 16 2" xfId="12368"/>
    <cellStyle name="Totaal 12 17" xfId="6406"/>
    <cellStyle name="Totaal 12 17 2" xfId="16133"/>
    <cellStyle name="Totaal 12 18" xfId="7433"/>
    <cellStyle name="Totaal 12 18 2" xfId="17160"/>
    <cellStyle name="Totaal 12 19" xfId="8101"/>
    <cellStyle name="Totaal 12 19 2" xfId="17828"/>
    <cellStyle name="Totaal 12 2" xfId="2330"/>
    <cellStyle name="Totaal 12 2 10" xfId="7161"/>
    <cellStyle name="Totaal 12 2 10 2" xfId="16888"/>
    <cellStyle name="Totaal 12 2 11" xfId="7360"/>
    <cellStyle name="Totaal 12 2 11 2" xfId="17087"/>
    <cellStyle name="Totaal 12 2 12" xfId="7550"/>
    <cellStyle name="Totaal 12 2 12 2" xfId="17277"/>
    <cellStyle name="Totaal 12 2 13" xfId="7749"/>
    <cellStyle name="Totaal 12 2 13 2" xfId="17476"/>
    <cellStyle name="Totaal 12 2 14" xfId="7943"/>
    <cellStyle name="Totaal 12 2 14 2" xfId="17670"/>
    <cellStyle name="Totaal 12 2 15" xfId="6028"/>
    <cellStyle name="Totaal 12 2 15 2" xfId="15755"/>
    <cellStyle name="Totaal 12 2 16" xfId="8246"/>
    <cellStyle name="Totaal 12 2 16 2" xfId="17973"/>
    <cellStyle name="Totaal 12 2 17" xfId="8431"/>
    <cellStyle name="Totaal 12 2 17 2" xfId="18158"/>
    <cellStyle name="Totaal 12 2 18" xfId="8612"/>
    <cellStyle name="Totaal 12 2 18 2" xfId="18339"/>
    <cellStyle name="Totaal 12 2 19" xfId="8787"/>
    <cellStyle name="Totaal 12 2 19 2" xfId="18514"/>
    <cellStyle name="Totaal 12 2 2" xfId="4551"/>
    <cellStyle name="Totaal 12 2 2 2" xfId="14278"/>
    <cellStyle name="Totaal 12 2 20" xfId="8962"/>
    <cellStyle name="Totaal 12 2 20 2" xfId="18689"/>
    <cellStyle name="Totaal 12 2 21" xfId="9139"/>
    <cellStyle name="Totaal 12 2 21 2" xfId="18866"/>
    <cellStyle name="Totaal 12 2 22" xfId="9309"/>
    <cellStyle name="Totaal 12 2 22 2" xfId="19036"/>
    <cellStyle name="Totaal 12 2 23" xfId="9480"/>
    <cellStyle name="Totaal 12 2 23 2" xfId="19207"/>
    <cellStyle name="Totaal 12 2 24" xfId="9645"/>
    <cellStyle name="Totaal 12 2 24 2" xfId="19372"/>
    <cellStyle name="Totaal 12 2 25" xfId="9812"/>
    <cellStyle name="Totaal 12 2 25 2" xfId="19539"/>
    <cellStyle name="Totaal 12 2 26" xfId="9975"/>
    <cellStyle name="Totaal 12 2 26 2" xfId="19702"/>
    <cellStyle name="Totaal 12 2 27" xfId="10133"/>
    <cellStyle name="Totaal 12 2 27 2" xfId="19860"/>
    <cellStyle name="Totaal 12 2 28" xfId="10287"/>
    <cellStyle name="Totaal 12 2 28 2" xfId="20014"/>
    <cellStyle name="Totaal 12 2 29" xfId="10440"/>
    <cellStyle name="Totaal 12 2 29 2" xfId="20167"/>
    <cellStyle name="Totaal 12 2 3" xfId="5757"/>
    <cellStyle name="Totaal 12 2 3 2" xfId="15484"/>
    <cellStyle name="Totaal 12 2 30" xfId="10590"/>
    <cellStyle name="Totaal 12 2 30 2" xfId="20317"/>
    <cellStyle name="Totaal 12 2 31" xfId="10737"/>
    <cellStyle name="Totaal 12 2 31 2" xfId="20464"/>
    <cellStyle name="Totaal 12 2 4" xfId="5969"/>
    <cellStyle name="Totaal 12 2 4 2" xfId="15696"/>
    <cellStyle name="Totaal 12 2 5" xfId="2981"/>
    <cellStyle name="Totaal 12 2 5 2" xfId="12708"/>
    <cellStyle name="Totaal 12 2 6" xfId="6344"/>
    <cellStyle name="Totaal 12 2 6 2" xfId="16071"/>
    <cellStyle name="Totaal 12 2 7" xfId="6549"/>
    <cellStyle name="Totaal 12 2 7 2" xfId="16276"/>
    <cellStyle name="Totaal 12 2 8" xfId="6754"/>
    <cellStyle name="Totaal 12 2 8 2" xfId="16481"/>
    <cellStyle name="Totaal 12 2 9" xfId="6958"/>
    <cellStyle name="Totaal 12 2 9 2" xfId="16685"/>
    <cellStyle name="Totaal 12 20" xfId="8096"/>
    <cellStyle name="Totaal 12 20 2" xfId="17823"/>
    <cellStyle name="Totaal 12 21" xfId="2996"/>
    <cellStyle name="Totaal 12 21 2" xfId="12723"/>
    <cellStyle name="Totaal 12 22" xfId="4979"/>
    <cellStyle name="Totaal 12 22 2" xfId="14706"/>
    <cellStyle name="Totaal 12 23" xfId="5095"/>
    <cellStyle name="Totaal 12 23 2" xfId="14822"/>
    <cellStyle name="Totaal 12 24" xfId="7815"/>
    <cellStyle name="Totaal 12 24 2" xfId="17542"/>
    <cellStyle name="Totaal 12 25" xfId="5511"/>
    <cellStyle name="Totaal 12 25 2" xfId="15238"/>
    <cellStyle name="Totaal 12 26" xfId="6229"/>
    <cellStyle name="Totaal 12 26 2" xfId="15956"/>
    <cellStyle name="Totaal 12 27" xfId="3048"/>
    <cellStyle name="Totaal 12 27 2" xfId="12775"/>
    <cellStyle name="Totaal 12 28" xfId="8311"/>
    <cellStyle name="Totaal 12 28 2" xfId="18038"/>
    <cellStyle name="Totaal 12 29" xfId="5173"/>
    <cellStyle name="Totaal 12 29 2" xfId="14900"/>
    <cellStyle name="Totaal 12 3" xfId="2331"/>
    <cellStyle name="Totaal 12 3 10" xfId="7162"/>
    <cellStyle name="Totaal 12 3 10 2" xfId="16889"/>
    <cellStyle name="Totaal 12 3 11" xfId="7361"/>
    <cellStyle name="Totaal 12 3 11 2" xfId="17088"/>
    <cellStyle name="Totaal 12 3 12" xfId="7551"/>
    <cellStyle name="Totaal 12 3 12 2" xfId="17278"/>
    <cellStyle name="Totaal 12 3 13" xfId="7750"/>
    <cellStyle name="Totaal 12 3 13 2" xfId="17477"/>
    <cellStyle name="Totaal 12 3 14" xfId="7944"/>
    <cellStyle name="Totaal 12 3 14 2" xfId="17671"/>
    <cellStyle name="Totaal 12 3 15" xfId="5436"/>
    <cellStyle name="Totaal 12 3 15 2" xfId="15163"/>
    <cellStyle name="Totaal 12 3 16" xfId="8247"/>
    <cellStyle name="Totaal 12 3 16 2" xfId="17974"/>
    <cellStyle name="Totaal 12 3 17" xfId="8432"/>
    <cellStyle name="Totaal 12 3 17 2" xfId="18159"/>
    <cellStyle name="Totaal 12 3 18" xfId="8613"/>
    <cellStyle name="Totaal 12 3 18 2" xfId="18340"/>
    <cellStyle name="Totaal 12 3 19" xfId="8788"/>
    <cellStyle name="Totaal 12 3 19 2" xfId="18515"/>
    <cellStyle name="Totaal 12 3 2" xfId="4552"/>
    <cellStyle name="Totaal 12 3 2 2" xfId="14279"/>
    <cellStyle name="Totaal 12 3 20" xfId="8963"/>
    <cellStyle name="Totaal 12 3 20 2" xfId="18690"/>
    <cellStyle name="Totaal 12 3 21" xfId="9140"/>
    <cellStyle name="Totaal 12 3 21 2" xfId="18867"/>
    <cellStyle name="Totaal 12 3 22" xfId="9310"/>
    <cellStyle name="Totaal 12 3 22 2" xfId="19037"/>
    <cellStyle name="Totaal 12 3 23" xfId="9481"/>
    <cellStyle name="Totaal 12 3 23 2" xfId="19208"/>
    <cellStyle name="Totaal 12 3 24" xfId="9646"/>
    <cellStyle name="Totaal 12 3 24 2" xfId="19373"/>
    <cellStyle name="Totaal 12 3 25" xfId="9813"/>
    <cellStyle name="Totaal 12 3 25 2" xfId="19540"/>
    <cellStyle name="Totaal 12 3 26" xfId="9976"/>
    <cellStyle name="Totaal 12 3 26 2" xfId="19703"/>
    <cellStyle name="Totaal 12 3 27" xfId="10134"/>
    <cellStyle name="Totaal 12 3 27 2" xfId="19861"/>
    <cellStyle name="Totaal 12 3 28" xfId="10288"/>
    <cellStyle name="Totaal 12 3 28 2" xfId="20015"/>
    <cellStyle name="Totaal 12 3 29" xfId="10441"/>
    <cellStyle name="Totaal 12 3 29 2" xfId="20168"/>
    <cellStyle name="Totaal 12 3 3" xfId="5758"/>
    <cellStyle name="Totaal 12 3 3 2" xfId="15485"/>
    <cellStyle name="Totaal 12 3 30" xfId="10591"/>
    <cellStyle name="Totaal 12 3 30 2" xfId="20318"/>
    <cellStyle name="Totaal 12 3 31" xfId="10738"/>
    <cellStyle name="Totaal 12 3 31 2" xfId="20465"/>
    <cellStyle name="Totaal 12 3 4" xfId="5970"/>
    <cellStyle name="Totaal 12 3 4 2" xfId="15697"/>
    <cellStyle name="Totaal 12 3 5" xfId="4667"/>
    <cellStyle name="Totaal 12 3 5 2" xfId="14394"/>
    <cellStyle name="Totaal 12 3 6" xfId="6345"/>
    <cellStyle name="Totaal 12 3 6 2" xfId="16072"/>
    <cellStyle name="Totaal 12 3 7" xfId="6550"/>
    <cellStyle name="Totaal 12 3 7 2" xfId="16277"/>
    <cellStyle name="Totaal 12 3 8" xfId="6755"/>
    <cellStyle name="Totaal 12 3 8 2" xfId="16482"/>
    <cellStyle name="Totaal 12 3 9" xfId="6959"/>
    <cellStyle name="Totaal 12 3 9 2" xfId="16686"/>
    <cellStyle name="Totaal 12 30" xfId="8844"/>
    <cellStyle name="Totaal 12 30 2" xfId="18571"/>
    <cellStyle name="Totaal 12 31" xfId="5385"/>
    <cellStyle name="Totaal 12 31 2" xfId="15112"/>
    <cellStyle name="Totaal 12 32" xfId="9708"/>
    <cellStyle name="Totaal 12 32 2" xfId="19435"/>
    <cellStyle name="Totaal 12 33" xfId="8499"/>
    <cellStyle name="Totaal 12 33 2" xfId="18226"/>
    <cellStyle name="Totaal 12 4" xfId="3056"/>
    <cellStyle name="Totaal 12 4 2" xfId="12783"/>
    <cellStyle name="Totaal 12 5" xfId="2667"/>
    <cellStyle name="Totaal 12 5 2" xfId="12394"/>
    <cellStyle name="Totaal 12 6" xfId="5492"/>
    <cellStyle name="Totaal 12 6 2" xfId="15219"/>
    <cellStyle name="Totaal 12 7" xfId="3096"/>
    <cellStyle name="Totaal 12 7 2" xfId="12823"/>
    <cellStyle name="Totaal 12 8" xfId="4992"/>
    <cellStyle name="Totaal 12 8 2" xfId="14719"/>
    <cellStyle name="Totaal 12 9" xfId="4892"/>
    <cellStyle name="Totaal 12 9 2" xfId="14619"/>
    <cellStyle name="Totaal 13" xfId="855"/>
    <cellStyle name="Totaal 13 10" xfId="5212"/>
    <cellStyle name="Totaal 13 10 2" xfId="14939"/>
    <cellStyle name="Totaal 13 11" xfId="6098"/>
    <cellStyle name="Totaal 13 11 2" xfId="15825"/>
    <cellStyle name="Totaal 13 12" xfId="6334"/>
    <cellStyle name="Totaal 13 12 2" xfId="16061"/>
    <cellStyle name="Totaal 13 13" xfId="5135"/>
    <cellStyle name="Totaal 13 13 2" xfId="14862"/>
    <cellStyle name="Totaal 13 14" xfId="5169"/>
    <cellStyle name="Totaal 13 14 2" xfId="14896"/>
    <cellStyle name="Totaal 13 15" xfId="2461"/>
    <cellStyle name="Totaal 13 15 2" xfId="12188"/>
    <cellStyle name="Totaal 13 16" xfId="5157"/>
    <cellStyle name="Totaal 13 16 2" xfId="14884"/>
    <cellStyle name="Totaal 13 17" xfId="5310"/>
    <cellStyle name="Totaal 13 17 2" xfId="15037"/>
    <cellStyle name="Totaal 13 18" xfId="7843"/>
    <cellStyle name="Totaal 13 18 2" xfId="17570"/>
    <cellStyle name="Totaal 13 19" xfId="5320"/>
    <cellStyle name="Totaal 13 19 2" xfId="15047"/>
    <cellStyle name="Totaal 13 2" xfId="2332"/>
    <cellStyle name="Totaal 13 2 10" xfId="7163"/>
    <cellStyle name="Totaal 13 2 10 2" xfId="16890"/>
    <cellStyle name="Totaal 13 2 11" xfId="7362"/>
    <cellStyle name="Totaal 13 2 11 2" xfId="17089"/>
    <cellStyle name="Totaal 13 2 12" xfId="7552"/>
    <cellStyle name="Totaal 13 2 12 2" xfId="17279"/>
    <cellStyle name="Totaal 13 2 13" xfId="7751"/>
    <cellStyle name="Totaal 13 2 13 2" xfId="17478"/>
    <cellStyle name="Totaal 13 2 14" xfId="7945"/>
    <cellStyle name="Totaal 13 2 14 2" xfId="17672"/>
    <cellStyle name="Totaal 13 2 15" xfId="5127"/>
    <cellStyle name="Totaal 13 2 15 2" xfId="14854"/>
    <cellStyle name="Totaal 13 2 16" xfId="8248"/>
    <cellStyle name="Totaal 13 2 16 2" xfId="17975"/>
    <cellStyle name="Totaal 13 2 17" xfId="8433"/>
    <cellStyle name="Totaal 13 2 17 2" xfId="18160"/>
    <cellStyle name="Totaal 13 2 18" xfId="8614"/>
    <cellStyle name="Totaal 13 2 18 2" xfId="18341"/>
    <cellStyle name="Totaal 13 2 19" xfId="8789"/>
    <cellStyle name="Totaal 13 2 19 2" xfId="18516"/>
    <cellStyle name="Totaal 13 2 2" xfId="4553"/>
    <cellStyle name="Totaal 13 2 2 2" xfId="14280"/>
    <cellStyle name="Totaal 13 2 20" xfId="8964"/>
    <cellStyle name="Totaal 13 2 20 2" xfId="18691"/>
    <cellStyle name="Totaal 13 2 21" xfId="9141"/>
    <cellStyle name="Totaal 13 2 21 2" xfId="18868"/>
    <cellStyle name="Totaal 13 2 22" xfId="9311"/>
    <cellStyle name="Totaal 13 2 22 2" xfId="19038"/>
    <cellStyle name="Totaal 13 2 23" xfId="9482"/>
    <cellStyle name="Totaal 13 2 23 2" xfId="19209"/>
    <cellStyle name="Totaal 13 2 24" xfId="9647"/>
    <cellStyle name="Totaal 13 2 24 2" xfId="19374"/>
    <cellStyle name="Totaal 13 2 25" xfId="9814"/>
    <cellStyle name="Totaal 13 2 25 2" xfId="19541"/>
    <cellStyle name="Totaal 13 2 26" xfId="9977"/>
    <cellStyle name="Totaal 13 2 26 2" xfId="19704"/>
    <cellStyle name="Totaal 13 2 27" xfId="10135"/>
    <cellStyle name="Totaal 13 2 27 2" xfId="19862"/>
    <cellStyle name="Totaal 13 2 28" xfId="10289"/>
    <cellStyle name="Totaal 13 2 28 2" xfId="20016"/>
    <cellStyle name="Totaal 13 2 29" xfId="10442"/>
    <cellStyle name="Totaal 13 2 29 2" xfId="20169"/>
    <cellStyle name="Totaal 13 2 3" xfId="5759"/>
    <cellStyle name="Totaal 13 2 3 2" xfId="15486"/>
    <cellStyle name="Totaal 13 2 30" xfId="10592"/>
    <cellStyle name="Totaal 13 2 30 2" xfId="20319"/>
    <cellStyle name="Totaal 13 2 31" xfId="10739"/>
    <cellStyle name="Totaal 13 2 31 2" xfId="20466"/>
    <cellStyle name="Totaal 13 2 4" xfId="5971"/>
    <cellStyle name="Totaal 13 2 4 2" xfId="15698"/>
    <cellStyle name="Totaal 13 2 5" xfId="5195"/>
    <cellStyle name="Totaal 13 2 5 2" xfId="14922"/>
    <cellStyle name="Totaal 13 2 6" xfId="6346"/>
    <cellStyle name="Totaal 13 2 6 2" xfId="16073"/>
    <cellStyle name="Totaal 13 2 7" xfId="6551"/>
    <cellStyle name="Totaal 13 2 7 2" xfId="16278"/>
    <cellStyle name="Totaal 13 2 8" xfId="6756"/>
    <cellStyle name="Totaal 13 2 8 2" xfId="16483"/>
    <cellStyle name="Totaal 13 2 9" xfId="6960"/>
    <cellStyle name="Totaal 13 2 9 2" xfId="16687"/>
    <cellStyle name="Totaal 13 20" xfId="5013"/>
    <cellStyle name="Totaal 13 20 2" xfId="14740"/>
    <cellStyle name="Totaal 13 21" xfId="4619"/>
    <cellStyle name="Totaal 13 21 2" xfId="14346"/>
    <cellStyle name="Totaal 13 22" xfId="8323"/>
    <cellStyle name="Totaal 13 22 2" xfId="18050"/>
    <cellStyle name="Totaal 13 23" xfId="6112"/>
    <cellStyle name="Totaal 13 23 2" xfId="15839"/>
    <cellStyle name="Totaal 13 24" xfId="4833"/>
    <cellStyle name="Totaal 13 24 2" xfId="14560"/>
    <cellStyle name="Totaal 13 25" xfId="5044"/>
    <cellStyle name="Totaal 13 25 2" xfId="14771"/>
    <cellStyle name="Totaal 13 26" xfId="9034"/>
    <cellStyle name="Totaal 13 26 2" xfId="18761"/>
    <cellStyle name="Totaal 13 27" xfId="6953"/>
    <cellStyle name="Totaal 13 27 2" xfId="16680"/>
    <cellStyle name="Totaal 13 28" xfId="7049"/>
    <cellStyle name="Totaal 13 28 2" xfId="16776"/>
    <cellStyle name="Totaal 13 29" xfId="2782"/>
    <cellStyle name="Totaal 13 29 2" xfId="12509"/>
    <cellStyle name="Totaal 13 3" xfId="2333"/>
    <cellStyle name="Totaal 13 3 10" xfId="7164"/>
    <cellStyle name="Totaal 13 3 10 2" xfId="16891"/>
    <cellStyle name="Totaal 13 3 11" xfId="7363"/>
    <cellStyle name="Totaal 13 3 11 2" xfId="17090"/>
    <cellStyle name="Totaal 13 3 12" xfId="7553"/>
    <cellStyle name="Totaal 13 3 12 2" xfId="17280"/>
    <cellStyle name="Totaal 13 3 13" xfId="7752"/>
    <cellStyle name="Totaal 13 3 13 2" xfId="17479"/>
    <cellStyle name="Totaal 13 3 14" xfId="7946"/>
    <cellStyle name="Totaal 13 3 14 2" xfId="17673"/>
    <cellStyle name="Totaal 13 3 15" xfId="6439"/>
    <cellStyle name="Totaal 13 3 15 2" xfId="16166"/>
    <cellStyle name="Totaal 13 3 16" xfId="8249"/>
    <cellStyle name="Totaal 13 3 16 2" xfId="17976"/>
    <cellStyle name="Totaal 13 3 17" xfId="8434"/>
    <cellStyle name="Totaal 13 3 17 2" xfId="18161"/>
    <cellStyle name="Totaal 13 3 18" xfId="8615"/>
    <cellStyle name="Totaal 13 3 18 2" xfId="18342"/>
    <cellStyle name="Totaal 13 3 19" xfId="8790"/>
    <cellStyle name="Totaal 13 3 19 2" xfId="18517"/>
    <cellStyle name="Totaal 13 3 2" xfId="4554"/>
    <cellStyle name="Totaal 13 3 2 2" xfId="14281"/>
    <cellStyle name="Totaal 13 3 20" xfId="8965"/>
    <cellStyle name="Totaal 13 3 20 2" xfId="18692"/>
    <cellStyle name="Totaal 13 3 21" xfId="9142"/>
    <cellStyle name="Totaal 13 3 21 2" xfId="18869"/>
    <cellStyle name="Totaal 13 3 22" xfId="9312"/>
    <cellStyle name="Totaal 13 3 22 2" xfId="19039"/>
    <cellStyle name="Totaal 13 3 23" xfId="9483"/>
    <cellStyle name="Totaal 13 3 23 2" xfId="19210"/>
    <cellStyle name="Totaal 13 3 24" xfId="9648"/>
    <cellStyle name="Totaal 13 3 24 2" xfId="19375"/>
    <cellStyle name="Totaal 13 3 25" xfId="9815"/>
    <cellStyle name="Totaal 13 3 25 2" xfId="19542"/>
    <cellStyle name="Totaal 13 3 26" xfId="9978"/>
    <cellStyle name="Totaal 13 3 26 2" xfId="19705"/>
    <cellStyle name="Totaal 13 3 27" xfId="10136"/>
    <cellStyle name="Totaal 13 3 27 2" xfId="19863"/>
    <cellStyle name="Totaal 13 3 28" xfId="10290"/>
    <cellStyle name="Totaal 13 3 28 2" xfId="20017"/>
    <cellStyle name="Totaal 13 3 29" xfId="10443"/>
    <cellStyle name="Totaal 13 3 29 2" xfId="20170"/>
    <cellStyle name="Totaal 13 3 3" xfId="5760"/>
    <cellStyle name="Totaal 13 3 3 2" xfId="15487"/>
    <cellStyle name="Totaal 13 3 30" xfId="10593"/>
    <cellStyle name="Totaal 13 3 30 2" xfId="20320"/>
    <cellStyle name="Totaal 13 3 31" xfId="10740"/>
    <cellStyle name="Totaal 13 3 31 2" xfId="20467"/>
    <cellStyle name="Totaal 13 3 4" xfId="5972"/>
    <cellStyle name="Totaal 13 3 4 2" xfId="15699"/>
    <cellStyle name="Totaal 13 3 5" xfId="5430"/>
    <cellStyle name="Totaal 13 3 5 2" xfId="15157"/>
    <cellStyle name="Totaal 13 3 6" xfId="6347"/>
    <cellStyle name="Totaal 13 3 6 2" xfId="16074"/>
    <cellStyle name="Totaal 13 3 7" xfId="6552"/>
    <cellStyle name="Totaal 13 3 7 2" xfId="16279"/>
    <cellStyle name="Totaal 13 3 8" xfId="6757"/>
    <cellStyle name="Totaal 13 3 8 2" xfId="16484"/>
    <cellStyle name="Totaal 13 3 9" xfId="6961"/>
    <cellStyle name="Totaal 13 3 9 2" xfId="16688"/>
    <cellStyle name="Totaal 13 30" xfId="9712"/>
    <cellStyle name="Totaal 13 30 2" xfId="19439"/>
    <cellStyle name="Totaal 13 31" xfId="4849"/>
    <cellStyle name="Totaal 13 31 2" xfId="14576"/>
    <cellStyle name="Totaal 13 32" xfId="9635"/>
    <cellStyle name="Totaal 13 32 2" xfId="19362"/>
    <cellStyle name="Totaal 13 33" xfId="8676"/>
    <cellStyle name="Totaal 13 33 2" xfId="18403"/>
    <cellStyle name="Totaal 13 4" xfId="3057"/>
    <cellStyle name="Totaal 13 4 2" xfId="12784"/>
    <cellStyle name="Totaal 13 5" xfId="2666"/>
    <cellStyle name="Totaal 13 5 2" xfId="12393"/>
    <cellStyle name="Totaal 13 6" xfId="5008"/>
    <cellStyle name="Totaal 13 6 2" xfId="14735"/>
    <cellStyle name="Totaal 13 7" xfId="4783"/>
    <cellStyle name="Totaal 13 7 2" xfId="14510"/>
    <cellStyle name="Totaal 13 8" xfId="3429"/>
    <cellStyle name="Totaal 13 8 2" xfId="13156"/>
    <cellStyle name="Totaal 13 9" xfId="2801"/>
    <cellStyle name="Totaal 13 9 2" xfId="12528"/>
    <cellStyle name="Totaal 14" xfId="856"/>
    <cellStyle name="Totaal 14 10" xfId="5302"/>
    <cellStyle name="Totaal 14 10 2" xfId="15029"/>
    <cellStyle name="Totaal 14 11" xfId="5294"/>
    <cellStyle name="Totaal 14 11 2" xfId="15021"/>
    <cellStyle name="Totaal 14 12" xfId="2867"/>
    <cellStyle name="Totaal 14 12 2" xfId="12594"/>
    <cellStyle name="Totaal 14 13" xfId="5584"/>
    <cellStyle name="Totaal 14 13 2" xfId="15311"/>
    <cellStyle name="Totaal 14 14" xfId="4858"/>
    <cellStyle name="Totaal 14 14 2" xfId="14585"/>
    <cellStyle name="Totaal 14 15" xfId="2511"/>
    <cellStyle name="Totaal 14 15 2" xfId="12238"/>
    <cellStyle name="Totaal 14 16" xfId="2507"/>
    <cellStyle name="Totaal 14 16 2" xfId="12234"/>
    <cellStyle name="Totaal 14 17" xfId="5052"/>
    <cellStyle name="Totaal 14 17 2" xfId="14779"/>
    <cellStyle name="Totaal 14 18" xfId="5468"/>
    <cellStyle name="Totaal 14 18 2" xfId="15195"/>
    <cellStyle name="Totaal 14 19" xfId="7426"/>
    <cellStyle name="Totaal 14 19 2" xfId="17153"/>
    <cellStyle name="Totaal 14 2" xfId="2334"/>
    <cellStyle name="Totaal 14 2 10" xfId="7165"/>
    <cellStyle name="Totaal 14 2 10 2" xfId="16892"/>
    <cellStyle name="Totaal 14 2 11" xfId="7364"/>
    <cellStyle name="Totaal 14 2 11 2" xfId="17091"/>
    <cellStyle name="Totaal 14 2 12" xfId="7554"/>
    <cellStyle name="Totaal 14 2 12 2" xfId="17281"/>
    <cellStyle name="Totaal 14 2 13" xfId="7753"/>
    <cellStyle name="Totaal 14 2 13 2" xfId="17480"/>
    <cellStyle name="Totaal 14 2 14" xfId="7947"/>
    <cellStyle name="Totaal 14 2 14 2" xfId="17674"/>
    <cellStyle name="Totaal 14 2 15" xfId="4961"/>
    <cellStyle name="Totaal 14 2 15 2" xfId="14688"/>
    <cellStyle name="Totaal 14 2 16" xfId="8250"/>
    <cellStyle name="Totaal 14 2 16 2" xfId="17977"/>
    <cellStyle name="Totaal 14 2 17" xfId="8435"/>
    <cellStyle name="Totaal 14 2 17 2" xfId="18162"/>
    <cellStyle name="Totaal 14 2 18" xfId="8616"/>
    <cellStyle name="Totaal 14 2 18 2" xfId="18343"/>
    <cellStyle name="Totaal 14 2 19" xfId="8791"/>
    <cellStyle name="Totaal 14 2 19 2" xfId="18518"/>
    <cellStyle name="Totaal 14 2 2" xfId="4555"/>
    <cellStyle name="Totaal 14 2 2 2" xfId="14282"/>
    <cellStyle name="Totaal 14 2 20" xfId="8966"/>
    <cellStyle name="Totaal 14 2 20 2" xfId="18693"/>
    <cellStyle name="Totaal 14 2 21" xfId="9143"/>
    <cellStyle name="Totaal 14 2 21 2" xfId="18870"/>
    <cellStyle name="Totaal 14 2 22" xfId="9313"/>
    <cellStyle name="Totaal 14 2 22 2" xfId="19040"/>
    <cellStyle name="Totaal 14 2 23" xfId="9484"/>
    <cellStyle name="Totaal 14 2 23 2" xfId="19211"/>
    <cellStyle name="Totaal 14 2 24" xfId="9649"/>
    <cellStyle name="Totaal 14 2 24 2" xfId="19376"/>
    <cellStyle name="Totaal 14 2 25" xfId="9816"/>
    <cellStyle name="Totaal 14 2 25 2" xfId="19543"/>
    <cellStyle name="Totaal 14 2 26" xfId="9979"/>
    <cellStyle name="Totaal 14 2 26 2" xfId="19706"/>
    <cellStyle name="Totaal 14 2 27" xfId="10137"/>
    <cellStyle name="Totaal 14 2 27 2" xfId="19864"/>
    <cellStyle name="Totaal 14 2 28" xfId="10291"/>
    <cellStyle name="Totaal 14 2 28 2" xfId="20018"/>
    <cellStyle name="Totaal 14 2 29" xfId="10444"/>
    <cellStyle name="Totaal 14 2 29 2" xfId="20171"/>
    <cellStyle name="Totaal 14 2 3" xfId="5761"/>
    <cellStyle name="Totaal 14 2 3 2" xfId="15488"/>
    <cellStyle name="Totaal 14 2 30" xfId="10594"/>
    <cellStyle name="Totaal 14 2 30 2" xfId="20321"/>
    <cellStyle name="Totaal 14 2 31" xfId="10741"/>
    <cellStyle name="Totaal 14 2 31 2" xfId="20468"/>
    <cellStyle name="Totaal 14 2 4" xfId="5973"/>
    <cellStyle name="Totaal 14 2 4 2" xfId="15700"/>
    <cellStyle name="Totaal 14 2 5" xfId="4946"/>
    <cellStyle name="Totaal 14 2 5 2" xfId="14673"/>
    <cellStyle name="Totaal 14 2 6" xfId="6348"/>
    <cellStyle name="Totaal 14 2 6 2" xfId="16075"/>
    <cellStyle name="Totaal 14 2 7" xfId="6553"/>
    <cellStyle name="Totaal 14 2 7 2" xfId="16280"/>
    <cellStyle name="Totaal 14 2 8" xfId="6758"/>
    <cellStyle name="Totaal 14 2 8 2" xfId="16485"/>
    <cellStyle name="Totaal 14 2 9" xfId="6962"/>
    <cellStyle name="Totaal 14 2 9 2" xfId="16689"/>
    <cellStyle name="Totaal 14 20" xfId="4853"/>
    <cellStyle name="Totaal 14 20 2" xfId="14580"/>
    <cellStyle name="Totaal 14 21" xfId="2731"/>
    <cellStyle name="Totaal 14 21 2" xfId="12458"/>
    <cellStyle name="Totaal 14 22" xfId="7615"/>
    <cellStyle name="Totaal 14 22 2" xfId="17342"/>
    <cellStyle name="Totaal 14 23" xfId="4830"/>
    <cellStyle name="Totaal 14 23 2" xfId="14557"/>
    <cellStyle name="Totaal 14 24" xfId="8309"/>
    <cellStyle name="Totaal 14 24 2" xfId="18036"/>
    <cellStyle name="Totaal 14 25" xfId="6405"/>
    <cellStyle name="Totaal 14 25 2" xfId="16132"/>
    <cellStyle name="Totaal 14 26" xfId="2967"/>
    <cellStyle name="Totaal 14 26 2" xfId="12694"/>
    <cellStyle name="Totaal 14 27" xfId="5146"/>
    <cellStyle name="Totaal 14 27 2" xfId="14873"/>
    <cellStyle name="Totaal 14 28" xfId="9024"/>
    <cellStyle name="Totaal 14 28 2" xfId="18751"/>
    <cellStyle name="Totaal 14 29" xfId="7449"/>
    <cellStyle name="Totaal 14 29 2" xfId="17176"/>
    <cellStyle name="Totaal 14 3" xfId="2335"/>
    <cellStyle name="Totaal 14 3 10" xfId="7166"/>
    <cellStyle name="Totaal 14 3 10 2" xfId="16893"/>
    <cellStyle name="Totaal 14 3 11" xfId="7365"/>
    <cellStyle name="Totaal 14 3 11 2" xfId="17092"/>
    <cellStyle name="Totaal 14 3 12" xfId="7555"/>
    <cellStyle name="Totaal 14 3 12 2" xfId="17282"/>
    <cellStyle name="Totaal 14 3 13" xfId="7754"/>
    <cellStyle name="Totaal 14 3 13 2" xfId="17481"/>
    <cellStyle name="Totaal 14 3 14" xfId="7948"/>
    <cellStyle name="Totaal 14 3 14 2" xfId="17675"/>
    <cellStyle name="Totaal 14 3 15" xfId="6844"/>
    <cellStyle name="Totaal 14 3 15 2" xfId="16571"/>
    <cellStyle name="Totaal 14 3 16" xfId="8251"/>
    <cellStyle name="Totaal 14 3 16 2" xfId="17978"/>
    <cellStyle name="Totaal 14 3 17" xfId="8436"/>
    <cellStyle name="Totaal 14 3 17 2" xfId="18163"/>
    <cellStyle name="Totaal 14 3 18" xfId="8617"/>
    <cellStyle name="Totaal 14 3 18 2" xfId="18344"/>
    <cellStyle name="Totaal 14 3 19" xfId="8792"/>
    <cellStyle name="Totaal 14 3 19 2" xfId="18519"/>
    <cellStyle name="Totaal 14 3 2" xfId="4556"/>
    <cellStyle name="Totaal 14 3 2 2" xfId="14283"/>
    <cellStyle name="Totaal 14 3 20" xfId="8967"/>
    <cellStyle name="Totaal 14 3 20 2" xfId="18694"/>
    <cellStyle name="Totaal 14 3 21" xfId="9144"/>
    <cellStyle name="Totaal 14 3 21 2" xfId="18871"/>
    <cellStyle name="Totaal 14 3 22" xfId="9314"/>
    <cellStyle name="Totaal 14 3 22 2" xfId="19041"/>
    <cellStyle name="Totaal 14 3 23" xfId="9485"/>
    <cellStyle name="Totaal 14 3 23 2" xfId="19212"/>
    <cellStyle name="Totaal 14 3 24" xfId="9650"/>
    <cellStyle name="Totaal 14 3 24 2" xfId="19377"/>
    <cellStyle name="Totaal 14 3 25" xfId="9817"/>
    <cellStyle name="Totaal 14 3 25 2" xfId="19544"/>
    <cellStyle name="Totaal 14 3 26" xfId="9980"/>
    <cellStyle name="Totaal 14 3 26 2" xfId="19707"/>
    <cellStyle name="Totaal 14 3 27" xfId="10138"/>
    <cellStyle name="Totaal 14 3 27 2" xfId="19865"/>
    <cellStyle name="Totaal 14 3 28" xfId="10292"/>
    <cellStyle name="Totaal 14 3 28 2" xfId="20019"/>
    <cellStyle name="Totaal 14 3 29" xfId="10445"/>
    <cellStyle name="Totaal 14 3 29 2" xfId="20172"/>
    <cellStyle name="Totaal 14 3 3" xfId="5762"/>
    <cellStyle name="Totaal 14 3 3 2" xfId="15489"/>
    <cellStyle name="Totaal 14 3 30" xfId="10595"/>
    <cellStyle name="Totaal 14 3 30 2" xfId="20322"/>
    <cellStyle name="Totaal 14 3 31" xfId="10742"/>
    <cellStyle name="Totaal 14 3 31 2" xfId="20469"/>
    <cellStyle name="Totaal 14 3 4" xfId="5974"/>
    <cellStyle name="Totaal 14 3 4 2" xfId="15701"/>
    <cellStyle name="Totaal 14 3 5" xfId="4666"/>
    <cellStyle name="Totaal 14 3 5 2" xfId="14393"/>
    <cellStyle name="Totaal 14 3 6" xfId="6349"/>
    <cellStyle name="Totaal 14 3 6 2" xfId="16076"/>
    <cellStyle name="Totaal 14 3 7" xfId="6554"/>
    <cellStyle name="Totaal 14 3 7 2" xfId="16281"/>
    <cellStyle name="Totaal 14 3 8" xfId="6759"/>
    <cellStyle name="Totaal 14 3 8 2" xfId="16486"/>
    <cellStyle name="Totaal 14 3 9" xfId="6963"/>
    <cellStyle name="Totaal 14 3 9 2" xfId="16690"/>
    <cellStyle name="Totaal 14 30" xfId="6152"/>
    <cellStyle name="Totaal 14 30 2" xfId="15879"/>
    <cellStyle name="Totaal 14 31" xfId="7289"/>
    <cellStyle name="Totaal 14 31 2" xfId="17016"/>
    <cellStyle name="Totaal 14 32" xfId="5328"/>
    <cellStyle name="Totaal 14 32 2" xfId="15055"/>
    <cellStyle name="Totaal 14 33" xfId="5209"/>
    <cellStyle name="Totaal 14 33 2" xfId="14936"/>
    <cellStyle name="Totaal 14 4" xfId="3058"/>
    <cellStyle name="Totaal 14 4 2" xfId="12785"/>
    <cellStyle name="Totaal 14 5" xfId="2665"/>
    <cellStyle name="Totaal 14 5 2" xfId="12392"/>
    <cellStyle name="Totaal 14 6" xfId="4734"/>
    <cellStyle name="Totaal 14 6 2" xfId="14461"/>
    <cellStyle name="Totaal 14 7" xfId="4727"/>
    <cellStyle name="Totaal 14 7 2" xfId="14454"/>
    <cellStyle name="Totaal 14 8" xfId="5594"/>
    <cellStyle name="Totaal 14 8 2" xfId="15321"/>
    <cellStyle name="Totaal 14 9" xfId="3447"/>
    <cellStyle name="Totaal 14 9 2" xfId="13174"/>
    <cellStyle name="Totaal 15" xfId="857"/>
    <cellStyle name="Totaal 15 10" xfId="5132"/>
    <cellStyle name="Totaal 15 10 2" xfId="14859"/>
    <cellStyle name="Totaal 15 11" xfId="5749"/>
    <cellStyle name="Totaal 15 11 2" xfId="15476"/>
    <cellStyle name="Totaal 15 12" xfId="5850"/>
    <cellStyle name="Totaal 15 12 2" xfId="15577"/>
    <cellStyle name="Totaal 15 13" xfId="6335"/>
    <cellStyle name="Totaal 15 13 2" xfId="16062"/>
    <cellStyle name="Totaal 15 14" xfId="5819"/>
    <cellStyle name="Totaal 15 14 2" xfId="15546"/>
    <cellStyle name="Totaal 15 15" xfId="6426"/>
    <cellStyle name="Totaal 15 15 2" xfId="16153"/>
    <cellStyle name="Totaal 15 16" xfId="7030"/>
    <cellStyle name="Totaal 15 16 2" xfId="16757"/>
    <cellStyle name="Totaal 15 17" xfId="7837"/>
    <cellStyle name="Totaal 15 17 2" xfId="17564"/>
    <cellStyle name="Totaal 15 18" xfId="5142"/>
    <cellStyle name="Totaal 15 18 2" xfId="14869"/>
    <cellStyle name="Totaal 15 19" xfId="6851"/>
    <cellStyle name="Totaal 15 19 2" xfId="16578"/>
    <cellStyle name="Totaal 15 2" xfId="2336"/>
    <cellStyle name="Totaal 15 2 10" xfId="7167"/>
    <cellStyle name="Totaal 15 2 10 2" xfId="16894"/>
    <cellStyle name="Totaal 15 2 11" xfId="7366"/>
    <cellStyle name="Totaal 15 2 11 2" xfId="17093"/>
    <cellStyle name="Totaal 15 2 12" xfId="7556"/>
    <cellStyle name="Totaal 15 2 12 2" xfId="17283"/>
    <cellStyle name="Totaal 15 2 13" xfId="7755"/>
    <cellStyle name="Totaal 15 2 13 2" xfId="17482"/>
    <cellStyle name="Totaal 15 2 14" xfId="7949"/>
    <cellStyle name="Totaal 15 2 14 2" xfId="17676"/>
    <cellStyle name="Totaal 15 2 15" xfId="7632"/>
    <cellStyle name="Totaal 15 2 15 2" xfId="17359"/>
    <cellStyle name="Totaal 15 2 16" xfId="8252"/>
    <cellStyle name="Totaal 15 2 16 2" xfId="17979"/>
    <cellStyle name="Totaal 15 2 17" xfId="8437"/>
    <cellStyle name="Totaal 15 2 17 2" xfId="18164"/>
    <cellStyle name="Totaal 15 2 18" xfId="8618"/>
    <cellStyle name="Totaal 15 2 18 2" xfId="18345"/>
    <cellStyle name="Totaal 15 2 19" xfId="8793"/>
    <cellStyle name="Totaal 15 2 19 2" xfId="18520"/>
    <cellStyle name="Totaal 15 2 2" xfId="4557"/>
    <cellStyle name="Totaal 15 2 2 2" xfId="14284"/>
    <cellStyle name="Totaal 15 2 20" xfId="8968"/>
    <cellStyle name="Totaal 15 2 20 2" xfId="18695"/>
    <cellStyle name="Totaal 15 2 21" xfId="9145"/>
    <cellStyle name="Totaal 15 2 21 2" xfId="18872"/>
    <cellStyle name="Totaal 15 2 22" xfId="9315"/>
    <cellStyle name="Totaal 15 2 22 2" xfId="19042"/>
    <cellStyle name="Totaal 15 2 23" xfId="9486"/>
    <cellStyle name="Totaal 15 2 23 2" xfId="19213"/>
    <cellStyle name="Totaal 15 2 24" xfId="9651"/>
    <cellStyle name="Totaal 15 2 24 2" xfId="19378"/>
    <cellStyle name="Totaal 15 2 25" xfId="9818"/>
    <cellStyle name="Totaal 15 2 25 2" xfId="19545"/>
    <cellStyle name="Totaal 15 2 26" xfId="9981"/>
    <cellStyle name="Totaal 15 2 26 2" xfId="19708"/>
    <cellStyle name="Totaal 15 2 27" xfId="10139"/>
    <cellStyle name="Totaal 15 2 27 2" xfId="19866"/>
    <cellStyle name="Totaal 15 2 28" xfId="10293"/>
    <cellStyle name="Totaal 15 2 28 2" xfId="20020"/>
    <cellStyle name="Totaal 15 2 29" xfId="10446"/>
    <cellStyle name="Totaal 15 2 29 2" xfId="20173"/>
    <cellStyle name="Totaal 15 2 3" xfId="5763"/>
    <cellStyle name="Totaal 15 2 3 2" xfId="15490"/>
    <cellStyle name="Totaal 15 2 30" xfId="10596"/>
    <cellStyle name="Totaal 15 2 30 2" xfId="20323"/>
    <cellStyle name="Totaal 15 2 31" xfId="10743"/>
    <cellStyle name="Totaal 15 2 31 2" xfId="20470"/>
    <cellStyle name="Totaal 15 2 4" xfId="5975"/>
    <cellStyle name="Totaal 15 2 4 2" xfId="15702"/>
    <cellStyle name="Totaal 15 2 5" xfId="5404"/>
    <cellStyle name="Totaal 15 2 5 2" xfId="15131"/>
    <cellStyle name="Totaal 15 2 6" xfId="6350"/>
    <cellStyle name="Totaal 15 2 6 2" xfId="16077"/>
    <cellStyle name="Totaal 15 2 7" xfId="6555"/>
    <cellStyle name="Totaal 15 2 7 2" xfId="16282"/>
    <cellStyle name="Totaal 15 2 8" xfId="6760"/>
    <cellStyle name="Totaal 15 2 8 2" xfId="16487"/>
    <cellStyle name="Totaal 15 2 9" xfId="6964"/>
    <cellStyle name="Totaal 15 2 9 2" xfId="16691"/>
    <cellStyle name="Totaal 15 20" xfId="4660"/>
    <cellStyle name="Totaal 15 20 2" xfId="14387"/>
    <cellStyle name="Totaal 15 21" xfId="4764"/>
    <cellStyle name="Totaal 15 21 2" xfId="14491"/>
    <cellStyle name="Totaal 15 22" xfId="6232"/>
    <cellStyle name="Totaal 15 22 2" xfId="15959"/>
    <cellStyle name="Totaal 15 23" xfId="5493"/>
    <cellStyle name="Totaal 15 23 2" xfId="15220"/>
    <cellStyle name="Totaal 15 24" xfId="8234"/>
    <cellStyle name="Totaal 15 24 2" xfId="17961"/>
    <cellStyle name="Totaal 15 25" xfId="8673"/>
    <cellStyle name="Totaal 15 25 2" xfId="18400"/>
    <cellStyle name="Totaal 15 26" xfId="3125"/>
    <cellStyle name="Totaal 15 26 2" xfId="12852"/>
    <cellStyle name="Totaal 15 27" xfId="4813"/>
    <cellStyle name="Totaal 15 27 2" xfId="14540"/>
    <cellStyle name="Totaal 15 28" xfId="8951"/>
    <cellStyle name="Totaal 15 28 2" xfId="18678"/>
    <cellStyle name="Totaal 15 29" xfId="9368"/>
    <cellStyle name="Totaal 15 29 2" xfId="19095"/>
    <cellStyle name="Totaal 15 3" xfId="2337"/>
    <cellStyle name="Totaal 15 3 10" xfId="7168"/>
    <cellStyle name="Totaal 15 3 10 2" xfId="16895"/>
    <cellStyle name="Totaal 15 3 11" xfId="7367"/>
    <cellStyle name="Totaal 15 3 11 2" xfId="17094"/>
    <cellStyle name="Totaal 15 3 12" xfId="7557"/>
    <cellStyle name="Totaal 15 3 12 2" xfId="17284"/>
    <cellStyle name="Totaal 15 3 13" xfId="7756"/>
    <cellStyle name="Totaal 15 3 13 2" xfId="17483"/>
    <cellStyle name="Totaal 15 3 14" xfId="7950"/>
    <cellStyle name="Totaal 15 3 14 2" xfId="17677"/>
    <cellStyle name="Totaal 15 3 15" xfId="6622"/>
    <cellStyle name="Totaal 15 3 15 2" xfId="16349"/>
    <cellStyle name="Totaal 15 3 16" xfId="8253"/>
    <cellStyle name="Totaal 15 3 16 2" xfId="17980"/>
    <cellStyle name="Totaal 15 3 17" xfId="8438"/>
    <cellStyle name="Totaal 15 3 17 2" xfId="18165"/>
    <cellStyle name="Totaal 15 3 18" xfId="8619"/>
    <cellStyle name="Totaal 15 3 18 2" xfId="18346"/>
    <cellStyle name="Totaal 15 3 19" xfId="8794"/>
    <cellStyle name="Totaal 15 3 19 2" xfId="18521"/>
    <cellStyle name="Totaal 15 3 2" xfId="4558"/>
    <cellStyle name="Totaal 15 3 2 2" xfId="14285"/>
    <cellStyle name="Totaal 15 3 20" xfId="8969"/>
    <cellStyle name="Totaal 15 3 20 2" xfId="18696"/>
    <cellStyle name="Totaal 15 3 21" xfId="9146"/>
    <cellStyle name="Totaal 15 3 21 2" xfId="18873"/>
    <cellStyle name="Totaal 15 3 22" xfId="9316"/>
    <cellStyle name="Totaal 15 3 22 2" xfId="19043"/>
    <cellStyle name="Totaal 15 3 23" xfId="9487"/>
    <cellStyle name="Totaal 15 3 23 2" xfId="19214"/>
    <cellStyle name="Totaal 15 3 24" xfId="9652"/>
    <cellStyle name="Totaal 15 3 24 2" xfId="19379"/>
    <cellStyle name="Totaal 15 3 25" xfId="9819"/>
    <cellStyle name="Totaal 15 3 25 2" xfId="19546"/>
    <cellStyle name="Totaal 15 3 26" xfId="9982"/>
    <cellStyle name="Totaal 15 3 26 2" xfId="19709"/>
    <cellStyle name="Totaal 15 3 27" xfId="10140"/>
    <cellStyle name="Totaal 15 3 27 2" xfId="19867"/>
    <cellStyle name="Totaal 15 3 28" xfId="10294"/>
    <cellStyle name="Totaal 15 3 28 2" xfId="20021"/>
    <cellStyle name="Totaal 15 3 29" xfId="10447"/>
    <cellStyle name="Totaal 15 3 29 2" xfId="20174"/>
    <cellStyle name="Totaal 15 3 3" xfId="5764"/>
    <cellStyle name="Totaal 15 3 3 2" xfId="15491"/>
    <cellStyle name="Totaal 15 3 30" xfId="10597"/>
    <cellStyle name="Totaal 15 3 30 2" xfId="20324"/>
    <cellStyle name="Totaal 15 3 31" xfId="10744"/>
    <cellStyle name="Totaal 15 3 31 2" xfId="20471"/>
    <cellStyle name="Totaal 15 3 4" xfId="5976"/>
    <cellStyle name="Totaal 15 3 4 2" xfId="15703"/>
    <cellStyle name="Totaal 15 3 5" xfId="5641"/>
    <cellStyle name="Totaal 15 3 5 2" xfId="15368"/>
    <cellStyle name="Totaal 15 3 6" xfId="6351"/>
    <cellStyle name="Totaal 15 3 6 2" xfId="16078"/>
    <cellStyle name="Totaal 15 3 7" xfId="6556"/>
    <cellStyle name="Totaal 15 3 7 2" xfId="16283"/>
    <cellStyle name="Totaal 15 3 8" xfId="6761"/>
    <cellStyle name="Totaal 15 3 8 2" xfId="16488"/>
    <cellStyle name="Totaal 15 3 9" xfId="6965"/>
    <cellStyle name="Totaal 15 3 9 2" xfId="16692"/>
    <cellStyle name="Totaal 15 30" xfId="4847"/>
    <cellStyle name="Totaal 15 30 2" xfId="14574"/>
    <cellStyle name="Totaal 15 31" xfId="2649"/>
    <cellStyle name="Totaal 15 31 2" xfId="12376"/>
    <cellStyle name="Totaal 15 32" xfId="5374"/>
    <cellStyle name="Totaal 15 32 2" xfId="15101"/>
    <cellStyle name="Totaal 15 33" xfId="9870"/>
    <cellStyle name="Totaal 15 33 2" xfId="19597"/>
    <cellStyle name="Totaal 15 4" xfId="3059"/>
    <cellStyle name="Totaal 15 4 2" xfId="12786"/>
    <cellStyle name="Totaal 15 5" xfId="2664"/>
    <cellStyle name="Totaal 15 5 2" xfId="12391"/>
    <cellStyle name="Totaal 15 6" xfId="5222"/>
    <cellStyle name="Totaal 15 6 2" xfId="14949"/>
    <cellStyle name="Totaal 15 7" xfId="5478"/>
    <cellStyle name="Totaal 15 7 2" xfId="15205"/>
    <cellStyle name="Totaal 15 8" xfId="4888"/>
    <cellStyle name="Totaal 15 8 2" xfId="14615"/>
    <cellStyle name="Totaal 15 9" xfId="5517"/>
    <cellStyle name="Totaal 15 9 2" xfId="15244"/>
    <cellStyle name="Totaal 16" xfId="858"/>
    <cellStyle name="Totaal 16 10" xfId="5246"/>
    <cellStyle name="Totaal 16 10 2" xfId="14973"/>
    <cellStyle name="Totaal 16 11" xfId="5442"/>
    <cellStyle name="Totaal 16 11 2" xfId="15169"/>
    <cellStyle name="Totaal 16 12" xfId="4742"/>
    <cellStyle name="Totaal 16 12 2" xfId="14469"/>
    <cellStyle name="Totaal 16 13" xfId="5147"/>
    <cellStyle name="Totaal 16 13 2" xfId="14874"/>
    <cellStyle name="Totaal 16 14" xfId="4824"/>
    <cellStyle name="Totaal 16 14 2" xfId="14551"/>
    <cellStyle name="Totaal 16 15" xfId="2558"/>
    <cellStyle name="Totaal 16 15 2" xfId="12285"/>
    <cellStyle name="Totaal 16 16" xfId="5211"/>
    <cellStyle name="Totaal 16 16 2" xfId="14938"/>
    <cellStyle name="Totaal 16 17" xfId="4735"/>
    <cellStyle name="Totaal 16 17 2" xfId="14462"/>
    <cellStyle name="Totaal 16 18" xfId="2553"/>
    <cellStyle name="Totaal 16 18 2" xfId="12280"/>
    <cellStyle name="Totaal 16 19" xfId="4944"/>
    <cellStyle name="Totaal 16 19 2" xfId="14671"/>
    <cellStyle name="Totaal 16 2" xfId="2338"/>
    <cellStyle name="Totaal 16 2 10" xfId="7169"/>
    <cellStyle name="Totaal 16 2 10 2" xfId="16896"/>
    <cellStyle name="Totaal 16 2 11" xfId="7368"/>
    <cellStyle name="Totaal 16 2 11 2" xfId="17095"/>
    <cellStyle name="Totaal 16 2 12" xfId="7558"/>
    <cellStyle name="Totaal 16 2 12 2" xfId="17285"/>
    <cellStyle name="Totaal 16 2 13" xfId="7757"/>
    <cellStyle name="Totaal 16 2 13 2" xfId="17484"/>
    <cellStyle name="Totaal 16 2 14" xfId="7951"/>
    <cellStyle name="Totaal 16 2 14 2" xfId="17678"/>
    <cellStyle name="Totaal 16 2 15" xfId="8017"/>
    <cellStyle name="Totaal 16 2 15 2" xfId="17744"/>
    <cellStyle name="Totaal 16 2 16" xfId="8254"/>
    <cellStyle name="Totaal 16 2 16 2" xfId="17981"/>
    <cellStyle name="Totaal 16 2 17" xfId="8439"/>
    <cellStyle name="Totaal 16 2 17 2" xfId="18166"/>
    <cellStyle name="Totaal 16 2 18" xfId="8620"/>
    <cellStyle name="Totaal 16 2 18 2" xfId="18347"/>
    <cellStyle name="Totaal 16 2 19" xfId="8795"/>
    <cellStyle name="Totaal 16 2 19 2" xfId="18522"/>
    <cellStyle name="Totaal 16 2 2" xfId="4559"/>
    <cellStyle name="Totaal 16 2 2 2" xfId="14286"/>
    <cellStyle name="Totaal 16 2 20" xfId="8970"/>
    <cellStyle name="Totaal 16 2 20 2" xfId="18697"/>
    <cellStyle name="Totaal 16 2 21" xfId="9147"/>
    <cellStyle name="Totaal 16 2 21 2" xfId="18874"/>
    <cellStyle name="Totaal 16 2 22" xfId="9317"/>
    <cellStyle name="Totaal 16 2 22 2" xfId="19044"/>
    <cellStyle name="Totaal 16 2 23" xfId="9488"/>
    <cellStyle name="Totaal 16 2 23 2" xfId="19215"/>
    <cellStyle name="Totaal 16 2 24" xfId="9653"/>
    <cellStyle name="Totaal 16 2 24 2" xfId="19380"/>
    <cellStyle name="Totaal 16 2 25" xfId="9820"/>
    <cellStyle name="Totaal 16 2 25 2" xfId="19547"/>
    <cellStyle name="Totaal 16 2 26" xfId="9983"/>
    <cellStyle name="Totaal 16 2 26 2" xfId="19710"/>
    <cellStyle name="Totaal 16 2 27" xfId="10141"/>
    <cellStyle name="Totaal 16 2 27 2" xfId="19868"/>
    <cellStyle name="Totaal 16 2 28" xfId="10295"/>
    <cellStyle name="Totaal 16 2 28 2" xfId="20022"/>
    <cellStyle name="Totaal 16 2 29" xfId="10448"/>
    <cellStyle name="Totaal 16 2 29 2" xfId="20175"/>
    <cellStyle name="Totaal 16 2 3" xfId="5765"/>
    <cellStyle name="Totaal 16 2 3 2" xfId="15492"/>
    <cellStyle name="Totaal 16 2 30" xfId="10598"/>
    <cellStyle name="Totaal 16 2 30 2" xfId="20325"/>
    <cellStyle name="Totaal 16 2 31" xfId="10745"/>
    <cellStyle name="Totaal 16 2 31 2" xfId="20472"/>
    <cellStyle name="Totaal 16 2 4" xfId="5977"/>
    <cellStyle name="Totaal 16 2 4 2" xfId="15704"/>
    <cellStyle name="Totaal 16 2 5" xfId="2431"/>
    <cellStyle name="Totaal 16 2 5 2" xfId="12158"/>
    <cellStyle name="Totaal 16 2 6" xfId="6352"/>
    <cellStyle name="Totaal 16 2 6 2" xfId="16079"/>
    <cellStyle name="Totaal 16 2 7" xfId="6557"/>
    <cellStyle name="Totaal 16 2 7 2" xfId="16284"/>
    <cellStyle name="Totaal 16 2 8" xfId="6762"/>
    <cellStyle name="Totaal 16 2 8 2" xfId="16489"/>
    <cellStyle name="Totaal 16 2 9" xfId="6966"/>
    <cellStyle name="Totaal 16 2 9 2" xfId="16693"/>
    <cellStyle name="Totaal 16 20" xfId="2721"/>
    <cellStyle name="Totaal 16 20 2" xfId="12448"/>
    <cellStyle name="Totaal 16 21" xfId="5099"/>
    <cellStyle name="Totaal 16 21 2" xfId="14826"/>
    <cellStyle name="Totaal 16 22" xfId="2972"/>
    <cellStyle name="Totaal 16 22 2" xfId="12699"/>
    <cellStyle name="Totaal 16 23" xfId="6815"/>
    <cellStyle name="Totaal 16 23 2" xfId="16542"/>
    <cellStyle name="Totaal 16 24" xfId="4837"/>
    <cellStyle name="Totaal 16 24 2" xfId="14564"/>
    <cellStyle name="Totaal 16 25" xfId="5024"/>
    <cellStyle name="Totaal 16 25 2" xfId="14751"/>
    <cellStyle name="Totaal 16 26" xfId="8327"/>
    <cellStyle name="Totaal 16 26 2" xfId="18054"/>
    <cellStyle name="Totaal 16 27" xfId="8850"/>
    <cellStyle name="Totaal 16 27 2" xfId="18577"/>
    <cellStyle name="Totaal 16 28" xfId="6178"/>
    <cellStyle name="Totaal 16 28 2" xfId="15905"/>
    <cellStyle name="Totaal 16 29" xfId="5058"/>
    <cellStyle name="Totaal 16 29 2" xfId="14785"/>
    <cellStyle name="Totaal 16 3" xfId="2339"/>
    <cellStyle name="Totaal 16 3 10" xfId="7170"/>
    <cellStyle name="Totaal 16 3 10 2" xfId="16897"/>
    <cellStyle name="Totaal 16 3 11" xfId="7369"/>
    <cellStyle name="Totaal 16 3 11 2" xfId="17096"/>
    <cellStyle name="Totaal 16 3 12" xfId="7559"/>
    <cellStyle name="Totaal 16 3 12 2" xfId="17286"/>
    <cellStyle name="Totaal 16 3 13" xfId="7758"/>
    <cellStyle name="Totaal 16 3 13 2" xfId="17485"/>
    <cellStyle name="Totaal 16 3 14" xfId="7952"/>
    <cellStyle name="Totaal 16 3 14 2" xfId="17679"/>
    <cellStyle name="Totaal 16 3 15" xfId="4914"/>
    <cellStyle name="Totaal 16 3 15 2" xfId="14641"/>
    <cellStyle name="Totaal 16 3 16" xfId="8255"/>
    <cellStyle name="Totaal 16 3 16 2" xfId="17982"/>
    <cellStyle name="Totaal 16 3 17" xfId="8440"/>
    <cellStyle name="Totaal 16 3 17 2" xfId="18167"/>
    <cellStyle name="Totaal 16 3 18" xfId="8621"/>
    <cellStyle name="Totaal 16 3 18 2" xfId="18348"/>
    <cellStyle name="Totaal 16 3 19" xfId="8796"/>
    <cellStyle name="Totaal 16 3 19 2" xfId="18523"/>
    <cellStyle name="Totaal 16 3 2" xfId="4560"/>
    <cellStyle name="Totaal 16 3 2 2" xfId="14287"/>
    <cellStyle name="Totaal 16 3 20" xfId="8971"/>
    <cellStyle name="Totaal 16 3 20 2" xfId="18698"/>
    <cellStyle name="Totaal 16 3 21" xfId="9148"/>
    <cellStyle name="Totaal 16 3 21 2" xfId="18875"/>
    <cellStyle name="Totaal 16 3 22" xfId="9318"/>
    <cellStyle name="Totaal 16 3 22 2" xfId="19045"/>
    <cellStyle name="Totaal 16 3 23" xfId="9489"/>
    <cellStyle name="Totaal 16 3 23 2" xfId="19216"/>
    <cellStyle name="Totaal 16 3 24" xfId="9654"/>
    <cellStyle name="Totaal 16 3 24 2" xfId="19381"/>
    <cellStyle name="Totaal 16 3 25" xfId="9821"/>
    <cellStyle name="Totaal 16 3 25 2" xfId="19548"/>
    <cellStyle name="Totaal 16 3 26" xfId="9984"/>
    <cellStyle name="Totaal 16 3 26 2" xfId="19711"/>
    <cellStyle name="Totaal 16 3 27" xfId="10142"/>
    <cellStyle name="Totaal 16 3 27 2" xfId="19869"/>
    <cellStyle name="Totaal 16 3 28" xfId="10296"/>
    <cellStyle name="Totaal 16 3 28 2" xfId="20023"/>
    <cellStyle name="Totaal 16 3 29" xfId="10449"/>
    <cellStyle name="Totaal 16 3 29 2" xfId="20176"/>
    <cellStyle name="Totaal 16 3 3" xfId="5766"/>
    <cellStyle name="Totaal 16 3 3 2" xfId="15493"/>
    <cellStyle name="Totaal 16 3 30" xfId="10599"/>
    <cellStyle name="Totaal 16 3 30 2" xfId="20326"/>
    <cellStyle name="Totaal 16 3 31" xfId="10746"/>
    <cellStyle name="Totaal 16 3 31 2" xfId="20473"/>
    <cellStyle name="Totaal 16 3 4" xfId="5978"/>
    <cellStyle name="Totaal 16 3 4 2" xfId="15705"/>
    <cellStyle name="Totaal 16 3 5" xfId="6058"/>
    <cellStyle name="Totaal 16 3 5 2" xfId="15785"/>
    <cellStyle name="Totaal 16 3 6" xfId="6353"/>
    <cellStyle name="Totaal 16 3 6 2" xfId="16080"/>
    <cellStyle name="Totaal 16 3 7" xfId="6558"/>
    <cellStyle name="Totaal 16 3 7 2" xfId="16285"/>
    <cellStyle name="Totaal 16 3 8" xfId="6763"/>
    <cellStyle name="Totaal 16 3 8 2" xfId="16490"/>
    <cellStyle name="Totaal 16 3 9" xfId="6967"/>
    <cellStyle name="Totaal 16 3 9 2" xfId="16694"/>
    <cellStyle name="Totaal 16 30" xfId="9038"/>
    <cellStyle name="Totaal 16 30 2" xfId="18765"/>
    <cellStyle name="Totaal 16 31" xfId="9538"/>
    <cellStyle name="Totaal 16 31 2" xfId="19265"/>
    <cellStyle name="Totaal 16 32" xfId="7542"/>
    <cellStyle name="Totaal 16 32 2" xfId="17269"/>
    <cellStyle name="Totaal 16 33" xfId="8045"/>
    <cellStyle name="Totaal 16 33 2" xfId="17772"/>
    <cellStyle name="Totaal 16 4" xfId="3060"/>
    <cellStyle name="Totaal 16 4 2" xfId="12787"/>
    <cellStyle name="Totaal 16 5" xfId="2663"/>
    <cellStyle name="Totaal 16 5 2" xfId="12390"/>
    <cellStyle name="Totaal 16 6" xfId="5463"/>
    <cellStyle name="Totaal 16 6 2" xfId="15190"/>
    <cellStyle name="Totaal 16 7" xfId="5860"/>
    <cellStyle name="Totaal 16 7 2" xfId="15587"/>
    <cellStyle name="Totaal 16 8" xfId="4693"/>
    <cellStyle name="Totaal 16 8 2" xfId="14420"/>
    <cellStyle name="Totaal 16 9" xfId="5330"/>
    <cellStyle name="Totaal 16 9 2" xfId="15057"/>
    <cellStyle name="Totaal 2" xfId="297"/>
    <cellStyle name="Totaal 2 10" xfId="5285"/>
    <cellStyle name="Totaal 2 10 2" xfId="15012"/>
    <cellStyle name="Totaal 2 11" xfId="2746"/>
    <cellStyle name="Totaal 2 11 2" xfId="12473"/>
    <cellStyle name="Totaal 2 12" xfId="6414"/>
    <cellStyle name="Totaal 2 12 2" xfId="16141"/>
    <cellStyle name="Totaal 2 13" xfId="5424"/>
    <cellStyle name="Totaal 2 13 2" xfId="15151"/>
    <cellStyle name="Totaal 2 14" xfId="4726"/>
    <cellStyle name="Totaal 2 14 2" xfId="14453"/>
    <cellStyle name="Totaal 2 15" xfId="6620"/>
    <cellStyle name="Totaal 2 15 2" xfId="16347"/>
    <cellStyle name="Totaal 2 16" xfId="5273"/>
    <cellStyle name="Totaal 2 16 2" xfId="15000"/>
    <cellStyle name="Totaal 2 17" xfId="7040"/>
    <cellStyle name="Totaal 2 17 2" xfId="16767"/>
    <cellStyle name="Totaal 2 18" xfId="4854"/>
    <cellStyle name="Totaal 2 18 2" xfId="14581"/>
    <cellStyle name="Totaal 2 19" xfId="6942"/>
    <cellStyle name="Totaal 2 19 2" xfId="16669"/>
    <cellStyle name="Totaal 2 2" xfId="2340"/>
    <cellStyle name="Totaal 2 2 10" xfId="7171"/>
    <cellStyle name="Totaal 2 2 10 2" xfId="16898"/>
    <cellStyle name="Totaal 2 2 11" xfId="7370"/>
    <cellStyle name="Totaal 2 2 11 2" xfId="17097"/>
    <cellStyle name="Totaal 2 2 12" xfId="7560"/>
    <cellStyle name="Totaal 2 2 12 2" xfId="17287"/>
    <cellStyle name="Totaal 2 2 13" xfId="7759"/>
    <cellStyle name="Totaal 2 2 13 2" xfId="17486"/>
    <cellStyle name="Totaal 2 2 14" xfId="7953"/>
    <cellStyle name="Totaal 2 2 14 2" xfId="17680"/>
    <cellStyle name="Totaal 2 2 15" xfId="4938"/>
    <cellStyle name="Totaal 2 2 15 2" xfId="14665"/>
    <cellStyle name="Totaal 2 2 16" xfId="8256"/>
    <cellStyle name="Totaal 2 2 16 2" xfId="17983"/>
    <cellStyle name="Totaal 2 2 17" xfId="8441"/>
    <cellStyle name="Totaal 2 2 17 2" xfId="18168"/>
    <cellStyle name="Totaal 2 2 18" xfId="8622"/>
    <cellStyle name="Totaal 2 2 18 2" xfId="18349"/>
    <cellStyle name="Totaal 2 2 19" xfId="8797"/>
    <cellStyle name="Totaal 2 2 19 2" xfId="18524"/>
    <cellStyle name="Totaal 2 2 2" xfId="4561"/>
    <cellStyle name="Totaal 2 2 2 2" xfId="14288"/>
    <cellStyle name="Totaal 2 2 20" xfId="8972"/>
    <cellStyle name="Totaal 2 2 20 2" xfId="18699"/>
    <cellStyle name="Totaal 2 2 21" xfId="9149"/>
    <cellStyle name="Totaal 2 2 21 2" xfId="18876"/>
    <cellStyle name="Totaal 2 2 22" xfId="9319"/>
    <cellStyle name="Totaal 2 2 22 2" xfId="19046"/>
    <cellStyle name="Totaal 2 2 23" xfId="9490"/>
    <cellStyle name="Totaal 2 2 23 2" xfId="19217"/>
    <cellStyle name="Totaal 2 2 24" xfId="9655"/>
    <cellStyle name="Totaal 2 2 24 2" xfId="19382"/>
    <cellStyle name="Totaal 2 2 25" xfId="9822"/>
    <cellStyle name="Totaal 2 2 25 2" xfId="19549"/>
    <cellStyle name="Totaal 2 2 26" xfId="9985"/>
    <cellStyle name="Totaal 2 2 26 2" xfId="19712"/>
    <cellStyle name="Totaal 2 2 27" xfId="10143"/>
    <cellStyle name="Totaal 2 2 27 2" xfId="19870"/>
    <cellStyle name="Totaal 2 2 28" xfId="10297"/>
    <cellStyle name="Totaal 2 2 28 2" xfId="20024"/>
    <cellStyle name="Totaal 2 2 29" xfId="10450"/>
    <cellStyle name="Totaal 2 2 29 2" xfId="20177"/>
    <cellStyle name="Totaal 2 2 3" xfId="5767"/>
    <cellStyle name="Totaal 2 2 3 2" xfId="15494"/>
    <cellStyle name="Totaal 2 2 30" xfId="10600"/>
    <cellStyle name="Totaal 2 2 30 2" xfId="20327"/>
    <cellStyle name="Totaal 2 2 31" xfId="10747"/>
    <cellStyle name="Totaal 2 2 31 2" xfId="20474"/>
    <cellStyle name="Totaal 2 2 4" xfId="5979"/>
    <cellStyle name="Totaal 2 2 4 2" xfId="15706"/>
    <cellStyle name="Totaal 2 2 5" xfId="4722"/>
    <cellStyle name="Totaal 2 2 5 2" xfId="14449"/>
    <cellStyle name="Totaal 2 2 6" xfId="6354"/>
    <cellStyle name="Totaal 2 2 6 2" xfId="16081"/>
    <cellStyle name="Totaal 2 2 7" xfId="6559"/>
    <cellStyle name="Totaal 2 2 7 2" xfId="16286"/>
    <cellStyle name="Totaal 2 2 8" xfId="6764"/>
    <cellStyle name="Totaal 2 2 8 2" xfId="16491"/>
    <cellStyle name="Totaal 2 2 9" xfId="6968"/>
    <cellStyle name="Totaal 2 2 9 2" xfId="16695"/>
    <cellStyle name="Totaal 2 20" xfId="6051"/>
    <cellStyle name="Totaal 2 20 2" xfId="15778"/>
    <cellStyle name="Totaal 2 21" xfId="4698"/>
    <cellStyle name="Totaal 2 21 2" xfId="14425"/>
    <cellStyle name="Totaal 2 22" xfId="8304"/>
    <cellStyle name="Totaal 2 22 2" xfId="18031"/>
    <cellStyle name="Totaal 2 23" xfId="4867"/>
    <cellStyle name="Totaal 2 23 2" xfId="14594"/>
    <cellStyle name="Totaal 2 24" xfId="8069"/>
    <cellStyle name="Totaal 2 24 2" xfId="17796"/>
    <cellStyle name="Totaal 2 25" xfId="7220"/>
    <cellStyle name="Totaal 2 25 2" xfId="16947"/>
    <cellStyle name="Totaal 2 26" xfId="9019"/>
    <cellStyle name="Totaal 2 26 2" xfId="18746"/>
    <cellStyle name="Totaal 2 27" xfId="4967"/>
    <cellStyle name="Totaal 2 27 2" xfId="14694"/>
    <cellStyle name="Totaal 2 28" xfId="8426"/>
    <cellStyle name="Totaal 2 28 2" xfId="18153"/>
    <cellStyle name="Totaal 2 29" xfId="5319"/>
    <cellStyle name="Totaal 2 29 2" xfId="15046"/>
    <cellStyle name="Totaal 2 3" xfId="2341"/>
    <cellStyle name="Totaal 2 3 10" xfId="7172"/>
    <cellStyle name="Totaal 2 3 10 2" xfId="16899"/>
    <cellStyle name="Totaal 2 3 11" xfId="7371"/>
    <cellStyle name="Totaal 2 3 11 2" xfId="17098"/>
    <cellStyle name="Totaal 2 3 12" xfId="7561"/>
    <cellStyle name="Totaal 2 3 12 2" xfId="17288"/>
    <cellStyle name="Totaal 2 3 13" xfId="7760"/>
    <cellStyle name="Totaal 2 3 13 2" xfId="17487"/>
    <cellStyle name="Totaal 2 3 14" xfId="7954"/>
    <cellStyle name="Totaal 2 3 14 2" xfId="17681"/>
    <cellStyle name="Totaal 2 3 15" xfId="2552"/>
    <cellStyle name="Totaal 2 3 15 2" xfId="12279"/>
    <cellStyle name="Totaal 2 3 16" xfId="8257"/>
    <cellStyle name="Totaal 2 3 16 2" xfId="17984"/>
    <cellStyle name="Totaal 2 3 17" xfId="8442"/>
    <cellStyle name="Totaal 2 3 17 2" xfId="18169"/>
    <cellStyle name="Totaal 2 3 18" xfId="8623"/>
    <cellStyle name="Totaal 2 3 18 2" xfId="18350"/>
    <cellStyle name="Totaal 2 3 19" xfId="8798"/>
    <cellStyle name="Totaal 2 3 19 2" xfId="18525"/>
    <cellStyle name="Totaal 2 3 2" xfId="4562"/>
    <cellStyle name="Totaal 2 3 2 2" xfId="14289"/>
    <cellStyle name="Totaal 2 3 20" xfId="8973"/>
    <cellStyle name="Totaal 2 3 20 2" xfId="18700"/>
    <cellStyle name="Totaal 2 3 21" xfId="9150"/>
    <cellStyle name="Totaal 2 3 21 2" xfId="18877"/>
    <cellStyle name="Totaal 2 3 22" xfId="9320"/>
    <cellStyle name="Totaal 2 3 22 2" xfId="19047"/>
    <cellStyle name="Totaal 2 3 23" xfId="9491"/>
    <cellStyle name="Totaal 2 3 23 2" xfId="19218"/>
    <cellStyle name="Totaal 2 3 24" xfId="9656"/>
    <cellStyle name="Totaal 2 3 24 2" xfId="19383"/>
    <cellStyle name="Totaal 2 3 25" xfId="9823"/>
    <cellStyle name="Totaal 2 3 25 2" xfId="19550"/>
    <cellStyle name="Totaal 2 3 26" xfId="9986"/>
    <cellStyle name="Totaal 2 3 26 2" xfId="19713"/>
    <cellStyle name="Totaal 2 3 27" xfId="10144"/>
    <cellStyle name="Totaal 2 3 27 2" xfId="19871"/>
    <cellStyle name="Totaal 2 3 28" xfId="10298"/>
    <cellStyle name="Totaal 2 3 28 2" xfId="20025"/>
    <cellStyle name="Totaal 2 3 29" xfId="10451"/>
    <cellStyle name="Totaal 2 3 29 2" xfId="20178"/>
    <cellStyle name="Totaal 2 3 3" xfId="5768"/>
    <cellStyle name="Totaal 2 3 3 2" xfId="15495"/>
    <cellStyle name="Totaal 2 3 30" xfId="10601"/>
    <cellStyle name="Totaal 2 3 30 2" xfId="20328"/>
    <cellStyle name="Totaal 2 3 31" xfId="10748"/>
    <cellStyle name="Totaal 2 3 31 2" xfId="20475"/>
    <cellStyle name="Totaal 2 3 4" xfId="5980"/>
    <cellStyle name="Totaal 2 3 4 2" xfId="15707"/>
    <cellStyle name="Totaal 2 3 5" xfId="2591"/>
    <cellStyle name="Totaal 2 3 5 2" xfId="12318"/>
    <cellStyle name="Totaal 2 3 6" xfId="6355"/>
    <cellStyle name="Totaal 2 3 6 2" xfId="16082"/>
    <cellStyle name="Totaal 2 3 7" xfId="6560"/>
    <cellStyle name="Totaal 2 3 7 2" xfId="16287"/>
    <cellStyle name="Totaal 2 3 8" xfId="6765"/>
    <cellStyle name="Totaal 2 3 8 2" xfId="16492"/>
    <cellStyle name="Totaal 2 3 9" xfId="6969"/>
    <cellStyle name="Totaal 2 3 9 2" xfId="16696"/>
    <cellStyle name="Totaal 2 30" xfId="9702"/>
    <cellStyle name="Totaal 2 30 2" xfId="19429"/>
    <cellStyle name="Totaal 2 31" xfId="4859"/>
    <cellStyle name="Totaal 2 31 2" xfId="14586"/>
    <cellStyle name="Totaal 2 32" xfId="9134"/>
    <cellStyle name="Totaal 2 32 2" xfId="18861"/>
    <cellStyle name="Totaal 2 33" xfId="6646"/>
    <cellStyle name="Totaal 2 33 2" xfId="16373"/>
    <cellStyle name="Totaal 2 4" xfId="2625"/>
    <cellStyle name="Totaal 2 4 2" xfId="12352"/>
    <cellStyle name="Totaal 2 5" xfId="3029"/>
    <cellStyle name="Totaal 2 5 2" xfId="12756"/>
    <cellStyle name="Totaal 2 6" xfId="4766"/>
    <cellStyle name="Totaal 2 6 2" xfId="14493"/>
    <cellStyle name="Totaal 2 7" xfId="4652"/>
    <cellStyle name="Totaal 2 7 2" xfId="14379"/>
    <cellStyle name="Totaal 2 8" xfId="4846"/>
    <cellStyle name="Totaal 2 8 2" xfId="14573"/>
    <cellStyle name="Totaal 2 9" xfId="5457"/>
    <cellStyle name="Totaal 2 9 2" xfId="15184"/>
    <cellStyle name="Totaal 3" xfId="859"/>
    <cellStyle name="Totaal 3 10" xfId="5012"/>
    <cellStyle name="Totaal 3 10 2" xfId="14739"/>
    <cellStyle name="Totaal 3 11" xfId="2814"/>
    <cellStyle name="Totaal 3 11 2" xfId="12541"/>
    <cellStyle name="Totaal 3 12" xfId="2854"/>
    <cellStyle name="Totaal 3 12 2" xfId="12581"/>
    <cellStyle name="Totaal 3 13" xfId="4695"/>
    <cellStyle name="Totaal 3 13 2" xfId="14422"/>
    <cellStyle name="Totaal 3 14" xfId="4676"/>
    <cellStyle name="Totaal 3 14 2" xfId="14403"/>
    <cellStyle name="Totaal 3 15" xfId="2790"/>
    <cellStyle name="Totaal 3 15 2" xfId="12517"/>
    <cellStyle name="Totaal 3 16" xfId="2603"/>
    <cellStyle name="Totaal 3 16 2" xfId="12330"/>
    <cellStyle name="Totaal 3 17" xfId="3420"/>
    <cellStyle name="Totaal 3 17 2" xfId="13147"/>
    <cellStyle name="Totaal 3 18" xfId="2543"/>
    <cellStyle name="Totaal 3 18 2" xfId="12270"/>
    <cellStyle name="Totaal 3 19" xfId="6041"/>
    <cellStyle name="Totaal 3 19 2" xfId="15768"/>
    <cellStyle name="Totaal 3 2" xfId="2342"/>
    <cellStyle name="Totaal 3 2 10" xfId="7173"/>
    <cellStyle name="Totaal 3 2 10 2" xfId="16900"/>
    <cellStyle name="Totaal 3 2 11" xfId="7372"/>
    <cellStyle name="Totaal 3 2 11 2" xfId="17099"/>
    <cellStyle name="Totaal 3 2 12" xfId="7562"/>
    <cellStyle name="Totaal 3 2 12 2" xfId="17289"/>
    <cellStyle name="Totaal 3 2 13" xfId="7761"/>
    <cellStyle name="Totaal 3 2 13 2" xfId="17488"/>
    <cellStyle name="Totaal 3 2 14" xfId="7955"/>
    <cellStyle name="Totaal 3 2 14 2" xfId="17682"/>
    <cellStyle name="Totaal 3 2 15" xfId="7224"/>
    <cellStyle name="Totaal 3 2 15 2" xfId="16951"/>
    <cellStyle name="Totaal 3 2 16" xfId="8258"/>
    <cellStyle name="Totaal 3 2 16 2" xfId="17985"/>
    <cellStyle name="Totaal 3 2 17" xfId="8443"/>
    <cellStyle name="Totaal 3 2 17 2" xfId="18170"/>
    <cellStyle name="Totaal 3 2 18" xfId="8624"/>
    <cellStyle name="Totaal 3 2 18 2" xfId="18351"/>
    <cellStyle name="Totaal 3 2 19" xfId="8799"/>
    <cellStyle name="Totaal 3 2 19 2" xfId="18526"/>
    <cellStyle name="Totaal 3 2 2" xfId="4563"/>
    <cellStyle name="Totaal 3 2 2 2" xfId="14290"/>
    <cellStyle name="Totaal 3 2 20" xfId="8974"/>
    <cellStyle name="Totaal 3 2 20 2" xfId="18701"/>
    <cellStyle name="Totaal 3 2 21" xfId="9151"/>
    <cellStyle name="Totaal 3 2 21 2" xfId="18878"/>
    <cellStyle name="Totaal 3 2 22" xfId="9321"/>
    <cellStyle name="Totaal 3 2 22 2" xfId="19048"/>
    <cellStyle name="Totaal 3 2 23" xfId="9492"/>
    <cellStyle name="Totaal 3 2 23 2" xfId="19219"/>
    <cellStyle name="Totaal 3 2 24" xfId="9657"/>
    <cellStyle name="Totaal 3 2 24 2" xfId="19384"/>
    <cellStyle name="Totaal 3 2 25" xfId="9824"/>
    <cellStyle name="Totaal 3 2 25 2" xfId="19551"/>
    <cellStyle name="Totaal 3 2 26" xfId="9987"/>
    <cellStyle name="Totaal 3 2 26 2" xfId="19714"/>
    <cellStyle name="Totaal 3 2 27" xfId="10145"/>
    <cellStyle name="Totaal 3 2 27 2" xfId="19872"/>
    <cellStyle name="Totaal 3 2 28" xfId="10299"/>
    <cellStyle name="Totaal 3 2 28 2" xfId="20026"/>
    <cellStyle name="Totaal 3 2 29" xfId="10452"/>
    <cellStyle name="Totaal 3 2 29 2" xfId="20179"/>
    <cellStyle name="Totaal 3 2 3" xfId="5769"/>
    <cellStyle name="Totaal 3 2 3 2" xfId="15496"/>
    <cellStyle name="Totaal 3 2 30" xfId="10602"/>
    <cellStyle name="Totaal 3 2 30 2" xfId="20329"/>
    <cellStyle name="Totaal 3 2 31" xfId="10749"/>
    <cellStyle name="Totaal 3 2 31 2" xfId="20476"/>
    <cellStyle name="Totaal 3 2 4" xfId="5981"/>
    <cellStyle name="Totaal 3 2 4 2" xfId="15708"/>
    <cellStyle name="Totaal 3 2 5" xfId="3093"/>
    <cellStyle name="Totaal 3 2 5 2" xfId="12820"/>
    <cellStyle name="Totaal 3 2 6" xfId="6356"/>
    <cellStyle name="Totaal 3 2 6 2" xfId="16083"/>
    <cellStyle name="Totaal 3 2 7" xfId="6561"/>
    <cellStyle name="Totaal 3 2 7 2" xfId="16288"/>
    <cellStyle name="Totaal 3 2 8" xfId="6766"/>
    <cellStyle name="Totaal 3 2 8 2" xfId="16493"/>
    <cellStyle name="Totaal 3 2 9" xfId="6970"/>
    <cellStyle name="Totaal 3 2 9 2" xfId="16697"/>
    <cellStyle name="Totaal 3 20" xfId="6445"/>
    <cellStyle name="Totaal 3 20 2" xfId="16172"/>
    <cellStyle name="Totaal 3 21" xfId="7816"/>
    <cellStyle name="Totaal 3 21 2" xfId="17543"/>
    <cellStyle name="Totaal 3 22" xfId="7017"/>
    <cellStyle name="Totaal 3 22 2" xfId="16744"/>
    <cellStyle name="Totaal 3 23" xfId="4647"/>
    <cellStyle name="Totaal 3 23 2" xfId="14374"/>
    <cellStyle name="Totaal 3 24" xfId="6434"/>
    <cellStyle name="Totaal 3 24 2" xfId="16161"/>
    <cellStyle name="Totaal 3 25" xfId="2697"/>
    <cellStyle name="Totaal 3 25 2" xfId="12424"/>
    <cellStyle name="Totaal 3 26" xfId="8063"/>
    <cellStyle name="Totaal 3 26 2" xfId="17790"/>
    <cellStyle name="Totaal 3 27" xfId="6433"/>
    <cellStyle name="Totaal 3 27 2" xfId="16160"/>
    <cellStyle name="Totaal 3 28" xfId="6840"/>
    <cellStyle name="Totaal 3 28 2" xfId="16567"/>
    <cellStyle name="Totaal 3 29" xfId="5223"/>
    <cellStyle name="Totaal 3 29 2" xfId="14950"/>
    <cellStyle name="Totaal 3 3" xfId="2343"/>
    <cellStyle name="Totaal 3 3 10" xfId="7174"/>
    <cellStyle name="Totaal 3 3 10 2" xfId="16901"/>
    <cellStyle name="Totaal 3 3 11" xfId="7373"/>
    <cellStyle name="Totaal 3 3 11 2" xfId="17100"/>
    <cellStyle name="Totaal 3 3 12" xfId="7563"/>
    <cellStyle name="Totaal 3 3 12 2" xfId="17290"/>
    <cellStyle name="Totaal 3 3 13" xfId="7762"/>
    <cellStyle name="Totaal 3 3 13 2" xfId="17489"/>
    <cellStyle name="Totaal 3 3 14" xfId="7956"/>
    <cellStyle name="Totaal 3 3 14 2" xfId="17683"/>
    <cellStyle name="Totaal 3 3 15" xfId="5828"/>
    <cellStyle name="Totaal 3 3 15 2" xfId="15555"/>
    <cellStyle name="Totaal 3 3 16" xfId="8259"/>
    <cellStyle name="Totaal 3 3 16 2" xfId="17986"/>
    <cellStyle name="Totaal 3 3 17" xfId="8444"/>
    <cellStyle name="Totaal 3 3 17 2" xfId="18171"/>
    <cellStyle name="Totaal 3 3 18" xfId="8625"/>
    <cellStyle name="Totaal 3 3 18 2" xfId="18352"/>
    <cellStyle name="Totaal 3 3 19" xfId="8800"/>
    <cellStyle name="Totaal 3 3 19 2" xfId="18527"/>
    <cellStyle name="Totaal 3 3 2" xfId="4564"/>
    <cellStyle name="Totaal 3 3 2 2" xfId="14291"/>
    <cellStyle name="Totaal 3 3 20" xfId="8975"/>
    <cellStyle name="Totaal 3 3 20 2" xfId="18702"/>
    <cellStyle name="Totaal 3 3 21" xfId="9152"/>
    <cellStyle name="Totaal 3 3 21 2" xfId="18879"/>
    <cellStyle name="Totaal 3 3 22" xfId="9322"/>
    <cellStyle name="Totaal 3 3 22 2" xfId="19049"/>
    <cellStyle name="Totaal 3 3 23" xfId="9493"/>
    <cellStyle name="Totaal 3 3 23 2" xfId="19220"/>
    <cellStyle name="Totaal 3 3 24" xfId="9658"/>
    <cellStyle name="Totaal 3 3 24 2" xfId="19385"/>
    <cellStyle name="Totaal 3 3 25" xfId="9825"/>
    <cellStyle name="Totaal 3 3 25 2" xfId="19552"/>
    <cellStyle name="Totaal 3 3 26" xfId="9988"/>
    <cellStyle name="Totaal 3 3 26 2" xfId="19715"/>
    <cellStyle name="Totaal 3 3 27" xfId="10146"/>
    <cellStyle name="Totaal 3 3 27 2" xfId="19873"/>
    <cellStyle name="Totaal 3 3 28" xfId="10300"/>
    <cellStyle name="Totaal 3 3 28 2" xfId="20027"/>
    <cellStyle name="Totaal 3 3 29" xfId="10453"/>
    <cellStyle name="Totaal 3 3 29 2" xfId="20180"/>
    <cellStyle name="Totaal 3 3 3" xfId="5770"/>
    <cellStyle name="Totaal 3 3 3 2" xfId="15497"/>
    <cellStyle name="Totaal 3 3 30" xfId="10603"/>
    <cellStyle name="Totaal 3 3 30 2" xfId="20330"/>
    <cellStyle name="Totaal 3 3 31" xfId="10750"/>
    <cellStyle name="Totaal 3 3 31 2" xfId="20477"/>
    <cellStyle name="Totaal 3 3 4" xfId="5982"/>
    <cellStyle name="Totaal 3 3 4 2" xfId="15709"/>
    <cellStyle name="Totaal 3 3 5" xfId="4896"/>
    <cellStyle name="Totaal 3 3 5 2" xfId="14623"/>
    <cellStyle name="Totaal 3 3 6" xfId="6357"/>
    <cellStyle name="Totaal 3 3 6 2" xfId="16084"/>
    <cellStyle name="Totaal 3 3 7" xfId="6562"/>
    <cellStyle name="Totaal 3 3 7 2" xfId="16289"/>
    <cellStyle name="Totaal 3 3 8" xfId="6767"/>
    <cellStyle name="Totaal 3 3 8 2" xfId="16494"/>
    <cellStyle name="Totaal 3 3 9" xfId="6971"/>
    <cellStyle name="Totaal 3 3 9 2" xfId="16698"/>
    <cellStyle name="Totaal 3 30" xfId="5600"/>
    <cellStyle name="Totaal 3 30 2" xfId="15327"/>
    <cellStyle name="Totaal 3 31" xfId="7447"/>
    <cellStyle name="Totaal 3 31 2" xfId="17174"/>
    <cellStyle name="Totaal 3 32" xfId="8011"/>
    <cellStyle name="Totaal 3 32 2" xfId="17738"/>
    <cellStyle name="Totaal 3 33" xfId="2610"/>
    <cellStyle name="Totaal 3 33 2" xfId="12337"/>
    <cellStyle name="Totaal 3 4" xfId="3061"/>
    <cellStyle name="Totaal 3 4 2" xfId="12788"/>
    <cellStyle name="Totaal 3 5" xfId="2662"/>
    <cellStyle name="Totaal 3 5 2" xfId="12389"/>
    <cellStyle name="Totaal 3 6" xfId="4975"/>
    <cellStyle name="Totaal 3 6 2" xfId="14702"/>
    <cellStyle name="Totaal 3 7" xfId="2831"/>
    <cellStyle name="Totaal 3 7 2" xfId="12558"/>
    <cellStyle name="Totaal 3 8" xfId="4716"/>
    <cellStyle name="Totaal 3 8 2" xfId="14443"/>
    <cellStyle name="Totaal 3 9" xfId="4632"/>
    <cellStyle name="Totaal 3 9 2" xfId="14359"/>
    <cellStyle name="Totaal 4" xfId="860"/>
    <cellStyle name="Totaal 4 10" xfId="4741"/>
    <cellStyle name="Totaal 4 10 2" xfId="14468"/>
    <cellStyle name="Totaal 4 11" xfId="5106"/>
    <cellStyle name="Totaal 4 11 2" xfId="14833"/>
    <cellStyle name="Totaal 4 12" xfId="5431"/>
    <cellStyle name="Totaal 4 12 2" xfId="15158"/>
    <cellStyle name="Totaal 4 13" xfId="6089"/>
    <cellStyle name="Totaal 4 13 2" xfId="15816"/>
    <cellStyle name="Totaal 4 14" xfId="5603"/>
    <cellStyle name="Totaal 4 14 2" xfId="15330"/>
    <cellStyle name="Totaal 4 15" xfId="5292"/>
    <cellStyle name="Totaal 4 15 2" xfId="15019"/>
    <cellStyle name="Totaal 4 16" xfId="5861"/>
    <cellStyle name="Totaal 4 16 2" xfId="15588"/>
    <cellStyle name="Totaal 4 17" xfId="5189"/>
    <cellStyle name="Totaal 4 17 2" xfId="14916"/>
    <cellStyle name="Totaal 4 18" xfId="8057"/>
    <cellStyle name="Totaal 4 18 2" xfId="17784"/>
    <cellStyle name="Totaal 4 19" xfId="3423"/>
    <cellStyle name="Totaal 4 19 2" xfId="13150"/>
    <cellStyle name="Totaal 4 2" xfId="2344"/>
    <cellStyle name="Totaal 4 2 10" xfId="7175"/>
    <cellStyle name="Totaal 4 2 10 2" xfId="16902"/>
    <cellStyle name="Totaal 4 2 11" xfId="7374"/>
    <cellStyle name="Totaal 4 2 11 2" xfId="17101"/>
    <cellStyle name="Totaal 4 2 12" xfId="7564"/>
    <cellStyle name="Totaal 4 2 12 2" xfId="17291"/>
    <cellStyle name="Totaal 4 2 13" xfId="7763"/>
    <cellStyle name="Totaal 4 2 13 2" xfId="17490"/>
    <cellStyle name="Totaal 4 2 14" xfId="7957"/>
    <cellStyle name="Totaal 4 2 14 2" xfId="17684"/>
    <cellStyle name="Totaal 4 2 15" xfId="8027"/>
    <cellStyle name="Totaal 4 2 15 2" xfId="17754"/>
    <cellStyle name="Totaal 4 2 16" xfId="8260"/>
    <cellStyle name="Totaal 4 2 16 2" xfId="17987"/>
    <cellStyle name="Totaal 4 2 17" xfId="8445"/>
    <cellStyle name="Totaal 4 2 17 2" xfId="18172"/>
    <cellStyle name="Totaal 4 2 18" xfId="8626"/>
    <cellStyle name="Totaal 4 2 18 2" xfId="18353"/>
    <cellStyle name="Totaal 4 2 19" xfId="8801"/>
    <cellStyle name="Totaal 4 2 19 2" xfId="18528"/>
    <cellStyle name="Totaal 4 2 2" xfId="4565"/>
    <cellStyle name="Totaal 4 2 2 2" xfId="14292"/>
    <cellStyle name="Totaal 4 2 20" xfId="8976"/>
    <cellStyle name="Totaal 4 2 20 2" xfId="18703"/>
    <cellStyle name="Totaal 4 2 21" xfId="9153"/>
    <cellStyle name="Totaal 4 2 21 2" xfId="18880"/>
    <cellStyle name="Totaal 4 2 22" xfId="9323"/>
    <cellStyle name="Totaal 4 2 22 2" xfId="19050"/>
    <cellStyle name="Totaal 4 2 23" xfId="9494"/>
    <cellStyle name="Totaal 4 2 23 2" xfId="19221"/>
    <cellStyle name="Totaal 4 2 24" xfId="9659"/>
    <cellStyle name="Totaal 4 2 24 2" xfId="19386"/>
    <cellStyle name="Totaal 4 2 25" xfId="9826"/>
    <cellStyle name="Totaal 4 2 25 2" xfId="19553"/>
    <cellStyle name="Totaal 4 2 26" xfId="9989"/>
    <cellStyle name="Totaal 4 2 26 2" xfId="19716"/>
    <cellStyle name="Totaal 4 2 27" xfId="10147"/>
    <cellStyle name="Totaal 4 2 27 2" xfId="19874"/>
    <cellStyle name="Totaal 4 2 28" xfId="10301"/>
    <cellStyle name="Totaal 4 2 28 2" xfId="20028"/>
    <cellStyle name="Totaal 4 2 29" xfId="10454"/>
    <cellStyle name="Totaal 4 2 29 2" xfId="20181"/>
    <cellStyle name="Totaal 4 2 3" xfId="5771"/>
    <cellStyle name="Totaal 4 2 3 2" xfId="15498"/>
    <cellStyle name="Totaal 4 2 30" xfId="10604"/>
    <cellStyle name="Totaal 4 2 30 2" xfId="20331"/>
    <cellStyle name="Totaal 4 2 31" xfId="10751"/>
    <cellStyle name="Totaal 4 2 31 2" xfId="20478"/>
    <cellStyle name="Totaal 4 2 4" xfId="5983"/>
    <cellStyle name="Totaal 4 2 4 2" xfId="15710"/>
    <cellStyle name="Totaal 4 2 5" xfId="5314"/>
    <cellStyle name="Totaal 4 2 5 2" xfId="15041"/>
    <cellStyle name="Totaal 4 2 6" xfId="6358"/>
    <cellStyle name="Totaal 4 2 6 2" xfId="16085"/>
    <cellStyle name="Totaal 4 2 7" xfId="6563"/>
    <cellStyle name="Totaal 4 2 7 2" xfId="16290"/>
    <cellStyle name="Totaal 4 2 8" xfId="6768"/>
    <cellStyle name="Totaal 4 2 8 2" xfId="16495"/>
    <cellStyle name="Totaal 4 2 9" xfId="6972"/>
    <cellStyle name="Totaal 4 2 9 2" xfId="16699"/>
    <cellStyle name="Totaal 4 20" xfId="5366"/>
    <cellStyle name="Totaal 4 20 2" xfId="15093"/>
    <cellStyle name="Totaal 4 21" xfId="5377"/>
    <cellStyle name="Totaal 4 21 2" xfId="15104"/>
    <cellStyle name="Totaal 4 22" xfId="8032"/>
    <cellStyle name="Totaal 4 22 2" xfId="17759"/>
    <cellStyle name="Totaal 4 23" xfId="4691"/>
    <cellStyle name="Totaal 4 23 2" xfId="14418"/>
    <cellStyle name="Totaal 4 24" xfId="5325"/>
    <cellStyle name="Totaal 4 24 2" xfId="15052"/>
    <cellStyle name="Totaal 4 25" xfId="6605"/>
    <cellStyle name="Totaal 4 25 2" xfId="16332"/>
    <cellStyle name="Totaal 4 26" xfId="2758"/>
    <cellStyle name="Totaal 4 26 2" xfId="12485"/>
    <cellStyle name="Totaal 4 27" xfId="2723"/>
    <cellStyle name="Totaal 4 27 2" xfId="12450"/>
    <cellStyle name="Totaal 4 28" xfId="6064"/>
    <cellStyle name="Totaal 4 28 2" xfId="15791"/>
    <cellStyle name="Totaal 4 29" xfId="8119"/>
    <cellStyle name="Totaal 4 29 2" xfId="17846"/>
    <cellStyle name="Totaal 4 3" xfId="2345"/>
    <cellStyle name="Totaal 4 3 10" xfId="7176"/>
    <cellStyle name="Totaal 4 3 10 2" xfId="16903"/>
    <cellStyle name="Totaal 4 3 11" xfId="7375"/>
    <cellStyle name="Totaal 4 3 11 2" xfId="17102"/>
    <cellStyle name="Totaal 4 3 12" xfId="7565"/>
    <cellStyle name="Totaal 4 3 12 2" xfId="17292"/>
    <cellStyle name="Totaal 4 3 13" xfId="7764"/>
    <cellStyle name="Totaal 4 3 13 2" xfId="17491"/>
    <cellStyle name="Totaal 4 3 14" xfId="7958"/>
    <cellStyle name="Totaal 4 3 14 2" xfId="17685"/>
    <cellStyle name="Totaal 4 3 15" xfId="5297"/>
    <cellStyle name="Totaal 4 3 15 2" xfId="15024"/>
    <cellStyle name="Totaal 4 3 16" xfId="8261"/>
    <cellStyle name="Totaal 4 3 16 2" xfId="17988"/>
    <cellStyle name="Totaal 4 3 17" xfId="8446"/>
    <cellStyle name="Totaal 4 3 17 2" xfId="18173"/>
    <cellStyle name="Totaal 4 3 18" xfId="8627"/>
    <cellStyle name="Totaal 4 3 18 2" xfId="18354"/>
    <cellStyle name="Totaal 4 3 19" xfId="8802"/>
    <cellStyle name="Totaal 4 3 19 2" xfId="18529"/>
    <cellStyle name="Totaal 4 3 2" xfId="4566"/>
    <cellStyle name="Totaal 4 3 2 2" xfId="14293"/>
    <cellStyle name="Totaal 4 3 20" xfId="8977"/>
    <cellStyle name="Totaal 4 3 20 2" xfId="18704"/>
    <cellStyle name="Totaal 4 3 21" xfId="9154"/>
    <cellStyle name="Totaal 4 3 21 2" xfId="18881"/>
    <cellStyle name="Totaal 4 3 22" xfId="9324"/>
    <cellStyle name="Totaal 4 3 22 2" xfId="19051"/>
    <cellStyle name="Totaal 4 3 23" xfId="9495"/>
    <cellStyle name="Totaal 4 3 23 2" xfId="19222"/>
    <cellStyle name="Totaal 4 3 24" xfId="9660"/>
    <cellStyle name="Totaal 4 3 24 2" xfId="19387"/>
    <cellStyle name="Totaal 4 3 25" xfId="9827"/>
    <cellStyle name="Totaal 4 3 25 2" xfId="19554"/>
    <cellStyle name="Totaal 4 3 26" xfId="9990"/>
    <cellStyle name="Totaal 4 3 26 2" xfId="19717"/>
    <cellStyle name="Totaal 4 3 27" xfId="10148"/>
    <cellStyle name="Totaal 4 3 27 2" xfId="19875"/>
    <cellStyle name="Totaal 4 3 28" xfId="10302"/>
    <cellStyle name="Totaal 4 3 28 2" xfId="20029"/>
    <cellStyle name="Totaal 4 3 29" xfId="10455"/>
    <cellStyle name="Totaal 4 3 29 2" xfId="20182"/>
    <cellStyle name="Totaal 4 3 3" xfId="5772"/>
    <cellStyle name="Totaal 4 3 3 2" xfId="15499"/>
    <cellStyle name="Totaal 4 3 30" xfId="10605"/>
    <cellStyle name="Totaal 4 3 30 2" xfId="20332"/>
    <cellStyle name="Totaal 4 3 31" xfId="10752"/>
    <cellStyle name="Totaal 4 3 31 2" xfId="20479"/>
    <cellStyle name="Totaal 4 3 4" xfId="5984"/>
    <cellStyle name="Totaal 4 3 4 2" xfId="15711"/>
    <cellStyle name="Totaal 4 3 5" xfId="6073"/>
    <cellStyle name="Totaal 4 3 5 2" xfId="15800"/>
    <cellStyle name="Totaal 4 3 6" xfId="6359"/>
    <cellStyle name="Totaal 4 3 6 2" xfId="16086"/>
    <cellStyle name="Totaal 4 3 7" xfId="6564"/>
    <cellStyle name="Totaal 4 3 7 2" xfId="16291"/>
    <cellStyle name="Totaal 4 3 8" xfId="6769"/>
    <cellStyle name="Totaal 4 3 8 2" xfId="16496"/>
    <cellStyle name="Totaal 4 3 9" xfId="6973"/>
    <cellStyle name="Totaal 4 3 9 2" xfId="16700"/>
    <cellStyle name="Totaal 4 30" xfId="5133"/>
    <cellStyle name="Totaal 4 30 2" xfId="14860"/>
    <cellStyle name="Totaal 4 31" xfId="5832"/>
    <cellStyle name="Totaal 4 31 2" xfId="15559"/>
    <cellStyle name="Totaal 4 32" xfId="7353"/>
    <cellStyle name="Totaal 4 32 2" xfId="17080"/>
    <cellStyle name="Totaal 4 33" xfId="7441"/>
    <cellStyle name="Totaal 4 33 2" xfId="17168"/>
    <cellStyle name="Totaal 4 4" xfId="3062"/>
    <cellStyle name="Totaal 4 4 2" xfId="12789"/>
    <cellStyle name="Totaal 4 5" xfId="2661"/>
    <cellStyle name="Totaal 4 5 2" xfId="12388"/>
    <cellStyle name="Totaal 4 6" xfId="5350"/>
    <cellStyle name="Totaal 4 6 2" xfId="15077"/>
    <cellStyle name="Totaal 4 7" xfId="3419"/>
    <cellStyle name="Totaal 4 7 2" xfId="13146"/>
    <cellStyle name="Totaal 4 8" xfId="6122"/>
    <cellStyle name="Totaal 4 8 2" xfId="15849"/>
    <cellStyle name="Totaal 4 9" xfId="5210"/>
    <cellStyle name="Totaal 4 9 2" xfId="14937"/>
    <cellStyle name="Totaal 5" xfId="861"/>
    <cellStyle name="Totaal 5 10" xfId="5205"/>
    <cellStyle name="Totaal 5 10 2" xfId="14932"/>
    <cellStyle name="Totaal 5 11" xfId="6614"/>
    <cellStyle name="Totaal 5 11 2" xfId="16341"/>
    <cellStyle name="Totaal 5 12" xfId="4856"/>
    <cellStyle name="Totaal 5 12 2" xfId="14583"/>
    <cellStyle name="Totaal 5 13" xfId="2806"/>
    <cellStyle name="Totaal 5 13 2" xfId="12533"/>
    <cellStyle name="Totaal 5 14" xfId="5287"/>
    <cellStyle name="Totaal 5 14 2" xfId="15014"/>
    <cellStyle name="Totaal 5 15" xfId="5460"/>
    <cellStyle name="Totaal 5 15 2" xfId="15187"/>
    <cellStyle name="Totaal 5 16" xfId="5227"/>
    <cellStyle name="Totaal 5 16 2" xfId="14954"/>
    <cellStyle name="Totaal 5 17" xfId="5091"/>
    <cellStyle name="Totaal 5 17 2" xfId="14818"/>
    <cellStyle name="Totaal 5 18" xfId="4920"/>
    <cellStyle name="Totaal 5 18 2" xfId="14647"/>
    <cellStyle name="Totaal 5 19" xfId="4908"/>
    <cellStyle name="Totaal 5 19 2" xfId="14635"/>
    <cellStyle name="Totaal 5 2" xfId="2346"/>
    <cellStyle name="Totaal 5 2 10" xfId="7177"/>
    <cellStyle name="Totaal 5 2 10 2" xfId="16904"/>
    <cellStyle name="Totaal 5 2 11" xfId="7376"/>
    <cellStyle name="Totaal 5 2 11 2" xfId="17103"/>
    <cellStyle name="Totaal 5 2 12" xfId="7566"/>
    <cellStyle name="Totaal 5 2 12 2" xfId="17293"/>
    <cellStyle name="Totaal 5 2 13" xfId="7765"/>
    <cellStyle name="Totaal 5 2 13 2" xfId="17492"/>
    <cellStyle name="Totaal 5 2 14" xfId="7959"/>
    <cellStyle name="Totaal 5 2 14 2" xfId="17686"/>
    <cellStyle name="Totaal 5 2 15" xfId="6238"/>
    <cellStyle name="Totaal 5 2 15 2" xfId="15965"/>
    <cellStyle name="Totaal 5 2 16" xfId="8262"/>
    <cellStyle name="Totaal 5 2 16 2" xfId="17989"/>
    <cellStyle name="Totaal 5 2 17" xfId="8447"/>
    <cellStyle name="Totaal 5 2 17 2" xfId="18174"/>
    <cellStyle name="Totaal 5 2 18" xfId="8628"/>
    <cellStyle name="Totaal 5 2 18 2" xfId="18355"/>
    <cellStyle name="Totaal 5 2 19" xfId="8803"/>
    <cellStyle name="Totaal 5 2 19 2" xfId="18530"/>
    <cellStyle name="Totaal 5 2 2" xfId="4567"/>
    <cellStyle name="Totaal 5 2 2 2" xfId="14294"/>
    <cellStyle name="Totaal 5 2 20" xfId="8978"/>
    <cellStyle name="Totaal 5 2 20 2" xfId="18705"/>
    <cellStyle name="Totaal 5 2 21" xfId="9155"/>
    <cellStyle name="Totaal 5 2 21 2" xfId="18882"/>
    <cellStyle name="Totaal 5 2 22" xfId="9325"/>
    <cellStyle name="Totaal 5 2 22 2" xfId="19052"/>
    <cellStyle name="Totaal 5 2 23" xfId="9496"/>
    <cellStyle name="Totaal 5 2 23 2" xfId="19223"/>
    <cellStyle name="Totaal 5 2 24" xfId="9661"/>
    <cellStyle name="Totaal 5 2 24 2" xfId="19388"/>
    <cellStyle name="Totaal 5 2 25" xfId="9828"/>
    <cellStyle name="Totaal 5 2 25 2" xfId="19555"/>
    <cellStyle name="Totaal 5 2 26" xfId="9991"/>
    <cellStyle name="Totaal 5 2 26 2" xfId="19718"/>
    <cellStyle name="Totaal 5 2 27" xfId="10149"/>
    <cellStyle name="Totaal 5 2 27 2" xfId="19876"/>
    <cellStyle name="Totaal 5 2 28" xfId="10303"/>
    <cellStyle name="Totaal 5 2 28 2" xfId="20030"/>
    <cellStyle name="Totaal 5 2 29" xfId="10456"/>
    <cellStyle name="Totaal 5 2 29 2" xfId="20183"/>
    <cellStyle name="Totaal 5 2 3" xfId="5773"/>
    <cellStyle name="Totaal 5 2 3 2" xfId="15500"/>
    <cellStyle name="Totaal 5 2 30" xfId="10606"/>
    <cellStyle name="Totaal 5 2 30 2" xfId="20333"/>
    <cellStyle name="Totaal 5 2 31" xfId="10753"/>
    <cellStyle name="Totaal 5 2 31 2" xfId="20480"/>
    <cellStyle name="Totaal 5 2 4" xfId="5985"/>
    <cellStyle name="Totaal 5 2 4 2" xfId="15712"/>
    <cellStyle name="Totaal 5 2 5" xfId="4743"/>
    <cellStyle name="Totaal 5 2 5 2" xfId="14470"/>
    <cellStyle name="Totaal 5 2 6" xfId="6360"/>
    <cellStyle name="Totaal 5 2 6 2" xfId="16087"/>
    <cellStyle name="Totaal 5 2 7" xfId="6565"/>
    <cellStyle name="Totaal 5 2 7 2" xfId="16292"/>
    <cellStyle name="Totaal 5 2 8" xfId="6770"/>
    <cellStyle name="Totaal 5 2 8 2" xfId="16497"/>
    <cellStyle name="Totaal 5 2 9" xfId="6974"/>
    <cellStyle name="Totaal 5 2 9 2" xfId="16701"/>
    <cellStyle name="Totaal 5 20" xfId="6203"/>
    <cellStyle name="Totaal 5 20 2" xfId="15930"/>
    <cellStyle name="Totaal 5 21" xfId="7637"/>
    <cellStyle name="Totaal 5 21 2" xfId="17364"/>
    <cellStyle name="Totaal 5 22" xfId="5290"/>
    <cellStyle name="Totaal 5 22 2" xfId="15017"/>
    <cellStyle name="Totaal 5 23" xfId="5547"/>
    <cellStyle name="Totaal 5 23 2" xfId="15274"/>
    <cellStyle name="Totaal 5 24" xfId="6883"/>
    <cellStyle name="Totaal 5 24 2" xfId="16610"/>
    <cellStyle name="Totaal 5 25" xfId="7437"/>
    <cellStyle name="Totaal 5 25 2" xfId="17164"/>
    <cellStyle name="Totaal 5 26" xfId="8139"/>
    <cellStyle name="Totaal 5 26 2" xfId="17866"/>
    <cellStyle name="Totaal 5 27" xfId="2756"/>
    <cellStyle name="Totaal 5 27 2" xfId="12483"/>
    <cellStyle name="Totaal 5 28" xfId="7545"/>
    <cellStyle name="Totaal 5 28 2" xfId="17272"/>
    <cellStyle name="Totaal 5 29" xfId="8111"/>
    <cellStyle name="Totaal 5 29 2" xfId="17838"/>
    <cellStyle name="Totaal 5 3" xfId="2347"/>
    <cellStyle name="Totaal 5 3 10" xfId="7178"/>
    <cellStyle name="Totaal 5 3 10 2" xfId="16905"/>
    <cellStyle name="Totaal 5 3 11" xfId="7377"/>
    <cellStyle name="Totaal 5 3 11 2" xfId="17104"/>
    <cellStyle name="Totaal 5 3 12" xfId="7567"/>
    <cellStyle name="Totaal 5 3 12 2" xfId="17294"/>
    <cellStyle name="Totaal 5 3 13" xfId="7766"/>
    <cellStyle name="Totaal 5 3 13 2" xfId="17493"/>
    <cellStyle name="Totaal 5 3 14" xfId="7960"/>
    <cellStyle name="Totaal 5 3 14 2" xfId="17687"/>
    <cellStyle name="Totaal 5 3 15" xfId="4926"/>
    <cellStyle name="Totaal 5 3 15 2" xfId="14653"/>
    <cellStyle name="Totaal 5 3 16" xfId="8263"/>
    <cellStyle name="Totaal 5 3 16 2" xfId="17990"/>
    <cellStyle name="Totaal 5 3 17" xfId="8448"/>
    <cellStyle name="Totaal 5 3 17 2" xfId="18175"/>
    <cellStyle name="Totaal 5 3 18" xfId="8629"/>
    <cellStyle name="Totaal 5 3 18 2" xfId="18356"/>
    <cellStyle name="Totaal 5 3 19" xfId="8804"/>
    <cellStyle name="Totaal 5 3 19 2" xfId="18531"/>
    <cellStyle name="Totaal 5 3 2" xfId="4568"/>
    <cellStyle name="Totaal 5 3 2 2" xfId="14295"/>
    <cellStyle name="Totaal 5 3 20" xfId="8979"/>
    <cellStyle name="Totaal 5 3 20 2" xfId="18706"/>
    <cellStyle name="Totaal 5 3 21" xfId="9156"/>
    <cellStyle name="Totaal 5 3 21 2" xfId="18883"/>
    <cellStyle name="Totaal 5 3 22" xfId="9326"/>
    <cellStyle name="Totaal 5 3 22 2" xfId="19053"/>
    <cellStyle name="Totaal 5 3 23" xfId="9497"/>
    <cellStyle name="Totaal 5 3 23 2" xfId="19224"/>
    <cellStyle name="Totaal 5 3 24" xfId="9662"/>
    <cellStyle name="Totaal 5 3 24 2" xfId="19389"/>
    <cellStyle name="Totaal 5 3 25" xfId="9829"/>
    <cellStyle name="Totaal 5 3 25 2" xfId="19556"/>
    <cellStyle name="Totaal 5 3 26" xfId="9992"/>
    <cellStyle name="Totaal 5 3 26 2" xfId="19719"/>
    <cellStyle name="Totaal 5 3 27" xfId="10150"/>
    <cellStyle name="Totaal 5 3 27 2" xfId="19877"/>
    <cellStyle name="Totaal 5 3 28" xfId="10304"/>
    <cellStyle name="Totaal 5 3 28 2" xfId="20031"/>
    <cellStyle name="Totaal 5 3 29" xfId="10457"/>
    <cellStyle name="Totaal 5 3 29 2" xfId="20184"/>
    <cellStyle name="Totaal 5 3 3" xfId="5774"/>
    <cellStyle name="Totaal 5 3 3 2" xfId="15501"/>
    <cellStyle name="Totaal 5 3 30" xfId="10607"/>
    <cellStyle name="Totaal 5 3 30 2" xfId="20334"/>
    <cellStyle name="Totaal 5 3 31" xfId="10754"/>
    <cellStyle name="Totaal 5 3 31 2" xfId="20481"/>
    <cellStyle name="Totaal 5 3 4" xfId="5986"/>
    <cellStyle name="Totaal 5 3 4 2" xfId="15713"/>
    <cellStyle name="Totaal 5 3 5" xfId="5170"/>
    <cellStyle name="Totaal 5 3 5 2" xfId="14897"/>
    <cellStyle name="Totaal 5 3 6" xfId="6361"/>
    <cellStyle name="Totaal 5 3 6 2" xfId="16088"/>
    <cellStyle name="Totaal 5 3 7" xfId="6566"/>
    <cellStyle name="Totaal 5 3 7 2" xfId="16293"/>
    <cellStyle name="Totaal 5 3 8" xfId="6771"/>
    <cellStyle name="Totaal 5 3 8 2" xfId="16498"/>
    <cellStyle name="Totaal 5 3 9" xfId="6975"/>
    <cellStyle name="Totaal 5 3 9 2" xfId="16702"/>
    <cellStyle name="Totaal 5 30" xfId="8860"/>
    <cellStyle name="Totaal 5 30 2" xfId="18587"/>
    <cellStyle name="Totaal 5 31" xfId="6404"/>
    <cellStyle name="Totaal 5 31 2" xfId="16131"/>
    <cellStyle name="Totaal 5 32" xfId="6107"/>
    <cellStyle name="Totaal 5 32 2" xfId="15834"/>
    <cellStyle name="Totaal 5 33" xfId="2580"/>
    <cellStyle name="Totaal 5 33 2" xfId="12307"/>
    <cellStyle name="Totaal 5 4" xfId="3063"/>
    <cellStyle name="Totaal 5 4 2" xfId="12790"/>
    <cellStyle name="Totaal 5 5" xfId="2660"/>
    <cellStyle name="Totaal 5 5 2" xfId="12387"/>
    <cellStyle name="Totaal 5 6" xfId="5587"/>
    <cellStyle name="Totaal 5 6 2" xfId="15314"/>
    <cellStyle name="Totaal 5 7" xfId="2560"/>
    <cellStyle name="Totaal 5 7 2" xfId="12287"/>
    <cellStyle name="Totaal 5 8" xfId="5148"/>
    <cellStyle name="Totaal 5 8 2" xfId="14875"/>
    <cellStyle name="Totaal 5 9" xfId="3083"/>
    <cellStyle name="Totaal 5 9 2" xfId="12810"/>
    <cellStyle name="Totaal 6" xfId="862"/>
    <cellStyle name="Totaal 6 10" xfId="4607"/>
    <cellStyle name="Totaal 6 10 2" xfId="14334"/>
    <cellStyle name="Totaal 6 11" xfId="5823"/>
    <cellStyle name="Totaal 6 11 2" xfId="15550"/>
    <cellStyle name="Totaal 6 12" xfId="5311"/>
    <cellStyle name="Totaal 6 12 2" xfId="15038"/>
    <cellStyle name="Totaal 6 13" xfId="5502"/>
    <cellStyle name="Totaal 6 13 2" xfId="15229"/>
    <cellStyle name="Totaal 6 14" xfId="2893"/>
    <cellStyle name="Totaal 6 14 2" xfId="12620"/>
    <cellStyle name="Totaal 6 15" xfId="6619"/>
    <cellStyle name="Totaal 6 15 2" xfId="16346"/>
    <cellStyle name="Totaal 6 16" xfId="4953"/>
    <cellStyle name="Totaal 6 16 2" xfId="14680"/>
    <cellStyle name="Totaal 6 17" xfId="7056"/>
    <cellStyle name="Totaal 6 17 2" xfId="16783"/>
    <cellStyle name="Totaal 6 18" xfId="5403"/>
    <cellStyle name="Totaal 6 18 2" xfId="15130"/>
    <cellStyle name="Totaal 6 19" xfId="5361"/>
    <cellStyle name="Totaal 6 19 2" xfId="15088"/>
    <cellStyle name="Totaal 6 2" xfId="2348"/>
    <cellStyle name="Totaal 6 2 10" xfId="7179"/>
    <cellStyle name="Totaal 6 2 10 2" xfId="16906"/>
    <cellStyle name="Totaal 6 2 11" xfId="7378"/>
    <cellStyle name="Totaal 6 2 11 2" xfId="17105"/>
    <cellStyle name="Totaal 6 2 12" xfId="7568"/>
    <cellStyle name="Totaal 6 2 12 2" xfId="17295"/>
    <cellStyle name="Totaal 6 2 13" xfId="7767"/>
    <cellStyle name="Totaal 6 2 13 2" xfId="17494"/>
    <cellStyle name="Totaal 6 2 14" xfId="7961"/>
    <cellStyle name="Totaal 6 2 14 2" xfId="17688"/>
    <cellStyle name="Totaal 6 2 15" xfId="4861"/>
    <cellStyle name="Totaal 6 2 15 2" xfId="14588"/>
    <cellStyle name="Totaal 6 2 16" xfId="8264"/>
    <cellStyle name="Totaal 6 2 16 2" xfId="17991"/>
    <cellStyle name="Totaal 6 2 17" xfId="8449"/>
    <cellStyle name="Totaal 6 2 17 2" xfId="18176"/>
    <cellStyle name="Totaal 6 2 18" xfId="8630"/>
    <cellStyle name="Totaal 6 2 18 2" xfId="18357"/>
    <cellStyle name="Totaal 6 2 19" xfId="8805"/>
    <cellStyle name="Totaal 6 2 19 2" xfId="18532"/>
    <cellStyle name="Totaal 6 2 2" xfId="4569"/>
    <cellStyle name="Totaal 6 2 2 2" xfId="14296"/>
    <cellStyle name="Totaal 6 2 20" xfId="8980"/>
    <cellStyle name="Totaal 6 2 20 2" xfId="18707"/>
    <cellStyle name="Totaal 6 2 21" xfId="9157"/>
    <cellStyle name="Totaal 6 2 21 2" xfId="18884"/>
    <cellStyle name="Totaal 6 2 22" xfId="9327"/>
    <cellStyle name="Totaal 6 2 22 2" xfId="19054"/>
    <cellStyle name="Totaal 6 2 23" xfId="9498"/>
    <cellStyle name="Totaal 6 2 23 2" xfId="19225"/>
    <cellStyle name="Totaal 6 2 24" xfId="9663"/>
    <cellStyle name="Totaal 6 2 24 2" xfId="19390"/>
    <cellStyle name="Totaal 6 2 25" xfId="9830"/>
    <cellStyle name="Totaal 6 2 25 2" xfId="19557"/>
    <cellStyle name="Totaal 6 2 26" xfId="9993"/>
    <cellStyle name="Totaal 6 2 26 2" xfId="19720"/>
    <cellStyle name="Totaal 6 2 27" xfId="10151"/>
    <cellStyle name="Totaal 6 2 27 2" xfId="19878"/>
    <cellStyle name="Totaal 6 2 28" xfId="10305"/>
    <cellStyle name="Totaal 6 2 28 2" xfId="20032"/>
    <cellStyle name="Totaal 6 2 29" xfId="10458"/>
    <cellStyle name="Totaal 6 2 29 2" xfId="20185"/>
    <cellStyle name="Totaal 6 2 3" xfId="5775"/>
    <cellStyle name="Totaal 6 2 3 2" xfId="15502"/>
    <cellStyle name="Totaal 6 2 30" xfId="10608"/>
    <cellStyle name="Totaal 6 2 30 2" xfId="20335"/>
    <cellStyle name="Totaal 6 2 31" xfId="10755"/>
    <cellStyle name="Totaal 6 2 31 2" xfId="20482"/>
    <cellStyle name="Totaal 6 2 4" xfId="5987"/>
    <cellStyle name="Totaal 6 2 4 2" xfId="15714"/>
    <cellStyle name="Totaal 6 2 5" xfId="4665"/>
    <cellStyle name="Totaal 6 2 5 2" xfId="14392"/>
    <cellStyle name="Totaal 6 2 6" xfId="6362"/>
    <cellStyle name="Totaal 6 2 6 2" xfId="16089"/>
    <cellStyle name="Totaal 6 2 7" xfId="6567"/>
    <cellStyle name="Totaal 6 2 7 2" xfId="16294"/>
    <cellStyle name="Totaal 6 2 8" xfId="6772"/>
    <cellStyle name="Totaal 6 2 8 2" xfId="16499"/>
    <cellStyle name="Totaal 6 2 9" xfId="6976"/>
    <cellStyle name="Totaal 6 2 9 2" xfId="16703"/>
    <cellStyle name="Totaal 6 20" xfId="2717"/>
    <cellStyle name="Totaal 6 20 2" xfId="12444"/>
    <cellStyle name="Totaal 6 21" xfId="4720"/>
    <cellStyle name="Totaal 6 21 2" xfId="14447"/>
    <cellStyle name="Totaal 6 22" xfId="4873"/>
    <cellStyle name="Totaal 6 22 2" xfId="14600"/>
    <cellStyle name="Totaal 6 23" xfId="4818"/>
    <cellStyle name="Totaal 6 23 2" xfId="14545"/>
    <cellStyle name="Totaal 6 24" xfId="5238"/>
    <cellStyle name="Totaal 6 24 2" xfId="14965"/>
    <cellStyle name="Totaal 6 25" xfId="2883"/>
    <cellStyle name="Totaal 6 25 2" xfId="12610"/>
    <cellStyle name="Totaal 6 26" xfId="6408"/>
    <cellStyle name="Totaal 6 26 2" xfId="16135"/>
    <cellStyle name="Totaal 6 27" xfId="2780"/>
    <cellStyle name="Totaal 6 27 2" xfId="12507"/>
    <cellStyle name="Totaal 6 28" xfId="4915"/>
    <cellStyle name="Totaal 6 28 2" xfId="14642"/>
    <cellStyle name="Totaal 6 29" xfId="8515"/>
    <cellStyle name="Totaal 6 29 2" xfId="18242"/>
    <cellStyle name="Totaal 6 3" xfId="2349"/>
    <cellStyle name="Totaal 6 3 10" xfId="7180"/>
    <cellStyle name="Totaal 6 3 10 2" xfId="16907"/>
    <cellStyle name="Totaal 6 3 11" xfId="7379"/>
    <cellStyle name="Totaal 6 3 11 2" xfId="17106"/>
    <cellStyle name="Totaal 6 3 12" xfId="7569"/>
    <cellStyle name="Totaal 6 3 12 2" xfId="17296"/>
    <cellStyle name="Totaal 6 3 13" xfId="7768"/>
    <cellStyle name="Totaal 6 3 13 2" xfId="17495"/>
    <cellStyle name="Totaal 6 3 14" xfId="7962"/>
    <cellStyle name="Totaal 6 3 14 2" xfId="17689"/>
    <cellStyle name="Totaal 6 3 15" xfId="2713"/>
    <cellStyle name="Totaal 6 3 15 2" xfId="12440"/>
    <cellStyle name="Totaal 6 3 16" xfId="8265"/>
    <cellStyle name="Totaal 6 3 16 2" xfId="17992"/>
    <cellStyle name="Totaal 6 3 17" xfId="8450"/>
    <cellStyle name="Totaal 6 3 17 2" xfId="18177"/>
    <cellStyle name="Totaal 6 3 18" xfId="8631"/>
    <cellStyle name="Totaal 6 3 18 2" xfId="18358"/>
    <cellStyle name="Totaal 6 3 19" xfId="8806"/>
    <cellStyle name="Totaal 6 3 19 2" xfId="18533"/>
    <cellStyle name="Totaal 6 3 2" xfId="4570"/>
    <cellStyle name="Totaal 6 3 2 2" xfId="14297"/>
    <cellStyle name="Totaal 6 3 20" xfId="8981"/>
    <cellStyle name="Totaal 6 3 20 2" xfId="18708"/>
    <cellStyle name="Totaal 6 3 21" xfId="9158"/>
    <cellStyle name="Totaal 6 3 21 2" xfId="18885"/>
    <cellStyle name="Totaal 6 3 22" xfId="9328"/>
    <cellStyle name="Totaal 6 3 22 2" xfId="19055"/>
    <cellStyle name="Totaal 6 3 23" xfId="9499"/>
    <cellStyle name="Totaal 6 3 23 2" xfId="19226"/>
    <cellStyle name="Totaal 6 3 24" xfId="9664"/>
    <cellStyle name="Totaal 6 3 24 2" xfId="19391"/>
    <cellStyle name="Totaal 6 3 25" xfId="9831"/>
    <cellStyle name="Totaal 6 3 25 2" xfId="19558"/>
    <cellStyle name="Totaal 6 3 26" xfId="9994"/>
    <cellStyle name="Totaal 6 3 26 2" xfId="19721"/>
    <cellStyle name="Totaal 6 3 27" xfId="10152"/>
    <cellStyle name="Totaal 6 3 27 2" xfId="19879"/>
    <cellStyle name="Totaal 6 3 28" xfId="10306"/>
    <cellStyle name="Totaal 6 3 28 2" xfId="20033"/>
    <cellStyle name="Totaal 6 3 29" xfId="10459"/>
    <cellStyle name="Totaal 6 3 29 2" xfId="20186"/>
    <cellStyle name="Totaal 6 3 3" xfId="5776"/>
    <cellStyle name="Totaal 6 3 3 2" xfId="15503"/>
    <cellStyle name="Totaal 6 3 30" xfId="10609"/>
    <cellStyle name="Totaal 6 3 30 2" xfId="20336"/>
    <cellStyle name="Totaal 6 3 31" xfId="10756"/>
    <cellStyle name="Totaal 6 3 31 2" xfId="20483"/>
    <cellStyle name="Totaal 6 3 4" xfId="5988"/>
    <cellStyle name="Totaal 6 3 4 2" xfId="15715"/>
    <cellStyle name="Totaal 6 3 5" xfId="4884"/>
    <cellStyle name="Totaal 6 3 5 2" xfId="14611"/>
    <cellStyle name="Totaal 6 3 6" xfId="6363"/>
    <cellStyle name="Totaal 6 3 6 2" xfId="16090"/>
    <cellStyle name="Totaal 6 3 7" xfId="6568"/>
    <cellStyle name="Totaal 6 3 7 2" xfId="16295"/>
    <cellStyle name="Totaal 6 3 8" xfId="6773"/>
    <cellStyle name="Totaal 6 3 8 2" xfId="16500"/>
    <cellStyle name="Totaal 6 3 9" xfId="6977"/>
    <cellStyle name="Totaal 6 3 9 2" xfId="16704"/>
    <cellStyle name="Totaal 6 30" xfId="8688"/>
    <cellStyle name="Totaal 6 30 2" xfId="18415"/>
    <cellStyle name="Totaal 6 31" xfId="7622"/>
    <cellStyle name="Totaal 6 31 2" xfId="17349"/>
    <cellStyle name="Totaal 6 32" xfId="4828"/>
    <cellStyle name="Totaal 6 32 2" xfId="14555"/>
    <cellStyle name="Totaal 6 33" xfId="9872"/>
    <cellStyle name="Totaal 6 33 2" xfId="19599"/>
    <cellStyle name="Totaal 6 4" xfId="3064"/>
    <cellStyle name="Totaal 6 4 2" xfId="12791"/>
    <cellStyle name="Totaal 6 5" xfId="2659"/>
    <cellStyle name="Totaal 6 5 2" xfId="12386"/>
    <cellStyle name="Totaal 6 6" xfId="5114"/>
    <cellStyle name="Totaal 6 6 2" xfId="14841"/>
    <cellStyle name="Totaal 6 7" xfId="5638"/>
    <cellStyle name="Totaal 6 7 2" xfId="15365"/>
    <cellStyle name="Totaal 6 8" xfId="3091"/>
    <cellStyle name="Totaal 6 8 2" xfId="12818"/>
    <cellStyle name="Totaal 6 9" xfId="4753"/>
    <cellStyle name="Totaal 6 9 2" xfId="14480"/>
    <cellStyle name="Totaal 7" xfId="863"/>
    <cellStyle name="Totaal 7 10" xfId="4917"/>
    <cellStyle name="Totaal 7 10 2" xfId="14644"/>
    <cellStyle name="Totaal 7 11" xfId="4823"/>
    <cellStyle name="Totaal 7 11 2" xfId="14550"/>
    <cellStyle name="Totaal 7 12" xfId="4869"/>
    <cellStyle name="Totaal 7 12 2" xfId="14596"/>
    <cellStyle name="Totaal 7 13" xfId="4841"/>
    <cellStyle name="Totaal 7 13 2" xfId="14568"/>
    <cellStyle name="Totaal 7 14" xfId="2863"/>
    <cellStyle name="Totaal 7 14 2" xfId="12590"/>
    <cellStyle name="Totaal 7 15" xfId="2887"/>
    <cellStyle name="Totaal 7 15 2" xfId="12614"/>
    <cellStyle name="Totaal 7 16" xfId="5344"/>
    <cellStyle name="Totaal 7 16 2" xfId="15071"/>
    <cellStyle name="Totaal 7 17" xfId="7430"/>
    <cellStyle name="Totaal 7 17 2" xfId="17157"/>
    <cellStyle name="Totaal 7 18" xfId="6544"/>
    <cellStyle name="Totaal 7 18 2" xfId="16271"/>
    <cellStyle name="Totaal 7 19" xfId="6157"/>
    <cellStyle name="Totaal 7 19 2" xfId="15884"/>
    <cellStyle name="Totaal 7 2" xfId="2350"/>
    <cellStyle name="Totaal 7 2 10" xfId="7181"/>
    <cellStyle name="Totaal 7 2 10 2" xfId="16908"/>
    <cellStyle name="Totaal 7 2 11" xfId="7380"/>
    <cellStyle name="Totaal 7 2 11 2" xfId="17107"/>
    <cellStyle name="Totaal 7 2 12" xfId="7570"/>
    <cellStyle name="Totaal 7 2 12 2" xfId="17297"/>
    <cellStyle name="Totaal 7 2 13" xfId="7769"/>
    <cellStyle name="Totaal 7 2 13 2" xfId="17496"/>
    <cellStyle name="Totaal 7 2 14" xfId="7963"/>
    <cellStyle name="Totaal 7 2 14 2" xfId="17690"/>
    <cellStyle name="Totaal 7 2 15" xfId="6088"/>
    <cellStyle name="Totaal 7 2 15 2" xfId="15815"/>
    <cellStyle name="Totaal 7 2 16" xfId="8266"/>
    <cellStyle name="Totaal 7 2 16 2" xfId="17993"/>
    <cellStyle name="Totaal 7 2 17" xfId="8451"/>
    <cellStyle name="Totaal 7 2 17 2" xfId="18178"/>
    <cellStyle name="Totaal 7 2 18" xfId="8632"/>
    <cellStyle name="Totaal 7 2 18 2" xfId="18359"/>
    <cellStyle name="Totaal 7 2 19" xfId="8807"/>
    <cellStyle name="Totaal 7 2 19 2" xfId="18534"/>
    <cellStyle name="Totaal 7 2 2" xfId="4571"/>
    <cellStyle name="Totaal 7 2 2 2" xfId="14298"/>
    <cellStyle name="Totaal 7 2 20" xfId="8982"/>
    <cellStyle name="Totaal 7 2 20 2" xfId="18709"/>
    <cellStyle name="Totaal 7 2 21" xfId="9159"/>
    <cellStyle name="Totaal 7 2 21 2" xfId="18886"/>
    <cellStyle name="Totaal 7 2 22" xfId="9329"/>
    <cellStyle name="Totaal 7 2 22 2" xfId="19056"/>
    <cellStyle name="Totaal 7 2 23" xfId="9500"/>
    <cellStyle name="Totaal 7 2 23 2" xfId="19227"/>
    <cellStyle name="Totaal 7 2 24" xfId="9665"/>
    <cellStyle name="Totaal 7 2 24 2" xfId="19392"/>
    <cellStyle name="Totaal 7 2 25" xfId="9832"/>
    <cellStyle name="Totaal 7 2 25 2" xfId="19559"/>
    <cellStyle name="Totaal 7 2 26" xfId="9995"/>
    <cellStyle name="Totaal 7 2 26 2" xfId="19722"/>
    <cellStyle name="Totaal 7 2 27" xfId="10153"/>
    <cellStyle name="Totaal 7 2 27 2" xfId="19880"/>
    <cellStyle name="Totaal 7 2 28" xfId="10307"/>
    <cellStyle name="Totaal 7 2 28 2" xfId="20034"/>
    <cellStyle name="Totaal 7 2 29" xfId="10460"/>
    <cellStyle name="Totaal 7 2 29 2" xfId="20187"/>
    <cellStyle name="Totaal 7 2 3" xfId="5777"/>
    <cellStyle name="Totaal 7 2 3 2" xfId="15504"/>
    <cellStyle name="Totaal 7 2 30" xfId="10610"/>
    <cellStyle name="Totaal 7 2 30 2" xfId="20337"/>
    <cellStyle name="Totaal 7 2 31" xfId="10757"/>
    <cellStyle name="Totaal 7 2 31 2" xfId="20484"/>
    <cellStyle name="Totaal 7 2 4" xfId="5989"/>
    <cellStyle name="Totaal 7 2 4 2" xfId="15716"/>
    <cellStyle name="Totaal 7 2 5" xfId="5318"/>
    <cellStyle name="Totaal 7 2 5 2" xfId="15045"/>
    <cellStyle name="Totaal 7 2 6" xfId="6364"/>
    <cellStyle name="Totaal 7 2 6 2" xfId="16091"/>
    <cellStyle name="Totaal 7 2 7" xfId="6569"/>
    <cellStyle name="Totaal 7 2 7 2" xfId="16296"/>
    <cellStyle name="Totaal 7 2 8" xfId="6774"/>
    <cellStyle name="Totaal 7 2 8 2" xfId="16501"/>
    <cellStyle name="Totaal 7 2 9" xfId="6978"/>
    <cellStyle name="Totaal 7 2 9 2" xfId="16705"/>
    <cellStyle name="Totaal 7 20" xfId="7826"/>
    <cellStyle name="Totaal 7 20 2" xfId="17553"/>
    <cellStyle name="Totaal 7 21" xfId="4984"/>
    <cellStyle name="Totaal 7 21 2" xfId="14711"/>
    <cellStyle name="Totaal 7 22" xfId="8124"/>
    <cellStyle name="Totaal 7 22 2" xfId="17851"/>
    <cellStyle name="Totaal 7 23" xfId="8118"/>
    <cellStyle name="Totaal 7 23 2" xfId="17845"/>
    <cellStyle name="Totaal 7 24" xfId="2620"/>
    <cellStyle name="Totaal 7 24 2" xfId="12347"/>
    <cellStyle name="Totaal 7 25" xfId="5532"/>
    <cellStyle name="Totaal 7 25 2" xfId="15259"/>
    <cellStyle name="Totaal 7 26" xfId="4964"/>
    <cellStyle name="Totaal 7 26 2" xfId="14691"/>
    <cellStyle name="Totaal 7 27" xfId="5451"/>
    <cellStyle name="Totaal 7 27 2" xfId="15178"/>
    <cellStyle name="Totaal 7 28" xfId="2813"/>
    <cellStyle name="Totaal 7 28 2" xfId="12540"/>
    <cellStyle name="Totaal 7 29" xfId="2716"/>
    <cellStyle name="Totaal 7 29 2" xfId="12443"/>
    <cellStyle name="Totaal 7 3" xfId="2351"/>
    <cellStyle name="Totaal 7 3 10" xfId="7182"/>
    <cellStyle name="Totaal 7 3 10 2" xfId="16909"/>
    <cellStyle name="Totaal 7 3 11" xfId="7381"/>
    <cellStyle name="Totaal 7 3 11 2" xfId="17108"/>
    <cellStyle name="Totaal 7 3 12" xfId="7571"/>
    <cellStyle name="Totaal 7 3 12 2" xfId="17298"/>
    <cellStyle name="Totaal 7 3 13" xfId="7770"/>
    <cellStyle name="Totaal 7 3 13 2" xfId="17497"/>
    <cellStyle name="Totaal 7 3 14" xfId="7964"/>
    <cellStyle name="Totaal 7 3 14 2" xfId="17691"/>
    <cellStyle name="Totaal 7 3 15" xfId="5580"/>
    <cellStyle name="Totaal 7 3 15 2" xfId="15307"/>
    <cellStyle name="Totaal 7 3 16" xfId="8267"/>
    <cellStyle name="Totaal 7 3 16 2" xfId="17994"/>
    <cellStyle name="Totaal 7 3 17" xfId="8452"/>
    <cellStyle name="Totaal 7 3 17 2" xfId="18179"/>
    <cellStyle name="Totaal 7 3 18" xfId="8633"/>
    <cellStyle name="Totaal 7 3 18 2" xfId="18360"/>
    <cellStyle name="Totaal 7 3 19" xfId="8808"/>
    <cellStyle name="Totaal 7 3 19 2" xfId="18535"/>
    <cellStyle name="Totaal 7 3 2" xfId="4572"/>
    <cellStyle name="Totaal 7 3 2 2" xfId="14299"/>
    <cellStyle name="Totaal 7 3 20" xfId="8983"/>
    <cellStyle name="Totaal 7 3 20 2" xfId="18710"/>
    <cellStyle name="Totaal 7 3 21" xfId="9160"/>
    <cellStyle name="Totaal 7 3 21 2" xfId="18887"/>
    <cellStyle name="Totaal 7 3 22" xfId="9330"/>
    <cellStyle name="Totaal 7 3 22 2" xfId="19057"/>
    <cellStyle name="Totaal 7 3 23" xfId="9501"/>
    <cellStyle name="Totaal 7 3 23 2" xfId="19228"/>
    <cellStyle name="Totaal 7 3 24" xfId="9666"/>
    <cellStyle name="Totaal 7 3 24 2" xfId="19393"/>
    <cellStyle name="Totaal 7 3 25" xfId="9833"/>
    <cellStyle name="Totaal 7 3 25 2" xfId="19560"/>
    <cellStyle name="Totaal 7 3 26" xfId="9996"/>
    <cellStyle name="Totaal 7 3 26 2" xfId="19723"/>
    <cellStyle name="Totaal 7 3 27" xfId="10154"/>
    <cellStyle name="Totaal 7 3 27 2" xfId="19881"/>
    <cellStyle name="Totaal 7 3 28" xfId="10308"/>
    <cellStyle name="Totaal 7 3 28 2" xfId="20035"/>
    <cellStyle name="Totaal 7 3 29" xfId="10461"/>
    <cellStyle name="Totaal 7 3 29 2" xfId="20188"/>
    <cellStyle name="Totaal 7 3 3" xfId="5778"/>
    <cellStyle name="Totaal 7 3 3 2" xfId="15505"/>
    <cellStyle name="Totaal 7 3 30" xfId="10611"/>
    <cellStyle name="Totaal 7 3 30 2" xfId="20338"/>
    <cellStyle name="Totaal 7 3 31" xfId="10758"/>
    <cellStyle name="Totaal 7 3 31 2" xfId="20485"/>
    <cellStyle name="Totaal 7 3 4" xfId="5990"/>
    <cellStyle name="Totaal 7 3 4 2" xfId="15717"/>
    <cellStyle name="Totaal 7 3 5" xfId="5558"/>
    <cellStyle name="Totaal 7 3 5 2" xfId="15285"/>
    <cellStyle name="Totaal 7 3 6" xfId="6365"/>
    <cellStyle name="Totaal 7 3 6 2" xfId="16092"/>
    <cellStyle name="Totaal 7 3 7" xfId="6570"/>
    <cellStyle name="Totaal 7 3 7 2" xfId="16297"/>
    <cellStyle name="Totaal 7 3 8" xfId="6775"/>
    <cellStyle name="Totaal 7 3 8 2" xfId="16502"/>
    <cellStyle name="Totaal 7 3 9" xfId="6979"/>
    <cellStyle name="Totaal 7 3 9 2" xfId="16706"/>
    <cellStyle name="Totaal 7 30" xfId="8140"/>
    <cellStyle name="Totaal 7 30 2" xfId="17867"/>
    <cellStyle name="Totaal 7 31" xfId="8128"/>
    <cellStyle name="Totaal 7 31 2" xfId="17855"/>
    <cellStyle name="Totaal 7 32" xfId="6117"/>
    <cellStyle name="Totaal 7 32 2" xfId="15844"/>
    <cellStyle name="Totaal 7 33" xfId="9539"/>
    <cellStyle name="Totaal 7 33 2" xfId="19266"/>
    <cellStyle name="Totaal 7 4" xfId="3065"/>
    <cellStyle name="Totaal 7 4 2" xfId="12792"/>
    <cellStyle name="Totaal 7 5" xfId="2658"/>
    <cellStyle name="Totaal 7 5 2" xfId="12385"/>
    <cellStyle name="Totaal 7 6" xfId="4826"/>
    <cellStyle name="Totaal 7 6 2" xfId="14553"/>
    <cellStyle name="Totaal 7 7" xfId="4868"/>
    <cellStyle name="Totaal 7 7 2" xfId="14595"/>
    <cellStyle name="Totaal 7 8" xfId="3009"/>
    <cellStyle name="Totaal 7 8 2" xfId="12736"/>
    <cellStyle name="Totaal 7 9" xfId="5221"/>
    <cellStyle name="Totaal 7 9 2" xfId="14948"/>
    <cellStyle name="Totaal 8" xfId="864"/>
    <cellStyle name="Totaal 8 10" xfId="5407"/>
    <cellStyle name="Totaal 8 10 2" xfId="15134"/>
    <cellStyle name="Totaal 8 11" xfId="5153"/>
    <cellStyle name="Totaal 8 11 2" xfId="14880"/>
    <cellStyle name="Totaal 8 12" xfId="4780"/>
    <cellStyle name="Totaal 8 12 2" xfId="14507"/>
    <cellStyle name="Totaal 8 13" xfId="5159"/>
    <cellStyle name="Totaal 8 13 2" xfId="14886"/>
    <cellStyle name="Totaal 8 14" xfId="5289"/>
    <cellStyle name="Totaal 8 14 2" xfId="15016"/>
    <cellStyle name="Totaal 8 15" xfId="4897"/>
    <cellStyle name="Totaal 8 15 2" xfId="14624"/>
    <cellStyle name="Totaal 8 16" xfId="7020"/>
    <cellStyle name="Totaal 8 16 2" xfId="16747"/>
    <cellStyle name="Totaal 8 17" xfId="7822"/>
    <cellStyle name="Totaal 8 17 2" xfId="17549"/>
    <cellStyle name="Totaal 8 18" xfId="8059"/>
    <cellStyle name="Totaal 8 18 2" xfId="17786"/>
    <cellStyle name="Totaal 8 19" xfId="2959"/>
    <cellStyle name="Totaal 8 19 2" xfId="12686"/>
    <cellStyle name="Totaal 8 2" xfId="2352"/>
    <cellStyle name="Totaal 8 2 10" xfId="7183"/>
    <cellStyle name="Totaal 8 2 10 2" xfId="16910"/>
    <cellStyle name="Totaal 8 2 11" xfId="7382"/>
    <cellStyle name="Totaal 8 2 11 2" xfId="17109"/>
    <cellStyle name="Totaal 8 2 12" xfId="7572"/>
    <cellStyle name="Totaal 8 2 12 2" xfId="17299"/>
    <cellStyle name="Totaal 8 2 13" xfId="7771"/>
    <cellStyle name="Totaal 8 2 13 2" xfId="17498"/>
    <cellStyle name="Totaal 8 2 14" xfId="7965"/>
    <cellStyle name="Totaal 8 2 14 2" xfId="17692"/>
    <cellStyle name="Totaal 8 2 15" xfId="4755"/>
    <cellStyle name="Totaal 8 2 15 2" xfId="14482"/>
    <cellStyle name="Totaal 8 2 16" xfId="8268"/>
    <cellStyle name="Totaal 8 2 16 2" xfId="17995"/>
    <cellStyle name="Totaal 8 2 17" xfId="8453"/>
    <cellStyle name="Totaal 8 2 17 2" xfId="18180"/>
    <cellStyle name="Totaal 8 2 18" xfId="8634"/>
    <cellStyle name="Totaal 8 2 18 2" xfId="18361"/>
    <cellStyle name="Totaal 8 2 19" xfId="8809"/>
    <cellStyle name="Totaal 8 2 19 2" xfId="18536"/>
    <cellStyle name="Totaal 8 2 2" xfId="4573"/>
    <cellStyle name="Totaal 8 2 2 2" xfId="14300"/>
    <cellStyle name="Totaal 8 2 20" xfId="8984"/>
    <cellStyle name="Totaal 8 2 20 2" xfId="18711"/>
    <cellStyle name="Totaal 8 2 21" xfId="9161"/>
    <cellStyle name="Totaal 8 2 21 2" xfId="18888"/>
    <cellStyle name="Totaal 8 2 22" xfId="9331"/>
    <cellStyle name="Totaal 8 2 22 2" xfId="19058"/>
    <cellStyle name="Totaal 8 2 23" xfId="9502"/>
    <cellStyle name="Totaal 8 2 23 2" xfId="19229"/>
    <cellStyle name="Totaal 8 2 24" xfId="9667"/>
    <cellStyle name="Totaal 8 2 24 2" xfId="19394"/>
    <cellStyle name="Totaal 8 2 25" xfId="9834"/>
    <cellStyle name="Totaal 8 2 25 2" xfId="19561"/>
    <cellStyle name="Totaal 8 2 26" xfId="9997"/>
    <cellStyle name="Totaal 8 2 26 2" xfId="19724"/>
    <cellStyle name="Totaal 8 2 27" xfId="10155"/>
    <cellStyle name="Totaal 8 2 27 2" xfId="19882"/>
    <cellStyle name="Totaal 8 2 28" xfId="10309"/>
    <cellStyle name="Totaal 8 2 28 2" xfId="20036"/>
    <cellStyle name="Totaal 8 2 29" xfId="10462"/>
    <cellStyle name="Totaal 8 2 29 2" xfId="20189"/>
    <cellStyle name="Totaal 8 2 3" xfId="5779"/>
    <cellStyle name="Totaal 8 2 3 2" xfId="15506"/>
    <cellStyle name="Totaal 8 2 30" xfId="10612"/>
    <cellStyle name="Totaal 8 2 30 2" xfId="20339"/>
    <cellStyle name="Totaal 8 2 31" xfId="10759"/>
    <cellStyle name="Totaal 8 2 31 2" xfId="20486"/>
    <cellStyle name="Totaal 8 2 4" xfId="5991"/>
    <cellStyle name="Totaal 8 2 4 2" xfId="15718"/>
    <cellStyle name="Totaal 8 2 5" xfId="4664"/>
    <cellStyle name="Totaal 8 2 5 2" xfId="14391"/>
    <cellStyle name="Totaal 8 2 6" xfId="6366"/>
    <cellStyle name="Totaal 8 2 6 2" xfId="16093"/>
    <cellStyle name="Totaal 8 2 7" xfId="6571"/>
    <cellStyle name="Totaal 8 2 7 2" xfId="16298"/>
    <cellStyle name="Totaal 8 2 8" xfId="6776"/>
    <cellStyle name="Totaal 8 2 8 2" xfId="16503"/>
    <cellStyle name="Totaal 8 2 9" xfId="6980"/>
    <cellStyle name="Totaal 8 2 9 2" xfId="16707"/>
    <cellStyle name="Totaal 8 20" xfId="4671"/>
    <cellStyle name="Totaal 8 20 2" xfId="14398"/>
    <cellStyle name="Totaal 8 21" xfId="6193"/>
    <cellStyle name="Totaal 8 21 2" xfId="15920"/>
    <cellStyle name="Totaal 8 22" xfId="8029"/>
    <cellStyle name="Totaal 8 22 2" xfId="17756"/>
    <cellStyle name="Totaal 8 23" xfId="3053"/>
    <cellStyle name="Totaal 8 23 2" xfId="12780"/>
    <cellStyle name="Totaal 8 24" xfId="5475"/>
    <cellStyle name="Totaal 8 24 2" xfId="15202"/>
    <cellStyle name="Totaal 8 25" xfId="8669"/>
    <cellStyle name="Totaal 8 25 2" xfId="18396"/>
    <cellStyle name="Totaal 8 26" xfId="8779"/>
    <cellStyle name="Totaal 8 26 2" xfId="18506"/>
    <cellStyle name="Totaal 8 27" xfId="5097"/>
    <cellStyle name="Totaal 8 27 2" xfId="14824"/>
    <cellStyle name="Totaal 8 28" xfId="3450"/>
    <cellStyle name="Totaal 8 28 2" xfId="13177"/>
    <cellStyle name="Totaal 8 29" xfId="9365"/>
    <cellStyle name="Totaal 8 29 2" xfId="19092"/>
    <cellStyle name="Totaal 8 3" xfId="2353"/>
    <cellStyle name="Totaal 8 3 10" xfId="7184"/>
    <cellStyle name="Totaal 8 3 10 2" xfId="16911"/>
    <cellStyle name="Totaal 8 3 11" xfId="7383"/>
    <cellStyle name="Totaal 8 3 11 2" xfId="17110"/>
    <cellStyle name="Totaal 8 3 12" xfId="7573"/>
    <cellStyle name="Totaal 8 3 12 2" xfId="17300"/>
    <cellStyle name="Totaal 8 3 13" xfId="7772"/>
    <cellStyle name="Totaal 8 3 13 2" xfId="17499"/>
    <cellStyle name="Totaal 8 3 14" xfId="7966"/>
    <cellStyle name="Totaal 8 3 14 2" xfId="17693"/>
    <cellStyle name="Totaal 8 3 15" xfId="6811"/>
    <cellStyle name="Totaal 8 3 15 2" xfId="16538"/>
    <cellStyle name="Totaal 8 3 16" xfId="8269"/>
    <cellStyle name="Totaal 8 3 16 2" xfId="17996"/>
    <cellStyle name="Totaal 8 3 17" xfId="8454"/>
    <cellStyle name="Totaal 8 3 17 2" xfId="18181"/>
    <cellStyle name="Totaal 8 3 18" xfId="8635"/>
    <cellStyle name="Totaal 8 3 18 2" xfId="18362"/>
    <cellStyle name="Totaal 8 3 19" xfId="8810"/>
    <cellStyle name="Totaal 8 3 19 2" xfId="18537"/>
    <cellStyle name="Totaal 8 3 2" xfId="4574"/>
    <cellStyle name="Totaal 8 3 2 2" xfId="14301"/>
    <cellStyle name="Totaal 8 3 20" xfId="8985"/>
    <cellStyle name="Totaal 8 3 20 2" xfId="18712"/>
    <cellStyle name="Totaal 8 3 21" xfId="9162"/>
    <cellStyle name="Totaal 8 3 21 2" xfId="18889"/>
    <cellStyle name="Totaal 8 3 22" xfId="9332"/>
    <cellStyle name="Totaal 8 3 22 2" xfId="19059"/>
    <cellStyle name="Totaal 8 3 23" xfId="9503"/>
    <cellStyle name="Totaal 8 3 23 2" xfId="19230"/>
    <cellStyle name="Totaal 8 3 24" xfId="9668"/>
    <cellStyle name="Totaal 8 3 24 2" xfId="19395"/>
    <cellStyle name="Totaal 8 3 25" xfId="9835"/>
    <cellStyle name="Totaal 8 3 25 2" xfId="19562"/>
    <cellStyle name="Totaal 8 3 26" xfId="9998"/>
    <cellStyle name="Totaal 8 3 26 2" xfId="19725"/>
    <cellStyle name="Totaal 8 3 27" xfId="10156"/>
    <cellStyle name="Totaal 8 3 27 2" xfId="19883"/>
    <cellStyle name="Totaal 8 3 28" xfId="10310"/>
    <cellStyle name="Totaal 8 3 28 2" xfId="20037"/>
    <cellStyle name="Totaal 8 3 29" xfId="10463"/>
    <cellStyle name="Totaal 8 3 29 2" xfId="20190"/>
    <cellStyle name="Totaal 8 3 3" xfId="5780"/>
    <cellStyle name="Totaal 8 3 3 2" xfId="15507"/>
    <cellStyle name="Totaal 8 3 30" xfId="10613"/>
    <cellStyle name="Totaal 8 3 30 2" xfId="20340"/>
    <cellStyle name="Totaal 8 3 31" xfId="10760"/>
    <cellStyle name="Totaal 8 3 31 2" xfId="20487"/>
    <cellStyle name="Totaal 8 3 4" xfId="5992"/>
    <cellStyle name="Totaal 8 3 4 2" xfId="15719"/>
    <cellStyle name="Totaal 8 3 5" xfId="5083"/>
    <cellStyle name="Totaal 8 3 5 2" xfId="14810"/>
    <cellStyle name="Totaal 8 3 6" xfId="6367"/>
    <cellStyle name="Totaal 8 3 6 2" xfId="16094"/>
    <cellStyle name="Totaal 8 3 7" xfId="6572"/>
    <cellStyle name="Totaal 8 3 7 2" xfId="16299"/>
    <cellStyle name="Totaal 8 3 8" xfId="6777"/>
    <cellStyle name="Totaal 8 3 8 2" xfId="16504"/>
    <cellStyle name="Totaal 8 3 9" xfId="6981"/>
    <cellStyle name="Totaal 8 3 9 2" xfId="16708"/>
    <cellStyle name="Totaal 8 30" xfId="9472"/>
    <cellStyle name="Totaal 8 30 2" xfId="19199"/>
    <cellStyle name="Totaal 8 31" xfId="6054"/>
    <cellStyle name="Totaal 8 31 2" xfId="15781"/>
    <cellStyle name="Totaal 8 32" xfId="8078"/>
    <cellStyle name="Totaal 8 32 2" xfId="17805"/>
    <cellStyle name="Totaal 8 33" xfId="2696"/>
    <cellStyle name="Totaal 8 33 2" xfId="12423"/>
    <cellStyle name="Totaal 8 4" xfId="3066"/>
    <cellStyle name="Totaal 8 4 2" xfId="12793"/>
    <cellStyle name="Totaal 8 5" xfId="2657"/>
    <cellStyle name="Totaal 8 5 2" xfId="12384"/>
    <cellStyle name="Totaal 8 6" xfId="5286"/>
    <cellStyle name="Totaal 8 6 2" xfId="15013"/>
    <cellStyle name="Totaal 8 7" xfId="5634"/>
    <cellStyle name="Totaal 8 7 2" xfId="15361"/>
    <cellStyle name="Totaal 8 8" xfId="6126"/>
    <cellStyle name="Totaal 8 8 2" xfId="15853"/>
    <cellStyle name="Totaal 8 9" xfId="2786"/>
    <cellStyle name="Totaal 8 9 2" xfId="12513"/>
    <cellStyle name="Totaal 9" xfId="865"/>
    <cellStyle name="Totaal 9 10" xfId="6150"/>
    <cellStyle name="Totaal 9 10 2" xfId="15877"/>
    <cellStyle name="Totaal 9 11" xfId="2446"/>
    <cellStyle name="Totaal 9 11 2" xfId="12173"/>
    <cellStyle name="Totaal 9 12" xfId="6184"/>
    <cellStyle name="Totaal 9 12 2" xfId="15911"/>
    <cellStyle name="Totaal 9 13" xfId="5371"/>
    <cellStyle name="Totaal 9 13 2" xfId="15098"/>
    <cellStyle name="Totaal 9 14" xfId="5427"/>
    <cellStyle name="Totaal 9 14 2" xfId="15154"/>
    <cellStyle name="Totaal 9 15" xfId="6403"/>
    <cellStyle name="Totaal 9 15 2" xfId="16130"/>
    <cellStyle name="Totaal 9 16" xfId="2485"/>
    <cellStyle name="Totaal 9 16 2" xfId="12212"/>
    <cellStyle name="Totaal 9 17" xfId="7257"/>
    <cellStyle name="Totaal 9 17 2" xfId="16984"/>
    <cellStyle name="Totaal 9 18" xfId="5117"/>
    <cellStyle name="Totaal 9 18 2" xfId="14844"/>
    <cellStyle name="Totaal 9 19" xfId="5155"/>
    <cellStyle name="Totaal 9 19 2" xfId="14882"/>
    <cellStyle name="Totaal 9 2" xfId="2354"/>
    <cellStyle name="Totaal 9 2 10" xfId="7185"/>
    <cellStyle name="Totaal 9 2 10 2" xfId="16912"/>
    <cellStyle name="Totaal 9 2 11" xfId="7384"/>
    <cellStyle name="Totaal 9 2 11 2" xfId="17111"/>
    <cellStyle name="Totaal 9 2 12" xfId="7574"/>
    <cellStyle name="Totaal 9 2 12 2" xfId="17301"/>
    <cellStyle name="Totaal 9 2 13" xfId="7773"/>
    <cellStyle name="Totaal 9 2 13 2" xfId="17500"/>
    <cellStyle name="Totaal 9 2 14" xfId="7967"/>
    <cellStyle name="Totaal 9 2 14 2" xfId="17694"/>
    <cellStyle name="Totaal 9 2 15" xfId="4987"/>
    <cellStyle name="Totaal 9 2 15 2" xfId="14714"/>
    <cellStyle name="Totaal 9 2 16" xfId="8270"/>
    <cellStyle name="Totaal 9 2 16 2" xfId="17997"/>
    <cellStyle name="Totaal 9 2 17" xfId="8455"/>
    <cellStyle name="Totaal 9 2 17 2" xfId="18182"/>
    <cellStyle name="Totaal 9 2 18" xfId="8636"/>
    <cellStyle name="Totaal 9 2 18 2" xfId="18363"/>
    <cellStyle name="Totaal 9 2 19" xfId="8811"/>
    <cellStyle name="Totaal 9 2 19 2" xfId="18538"/>
    <cellStyle name="Totaal 9 2 2" xfId="4575"/>
    <cellStyle name="Totaal 9 2 2 2" xfId="14302"/>
    <cellStyle name="Totaal 9 2 20" xfId="8986"/>
    <cellStyle name="Totaal 9 2 20 2" xfId="18713"/>
    <cellStyle name="Totaal 9 2 21" xfId="9163"/>
    <cellStyle name="Totaal 9 2 21 2" xfId="18890"/>
    <cellStyle name="Totaal 9 2 22" xfId="9333"/>
    <cellStyle name="Totaal 9 2 22 2" xfId="19060"/>
    <cellStyle name="Totaal 9 2 23" xfId="9504"/>
    <cellStyle name="Totaal 9 2 23 2" xfId="19231"/>
    <cellStyle name="Totaal 9 2 24" xfId="9669"/>
    <cellStyle name="Totaal 9 2 24 2" xfId="19396"/>
    <cellStyle name="Totaal 9 2 25" xfId="9836"/>
    <cellStyle name="Totaal 9 2 25 2" xfId="19563"/>
    <cellStyle name="Totaal 9 2 26" xfId="9999"/>
    <cellStyle name="Totaal 9 2 26 2" xfId="19726"/>
    <cellStyle name="Totaal 9 2 27" xfId="10157"/>
    <cellStyle name="Totaal 9 2 27 2" xfId="19884"/>
    <cellStyle name="Totaal 9 2 28" xfId="10311"/>
    <cellStyle name="Totaal 9 2 28 2" xfId="20038"/>
    <cellStyle name="Totaal 9 2 29" xfId="10464"/>
    <cellStyle name="Totaal 9 2 29 2" xfId="20191"/>
    <cellStyle name="Totaal 9 2 3" xfId="5781"/>
    <cellStyle name="Totaal 9 2 3 2" xfId="15508"/>
    <cellStyle name="Totaal 9 2 30" xfId="10614"/>
    <cellStyle name="Totaal 9 2 30 2" xfId="20341"/>
    <cellStyle name="Totaal 9 2 31" xfId="10761"/>
    <cellStyle name="Totaal 9 2 31 2" xfId="20488"/>
    <cellStyle name="Totaal 9 2 4" xfId="5993"/>
    <cellStyle name="Totaal 9 2 4 2" xfId="15720"/>
    <cellStyle name="Totaal 9 2 5" xfId="2704"/>
    <cellStyle name="Totaal 9 2 5 2" xfId="12431"/>
    <cellStyle name="Totaal 9 2 6" xfId="6368"/>
    <cellStyle name="Totaal 9 2 6 2" xfId="16095"/>
    <cellStyle name="Totaal 9 2 7" xfId="6573"/>
    <cellStyle name="Totaal 9 2 7 2" xfId="16300"/>
    <cellStyle name="Totaal 9 2 8" xfId="6778"/>
    <cellStyle name="Totaal 9 2 8 2" xfId="16505"/>
    <cellStyle name="Totaal 9 2 9" xfId="6982"/>
    <cellStyle name="Totaal 9 2 9 2" xfId="16709"/>
    <cellStyle name="Totaal 9 20" xfId="5288"/>
    <cellStyle name="Totaal 9 20 2" xfId="15015"/>
    <cellStyle name="Totaal 9 21" xfId="4904"/>
    <cellStyle name="Totaal 9 21 2" xfId="14631"/>
    <cellStyle name="Totaal 9 22" xfId="5089"/>
    <cellStyle name="Totaal 9 22 2" xfId="14816"/>
    <cellStyle name="Totaal 9 23" xfId="2807"/>
    <cellStyle name="Totaal 9 23 2" xfId="12534"/>
    <cellStyle name="Totaal 9 24" xfId="7014"/>
    <cellStyle name="Totaal 9 24 2" xfId="16741"/>
    <cellStyle name="Totaal 9 25" xfId="4862"/>
    <cellStyle name="Totaal 9 25 2" xfId="14589"/>
    <cellStyle name="Totaal 9 26" xfId="7823"/>
    <cellStyle name="Totaal 9 26 2" xfId="17550"/>
    <cellStyle name="Totaal 9 27" xfId="4855"/>
    <cellStyle name="Totaal 9 27 2" xfId="14582"/>
    <cellStyle name="Totaal 9 28" xfId="2571"/>
    <cellStyle name="Totaal 9 28 2" xfId="12298"/>
    <cellStyle name="Totaal 9 29" xfId="7805"/>
    <cellStyle name="Totaal 9 29 2" xfId="17532"/>
    <cellStyle name="Totaal 9 3" xfId="2355"/>
    <cellStyle name="Totaal 9 3 10" xfId="7186"/>
    <cellStyle name="Totaal 9 3 10 2" xfId="16913"/>
    <cellStyle name="Totaal 9 3 11" xfId="7385"/>
    <cellStyle name="Totaal 9 3 11 2" xfId="17112"/>
    <cellStyle name="Totaal 9 3 12" xfId="7575"/>
    <cellStyle name="Totaal 9 3 12 2" xfId="17302"/>
    <cellStyle name="Totaal 9 3 13" xfId="7774"/>
    <cellStyle name="Totaal 9 3 13 2" xfId="17501"/>
    <cellStyle name="Totaal 9 3 14" xfId="7968"/>
    <cellStyle name="Totaal 9 3 14 2" xfId="17695"/>
    <cellStyle name="Totaal 9 3 15" xfId="5816"/>
    <cellStyle name="Totaal 9 3 15 2" xfId="15543"/>
    <cellStyle name="Totaal 9 3 16" xfId="8271"/>
    <cellStyle name="Totaal 9 3 16 2" xfId="17998"/>
    <cellStyle name="Totaal 9 3 17" xfId="8456"/>
    <cellStyle name="Totaal 9 3 17 2" xfId="18183"/>
    <cellStyle name="Totaal 9 3 18" xfId="8637"/>
    <cellStyle name="Totaal 9 3 18 2" xfId="18364"/>
    <cellStyle name="Totaal 9 3 19" xfId="8812"/>
    <cellStyle name="Totaal 9 3 19 2" xfId="18539"/>
    <cellStyle name="Totaal 9 3 2" xfId="4576"/>
    <cellStyle name="Totaal 9 3 2 2" xfId="14303"/>
    <cellStyle name="Totaal 9 3 20" xfId="8987"/>
    <cellStyle name="Totaal 9 3 20 2" xfId="18714"/>
    <cellStyle name="Totaal 9 3 21" xfId="9164"/>
    <cellStyle name="Totaal 9 3 21 2" xfId="18891"/>
    <cellStyle name="Totaal 9 3 22" xfId="9334"/>
    <cellStyle name="Totaal 9 3 22 2" xfId="19061"/>
    <cellStyle name="Totaal 9 3 23" xfId="9505"/>
    <cellStyle name="Totaal 9 3 23 2" xfId="19232"/>
    <cellStyle name="Totaal 9 3 24" xfId="9670"/>
    <cellStyle name="Totaal 9 3 24 2" xfId="19397"/>
    <cellStyle name="Totaal 9 3 25" xfId="9837"/>
    <cellStyle name="Totaal 9 3 25 2" xfId="19564"/>
    <cellStyle name="Totaal 9 3 26" xfId="10000"/>
    <cellStyle name="Totaal 9 3 26 2" xfId="19727"/>
    <cellStyle name="Totaal 9 3 27" xfId="10158"/>
    <cellStyle name="Totaal 9 3 27 2" xfId="19885"/>
    <cellStyle name="Totaal 9 3 28" xfId="10312"/>
    <cellStyle name="Totaal 9 3 28 2" xfId="20039"/>
    <cellStyle name="Totaal 9 3 29" xfId="10465"/>
    <cellStyle name="Totaal 9 3 29 2" xfId="20192"/>
    <cellStyle name="Totaal 9 3 3" xfId="5782"/>
    <cellStyle name="Totaal 9 3 3 2" xfId="15509"/>
    <cellStyle name="Totaal 9 3 30" xfId="10615"/>
    <cellStyle name="Totaal 9 3 30 2" xfId="20342"/>
    <cellStyle name="Totaal 9 3 31" xfId="10762"/>
    <cellStyle name="Totaal 9 3 31 2" xfId="20489"/>
    <cellStyle name="Totaal 9 3 4" xfId="5994"/>
    <cellStyle name="Totaal 9 3 4 2" xfId="15721"/>
    <cellStyle name="Totaal 9 3 5" xfId="4797"/>
    <cellStyle name="Totaal 9 3 5 2" xfId="14524"/>
    <cellStyle name="Totaal 9 3 6" xfId="6369"/>
    <cellStyle name="Totaal 9 3 6 2" xfId="16096"/>
    <cellStyle name="Totaal 9 3 7" xfId="6574"/>
    <cellStyle name="Totaal 9 3 7 2" xfId="16301"/>
    <cellStyle name="Totaal 9 3 8" xfId="6779"/>
    <cellStyle name="Totaal 9 3 8 2" xfId="16506"/>
    <cellStyle name="Totaal 9 3 9" xfId="6983"/>
    <cellStyle name="Totaal 9 3 9 2" xfId="16710"/>
    <cellStyle name="Totaal 9 30" xfId="2444"/>
    <cellStyle name="Totaal 9 30 2" xfId="12171"/>
    <cellStyle name="Totaal 9 31" xfId="5429"/>
    <cellStyle name="Totaal 9 31 2" xfId="15156"/>
    <cellStyle name="Totaal 9 32" xfId="7633"/>
    <cellStyle name="Totaal 9 32 2" xfId="17360"/>
    <cellStyle name="Totaal 9 33" xfId="7630"/>
    <cellStyle name="Totaal 9 33 2" xfId="17357"/>
    <cellStyle name="Totaal 9 4" xfId="3067"/>
    <cellStyle name="Totaal 9 4 2" xfId="12794"/>
    <cellStyle name="Totaal 9 5" xfId="2453"/>
    <cellStyle name="Totaal 9 5 2" xfId="12180"/>
    <cellStyle name="Totaal 9 6" xfId="5521"/>
    <cellStyle name="Totaal 9 6 2" xfId="15248"/>
    <cellStyle name="Totaal 9 7" xfId="5834"/>
    <cellStyle name="Totaal 9 7 2" xfId="15561"/>
    <cellStyle name="Totaal 9 8" xfId="5570"/>
    <cellStyle name="Totaal 9 8 2" xfId="15297"/>
    <cellStyle name="Totaal 9 9" xfId="6191"/>
    <cellStyle name="Totaal 9 9 2" xfId="15918"/>
    <cellStyle name="Uitvoer" xfId="9" builtinId="21" customBuiltin="1"/>
    <cellStyle name="Uitvoer 10" xfId="866"/>
    <cellStyle name="Uitvoer 10 10" xfId="2506"/>
    <cellStyle name="Uitvoer 10 10 2" xfId="12233"/>
    <cellStyle name="Uitvoer 10 11" xfId="4895"/>
    <cellStyle name="Uitvoer 10 11 2" xfId="14622"/>
    <cellStyle name="Uitvoer 10 12" xfId="2621"/>
    <cellStyle name="Uitvoer 10 12 2" xfId="12348"/>
    <cellStyle name="Uitvoer 10 13" xfId="6621"/>
    <cellStyle name="Uitvoer 10 13 2" xfId="16348"/>
    <cellStyle name="Uitvoer 10 14" xfId="5353"/>
    <cellStyle name="Uitvoer 10 14 2" xfId="15080"/>
    <cellStyle name="Uitvoer 10 15" xfId="4937"/>
    <cellStyle name="Uitvoer 10 15 2" xfId="14664"/>
    <cellStyle name="Uitvoer 10 16" xfId="4762"/>
    <cellStyle name="Uitvoer 10 16 2" xfId="14489"/>
    <cellStyle name="Uitvoer 10 17" xfId="2796"/>
    <cellStyle name="Uitvoer 10 17 2" xfId="12523"/>
    <cellStyle name="Uitvoer 10 18" xfId="5100"/>
    <cellStyle name="Uitvoer 10 18 2" xfId="14827"/>
    <cellStyle name="Uitvoer 10 19" xfId="2729"/>
    <cellStyle name="Uitvoer 10 19 2" xfId="12456"/>
    <cellStyle name="Uitvoer 10 2" xfId="2356"/>
    <cellStyle name="Uitvoer 10 2 10" xfId="7187"/>
    <cellStyle name="Uitvoer 10 2 10 2" xfId="16914"/>
    <cellStyle name="Uitvoer 10 2 11" xfId="7386"/>
    <cellStyle name="Uitvoer 10 2 11 2" xfId="17113"/>
    <cellStyle name="Uitvoer 10 2 12" xfId="7576"/>
    <cellStyle name="Uitvoer 10 2 12 2" xfId="17303"/>
    <cellStyle name="Uitvoer 10 2 13" xfId="7775"/>
    <cellStyle name="Uitvoer 10 2 13 2" xfId="17502"/>
    <cellStyle name="Uitvoer 10 2 14" xfId="7969"/>
    <cellStyle name="Uitvoer 10 2 14 2" xfId="17696"/>
    <cellStyle name="Uitvoer 10 2 15" xfId="6835"/>
    <cellStyle name="Uitvoer 10 2 15 2" xfId="16562"/>
    <cellStyle name="Uitvoer 10 2 16" xfId="8272"/>
    <cellStyle name="Uitvoer 10 2 16 2" xfId="17999"/>
    <cellStyle name="Uitvoer 10 2 17" xfId="8457"/>
    <cellStyle name="Uitvoer 10 2 17 2" xfId="18184"/>
    <cellStyle name="Uitvoer 10 2 18" xfId="8638"/>
    <cellStyle name="Uitvoer 10 2 18 2" xfId="18365"/>
    <cellStyle name="Uitvoer 10 2 19" xfId="8813"/>
    <cellStyle name="Uitvoer 10 2 19 2" xfId="18540"/>
    <cellStyle name="Uitvoer 10 2 2" xfId="4577"/>
    <cellStyle name="Uitvoer 10 2 2 2" xfId="14304"/>
    <cellStyle name="Uitvoer 10 2 20" xfId="8988"/>
    <cellStyle name="Uitvoer 10 2 20 2" xfId="18715"/>
    <cellStyle name="Uitvoer 10 2 21" xfId="9165"/>
    <cellStyle name="Uitvoer 10 2 21 2" xfId="18892"/>
    <cellStyle name="Uitvoer 10 2 22" xfId="9335"/>
    <cellStyle name="Uitvoer 10 2 22 2" xfId="19062"/>
    <cellStyle name="Uitvoer 10 2 23" xfId="9506"/>
    <cellStyle name="Uitvoer 10 2 23 2" xfId="19233"/>
    <cellStyle name="Uitvoer 10 2 24" xfId="9671"/>
    <cellStyle name="Uitvoer 10 2 24 2" xfId="19398"/>
    <cellStyle name="Uitvoer 10 2 25" xfId="9838"/>
    <cellStyle name="Uitvoer 10 2 25 2" xfId="19565"/>
    <cellStyle name="Uitvoer 10 2 26" xfId="10001"/>
    <cellStyle name="Uitvoer 10 2 26 2" xfId="19728"/>
    <cellStyle name="Uitvoer 10 2 27" xfId="10159"/>
    <cellStyle name="Uitvoer 10 2 27 2" xfId="19886"/>
    <cellStyle name="Uitvoer 10 2 28" xfId="10313"/>
    <cellStyle name="Uitvoer 10 2 28 2" xfId="20040"/>
    <cellStyle name="Uitvoer 10 2 29" xfId="10466"/>
    <cellStyle name="Uitvoer 10 2 29 2" xfId="20193"/>
    <cellStyle name="Uitvoer 10 2 3" xfId="5783"/>
    <cellStyle name="Uitvoer 10 2 3 2" xfId="15510"/>
    <cellStyle name="Uitvoer 10 2 30" xfId="10616"/>
    <cellStyle name="Uitvoer 10 2 30 2" xfId="20343"/>
    <cellStyle name="Uitvoer 10 2 31" xfId="10763"/>
    <cellStyle name="Uitvoer 10 2 31 2" xfId="20490"/>
    <cellStyle name="Uitvoer 10 2 4" xfId="5995"/>
    <cellStyle name="Uitvoer 10 2 4 2" xfId="15722"/>
    <cellStyle name="Uitvoer 10 2 5" xfId="5256"/>
    <cellStyle name="Uitvoer 10 2 5 2" xfId="14983"/>
    <cellStyle name="Uitvoer 10 2 6" xfId="6370"/>
    <cellStyle name="Uitvoer 10 2 6 2" xfId="16097"/>
    <cellStyle name="Uitvoer 10 2 7" xfId="6575"/>
    <cellStyle name="Uitvoer 10 2 7 2" xfId="16302"/>
    <cellStyle name="Uitvoer 10 2 8" xfId="6780"/>
    <cellStyle name="Uitvoer 10 2 8 2" xfId="16507"/>
    <cellStyle name="Uitvoer 10 2 9" xfId="6984"/>
    <cellStyle name="Uitvoer 10 2 9 2" xfId="16711"/>
    <cellStyle name="Uitvoer 10 20" xfId="5370"/>
    <cellStyle name="Uitvoer 10 20 2" xfId="15097"/>
    <cellStyle name="Uitvoer 10 21" xfId="7836"/>
    <cellStyle name="Uitvoer 10 21 2" xfId="17563"/>
    <cellStyle name="Uitvoer 10 22" xfId="7033"/>
    <cellStyle name="Uitvoer 10 22 2" xfId="16760"/>
    <cellStyle name="Uitvoer 10 23" xfId="2442"/>
    <cellStyle name="Uitvoer 10 23 2" xfId="12169"/>
    <cellStyle name="Uitvoer 10 24" xfId="5190"/>
    <cellStyle name="Uitvoer 10 24 2" xfId="14917"/>
    <cellStyle name="Uitvoer 10 25" xfId="6836"/>
    <cellStyle name="Uitvoer 10 25 2" xfId="16563"/>
    <cellStyle name="Uitvoer 10 26" xfId="3103"/>
    <cellStyle name="Uitvoer 10 26 2" xfId="12830"/>
    <cellStyle name="Uitvoer 10 27" xfId="4739"/>
    <cellStyle name="Uitvoer 10 27 2" xfId="14466"/>
    <cellStyle name="Uitvoer 10 28" xfId="5164"/>
    <cellStyle name="Uitvoer 10 28 2" xfId="14891"/>
    <cellStyle name="Uitvoer 10 29" xfId="8512"/>
    <cellStyle name="Uitvoer 10 29 2" xfId="18239"/>
    <cellStyle name="Uitvoer 10 3" xfId="2357"/>
    <cellStyle name="Uitvoer 10 3 10" xfId="7188"/>
    <cellStyle name="Uitvoer 10 3 10 2" xfId="16915"/>
    <cellStyle name="Uitvoer 10 3 11" xfId="7387"/>
    <cellStyle name="Uitvoer 10 3 11 2" xfId="17114"/>
    <cellStyle name="Uitvoer 10 3 12" xfId="7577"/>
    <cellStyle name="Uitvoer 10 3 12 2" xfId="17304"/>
    <cellStyle name="Uitvoer 10 3 13" xfId="7776"/>
    <cellStyle name="Uitvoer 10 3 13 2" xfId="17503"/>
    <cellStyle name="Uitvoer 10 3 14" xfId="7970"/>
    <cellStyle name="Uitvoer 10 3 14 2" xfId="17697"/>
    <cellStyle name="Uitvoer 10 3 15" xfId="4795"/>
    <cellStyle name="Uitvoer 10 3 15 2" xfId="14522"/>
    <cellStyle name="Uitvoer 10 3 16" xfId="8273"/>
    <cellStyle name="Uitvoer 10 3 16 2" xfId="18000"/>
    <cellStyle name="Uitvoer 10 3 17" xfId="8458"/>
    <cellStyle name="Uitvoer 10 3 17 2" xfId="18185"/>
    <cellStyle name="Uitvoer 10 3 18" xfId="8639"/>
    <cellStyle name="Uitvoer 10 3 18 2" xfId="18366"/>
    <cellStyle name="Uitvoer 10 3 19" xfId="8814"/>
    <cellStyle name="Uitvoer 10 3 19 2" xfId="18541"/>
    <cellStyle name="Uitvoer 10 3 2" xfId="4578"/>
    <cellStyle name="Uitvoer 10 3 2 2" xfId="14305"/>
    <cellStyle name="Uitvoer 10 3 20" xfId="8989"/>
    <cellStyle name="Uitvoer 10 3 20 2" xfId="18716"/>
    <cellStyle name="Uitvoer 10 3 21" xfId="9166"/>
    <cellStyle name="Uitvoer 10 3 21 2" xfId="18893"/>
    <cellStyle name="Uitvoer 10 3 22" xfId="9336"/>
    <cellStyle name="Uitvoer 10 3 22 2" xfId="19063"/>
    <cellStyle name="Uitvoer 10 3 23" xfId="9507"/>
    <cellStyle name="Uitvoer 10 3 23 2" xfId="19234"/>
    <cellStyle name="Uitvoer 10 3 24" xfId="9672"/>
    <cellStyle name="Uitvoer 10 3 24 2" xfId="19399"/>
    <cellStyle name="Uitvoer 10 3 25" xfId="9839"/>
    <cellStyle name="Uitvoer 10 3 25 2" xfId="19566"/>
    <cellStyle name="Uitvoer 10 3 26" xfId="10002"/>
    <cellStyle name="Uitvoer 10 3 26 2" xfId="19729"/>
    <cellStyle name="Uitvoer 10 3 27" xfId="10160"/>
    <cellStyle name="Uitvoer 10 3 27 2" xfId="19887"/>
    <cellStyle name="Uitvoer 10 3 28" xfId="10314"/>
    <cellStyle name="Uitvoer 10 3 28 2" xfId="20041"/>
    <cellStyle name="Uitvoer 10 3 29" xfId="10467"/>
    <cellStyle name="Uitvoer 10 3 29 2" xfId="20194"/>
    <cellStyle name="Uitvoer 10 3 3" xfId="5784"/>
    <cellStyle name="Uitvoer 10 3 3 2" xfId="15511"/>
    <cellStyle name="Uitvoer 10 3 30" xfId="10617"/>
    <cellStyle name="Uitvoer 10 3 30 2" xfId="20344"/>
    <cellStyle name="Uitvoer 10 3 31" xfId="10764"/>
    <cellStyle name="Uitvoer 10 3 31 2" xfId="20491"/>
    <cellStyle name="Uitvoer 10 3 4" xfId="5996"/>
    <cellStyle name="Uitvoer 10 3 4 2" xfId="15723"/>
    <cellStyle name="Uitvoer 10 3 5" xfId="4913"/>
    <cellStyle name="Uitvoer 10 3 5 2" xfId="14640"/>
    <cellStyle name="Uitvoer 10 3 6" xfId="6371"/>
    <cellStyle name="Uitvoer 10 3 6 2" xfId="16098"/>
    <cellStyle name="Uitvoer 10 3 7" xfId="6576"/>
    <cellStyle name="Uitvoer 10 3 7 2" xfId="16303"/>
    <cellStyle name="Uitvoer 10 3 8" xfId="6781"/>
    <cellStyle name="Uitvoer 10 3 8 2" xfId="16508"/>
    <cellStyle name="Uitvoer 10 3 9" xfId="6985"/>
    <cellStyle name="Uitvoer 10 3 9 2" xfId="16712"/>
    <cellStyle name="Uitvoer 10 30" xfId="6218"/>
    <cellStyle name="Uitvoer 10 30 2" xfId="15945"/>
    <cellStyle name="Uitvoer 10 31" xfId="5183"/>
    <cellStyle name="Uitvoer 10 31 2" xfId="14910"/>
    <cellStyle name="Uitvoer 10 32" xfId="5349"/>
    <cellStyle name="Uitvoer 10 32 2" xfId="15076"/>
    <cellStyle name="Uitvoer 10 33" xfId="5004"/>
    <cellStyle name="Uitvoer 10 33 2" xfId="14731"/>
    <cellStyle name="Uitvoer 10 4" xfId="3068"/>
    <cellStyle name="Uitvoer 10 4 2" xfId="12795"/>
    <cellStyle name="Uitvoer 10 5" xfId="2452"/>
    <cellStyle name="Uitvoer 10 5 2" xfId="12179"/>
    <cellStyle name="Uitvoer 10 6" xfId="5043"/>
    <cellStyle name="Uitvoer 10 6 2" xfId="14770"/>
    <cellStyle name="Uitvoer 10 7" xfId="5196"/>
    <cellStyle name="Uitvoer 10 7 2" xfId="14923"/>
    <cellStyle name="Uitvoer 10 8" xfId="5550"/>
    <cellStyle name="Uitvoer 10 8 2" xfId="15277"/>
    <cellStyle name="Uitvoer 10 9" xfId="5112"/>
    <cellStyle name="Uitvoer 10 9 2" xfId="14839"/>
    <cellStyle name="Uitvoer 11" xfId="867"/>
    <cellStyle name="Uitvoer 11 10" xfId="5567"/>
    <cellStyle name="Uitvoer 11 10 2" xfId="15294"/>
    <cellStyle name="Uitvoer 11 11" xfId="2849"/>
    <cellStyle name="Uitvoer 11 11 2" xfId="12576"/>
    <cellStyle name="Uitvoer 11 12" xfId="3425"/>
    <cellStyle name="Uitvoer 11 12 2" xfId="13152"/>
    <cellStyle name="Uitvoer 11 13" xfId="5360"/>
    <cellStyle name="Uitvoer 11 13 2" xfId="15087"/>
    <cellStyle name="Uitvoer 11 14" xfId="5303"/>
    <cellStyle name="Uitvoer 11 14 2" xfId="15030"/>
    <cellStyle name="Uitvoer 11 15" xfId="5103"/>
    <cellStyle name="Uitvoer 11 15 2" xfId="14830"/>
    <cellStyle name="Uitvoer 11 16" xfId="6425"/>
    <cellStyle name="Uitvoer 11 16 2" xfId="16152"/>
    <cellStyle name="Uitvoer 11 17" xfId="6634"/>
    <cellStyle name="Uitvoer 11 17 2" xfId="16361"/>
    <cellStyle name="Uitvoer 11 18" xfId="4922"/>
    <cellStyle name="Uitvoer 11 18 2" xfId="14649"/>
    <cellStyle name="Uitvoer 11 19" xfId="4860"/>
    <cellStyle name="Uitvoer 11 19 2" xfId="14587"/>
    <cellStyle name="Uitvoer 11 2" xfId="2358"/>
    <cellStyle name="Uitvoer 11 2 10" xfId="7189"/>
    <cellStyle name="Uitvoer 11 2 10 2" xfId="16916"/>
    <cellStyle name="Uitvoer 11 2 11" xfId="7388"/>
    <cellStyle name="Uitvoer 11 2 11 2" xfId="17115"/>
    <cellStyle name="Uitvoer 11 2 12" xfId="7578"/>
    <cellStyle name="Uitvoer 11 2 12 2" xfId="17305"/>
    <cellStyle name="Uitvoer 11 2 13" xfId="7777"/>
    <cellStyle name="Uitvoer 11 2 13 2" xfId="17504"/>
    <cellStyle name="Uitvoer 11 2 14" xfId="7971"/>
    <cellStyle name="Uitvoer 11 2 14 2" xfId="17698"/>
    <cellStyle name="Uitvoer 11 2 15" xfId="7223"/>
    <cellStyle name="Uitvoer 11 2 15 2" xfId="16950"/>
    <cellStyle name="Uitvoer 11 2 16" xfId="8274"/>
    <cellStyle name="Uitvoer 11 2 16 2" xfId="18001"/>
    <cellStyle name="Uitvoer 11 2 17" xfId="8459"/>
    <cellStyle name="Uitvoer 11 2 17 2" xfId="18186"/>
    <cellStyle name="Uitvoer 11 2 18" xfId="8640"/>
    <cellStyle name="Uitvoer 11 2 18 2" xfId="18367"/>
    <cellStyle name="Uitvoer 11 2 19" xfId="8815"/>
    <cellStyle name="Uitvoer 11 2 19 2" xfId="18542"/>
    <cellStyle name="Uitvoer 11 2 2" xfId="4579"/>
    <cellStyle name="Uitvoer 11 2 2 2" xfId="14306"/>
    <cellStyle name="Uitvoer 11 2 20" xfId="8990"/>
    <cellStyle name="Uitvoer 11 2 20 2" xfId="18717"/>
    <cellStyle name="Uitvoer 11 2 21" xfId="9167"/>
    <cellStyle name="Uitvoer 11 2 21 2" xfId="18894"/>
    <cellStyle name="Uitvoer 11 2 22" xfId="9337"/>
    <cellStyle name="Uitvoer 11 2 22 2" xfId="19064"/>
    <cellStyle name="Uitvoer 11 2 23" xfId="9508"/>
    <cellStyle name="Uitvoer 11 2 23 2" xfId="19235"/>
    <cellStyle name="Uitvoer 11 2 24" xfId="9673"/>
    <cellStyle name="Uitvoer 11 2 24 2" xfId="19400"/>
    <cellStyle name="Uitvoer 11 2 25" xfId="9840"/>
    <cellStyle name="Uitvoer 11 2 25 2" xfId="19567"/>
    <cellStyle name="Uitvoer 11 2 26" xfId="10003"/>
    <cellStyle name="Uitvoer 11 2 26 2" xfId="19730"/>
    <cellStyle name="Uitvoer 11 2 27" xfId="10161"/>
    <cellStyle name="Uitvoer 11 2 27 2" xfId="19888"/>
    <cellStyle name="Uitvoer 11 2 28" xfId="10315"/>
    <cellStyle name="Uitvoer 11 2 28 2" xfId="20042"/>
    <cellStyle name="Uitvoer 11 2 29" xfId="10468"/>
    <cellStyle name="Uitvoer 11 2 29 2" xfId="20195"/>
    <cellStyle name="Uitvoer 11 2 3" xfId="5785"/>
    <cellStyle name="Uitvoer 11 2 3 2" xfId="15512"/>
    <cellStyle name="Uitvoer 11 2 30" xfId="10618"/>
    <cellStyle name="Uitvoer 11 2 30 2" xfId="20345"/>
    <cellStyle name="Uitvoer 11 2 31" xfId="10765"/>
    <cellStyle name="Uitvoer 11 2 31 2" xfId="20492"/>
    <cellStyle name="Uitvoer 11 2 4" xfId="5997"/>
    <cellStyle name="Uitvoer 11 2 4 2" xfId="15724"/>
    <cellStyle name="Uitvoer 11 2 5" xfId="5494"/>
    <cellStyle name="Uitvoer 11 2 5 2" xfId="15221"/>
    <cellStyle name="Uitvoer 11 2 6" xfId="6372"/>
    <cellStyle name="Uitvoer 11 2 6 2" xfId="16099"/>
    <cellStyle name="Uitvoer 11 2 7" xfId="6577"/>
    <cellStyle name="Uitvoer 11 2 7 2" xfId="16304"/>
    <cellStyle name="Uitvoer 11 2 8" xfId="6782"/>
    <cellStyle name="Uitvoer 11 2 8 2" xfId="16509"/>
    <cellStyle name="Uitvoer 11 2 9" xfId="6986"/>
    <cellStyle name="Uitvoer 11 2 9 2" xfId="16713"/>
    <cellStyle name="Uitvoer 11 20" xfId="5284"/>
    <cellStyle name="Uitvoer 11 20 2" xfId="15011"/>
    <cellStyle name="Uitvoer 11 21" xfId="2811"/>
    <cellStyle name="Uitvoer 11 21 2" xfId="12538"/>
    <cellStyle name="Uitvoer 11 22" xfId="8036"/>
    <cellStyle name="Uitvoer 11 22 2" xfId="17763"/>
    <cellStyle name="Uitvoer 11 23" xfId="7258"/>
    <cellStyle name="Uitvoer 11 23 2" xfId="16985"/>
    <cellStyle name="Uitvoer 11 24" xfId="2701"/>
    <cellStyle name="Uitvoer 11 24 2" xfId="12428"/>
    <cellStyle name="Uitvoer 11 25" xfId="6841"/>
    <cellStyle name="Uitvoer 11 25 2" xfId="16568"/>
    <cellStyle name="Uitvoer 11 26" xfId="2977"/>
    <cellStyle name="Uitvoer 11 26 2" xfId="12704"/>
    <cellStyle name="Uitvoer 11 27" xfId="6839"/>
    <cellStyle name="Uitvoer 11 27 2" xfId="16566"/>
    <cellStyle name="Uitvoer 11 28" xfId="8039"/>
    <cellStyle name="Uitvoer 11 28 2" xfId="17766"/>
    <cellStyle name="Uitvoer 11 29" xfId="5964"/>
    <cellStyle name="Uitvoer 11 29 2" xfId="15691"/>
    <cellStyle name="Uitvoer 11 3" xfId="2359"/>
    <cellStyle name="Uitvoer 11 3 10" xfId="7190"/>
    <cellStyle name="Uitvoer 11 3 10 2" xfId="16917"/>
    <cellStyle name="Uitvoer 11 3 11" xfId="7389"/>
    <cellStyle name="Uitvoer 11 3 11 2" xfId="17116"/>
    <cellStyle name="Uitvoer 11 3 12" xfId="7579"/>
    <cellStyle name="Uitvoer 11 3 12 2" xfId="17306"/>
    <cellStyle name="Uitvoer 11 3 13" xfId="7778"/>
    <cellStyle name="Uitvoer 11 3 13 2" xfId="17505"/>
    <cellStyle name="Uitvoer 11 3 14" xfId="7972"/>
    <cellStyle name="Uitvoer 11 3 14 2" xfId="17699"/>
    <cellStyle name="Uitvoer 11 3 15" xfId="4842"/>
    <cellStyle name="Uitvoer 11 3 15 2" xfId="14569"/>
    <cellStyle name="Uitvoer 11 3 16" xfId="8275"/>
    <cellStyle name="Uitvoer 11 3 16 2" xfId="18002"/>
    <cellStyle name="Uitvoer 11 3 17" xfId="8460"/>
    <cellStyle name="Uitvoer 11 3 17 2" xfId="18187"/>
    <cellStyle name="Uitvoer 11 3 18" xfId="8641"/>
    <cellStyle name="Uitvoer 11 3 18 2" xfId="18368"/>
    <cellStyle name="Uitvoer 11 3 19" xfId="8816"/>
    <cellStyle name="Uitvoer 11 3 19 2" xfId="18543"/>
    <cellStyle name="Uitvoer 11 3 2" xfId="4580"/>
    <cellStyle name="Uitvoer 11 3 2 2" xfId="14307"/>
    <cellStyle name="Uitvoer 11 3 20" xfId="8991"/>
    <cellStyle name="Uitvoer 11 3 20 2" xfId="18718"/>
    <cellStyle name="Uitvoer 11 3 21" xfId="9168"/>
    <cellStyle name="Uitvoer 11 3 21 2" xfId="18895"/>
    <cellStyle name="Uitvoer 11 3 22" xfId="9338"/>
    <cellStyle name="Uitvoer 11 3 22 2" xfId="19065"/>
    <cellStyle name="Uitvoer 11 3 23" xfId="9509"/>
    <cellStyle name="Uitvoer 11 3 23 2" xfId="19236"/>
    <cellStyle name="Uitvoer 11 3 24" xfId="9674"/>
    <cellStyle name="Uitvoer 11 3 24 2" xfId="19401"/>
    <cellStyle name="Uitvoer 11 3 25" xfId="9841"/>
    <cellStyle name="Uitvoer 11 3 25 2" xfId="19568"/>
    <cellStyle name="Uitvoer 11 3 26" xfId="10004"/>
    <cellStyle name="Uitvoer 11 3 26 2" xfId="19731"/>
    <cellStyle name="Uitvoer 11 3 27" xfId="10162"/>
    <cellStyle name="Uitvoer 11 3 27 2" xfId="19889"/>
    <cellStyle name="Uitvoer 11 3 28" xfId="10316"/>
    <cellStyle name="Uitvoer 11 3 28 2" xfId="20043"/>
    <cellStyle name="Uitvoer 11 3 29" xfId="10469"/>
    <cellStyle name="Uitvoer 11 3 29 2" xfId="20196"/>
    <cellStyle name="Uitvoer 11 3 3" xfId="5786"/>
    <cellStyle name="Uitvoer 11 3 3 2" xfId="15513"/>
    <cellStyle name="Uitvoer 11 3 30" xfId="10619"/>
    <cellStyle name="Uitvoer 11 3 30 2" xfId="20346"/>
    <cellStyle name="Uitvoer 11 3 31" xfId="10766"/>
    <cellStyle name="Uitvoer 11 3 31 2" xfId="20493"/>
    <cellStyle name="Uitvoer 11 3 4" xfId="5998"/>
    <cellStyle name="Uitvoer 11 3 4 2" xfId="15725"/>
    <cellStyle name="Uitvoer 11 3 5" xfId="5010"/>
    <cellStyle name="Uitvoer 11 3 5 2" xfId="14737"/>
    <cellStyle name="Uitvoer 11 3 6" xfId="6373"/>
    <cellStyle name="Uitvoer 11 3 6 2" xfId="16100"/>
    <cellStyle name="Uitvoer 11 3 7" xfId="6578"/>
    <cellStyle name="Uitvoer 11 3 7 2" xfId="16305"/>
    <cellStyle name="Uitvoer 11 3 8" xfId="6783"/>
    <cellStyle name="Uitvoer 11 3 8 2" xfId="16510"/>
    <cellStyle name="Uitvoer 11 3 9" xfId="6987"/>
    <cellStyle name="Uitvoer 11 3 9 2" xfId="16714"/>
    <cellStyle name="Uitvoer 11 30" xfId="8034"/>
    <cellStyle name="Uitvoer 11 30 2" xfId="17761"/>
    <cellStyle name="Uitvoer 11 31" xfId="8321"/>
    <cellStyle name="Uitvoer 11 31 2" xfId="18048"/>
    <cellStyle name="Uitvoer 11 32" xfId="6812"/>
    <cellStyle name="Uitvoer 11 32 2" xfId="16539"/>
    <cellStyle name="Uitvoer 11 33" xfId="3426"/>
    <cellStyle name="Uitvoer 11 33 2" xfId="13153"/>
    <cellStyle name="Uitvoer 11 4" xfId="3069"/>
    <cellStyle name="Uitvoer 11 4 2" xfId="12796"/>
    <cellStyle name="Uitvoer 11 5" xfId="2451"/>
    <cellStyle name="Uitvoer 11 5 2" xfId="12178"/>
    <cellStyle name="Uitvoer 11 6" xfId="4765"/>
    <cellStyle name="Uitvoer 11 6 2" xfId="14492"/>
    <cellStyle name="Uitvoer 11 7" xfId="5470"/>
    <cellStyle name="Uitvoer 11 7 2" xfId="15197"/>
    <cellStyle name="Uitvoer 11 8" xfId="5462"/>
    <cellStyle name="Uitvoer 11 8 2" xfId="15189"/>
    <cellStyle name="Uitvoer 11 9" xfId="5642"/>
    <cellStyle name="Uitvoer 11 9 2" xfId="15369"/>
    <cellStyle name="Uitvoer 12" xfId="868"/>
    <cellStyle name="Uitvoer 12 10" xfId="2877"/>
    <cellStyle name="Uitvoer 12 10 2" xfId="12604"/>
    <cellStyle name="Uitvoer 12 11" xfId="2861"/>
    <cellStyle name="Uitvoer 12 11 2" xfId="12588"/>
    <cellStyle name="Uitvoer 12 12" xfId="5588"/>
    <cellStyle name="Uitvoer 12 12 2" xfId="15315"/>
    <cellStyle name="Uitvoer 12 13" xfId="5244"/>
    <cellStyle name="Uitvoer 12 13 2" xfId="14971"/>
    <cellStyle name="Uitvoer 12 14" xfId="5575"/>
    <cellStyle name="Uitvoer 12 14 2" xfId="15302"/>
    <cellStyle name="Uitvoer 12 15" xfId="6143"/>
    <cellStyle name="Uitvoer 12 15 2" xfId="15870"/>
    <cellStyle name="Uitvoer 12 16" xfId="5836"/>
    <cellStyle name="Uitvoer 12 16 2" xfId="15563"/>
    <cellStyle name="Uitvoer 12 17" xfId="5354"/>
    <cellStyle name="Uitvoer 12 17 2" xfId="15081"/>
    <cellStyle name="Uitvoer 12 18" xfId="2709"/>
    <cellStyle name="Uitvoer 12 18 2" xfId="12436"/>
    <cellStyle name="Uitvoer 12 19" xfId="7627"/>
    <cellStyle name="Uitvoer 12 19 2" xfId="17354"/>
    <cellStyle name="Uitvoer 12 2" xfId="2360"/>
    <cellStyle name="Uitvoer 12 2 10" xfId="7191"/>
    <cellStyle name="Uitvoer 12 2 10 2" xfId="16918"/>
    <cellStyle name="Uitvoer 12 2 11" xfId="7390"/>
    <cellStyle name="Uitvoer 12 2 11 2" xfId="17117"/>
    <cellStyle name="Uitvoer 12 2 12" xfId="7580"/>
    <cellStyle name="Uitvoer 12 2 12 2" xfId="17307"/>
    <cellStyle name="Uitvoer 12 2 13" xfId="7779"/>
    <cellStyle name="Uitvoer 12 2 13 2" xfId="17506"/>
    <cellStyle name="Uitvoer 12 2 14" xfId="7973"/>
    <cellStyle name="Uitvoer 12 2 14 2" xfId="17700"/>
    <cellStyle name="Uitvoer 12 2 15" xfId="2673"/>
    <cellStyle name="Uitvoer 12 2 15 2" xfId="12400"/>
    <cellStyle name="Uitvoer 12 2 16" xfId="8276"/>
    <cellStyle name="Uitvoer 12 2 16 2" xfId="18003"/>
    <cellStyle name="Uitvoer 12 2 17" xfId="8461"/>
    <cellStyle name="Uitvoer 12 2 17 2" xfId="18188"/>
    <cellStyle name="Uitvoer 12 2 18" xfId="8642"/>
    <cellStyle name="Uitvoer 12 2 18 2" xfId="18369"/>
    <cellStyle name="Uitvoer 12 2 19" xfId="8817"/>
    <cellStyle name="Uitvoer 12 2 19 2" xfId="18544"/>
    <cellStyle name="Uitvoer 12 2 2" xfId="4581"/>
    <cellStyle name="Uitvoer 12 2 2 2" xfId="14308"/>
    <cellStyle name="Uitvoer 12 2 20" xfId="8992"/>
    <cellStyle name="Uitvoer 12 2 20 2" xfId="18719"/>
    <cellStyle name="Uitvoer 12 2 21" xfId="9169"/>
    <cellStyle name="Uitvoer 12 2 21 2" xfId="18896"/>
    <cellStyle name="Uitvoer 12 2 22" xfId="9339"/>
    <cellStyle name="Uitvoer 12 2 22 2" xfId="19066"/>
    <cellStyle name="Uitvoer 12 2 23" xfId="9510"/>
    <cellStyle name="Uitvoer 12 2 23 2" xfId="19237"/>
    <cellStyle name="Uitvoer 12 2 24" xfId="9675"/>
    <cellStyle name="Uitvoer 12 2 24 2" xfId="19402"/>
    <cellStyle name="Uitvoer 12 2 25" xfId="9842"/>
    <cellStyle name="Uitvoer 12 2 25 2" xfId="19569"/>
    <cellStyle name="Uitvoer 12 2 26" xfId="10005"/>
    <cellStyle name="Uitvoer 12 2 26 2" xfId="19732"/>
    <cellStyle name="Uitvoer 12 2 27" xfId="10163"/>
    <cellStyle name="Uitvoer 12 2 27 2" xfId="19890"/>
    <cellStyle name="Uitvoer 12 2 28" xfId="10317"/>
    <cellStyle name="Uitvoer 12 2 28 2" xfId="20044"/>
    <cellStyle name="Uitvoer 12 2 29" xfId="10470"/>
    <cellStyle name="Uitvoer 12 2 29 2" xfId="20197"/>
    <cellStyle name="Uitvoer 12 2 3" xfId="5787"/>
    <cellStyle name="Uitvoer 12 2 3 2" xfId="15514"/>
    <cellStyle name="Uitvoer 12 2 30" xfId="10620"/>
    <cellStyle name="Uitvoer 12 2 30 2" xfId="20347"/>
    <cellStyle name="Uitvoer 12 2 31" xfId="10767"/>
    <cellStyle name="Uitvoer 12 2 31 2" xfId="20494"/>
    <cellStyle name="Uitvoer 12 2 4" xfId="5999"/>
    <cellStyle name="Uitvoer 12 2 4 2" xfId="15726"/>
    <cellStyle name="Uitvoer 12 2 5" xfId="4737"/>
    <cellStyle name="Uitvoer 12 2 5 2" xfId="14464"/>
    <cellStyle name="Uitvoer 12 2 6" xfId="6374"/>
    <cellStyle name="Uitvoer 12 2 6 2" xfId="16101"/>
    <cellStyle name="Uitvoer 12 2 7" xfId="6579"/>
    <cellStyle name="Uitvoer 12 2 7 2" xfId="16306"/>
    <cellStyle name="Uitvoer 12 2 8" xfId="6784"/>
    <cellStyle name="Uitvoer 12 2 8 2" xfId="16511"/>
    <cellStyle name="Uitvoer 12 2 9" xfId="6988"/>
    <cellStyle name="Uitvoer 12 2 9 2" xfId="16715"/>
    <cellStyle name="Uitvoer 12 20" xfId="5635"/>
    <cellStyle name="Uitvoer 12 20 2" xfId="15362"/>
    <cellStyle name="Uitvoer 12 21" xfId="5858"/>
    <cellStyle name="Uitvoer 12 21 2" xfId="15585"/>
    <cellStyle name="Uitvoer 12 22" xfId="7235"/>
    <cellStyle name="Uitvoer 12 22 2" xfId="16962"/>
    <cellStyle name="Uitvoer 12 23" xfId="7218"/>
    <cellStyle name="Uitvoer 12 23 2" xfId="16945"/>
    <cellStyle name="Uitvoer 12 24" xfId="5017"/>
    <cellStyle name="Uitvoer 12 24 2" xfId="14744"/>
    <cellStyle name="Uitvoer 12 25" xfId="7251"/>
    <cellStyle name="Uitvoer 12 25 2" xfId="16978"/>
    <cellStyle name="Uitvoer 12 26" xfId="4885"/>
    <cellStyle name="Uitvoer 12 26 2" xfId="14612"/>
    <cellStyle name="Uitvoer 12 27" xfId="7835"/>
    <cellStyle name="Uitvoer 12 27 2" xfId="17562"/>
    <cellStyle name="Uitvoer 12 28" xfId="3278"/>
    <cellStyle name="Uitvoer 12 28 2" xfId="13005"/>
    <cellStyle name="Uitvoer 12 29" xfId="5601"/>
    <cellStyle name="Uitvoer 12 29 2" xfId="15328"/>
    <cellStyle name="Uitvoer 12 3" xfId="2361"/>
    <cellStyle name="Uitvoer 12 3 10" xfId="7192"/>
    <cellStyle name="Uitvoer 12 3 10 2" xfId="16919"/>
    <cellStyle name="Uitvoer 12 3 11" xfId="7391"/>
    <cellStyle name="Uitvoer 12 3 11 2" xfId="17118"/>
    <cellStyle name="Uitvoer 12 3 12" xfId="7581"/>
    <cellStyle name="Uitvoer 12 3 12 2" xfId="17308"/>
    <cellStyle name="Uitvoer 12 3 13" xfId="7780"/>
    <cellStyle name="Uitvoer 12 3 13 2" xfId="17507"/>
    <cellStyle name="Uitvoer 12 3 14" xfId="7974"/>
    <cellStyle name="Uitvoer 12 3 14 2" xfId="17701"/>
    <cellStyle name="Uitvoer 12 3 15" xfId="7744"/>
    <cellStyle name="Uitvoer 12 3 15 2" xfId="17471"/>
    <cellStyle name="Uitvoer 12 3 16" xfId="8277"/>
    <cellStyle name="Uitvoer 12 3 16 2" xfId="18004"/>
    <cellStyle name="Uitvoer 12 3 17" xfId="8462"/>
    <cellStyle name="Uitvoer 12 3 17 2" xfId="18189"/>
    <cellStyle name="Uitvoer 12 3 18" xfId="8643"/>
    <cellStyle name="Uitvoer 12 3 18 2" xfId="18370"/>
    <cellStyle name="Uitvoer 12 3 19" xfId="8818"/>
    <cellStyle name="Uitvoer 12 3 19 2" xfId="18545"/>
    <cellStyle name="Uitvoer 12 3 2" xfId="4582"/>
    <cellStyle name="Uitvoer 12 3 2 2" xfId="14309"/>
    <cellStyle name="Uitvoer 12 3 20" xfId="8993"/>
    <cellStyle name="Uitvoer 12 3 20 2" xfId="18720"/>
    <cellStyle name="Uitvoer 12 3 21" xfId="9170"/>
    <cellStyle name="Uitvoer 12 3 21 2" xfId="18897"/>
    <cellStyle name="Uitvoer 12 3 22" xfId="9340"/>
    <cellStyle name="Uitvoer 12 3 22 2" xfId="19067"/>
    <cellStyle name="Uitvoer 12 3 23" xfId="9511"/>
    <cellStyle name="Uitvoer 12 3 23 2" xfId="19238"/>
    <cellStyle name="Uitvoer 12 3 24" xfId="9676"/>
    <cellStyle name="Uitvoer 12 3 24 2" xfId="19403"/>
    <cellStyle name="Uitvoer 12 3 25" xfId="9843"/>
    <cellStyle name="Uitvoer 12 3 25 2" xfId="19570"/>
    <cellStyle name="Uitvoer 12 3 26" xfId="10006"/>
    <cellStyle name="Uitvoer 12 3 26 2" xfId="19733"/>
    <cellStyle name="Uitvoer 12 3 27" xfId="10164"/>
    <cellStyle name="Uitvoer 12 3 27 2" xfId="19891"/>
    <cellStyle name="Uitvoer 12 3 28" xfId="10318"/>
    <cellStyle name="Uitvoer 12 3 28 2" xfId="20045"/>
    <cellStyle name="Uitvoer 12 3 29" xfId="10471"/>
    <cellStyle name="Uitvoer 12 3 29 2" xfId="20198"/>
    <cellStyle name="Uitvoer 12 3 3" xfId="5788"/>
    <cellStyle name="Uitvoer 12 3 3 2" xfId="15515"/>
    <cellStyle name="Uitvoer 12 3 30" xfId="10621"/>
    <cellStyle name="Uitvoer 12 3 30 2" xfId="20348"/>
    <cellStyle name="Uitvoer 12 3 31" xfId="10768"/>
    <cellStyle name="Uitvoer 12 3 31 2" xfId="20495"/>
    <cellStyle name="Uitvoer 12 3 4" xfId="6000"/>
    <cellStyle name="Uitvoer 12 3 4 2" xfId="15727"/>
    <cellStyle name="Uitvoer 12 3 5" xfId="5225"/>
    <cellStyle name="Uitvoer 12 3 5 2" xfId="14952"/>
    <cellStyle name="Uitvoer 12 3 6" xfId="6375"/>
    <cellStyle name="Uitvoer 12 3 6 2" xfId="16102"/>
    <cellStyle name="Uitvoer 12 3 7" xfId="6580"/>
    <cellStyle name="Uitvoer 12 3 7 2" xfId="16307"/>
    <cellStyle name="Uitvoer 12 3 8" xfId="6785"/>
    <cellStyle name="Uitvoer 12 3 8 2" xfId="16512"/>
    <cellStyle name="Uitvoer 12 3 9" xfId="6989"/>
    <cellStyle name="Uitvoer 12 3 9 2" xfId="16716"/>
    <cellStyle name="Uitvoer 12 30" xfId="2747"/>
    <cellStyle name="Uitvoer 12 30 2" xfId="12474"/>
    <cellStyle name="Uitvoer 12 31" xfId="4971"/>
    <cellStyle name="Uitvoer 12 31 2" xfId="14698"/>
    <cellStyle name="Uitvoer 12 32" xfId="8425"/>
    <cellStyle name="Uitvoer 12 32 2" xfId="18152"/>
    <cellStyle name="Uitvoer 12 33" xfId="9030"/>
    <cellStyle name="Uitvoer 12 33 2" xfId="18757"/>
    <cellStyle name="Uitvoer 12 4" xfId="3070"/>
    <cellStyle name="Uitvoer 12 4 2" xfId="12797"/>
    <cellStyle name="Uitvoer 12 5" xfId="2450"/>
    <cellStyle name="Uitvoer 12 5 2" xfId="12177"/>
    <cellStyle name="Uitvoer 12 6" xfId="4702"/>
    <cellStyle name="Uitvoer 12 6 2" xfId="14429"/>
    <cellStyle name="Uitvoer 12 7" xfId="5039"/>
    <cellStyle name="Uitvoer 12 7 2" xfId="14766"/>
    <cellStyle name="Uitvoer 12 8" xfId="5437"/>
    <cellStyle name="Uitvoer 12 8 2" xfId="15164"/>
    <cellStyle name="Uitvoer 12 9" xfId="6034"/>
    <cellStyle name="Uitvoer 12 9 2" xfId="15761"/>
    <cellStyle name="Uitvoer 13" xfId="869"/>
    <cellStyle name="Uitvoer 13 10" xfId="2779"/>
    <cellStyle name="Uitvoer 13 10 2" xfId="12506"/>
    <cellStyle name="Uitvoer 13 11" xfId="2966"/>
    <cellStyle name="Uitvoer 13 11 2" xfId="12693"/>
    <cellStyle name="Uitvoer 13 12" xfId="5065"/>
    <cellStyle name="Uitvoer 13 12 2" xfId="14792"/>
    <cellStyle name="Uitvoer 13 13" xfId="3052"/>
    <cellStyle name="Uitvoer 13 13 2" xfId="12779"/>
    <cellStyle name="Uitvoer 13 14" xfId="2583"/>
    <cellStyle name="Uitvoer 13 14 2" xfId="12310"/>
    <cellStyle name="Uitvoer 13 15" xfId="4957"/>
    <cellStyle name="Uitvoer 13 15 2" xfId="14684"/>
    <cellStyle name="Uitvoer 13 16" xfId="2938"/>
    <cellStyle name="Uitvoer 13 16 2" xfId="12665"/>
    <cellStyle name="Uitvoer 13 17" xfId="5606"/>
    <cellStyle name="Uitvoer 13 17 2" xfId="15333"/>
    <cellStyle name="Uitvoer 13 18" xfId="4683"/>
    <cellStyle name="Uitvoer 13 18 2" xfId="14410"/>
    <cellStyle name="Uitvoer 13 19" xfId="8092"/>
    <cellStyle name="Uitvoer 13 19 2" xfId="17819"/>
    <cellStyle name="Uitvoer 13 2" xfId="2362"/>
    <cellStyle name="Uitvoer 13 2 10" xfId="7193"/>
    <cellStyle name="Uitvoer 13 2 10 2" xfId="16920"/>
    <cellStyle name="Uitvoer 13 2 11" xfId="7392"/>
    <cellStyle name="Uitvoer 13 2 11 2" xfId="17119"/>
    <cellStyle name="Uitvoer 13 2 12" xfId="7582"/>
    <cellStyle name="Uitvoer 13 2 12 2" xfId="17309"/>
    <cellStyle name="Uitvoer 13 2 13" xfId="7781"/>
    <cellStyle name="Uitvoer 13 2 13 2" xfId="17508"/>
    <cellStyle name="Uitvoer 13 2 14" xfId="7975"/>
    <cellStyle name="Uitvoer 13 2 14 2" xfId="17702"/>
    <cellStyle name="Uitvoer 13 2 15" xfId="4879"/>
    <cellStyle name="Uitvoer 13 2 15 2" xfId="14606"/>
    <cellStyle name="Uitvoer 13 2 16" xfId="8278"/>
    <cellStyle name="Uitvoer 13 2 16 2" xfId="18005"/>
    <cellStyle name="Uitvoer 13 2 17" xfId="8463"/>
    <cellStyle name="Uitvoer 13 2 17 2" xfId="18190"/>
    <cellStyle name="Uitvoer 13 2 18" xfId="8644"/>
    <cellStyle name="Uitvoer 13 2 18 2" xfId="18371"/>
    <cellStyle name="Uitvoer 13 2 19" xfId="8819"/>
    <cellStyle name="Uitvoer 13 2 19 2" xfId="18546"/>
    <cellStyle name="Uitvoer 13 2 2" xfId="4583"/>
    <cellStyle name="Uitvoer 13 2 2 2" xfId="14310"/>
    <cellStyle name="Uitvoer 13 2 20" xfId="8994"/>
    <cellStyle name="Uitvoer 13 2 20 2" xfId="18721"/>
    <cellStyle name="Uitvoer 13 2 21" xfId="9171"/>
    <cellStyle name="Uitvoer 13 2 21 2" xfId="18898"/>
    <cellStyle name="Uitvoer 13 2 22" xfId="9341"/>
    <cellStyle name="Uitvoer 13 2 22 2" xfId="19068"/>
    <cellStyle name="Uitvoer 13 2 23" xfId="9512"/>
    <cellStyle name="Uitvoer 13 2 23 2" xfId="19239"/>
    <cellStyle name="Uitvoer 13 2 24" xfId="9677"/>
    <cellStyle name="Uitvoer 13 2 24 2" xfId="19404"/>
    <cellStyle name="Uitvoer 13 2 25" xfId="9844"/>
    <cellStyle name="Uitvoer 13 2 25 2" xfId="19571"/>
    <cellStyle name="Uitvoer 13 2 26" xfId="10007"/>
    <cellStyle name="Uitvoer 13 2 26 2" xfId="19734"/>
    <cellStyle name="Uitvoer 13 2 27" xfId="10165"/>
    <cellStyle name="Uitvoer 13 2 27 2" xfId="19892"/>
    <cellStyle name="Uitvoer 13 2 28" xfId="10319"/>
    <cellStyle name="Uitvoer 13 2 28 2" xfId="20046"/>
    <cellStyle name="Uitvoer 13 2 29" xfId="10472"/>
    <cellStyle name="Uitvoer 13 2 29 2" xfId="20199"/>
    <cellStyle name="Uitvoer 13 2 3" xfId="5789"/>
    <cellStyle name="Uitvoer 13 2 3 2" xfId="15516"/>
    <cellStyle name="Uitvoer 13 2 30" xfId="10622"/>
    <cellStyle name="Uitvoer 13 2 30 2" xfId="20349"/>
    <cellStyle name="Uitvoer 13 2 31" xfId="10769"/>
    <cellStyle name="Uitvoer 13 2 31 2" xfId="20496"/>
    <cellStyle name="Uitvoer 13 2 4" xfId="6001"/>
    <cellStyle name="Uitvoer 13 2 4 2" xfId="15728"/>
    <cellStyle name="Uitvoer 13 2 5" xfId="5752"/>
    <cellStyle name="Uitvoer 13 2 5 2" xfId="15479"/>
    <cellStyle name="Uitvoer 13 2 6" xfId="6376"/>
    <cellStyle name="Uitvoer 13 2 6 2" xfId="16103"/>
    <cellStyle name="Uitvoer 13 2 7" xfId="6581"/>
    <cellStyle name="Uitvoer 13 2 7 2" xfId="16308"/>
    <cellStyle name="Uitvoer 13 2 8" xfId="6786"/>
    <cellStyle name="Uitvoer 13 2 8 2" xfId="16513"/>
    <cellStyle name="Uitvoer 13 2 9" xfId="6990"/>
    <cellStyle name="Uitvoer 13 2 9 2" xfId="16717"/>
    <cellStyle name="Uitvoer 13 20" xfId="2998"/>
    <cellStyle name="Uitvoer 13 20 2" xfId="12725"/>
    <cellStyle name="Uitvoer 13 21" xfId="5063"/>
    <cellStyle name="Uitvoer 13 21 2" xfId="14790"/>
    <cellStyle name="Uitvoer 13 22" xfId="2434"/>
    <cellStyle name="Uitvoer 13 22 2" xfId="12161"/>
    <cellStyle name="Uitvoer 13 23" xfId="2504"/>
    <cellStyle name="Uitvoer 13 23 2" xfId="12231"/>
    <cellStyle name="Uitvoer 13 24" xfId="4831"/>
    <cellStyle name="Uitvoer 13 24 2" xfId="14558"/>
    <cellStyle name="Uitvoer 13 25" xfId="2460"/>
    <cellStyle name="Uitvoer 13 25 2" xfId="12187"/>
    <cellStyle name="Uitvoer 13 26" xfId="8310"/>
    <cellStyle name="Uitvoer 13 26 2" xfId="18037"/>
    <cellStyle name="Uitvoer 13 27" xfId="8328"/>
    <cellStyle name="Uitvoer 13 27 2" xfId="18055"/>
    <cellStyle name="Uitvoer 13 28" xfId="8103"/>
    <cellStyle name="Uitvoer 13 28 2" xfId="17830"/>
    <cellStyle name="Uitvoer 13 29" xfId="2992"/>
    <cellStyle name="Uitvoer 13 29 2" xfId="12719"/>
    <cellStyle name="Uitvoer 13 3" xfId="2363"/>
    <cellStyle name="Uitvoer 13 3 10" xfId="7194"/>
    <cellStyle name="Uitvoer 13 3 10 2" xfId="16921"/>
    <cellStyle name="Uitvoer 13 3 11" xfId="7393"/>
    <cellStyle name="Uitvoer 13 3 11 2" xfId="17120"/>
    <cellStyle name="Uitvoer 13 3 12" xfId="7583"/>
    <cellStyle name="Uitvoer 13 3 12 2" xfId="17310"/>
    <cellStyle name="Uitvoer 13 3 13" xfId="7782"/>
    <cellStyle name="Uitvoer 13 3 13 2" xfId="17509"/>
    <cellStyle name="Uitvoer 13 3 14" xfId="7976"/>
    <cellStyle name="Uitvoer 13 3 14 2" xfId="17703"/>
    <cellStyle name="Uitvoer 13 3 15" xfId="8018"/>
    <cellStyle name="Uitvoer 13 3 15 2" xfId="17745"/>
    <cellStyle name="Uitvoer 13 3 16" xfId="8279"/>
    <cellStyle name="Uitvoer 13 3 16 2" xfId="18006"/>
    <cellStyle name="Uitvoer 13 3 17" xfId="8464"/>
    <cellStyle name="Uitvoer 13 3 17 2" xfId="18191"/>
    <cellStyle name="Uitvoer 13 3 18" xfId="8645"/>
    <cellStyle name="Uitvoer 13 3 18 2" xfId="18372"/>
    <cellStyle name="Uitvoer 13 3 19" xfId="8820"/>
    <cellStyle name="Uitvoer 13 3 19 2" xfId="18547"/>
    <cellStyle name="Uitvoer 13 3 2" xfId="4584"/>
    <cellStyle name="Uitvoer 13 3 2 2" xfId="14311"/>
    <cellStyle name="Uitvoer 13 3 20" xfId="8995"/>
    <cellStyle name="Uitvoer 13 3 20 2" xfId="18722"/>
    <cellStyle name="Uitvoer 13 3 21" xfId="9172"/>
    <cellStyle name="Uitvoer 13 3 21 2" xfId="18899"/>
    <cellStyle name="Uitvoer 13 3 22" xfId="9342"/>
    <cellStyle name="Uitvoer 13 3 22 2" xfId="19069"/>
    <cellStyle name="Uitvoer 13 3 23" xfId="9513"/>
    <cellStyle name="Uitvoer 13 3 23 2" xfId="19240"/>
    <cellStyle name="Uitvoer 13 3 24" xfId="9678"/>
    <cellStyle name="Uitvoer 13 3 24 2" xfId="19405"/>
    <cellStyle name="Uitvoer 13 3 25" xfId="9845"/>
    <cellStyle name="Uitvoer 13 3 25 2" xfId="19572"/>
    <cellStyle name="Uitvoer 13 3 26" xfId="10008"/>
    <cellStyle name="Uitvoer 13 3 26 2" xfId="19735"/>
    <cellStyle name="Uitvoer 13 3 27" xfId="10166"/>
    <cellStyle name="Uitvoer 13 3 27 2" xfId="19893"/>
    <cellStyle name="Uitvoer 13 3 28" xfId="10320"/>
    <cellStyle name="Uitvoer 13 3 28 2" xfId="20047"/>
    <cellStyle name="Uitvoer 13 3 29" xfId="10473"/>
    <cellStyle name="Uitvoer 13 3 29 2" xfId="20200"/>
    <cellStyle name="Uitvoer 13 3 3" xfId="5790"/>
    <cellStyle name="Uitvoer 13 3 3 2" xfId="15517"/>
    <cellStyle name="Uitvoer 13 3 30" xfId="10623"/>
    <cellStyle name="Uitvoer 13 3 30 2" xfId="20350"/>
    <cellStyle name="Uitvoer 13 3 31" xfId="10770"/>
    <cellStyle name="Uitvoer 13 3 31 2" xfId="20497"/>
    <cellStyle name="Uitvoer 13 3 4" xfId="6002"/>
    <cellStyle name="Uitvoer 13 3 4 2" xfId="15729"/>
    <cellStyle name="Uitvoer 13 3 5" xfId="2542"/>
    <cellStyle name="Uitvoer 13 3 5 2" xfId="12269"/>
    <cellStyle name="Uitvoer 13 3 6" xfId="6377"/>
    <cellStyle name="Uitvoer 13 3 6 2" xfId="16104"/>
    <cellStyle name="Uitvoer 13 3 7" xfId="6582"/>
    <cellStyle name="Uitvoer 13 3 7 2" xfId="16309"/>
    <cellStyle name="Uitvoer 13 3 8" xfId="6787"/>
    <cellStyle name="Uitvoer 13 3 8 2" xfId="16514"/>
    <cellStyle name="Uitvoer 13 3 9" xfId="6991"/>
    <cellStyle name="Uitvoer 13 3 9 2" xfId="16718"/>
    <cellStyle name="Uitvoer 13 30" xfId="9025"/>
    <cellStyle name="Uitvoer 13 30 2" xfId="18752"/>
    <cellStyle name="Uitvoer 13 31" xfId="9039"/>
    <cellStyle name="Uitvoer 13 31 2" xfId="18766"/>
    <cellStyle name="Uitvoer 13 32" xfId="8488"/>
    <cellStyle name="Uitvoer 13 32 2" xfId="18215"/>
    <cellStyle name="Uitvoer 13 33" xfId="5281"/>
    <cellStyle name="Uitvoer 13 33 2" xfId="15008"/>
    <cellStyle name="Uitvoer 13 4" xfId="3071"/>
    <cellStyle name="Uitvoer 13 4 2" xfId="12798"/>
    <cellStyle name="Uitvoer 13 5" xfId="2449"/>
    <cellStyle name="Uitvoer 13 5 2" xfId="12176"/>
    <cellStyle name="Uitvoer 13 6" xfId="5213"/>
    <cellStyle name="Uitvoer 13 6 2" xfId="14940"/>
    <cellStyle name="Uitvoer 13 7" xfId="3011"/>
    <cellStyle name="Uitvoer 13 7 2" xfId="12738"/>
    <cellStyle name="Uitvoer 13 8" xfId="4889"/>
    <cellStyle name="Uitvoer 13 8 2" xfId="14616"/>
    <cellStyle name="Uitvoer 13 9" xfId="6169"/>
    <cellStyle name="Uitvoer 13 9 2" xfId="15896"/>
    <cellStyle name="Uitvoer 14" xfId="870"/>
    <cellStyle name="Uitvoer 14 10" xfId="4779"/>
    <cellStyle name="Uitvoer 14 10 2" xfId="14506"/>
    <cellStyle name="Uitvoer 14 11" xfId="2936"/>
    <cellStyle name="Uitvoer 14 11 2" xfId="12663"/>
    <cellStyle name="Uitvoer 14 12" xfId="2640"/>
    <cellStyle name="Uitvoer 14 12 2" xfId="12367"/>
    <cellStyle name="Uitvoer 14 13" xfId="4746"/>
    <cellStyle name="Uitvoer 14 13 2" xfId="14473"/>
    <cellStyle name="Uitvoer 14 14" xfId="4910"/>
    <cellStyle name="Uitvoer 14 14 2" xfId="14637"/>
    <cellStyle name="Uitvoer 14 15" xfId="5629"/>
    <cellStyle name="Uitvoer 14 15 2" xfId="15356"/>
    <cellStyle name="Uitvoer 14 16" xfId="2827"/>
    <cellStyle name="Uitvoer 14 16 2" xfId="12554"/>
    <cellStyle name="Uitvoer 14 17" xfId="5080"/>
    <cellStyle name="Uitvoer 14 17 2" xfId="14807"/>
    <cellStyle name="Uitvoer 14 18" xfId="2771"/>
    <cellStyle name="Uitvoer 14 18 2" xfId="12498"/>
    <cellStyle name="Uitvoer 14 19" xfId="2800"/>
    <cellStyle name="Uitvoer 14 19 2" xfId="12527"/>
    <cellStyle name="Uitvoer 14 2" xfId="2364"/>
    <cellStyle name="Uitvoer 14 2 10" xfId="7195"/>
    <cellStyle name="Uitvoer 14 2 10 2" xfId="16922"/>
    <cellStyle name="Uitvoer 14 2 11" xfId="7394"/>
    <cellStyle name="Uitvoer 14 2 11 2" xfId="17121"/>
    <cellStyle name="Uitvoer 14 2 12" xfId="7584"/>
    <cellStyle name="Uitvoer 14 2 12 2" xfId="17311"/>
    <cellStyle name="Uitvoer 14 2 13" xfId="7783"/>
    <cellStyle name="Uitvoer 14 2 13 2" xfId="17510"/>
    <cellStyle name="Uitvoer 14 2 14" xfId="7977"/>
    <cellStyle name="Uitvoer 14 2 14 2" xfId="17704"/>
    <cellStyle name="Uitvoer 14 2 15" xfId="7828"/>
    <cellStyle name="Uitvoer 14 2 15 2" xfId="17555"/>
    <cellStyle name="Uitvoer 14 2 16" xfId="8280"/>
    <cellStyle name="Uitvoer 14 2 16 2" xfId="18007"/>
    <cellStyle name="Uitvoer 14 2 17" xfId="8465"/>
    <cellStyle name="Uitvoer 14 2 17 2" xfId="18192"/>
    <cellStyle name="Uitvoer 14 2 18" xfId="8646"/>
    <cellStyle name="Uitvoer 14 2 18 2" xfId="18373"/>
    <cellStyle name="Uitvoer 14 2 19" xfId="8821"/>
    <cellStyle name="Uitvoer 14 2 19 2" xfId="18548"/>
    <cellStyle name="Uitvoer 14 2 2" xfId="4585"/>
    <cellStyle name="Uitvoer 14 2 2 2" xfId="14312"/>
    <cellStyle name="Uitvoer 14 2 20" xfId="8996"/>
    <cellStyle name="Uitvoer 14 2 20 2" xfId="18723"/>
    <cellStyle name="Uitvoer 14 2 21" xfId="9173"/>
    <cellStyle name="Uitvoer 14 2 21 2" xfId="18900"/>
    <cellStyle name="Uitvoer 14 2 22" xfId="9343"/>
    <cellStyle name="Uitvoer 14 2 22 2" xfId="19070"/>
    <cellStyle name="Uitvoer 14 2 23" xfId="9514"/>
    <cellStyle name="Uitvoer 14 2 23 2" xfId="19241"/>
    <cellStyle name="Uitvoer 14 2 24" xfId="9679"/>
    <cellStyle name="Uitvoer 14 2 24 2" xfId="19406"/>
    <cellStyle name="Uitvoer 14 2 25" xfId="9846"/>
    <cellStyle name="Uitvoer 14 2 25 2" xfId="19573"/>
    <cellStyle name="Uitvoer 14 2 26" xfId="10009"/>
    <cellStyle name="Uitvoer 14 2 26 2" xfId="19736"/>
    <cellStyle name="Uitvoer 14 2 27" xfId="10167"/>
    <cellStyle name="Uitvoer 14 2 27 2" xfId="19894"/>
    <cellStyle name="Uitvoer 14 2 28" xfId="10321"/>
    <cellStyle name="Uitvoer 14 2 28 2" xfId="20048"/>
    <cellStyle name="Uitvoer 14 2 29" xfId="10474"/>
    <cellStyle name="Uitvoer 14 2 29 2" xfId="20201"/>
    <cellStyle name="Uitvoer 14 2 3" xfId="5791"/>
    <cellStyle name="Uitvoer 14 2 3 2" xfId="15518"/>
    <cellStyle name="Uitvoer 14 2 30" xfId="10624"/>
    <cellStyle name="Uitvoer 14 2 30 2" xfId="20351"/>
    <cellStyle name="Uitvoer 14 2 31" xfId="10771"/>
    <cellStyle name="Uitvoer 14 2 31 2" xfId="20498"/>
    <cellStyle name="Uitvoer 14 2 4" xfId="6003"/>
    <cellStyle name="Uitvoer 14 2 4 2" xfId="15730"/>
    <cellStyle name="Uitvoer 14 2 5" xfId="6059"/>
    <cellStyle name="Uitvoer 14 2 5 2" xfId="15786"/>
    <cellStyle name="Uitvoer 14 2 6" xfId="6378"/>
    <cellStyle name="Uitvoer 14 2 6 2" xfId="16105"/>
    <cellStyle name="Uitvoer 14 2 7" xfId="6583"/>
    <cellStyle name="Uitvoer 14 2 7 2" xfId="16310"/>
    <cellStyle name="Uitvoer 14 2 8" xfId="6788"/>
    <cellStyle name="Uitvoer 14 2 8 2" xfId="16515"/>
    <cellStyle name="Uitvoer 14 2 9" xfId="6992"/>
    <cellStyle name="Uitvoer 14 2 9 2" xfId="16719"/>
    <cellStyle name="Uitvoer 14 20" xfId="8120"/>
    <cellStyle name="Uitvoer 14 20 2" xfId="17847"/>
    <cellStyle name="Uitvoer 14 21" xfId="8070"/>
    <cellStyle name="Uitvoer 14 21 2" xfId="17797"/>
    <cellStyle name="Uitvoer 14 22" xfId="2486"/>
    <cellStyle name="Uitvoer 14 22 2" xfId="12213"/>
    <cellStyle name="Uitvoer 14 23" xfId="6083"/>
    <cellStyle name="Uitvoer 14 23 2" xfId="15810"/>
    <cellStyle name="Uitvoer 14 24" xfId="6215"/>
    <cellStyle name="Uitvoer 14 24 2" xfId="15942"/>
    <cellStyle name="Uitvoer 14 25" xfId="8065"/>
    <cellStyle name="Uitvoer 14 25 2" xfId="17792"/>
    <cellStyle name="Uitvoer 14 26" xfId="2574"/>
    <cellStyle name="Uitvoer 14 26 2" xfId="12301"/>
    <cellStyle name="Uitvoer 14 27" xfId="7544"/>
    <cellStyle name="Uitvoer 14 27 2" xfId="17271"/>
    <cellStyle name="Uitvoer 14 28" xfId="6332"/>
    <cellStyle name="Uitvoer 14 28 2" xfId="16059"/>
    <cellStyle name="Uitvoer 14 29" xfId="8546"/>
    <cellStyle name="Uitvoer 14 29 2" xfId="18273"/>
    <cellStyle name="Uitvoer 14 3" xfId="2365"/>
    <cellStyle name="Uitvoer 14 3 10" xfId="7196"/>
    <cellStyle name="Uitvoer 14 3 10 2" xfId="16923"/>
    <cellStyle name="Uitvoer 14 3 11" xfId="7395"/>
    <cellStyle name="Uitvoer 14 3 11 2" xfId="17122"/>
    <cellStyle name="Uitvoer 14 3 12" xfId="7585"/>
    <cellStyle name="Uitvoer 14 3 12 2" xfId="17312"/>
    <cellStyle name="Uitvoer 14 3 13" xfId="7784"/>
    <cellStyle name="Uitvoer 14 3 13 2" xfId="17511"/>
    <cellStyle name="Uitvoer 14 3 14" xfId="7978"/>
    <cellStyle name="Uitvoer 14 3 14 2" xfId="17705"/>
    <cellStyle name="Uitvoer 14 3 15" xfId="7244"/>
    <cellStyle name="Uitvoer 14 3 15 2" xfId="16971"/>
    <cellStyle name="Uitvoer 14 3 16" xfId="8281"/>
    <cellStyle name="Uitvoer 14 3 16 2" xfId="18008"/>
    <cellStyle name="Uitvoer 14 3 17" xfId="8466"/>
    <cellStyle name="Uitvoer 14 3 17 2" xfId="18193"/>
    <cellStyle name="Uitvoer 14 3 18" xfId="8647"/>
    <cellStyle name="Uitvoer 14 3 18 2" xfId="18374"/>
    <cellStyle name="Uitvoer 14 3 19" xfId="8822"/>
    <cellStyle name="Uitvoer 14 3 19 2" xfId="18549"/>
    <cellStyle name="Uitvoer 14 3 2" xfId="4586"/>
    <cellStyle name="Uitvoer 14 3 2 2" xfId="14313"/>
    <cellStyle name="Uitvoer 14 3 20" xfId="8997"/>
    <cellStyle name="Uitvoer 14 3 20 2" xfId="18724"/>
    <cellStyle name="Uitvoer 14 3 21" xfId="9174"/>
    <cellStyle name="Uitvoer 14 3 21 2" xfId="18901"/>
    <cellStyle name="Uitvoer 14 3 22" xfId="9344"/>
    <cellStyle name="Uitvoer 14 3 22 2" xfId="19071"/>
    <cellStyle name="Uitvoer 14 3 23" xfId="9515"/>
    <cellStyle name="Uitvoer 14 3 23 2" xfId="19242"/>
    <cellStyle name="Uitvoer 14 3 24" xfId="9680"/>
    <cellStyle name="Uitvoer 14 3 24 2" xfId="19407"/>
    <cellStyle name="Uitvoer 14 3 25" xfId="9847"/>
    <cellStyle name="Uitvoer 14 3 25 2" xfId="19574"/>
    <cellStyle name="Uitvoer 14 3 26" xfId="10010"/>
    <cellStyle name="Uitvoer 14 3 26 2" xfId="19737"/>
    <cellStyle name="Uitvoer 14 3 27" xfId="10168"/>
    <cellStyle name="Uitvoer 14 3 27 2" xfId="19895"/>
    <cellStyle name="Uitvoer 14 3 28" xfId="10322"/>
    <cellStyle name="Uitvoer 14 3 28 2" xfId="20049"/>
    <cellStyle name="Uitvoer 14 3 29" xfId="10475"/>
    <cellStyle name="Uitvoer 14 3 29 2" xfId="20202"/>
    <cellStyle name="Uitvoer 14 3 3" xfId="5792"/>
    <cellStyle name="Uitvoer 14 3 3 2" xfId="15519"/>
    <cellStyle name="Uitvoer 14 3 30" xfId="10625"/>
    <cellStyle name="Uitvoer 14 3 30 2" xfId="20352"/>
    <cellStyle name="Uitvoer 14 3 31" xfId="10772"/>
    <cellStyle name="Uitvoer 14 3 31 2" xfId="20499"/>
    <cellStyle name="Uitvoer 14 3 4" xfId="6004"/>
    <cellStyle name="Uitvoer 14 3 4 2" xfId="15731"/>
    <cellStyle name="Uitvoer 14 3 5" xfId="5847"/>
    <cellStyle name="Uitvoer 14 3 5 2" xfId="15574"/>
    <cellStyle name="Uitvoer 14 3 6" xfId="6379"/>
    <cellStyle name="Uitvoer 14 3 6 2" xfId="16106"/>
    <cellStyle name="Uitvoer 14 3 7" xfId="6584"/>
    <cellStyle name="Uitvoer 14 3 7 2" xfId="16311"/>
    <cellStyle name="Uitvoer 14 3 8" xfId="6789"/>
    <cellStyle name="Uitvoer 14 3 8 2" xfId="16516"/>
    <cellStyle name="Uitvoer 14 3 9" xfId="6993"/>
    <cellStyle name="Uitvoer 14 3 9 2" xfId="16720"/>
    <cellStyle name="Uitvoer 14 30" xfId="2860"/>
    <cellStyle name="Uitvoer 14 30 2" xfId="12587"/>
    <cellStyle name="Uitvoer 14 31" xfId="2815"/>
    <cellStyle name="Uitvoer 14 31 2" xfId="12542"/>
    <cellStyle name="Uitvoer 14 32" xfId="7829"/>
    <cellStyle name="Uitvoer 14 32 2" xfId="17556"/>
    <cellStyle name="Uitvoer 14 33" xfId="5852"/>
    <cellStyle name="Uitvoer 14 33 2" xfId="15579"/>
    <cellStyle name="Uitvoer 14 4" xfId="3072"/>
    <cellStyle name="Uitvoer 14 4 2" xfId="12799"/>
    <cellStyle name="Uitvoer 14 5" xfId="2448"/>
    <cellStyle name="Uitvoer 14 5 2" xfId="12175"/>
    <cellStyle name="Uitvoer 14 6" xfId="5454"/>
    <cellStyle name="Uitvoer 14 6 2" xfId="15181"/>
    <cellStyle name="Uitvoer 14 7" xfId="2570"/>
    <cellStyle name="Uitvoer 14 7 2" xfId="12297"/>
    <cellStyle name="Uitvoer 14 8" xfId="6084"/>
    <cellStyle name="Uitvoer 14 8 2" xfId="15811"/>
    <cellStyle name="Uitvoer 14 9" xfId="5367"/>
    <cellStyle name="Uitvoer 14 9 2" xfId="15094"/>
    <cellStyle name="Uitvoer 15" xfId="871"/>
    <cellStyle name="Uitvoer 15 10" xfId="5655"/>
    <cellStyle name="Uitvoer 15 10 2" xfId="15382"/>
    <cellStyle name="Uitvoer 15 11" xfId="5406"/>
    <cellStyle name="Uitvoer 15 11 2" xfId="15133"/>
    <cellStyle name="Uitvoer 15 12" xfId="2702"/>
    <cellStyle name="Uitvoer 15 12 2" xfId="12429"/>
    <cellStyle name="Uitvoer 15 13" xfId="5624"/>
    <cellStyle name="Uitvoer 15 13 2" xfId="15351"/>
    <cellStyle name="Uitvoer 15 14" xfId="2534"/>
    <cellStyle name="Uitvoer 15 14 2" xfId="12261"/>
    <cellStyle name="Uitvoer 15 15" xfId="5868"/>
    <cellStyle name="Uitvoer 15 15 2" xfId="15595"/>
    <cellStyle name="Uitvoer 15 16" xfId="6141"/>
    <cellStyle name="Uitvoer 15 16 2" xfId="15868"/>
    <cellStyle name="Uitvoer 15 17" xfId="5042"/>
    <cellStyle name="Uitvoer 15 17 2" xfId="14769"/>
    <cellStyle name="Uitvoer 15 18" xfId="5413"/>
    <cellStyle name="Uitvoer 15 18 2" xfId="15140"/>
    <cellStyle name="Uitvoer 15 19" xfId="2817"/>
    <cellStyle name="Uitvoer 15 19 2" xfId="12544"/>
    <cellStyle name="Uitvoer 15 2" xfId="2366"/>
    <cellStyle name="Uitvoer 15 2 10" xfId="7197"/>
    <cellStyle name="Uitvoer 15 2 10 2" xfId="16924"/>
    <cellStyle name="Uitvoer 15 2 11" xfId="7396"/>
    <cellStyle name="Uitvoer 15 2 11 2" xfId="17123"/>
    <cellStyle name="Uitvoer 15 2 12" xfId="7586"/>
    <cellStyle name="Uitvoer 15 2 12 2" xfId="17313"/>
    <cellStyle name="Uitvoer 15 2 13" xfId="7785"/>
    <cellStyle name="Uitvoer 15 2 13 2" xfId="17512"/>
    <cellStyle name="Uitvoer 15 2 14" xfId="7979"/>
    <cellStyle name="Uitvoer 15 2 14 2" xfId="17706"/>
    <cellStyle name="Uitvoer 15 2 15" xfId="6606"/>
    <cellStyle name="Uitvoer 15 2 15 2" xfId="16333"/>
    <cellStyle name="Uitvoer 15 2 16" xfId="8282"/>
    <cellStyle name="Uitvoer 15 2 16 2" xfId="18009"/>
    <cellStyle name="Uitvoer 15 2 17" xfId="8467"/>
    <cellStyle name="Uitvoer 15 2 17 2" xfId="18194"/>
    <cellStyle name="Uitvoer 15 2 18" xfId="8648"/>
    <cellStyle name="Uitvoer 15 2 18 2" xfId="18375"/>
    <cellStyle name="Uitvoer 15 2 19" xfId="8823"/>
    <cellStyle name="Uitvoer 15 2 19 2" xfId="18550"/>
    <cellStyle name="Uitvoer 15 2 2" xfId="4587"/>
    <cellStyle name="Uitvoer 15 2 2 2" xfId="14314"/>
    <cellStyle name="Uitvoer 15 2 20" xfId="8998"/>
    <cellStyle name="Uitvoer 15 2 20 2" xfId="18725"/>
    <cellStyle name="Uitvoer 15 2 21" xfId="9175"/>
    <cellStyle name="Uitvoer 15 2 21 2" xfId="18902"/>
    <cellStyle name="Uitvoer 15 2 22" xfId="9345"/>
    <cellStyle name="Uitvoer 15 2 22 2" xfId="19072"/>
    <cellStyle name="Uitvoer 15 2 23" xfId="9516"/>
    <cellStyle name="Uitvoer 15 2 23 2" xfId="19243"/>
    <cellStyle name="Uitvoer 15 2 24" xfId="9681"/>
    <cellStyle name="Uitvoer 15 2 24 2" xfId="19408"/>
    <cellStyle name="Uitvoer 15 2 25" xfId="9848"/>
    <cellStyle name="Uitvoer 15 2 25 2" xfId="19575"/>
    <cellStyle name="Uitvoer 15 2 26" xfId="10011"/>
    <cellStyle name="Uitvoer 15 2 26 2" xfId="19738"/>
    <cellStyle name="Uitvoer 15 2 27" xfId="10169"/>
    <cellStyle name="Uitvoer 15 2 27 2" xfId="19896"/>
    <cellStyle name="Uitvoer 15 2 28" xfId="10323"/>
    <cellStyle name="Uitvoer 15 2 28 2" xfId="20050"/>
    <cellStyle name="Uitvoer 15 2 29" xfId="10476"/>
    <cellStyle name="Uitvoer 15 2 29 2" xfId="20203"/>
    <cellStyle name="Uitvoer 15 2 3" xfId="5793"/>
    <cellStyle name="Uitvoer 15 2 3 2" xfId="15520"/>
    <cellStyle name="Uitvoer 15 2 30" xfId="10626"/>
    <cellStyle name="Uitvoer 15 2 30 2" xfId="20353"/>
    <cellStyle name="Uitvoer 15 2 31" xfId="10773"/>
    <cellStyle name="Uitvoer 15 2 31 2" xfId="20500"/>
    <cellStyle name="Uitvoer 15 2 4" xfId="6005"/>
    <cellStyle name="Uitvoer 15 2 4 2" xfId="15732"/>
    <cellStyle name="Uitvoer 15 2 5" xfId="4689"/>
    <cellStyle name="Uitvoer 15 2 5 2" xfId="14416"/>
    <cellStyle name="Uitvoer 15 2 6" xfId="6380"/>
    <cellStyle name="Uitvoer 15 2 6 2" xfId="16107"/>
    <cellStyle name="Uitvoer 15 2 7" xfId="6585"/>
    <cellStyle name="Uitvoer 15 2 7 2" xfId="16312"/>
    <cellStyle name="Uitvoer 15 2 8" xfId="6790"/>
    <cellStyle name="Uitvoer 15 2 8 2" xfId="16517"/>
    <cellStyle name="Uitvoer 15 2 9" xfId="6994"/>
    <cellStyle name="Uitvoer 15 2 9 2" xfId="16721"/>
    <cellStyle name="Uitvoer 15 20" xfId="6106"/>
    <cellStyle name="Uitvoer 15 20 2" xfId="15833"/>
    <cellStyle name="Uitvoer 15 21" xfId="7034"/>
    <cellStyle name="Uitvoer 15 21 2" xfId="16761"/>
    <cellStyle name="Uitvoer 15 22" xfId="4928"/>
    <cellStyle name="Uitvoer 15 22 2" xfId="14655"/>
    <cellStyle name="Uitvoer 15 23" xfId="3422"/>
    <cellStyle name="Uitvoer 15 23 2" xfId="13149"/>
    <cellStyle name="Uitvoer 15 24" xfId="7648"/>
    <cellStyle name="Uitvoer 15 24 2" xfId="17375"/>
    <cellStyle name="Uitvoer 15 25" xfId="2481"/>
    <cellStyle name="Uitvoer 15 25 2" xfId="12208"/>
    <cellStyle name="Uitvoer 15 26" xfId="5158"/>
    <cellStyle name="Uitvoer 15 26 2" xfId="14885"/>
    <cellStyle name="Uitvoer 15 27" xfId="5393"/>
    <cellStyle name="Uitvoer 15 27 2" xfId="15120"/>
    <cellStyle name="Uitvoer 15 28" xfId="5144"/>
    <cellStyle name="Uitvoer 15 28 2" xfId="14871"/>
    <cellStyle name="Uitvoer 15 29" xfId="8134"/>
    <cellStyle name="Uitvoer 15 29 2" xfId="17861"/>
    <cellStyle name="Uitvoer 15 3" xfId="2367"/>
    <cellStyle name="Uitvoer 15 3 10" xfId="7198"/>
    <cellStyle name="Uitvoer 15 3 10 2" xfId="16925"/>
    <cellStyle name="Uitvoer 15 3 11" xfId="7397"/>
    <cellStyle name="Uitvoer 15 3 11 2" xfId="17124"/>
    <cellStyle name="Uitvoer 15 3 12" xfId="7587"/>
    <cellStyle name="Uitvoer 15 3 12 2" xfId="17314"/>
    <cellStyle name="Uitvoer 15 3 13" xfId="7786"/>
    <cellStyle name="Uitvoer 15 3 13 2" xfId="17513"/>
    <cellStyle name="Uitvoer 15 3 14" xfId="7980"/>
    <cellStyle name="Uitvoer 15 3 14 2" xfId="17707"/>
    <cellStyle name="Uitvoer 15 3 15" xfId="4943"/>
    <cellStyle name="Uitvoer 15 3 15 2" xfId="14670"/>
    <cellStyle name="Uitvoer 15 3 16" xfId="8283"/>
    <cellStyle name="Uitvoer 15 3 16 2" xfId="18010"/>
    <cellStyle name="Uitvoer 15 3 17" xfId="8468"/>
    <cellStyle name="Uitvoer 15 3 17 2" xfId="18195"/>
    <cellStyle name="Uitvoer 15 3 18" xfId="8649"/>
    <cellStyle name="Uitvoer 15 3 18 2" xfId="18376"/>
    <cellStyle name="Uitvoer 15 3 19" xfId="8824"/>
    <cellStyle name="Uitvoer 15 3 19 2" xfId="18551"/>
    <cellStyle name="Uitvoer 15 3 2" xfId="4588"/>
    <cellStyle name="Uitvoer 15 3 2 2" xfId="14315"/>
    <cellStyle name="Uitvoer 15 3 20" xfId="8999"/>
    <cellStyle name="Uitvoer 15 3 20 2" xfId="18726"/>
    <cellStyle name="Uitvoer 15 3 21" xfId="9176"/>
    <cellStyle name="Uitvoer 15 3 21 2" xfId="18903"/>
    <cellStyle name="Uitvoer 15 3 22" xfId="9346"/>
    <cellStyle name="Uitvoer 15 3 22 2" xfId="19073"/>
    <cellStyle name="Uitvoer 15 3 23" xfId="9517"/>
    <cellStyle name="Uitvoer 15 3 23 2" xfId="19244"/>
    <cellStyle name="Uitvoer 15 3 24" xfId="9682"/>
    <cellStyle name="Uitvoer 15 3 24 2" xfId="19409"/>
    <cellStyle name="Uitvoer 15 3 25" xfId="9849"/>
    <cellStyle name="Uitvoer 15 3 25 2" xfId="19576"/>
    <cellStyle name="Uitvoer 15 3 26" xfId="10012"/>
    <cellStyle name="Uitvoer 15 3 26 2" xfId="19739"/>
    <cellStyle name="Uitvoer 15 3 27" xfId="10170"/>
    <cellStyle name="Uitvoer 15 3 27 2" xfId="19897"/>
    <cellStyle name="Uitvoer 15 3 28" xfId="10324"/>
    <cellStyle name="Uitvoer 15 3 28 2" xfId="20051"/>
    <cellStyle name="Uitvoer 15 3 29" xfId="10477"/>
    <cellStyle name="Uitvoer 15 3 29 2" xfId="20204"/>
    <cellStyle name="Uitvoer 15 3 3" xfId="5794"/>
    <cellStyle name="Uitvoer 15 3 3 2" xfId="15521"/>
    <cellStyle name="Uitvoer 15 3 30" xfId="10627"/>
    <cellStyle name="Uitvoer 15 3 30 2" xfId="20354"/>
    <cellStyle name="Uitvoer 15 3 31" xfId="10774"/>
    <cellStyle name="Uitvoer 15 3 31 2" xfId="20501"/>
    <cellStyle name="Uitvoer 15 3 4" xfId="6006"/>
    <cellStyle name="Uitvoer 15 3 4 2" xfId="15733"/>
    <cellStyle name="Uitvoer 15 3 5" xfId="2642"/>
    <cellStyle name="Uitvoer 15 3 5 2" xfId="12369"/>
    <cellStyle name="Uitvoer 15 3 6" xfId="6381"/>
    <cellStyle name="Uitvoer 15 3 6 2" xfId="16108"/>
    <cellStyle name="Uitvoer 15 3 7" xfId="6586"/>
    <cellStyle name="Uitvoer 15 3 7 2" xfId="16313"/>
    <cellStyle name="Uitvoer 15 3 8" xfId="6791"/>
    <cellStyle name="Uitvoer 15 3 8 2" xfId="16518"/>
    <cellStyle name="Uitvoer 15 3 9" xfId="6995"/>
    <cellStyle name="Uitvoer 15 3 9 2" xfId="16722"/>
    <cellStyle name="Uitvoer 15 30" xfId="4919"/>
    <cellStyle name="Uitvoer 15 30 2" xfId="14646"/>
    <cellStyle name="Uitvoer 15 31" xfId="2995"/>
    <cellStyle name="Uitvoer 15 31 2" xfId="12722"/>
    <cellStyle name="Uitvoer 15 32" xfId="8490"/>
    <cellStyle name="Uitvoer 15 32 2" xfId="18217"/>
    <cellStyle name="Uitvoer 15 33" xfId="8136"/>
    <cellStyle name="Uitvoer 15 33 2" xfId="17863"/>
    <cellStyle name="Uitvoer 15 4" xfId="3073"/>
    <cellStyle name="Uitvoer 15 4 2" xfId="12800"/>
    <cellStyle name="Uitvoer 15 5" xfId="2656"/>
    <cellStyle name="Uitvoer 15 5 2" xfId="12383"/>
    <cellStyle name="Uitvoer 15 6" xfId="4968"/>
    <cellStyle name="Uitvoer 15 6 2" xfId="14695"/>
    <cellStyle name="Uitvoer 15 7" xfId="2438"/>
    <cellStyle name="Uitvoer 15 7 2" xfId="12165"/>
    <cellStyle name="Uitvoer 15 8" xfId="3088"/>
    <cellStyle name="Uitvoer 15 8 2" xfId="12815"/>
    <cellStyle name="Uitvoer 15 9" xfId="5130"/>
    <cellStyle name="Uitvoer 15 9 2" xfId="14857"/>
    <cellStyle name="Uitvoer 16" xfId="872"/>
    <cellStyle name="Uitvoer 16 10" xfId="6060"/>
    <cellStyle name="Uitvoer 16 10 2" xfId="15787"/>
    <cellStyle name="Uitvoer 16 11" xfId="6432"/>
    <cellStyle name="Uitvoer 16 11 2" xfId="16159"/>
    <cellStyle name="Uitvoer 16 12" xfId="6066"/>
    <cellStyle name="Uitvoer 16 12 2" xfId="15793"/>
    <cellStyle name="Uitvoer 16 13" xfId="6636"/>
    <cellStyle name="Uitvoer 16 13 2" xfId="16363"/>
    <cellStyle name="Uitvoer 16 14" xfId="6612"/>
    <cellStyle name="Uitvoer 16 14 2" xfId="16339"/>
    <cellStyle name="Uitvoer 16 15" xfId="6025"/>
    <cellStyle name="Uitvoer 16 15 2" xfId="15752"/>
    <cellStyle name="Uitvoer 16 16" xfId="5015"/>
    <cellStyle name="Uitvoer 16 16 2" xfId="14742"/>
    <cellStyle name="Uitvoer 16 17" xfId="2804"/>
    <cellStyle name="Uitvoer 16 17 2" xfId="12531"/>
    <cellStyle name="Uitvoer 16 18" xfId="2802"/>
    <cellStyle name="Uitvoer 16 18 2" xfId="12529"/>
    <cellStyle name="Uitvoer 16 19" xfId="4969"/>
    <cellStyle name="Uitvoer 16 19 2" xfId="14696"/>
    <cellStyle name="Uitvoer 16 2" xfId="2368"/>
    <cellStyle name="Uitvoer 16 2 10" xfId="7199"/>
    <cellStyle name="Uitvoer 16 2 10 2" xfId="16926"/>
    <cellStyle name="Uitvoer 16 2 11" xfId="7398"/>
    <cellStyle name="Uitvoer 16 2 11 2" xfId="17125"/>
    <cellStyle name="Uitvoer 16 2 12" xfId="7588"/>
    <cellStyle name="Uitvoer 16 2 12 2" xfId="17315"/>
    <cellStyle name="Uitvoer 16 2 13" xfId="7787"/>
    <cellStyle name="Uitvoer 16 2 13 2" xfId="17514"/>
    <cellStyle name="Uitvoer 16 2 14" xfId="7981"/>
    <cellStyle name="Uitvoer 16 2 14 2" xfId="17708"/>
    <cellStyle name="Uitvoer 16 2 15" xfId="8025"/>
    <cellStyle name="Uitvoer 16 2 15 2" xfId="17752"/>
    <cellStyle name="Uitvoer 16 2 16" xfId="8284"/>
    <cellStyle name="Uitvoer 16 2 16 2" xfId="18011"/>
    <cellStyle name="Uitvoer 16 2 17" xfId="8469"/>
    <cellStyle name="Uitvoer 16 2 17 2" xfId="18196"/>
    <cellStyle name="Uitvoer 16 2 18" xfId="8650"/>
    <cellStyle name="Uitvoer 16 2 18 2" xfId="18377"/>
    <cellStyle name="Uitvoer 16 2 19" xfId="8825"/>
    <cellStyle name="Uitvoer 16 2 19 2" xfId="18552"/>
    <cellStyle name="Uitvoer 16 2 2" xfId="4589"/>
    <cellStyle name="Uitvoer 16 2 2 2" xfId="14316"/>
    <cellStyle name="Uitvoer 16 2 20" xfId="9000"/>
    <cellStyle name="Uitvoer 16 2 20 2" xfId="18727"/>
    <cellStyle name="Uitvoer 16 2 21" xfId="9177"/>
    <cellStyle name="Uitvoer 16 2 21 2" xfId="18904"/>
    <cellStyle name="Uitvoer 16 2 22" xfId="9347"/>
    <cellStyle name="Uitvoer 16 2 22 2" xfId="19074"/>
    <cellStyle name="Uitvoer 16 2 23" xfId="9518"/>
    <cellStyle name="Uitvoer 16 2 23 2" xfId="19245"/>
    <cellStyle name="Uitvoer 16 2 24" xfId="9683"/>
    <cellStyle name="Uitvoer 16 2 24 2" xfId="19410"/>
    <cellStyle name="Uitvoer 16 2 25" xfId="9850"/>
    <cellStyle name="Uitvoer 16 2 25 2" xfId="19577"/>
    <cellStyle name="Uitvoer 16 2 26" xfId="10013"/>
    <cellStyle name="Uitvoer 16 2 26 2" xfId="19740"/>
    <cellStyle name="Uitvoer 16 2 27" xfId="10171"/>
    <cellStyle name="Uitvoer 16 2 27 2" xfId="19898"/>
    <cellStyle name="Uitvoer 16 2 28" xfId="10325"/>
    <cellStyle name="Uitvoer 16 2 28 2" xfId="20052"/>
    <cellStyle name="Uitvoer 16 2 29" xfId="10478"/>
    <cellStyle name="Uitvoer 16 2 29 2" xfId="20205"/>
    <cellStyle name="Uitvoer 16 2 3" xfId="5795"/>
    <cellStyle name="Uitvoer 16 2 3 2" xfId="15522"/>
    <cellStyle name="Uitvoer 16 2 30" xfId="10628"/>
    <cellStyle name="Uitvoer 16 2 30 2" xfId="20355"/>
    <cellStyle name="Uitvoer 16 2 31" xfId="10775"/>
    <cellStyle name="Uitvoer 16 2 31 2" xfId="20502"/>
    <cellStyle name="Uitvoer 16 2 4" xfId="6007"/>
    <cellStyle name="Uitvoer 16 2 4 2" xfId="15734"/>
    <cellStyle name="Uitvoer 16 2 5" xfId="5077"/>
    <cellStyle name="Uitvoer 16 2 5 2" xfId="14804"/>
    <cellStyle name="Uitvoer 16 2 6" xfId="6382"/>
    <cellStyle name="Uitvoer 16 2 6 2" xfId="16109"/>
    <cellStyle name="Uitvoer 16 2 7" xfId="6587"/>
    <cellStyle name="Uitvoer 16 2 7 2" xfId="16314"/>
    <cellStyle name="Uitvoer 16 2 8" xfId="6792"/>
    <cellStyle name="Uitvoer 16 2 8 2" xfId="16519"/>
    <cellStyle name="Uitvoer 16 2 9" xfId="6996"/>
    <cellStyle name="Uitvoer 16 2 9 2" xfId="16723"/>
    <cellStyle name="Uitvoer 16 20" xfId="3436"/>
    <cellStyle name="Uitvoer 16 20 2" xfId="13163"/>
    <cellStyle name="Uitvoer 16 21" xfId="7233"/>
    <cellStyle name="Uitvoer 16 21 2" xfId="16960"/>
    <cellStyle name="Uitvoer 16 22" xfId="4732"/>
    <cellStyle name="Uitvoer 16 22 2" xfId="14459"/>
    <cellStyle name="Uitvoer 16 23" xfId="4805"/>
    <cellStyle name="Uitvoer 16 23 2" xfId="14532"/>
    <cellStyle name="Uitvoer 16 24" xfId="8001"/>
    <cellStyle name="Uitvoer 16 24 2" xfId="17728"/>
    <cellStyle name="Uitvoer 16 25" xfId="7809"/>
    <cellStyle name="Uitvoer 16 25 2" xfId="17536"/>
    <cellStyle name="Uitvoer 16 26" xfId="7047"/>
    <cellStyle name="Uitvoer 16 26 2" xfId="16774"/>
    <cellStyle name="Uitvoer 16 27" xfId="7019"/>
    <cellStyle name="Uitvoer 16 27 2" xfId="16746"/>
    <cellStyle name="Uitvoer 16 28" xfId="6190"/>
    <cellStyle name="Uitvoer 16 28 2" xfId="15917"/>
    <cellStyle name="Uitvoer 16 29" xfId="5101"/>
    <cellStyle name="Uitvoer 16 29 2" xfId="14828"/>
    <cellStyle name="Uitvoer 16 3" xfId="2369"/>
    <cellStyle name="Uitvoer 16 3 10" xfId="7200"/>
    <cellStyle name="Uitvoer 16 3 10 2" xfId="16927"/>
    <cellStyle name="Uitvoer 16 3 11" xfId="7399"/>
    <cellStyle name="Uitvoer 16 3 11 2" xfId="17126"/>
    <cellStyle name="Uitvoer 16 3 12" xfId="7589"/>
    <cellStyle name="Uitvoer 16 3 12 2" xfId="17316"/>
    <cellStyle name="Uitvoer 16 3 13" xfId="7788"/>
    <cellStyle name="Uitvoer 16 3 13 2" xfId="17515"/>
    <cellStyle name="Uitvoer 16 3 14" xfId="7982"/>
    <cellStyle name="Uitvoer 16 3 14 2" xfId="17709"/>
    <cellStyle name="Uitvoer 16 3 15" xfId="2437"/>
    <cellStyle name="Uitvoer 16 3 15 2" xfId="12164"/>
    <cellStyle name="Uitvoer 16 3 16" xfId="8285"/>
    <cellStyle name="Uitvoer 16 3 16 2" xfId="18012"/>
    <cellStyle name="Uitvoer 16 3 17" xfId="8470"/>
    <cellStyle name="Uitvoer 16 3 17 2" xfId="18197"/>
    <cellStyle name="Uitvoer 16 3 18" xfId="8651"/>
    <cellStyle name="Uitvoer 16 3 18 2" xfId="18378"/>
    <cellStyle name="Uitvoer 16 3 19" xfId="8826"/>
    <cellStyle name="Uitvoer 16 3 19 2" xfId="18553"/>
    <cellStyle name="Uitvoer 16 3 2" xfId="4590"/>
    <cellStyle name="Uitvoer 16 3 2 2" xfId="14317"/>
    <cellStyle name="Uitvoer 16 3 20" xfId="9001"/>
    <cellStyle name="Uitvoer 16 3 20 2" xfId="18728"/>
    <cellStyle name="Uitvoer 16 3 21" xfId="9178"/>
    <cellStyle name="Uitvoer 16 3 21 2" xfId="18905"/>
    <cellStyle name="Uitvoer 16 3 22" xfId="9348"/>
    <cellStyle name="Uitvoer 16 3 22 2" xfId="19075"/>
    <cellStyle name="Uitvoer 16 3 23" xfId="9519"/>
    <cellStyle name="Uitvoer 16 3 23 2" xfId="19246"/>
    <cellStyle name="Uitvoer 16 3 24" xfId="9684"/>
    <cellStyle name="Uitvoer 16 3 24 2" xfId="19411"/>
    <cellStyle name="Uitvoer 16 3 25" xfId="9851"/>
    <cellStyle name="Uitvoer 16 3 25 2" xfId="19578"/>
    <cellStyle name="Uitvoer 16 3 26" xfId="10014"/>
    <cellStyle name="Uitvoer 16 3 26 2" xfId="19741"/>
    <cellStyle name="Uitvoer 16 3 27" xfId="10172"/>
    <cellStyle name="Uitvoer 16 3 27 2" xfId="19899"/>
    <cellStyle name="Uitvoer 16 3 28" xfId="10326"/>
    <cellStyle name="Uitvoer 16 3 28 2" xfId="20053"/>
    <cellStyle name="Uitvoer 16 3 29" xfId="10479"/>
    <cellStyle name="Uitvoer 16 3 29 2" xfId="20206"/>
    <cellStyle name="Uitvoer 16 3 3" xfId="5796"/>
    <cellStyle name="Uitvoer 16 3 3 2" xfId="15523"/>
    <cellStyle name="Uitvoer 16 3 30" xfId="10629"/>
    <cellStyle name="Uitvoer 16 3 30 2" xfId="20356"/>
    <cellStyle name="Uitvoer 16 3 31" xfId="10776"/>
    <cellStyle name="Uitvoer 16 3 31 2" xfId="20503"/>
    <cellStyle name="Uitvoer 16 3 4" xfId="6008"/>
    <cellStyle name="Uitvoer 16 3 4 2" xfId="15735"/>
    <cellStyle name="Uitvoer 16 3 5" xfId="6071"/>
    <cellStyle name="Uitvoer 16 3 5 2" xfId="15798"/>
    <cellStyle name="Uitvoer 16 3 6" xfId="6383"/>
    <cellStyle name="Uitvoer 16 3 6 2" xfId="16110"/>
    <cellStyle name="Uitvoer 16 3 7" xfId="6588"/>
    <cellStyle name="Uitvoer 16 3 7 2" xfId="16315"/>
    <cellStyle name="Uitvoer 16 3 8" xfId="6793"/>
    <cellStyle name="Uitvoer 16 3 8 2" xfId="16520"/>
    <cellStyle name="Uitvoer 16 3 9" xfId="6997"/>
    <cellStyle name="Uitvoer 16 3 9 2" xfId="16724"/>
    <cellStyle name="Uitvoer 16 30" xfId="7606"/>
    <cellStyle name="Uitvoer 16 30 2" xfId="17333"/>
    <cellStyle name="Uitvoer 16 31" xfId="2549"/>
    <cellStyle name="Uitvoer 16 31 2" xfId="12276"/>
    <cellStyle name="Uitvoer 16 32" xfId="8494"/>
    <cellStyle name="Uitvoer 16 32 2" xfId="18221"/>
    <cellStyle name="Uitvoer 16 33" xfId="8857"/>
    <cellStyle name="Uitvoer 16 33 2" xfId="18584"/>
    <cellStyle name="Uitvoer 16 4" xfId="3074"/>
    <cellStyle name="Uitvoer 16 4 2" xfId="12801"/>
    <cellStyle name="Uitvoer 16 5" xfId="2655"/>
    <cellStyle name="Uitvoer 16 5 2" xfId="12382"/>
    <cellStyle name="Uitvoer 16 6" xfId="5395"/>
    <cellStyle name="Uitvoer 16 6 2" xfId="15122"/>
    <cellStyle name="Uitvoer 16 7" xfId="4906"/>
    <cellStyle name="Uitvoer 16 7 2" xfId="14633"/>
    <cellStyle name="Uitvoer 16 8" xfId="2987"/>
    <cellStyle name="Uitvoer 16 8 2" xfId="12714"/>
    <cellStyle name="Uitvoer 16 9" xfId="5064"/>
    <cellStyle name="Uitvoer 16 9 2" xfId="14791"/>
    <cellStyle name="Uitvoer 2" xfId="298"/>
    <cellStyle name="Uitvoer 2 10" xfId="6228"/>
    <cellStyle name="Uitvoer 2 10 2" xfId="15955"/>
    <cellStyle name="Uitvoer 2 11" xfId="2760"/>
    <cellStyle name="Uitvoer 2 11 2" xfId="12487"/>
    <cellStyle name="Uitvoer 2 12" xfId="5176"/>
    <cellStyle name="Uitvoer 2 12 2" xfId="14903"/>
    <cellStyle name="Uitvoer 2 13" xfId="3084"/>
    <cellStyle name="Uitvoer 2 13 2" xfId="12811"/>
    <cellStyle name="Uitvoer 2 14" xfId="2856"/>
    <cellStyle name="Uitvoer 2 14 2" xfId="12583"/>
    <cellStyle name="Uitvoer 2 15" xfId="2968"/>
    <cellStyle name="Uitvoer 2 15 2" xfId="12695"/>
    <cellStyle name="Uitvoer 2 16" xfId="4750"/>
    <cellStyle name="Uitvoer 2 16 2" xfId="14477"/>
    <cellStyle name="Uitvoer 2 17" xfId="5554"/>
    <cellStyle name="Uitvoer 2 17 2" xfId="15281"/>
    <cellStyle name="Uitvoer 2 18" xfId="2687"/>
    <cellStyle name="Uitvoer 2 18 2" xfId="12414"/>
    <cellStyle name="Uitvoer 2 19" xfId="4793"/>
    <cellStyle name="Uitvoer 2 19 2" xfId="14520"/>
    <cellStyle name="Uitvoer 2 2" xfId="2370"/>
    <cellStyle name="Uitvoer 2 2 10" xfId="7201"/>
    <cellStyle name="Uitvoer 2 2 10 2" xfId="16928"/>
    <cellStyle name="Uitvoer 2 2 11" xfId="7400"/>
    <cellStyle name="Uitvoer 2 2 11 2" xfId="17127"/>
    <cellStyle name="Uitvoer 2 2 12" xfId="7590"/>
    <cellStyle name="Uitvoer 2 2 12 2" xfId="17317"/>
    <cellStyle name="Uitvoer 2 2 13" xfId="7789"/>
    <cellStyle name="Uitvoer 2 2 13 2" xfId="17516"/>
    <cellStyle name="Uitvoer 2 2 14" xfId="7983"/>
    <cellStyle name="Uitvoer 2 2 14 2" xfId="17710"/>
    <cellStyle name="Uitvoer 2 2 15" xfId="7931"/>
    <cellStyle name="Uitvoer 2 2 15 2" xfId="17658"/>
    <cellStyle name="Uitvoer 2 2 16" xfId="8286"/>
    <cellStyle name="Uitvoer 2 2 16 2" xfId="18013"/>
    <cellStyle name="Uitvoer 2 2 17" xfId="8471"/>
    <cellStyle name="Uitvoer 2 2 17 2" xfId="18198"/>
    <cellStyle name="Uitvoer 2 2 18" xfId="8652"/>
    <cellStyle name="Uitvoer 2 2 18 2" xfId="18379"/>
    <cellStyle name="Uitvoer 2 2 19" xfId="8827"/>
    <cellStyle name="Uitvoer 2 2 19 2" xfId="18554"/>
    <cellStyle name="Uitvoer 2 2 2" xfId="4591"/>
    <cellStyle name="Uitvoer 2 2 2 2" xfId="14318"/>
    <cellStyle name="Uitvoer 2 2 20" xfId="9002"/>
    <cellStyle name="Uitvoer 2 2 20 2" xfId="18729"/>
    <cellStyle name="Uitvoer 2 2 21" xfId="9179"/>
    <cellStyle name="Uitvoer 2 2 21 2" xfId="18906"/>
    <cellStyle name="Uitvoer 2 2 22" xfId="9349"/>
    <cellStyle name="Uitvoer 2 2 22 2" xfId="19076"/>
    <cellStyle name="Uitvoer 2 2 23" xfId="9520"/>
    <cellStyle name="Uitvoer 2 2 23 2" xfId="19247"/>
    <cellStyle name="Uitvoer 2 2 24" xfId="9685"/>
    <cellStyle name="Uitvoer 2 2 24 2" xfId="19412"/>
    <cellStyle name="Uitvoer 2 2 25" xfId="9852"/>
    <cellStyle name="Uitvoer 2 2 25 2" xfId="19579"/>
    <cellStyle name="Uitvoer 2 2 26" xfId="10015"/>
    <cellStyle name="Uitvoer 2 2 26 2" xfId="19742"/>
    <cellStyle name="Uitvoer 2 2 27" xfId="10173"/>
    <cellStyle name="Uitvoer 2 2 27 2" xfId="19900"/>
    <cellStyle name="Uitvoer 2 2 28" xfId="10327"/>
    <cellStyle name="Uitvoer 2 2 28 2" xfId="20054"/>
    <cellStyle name="Uitvoer 2 2 29" xfId="10480"/>
    <cellStyle name="Uitvoer 2 2 29 2" xfId="20207"/>
    <cellStyle name="Uitvoer 2 2 3" xfId="5797"/>
    <cellStyle name="Uitvoer 2 2 3 2" xfId="15524"/>
    <cellStyle name="Uitvoer 2 2 30" xfId="10630"/>
    <cellStyle name="Uitvoer 2 2 30 2" xfId="20357"/>
    <cellStyle name="Uitvoer 2 2 31" xfId="10777"/>
    <cellStyle name="Uitvoer 2 2 31 2" xfId="20504"/>
    <cellStyle name="Uitvoer 2 2 4" xfId="6009"/>
    <cellStyle name="Uitvoer 2 2 4 2" xfId="15736"/>
    <cellStyle name="Uitvoer 2 2 5" xfId="5471"/>
    <cellStyle name="Uitvoer 2 2 5 2" xfId="15198"/>
    <cellStyle name="Uitvoer 2 2 6" xfId="6384"/>
    <cellStyle name="Uitvoer 2 2 6 2" xfId="16111"/>
    <cellStyle name="Uitvoer 2 2 7" xfId="6589"/>
    <cellStyle name="Uitvoer 2 2 7 2" xfId="16316"/>
    <cellStyle name="Uitvoer 2 2 8" xfId="6794"/>
    <cellStyle name="Uitvoer 2 2 8 2" xfId="16521"/>
    <cellStyle name="Uitvoer 2 2 9" xfId="6998"/>
    <cellStyle name="Uitvoer 2 2 9 2" xfId="16725"/>
    <cellStyle name="Uitvoer 2 20" xfId="5530"/>
    <cellStyle name="Uitvoer 2 20 2" xfId="15257"/>
    <cellStyle name="Uitvoer 2 21" xfId="6407"/>
    <cellStyle name="Uitvoer 2 21 2" xfId="16134"/>
    <cellStyle name="Uitvoer 2 22" xfId="5483"/>
    <cellStyle name="Uitvoer 2 22 2" xfId="15210"/>
    <cellStyle name="Uitvoer 2 23" xfId="8067"/>
    <cellStyle name="Uitvoer 2 23 2" xfId="17794"/>
    <cellStyle name="Uitvoer 2 24" xfId="7048"/>
    <cellStyle name="Uitvoer 2 24 2" xfId="16775"/>
    <cellStyle name="Uitvoer 2 25" xfId="3765"/>
    <cellStyle name="Uitvoer 2 25 2" xfId="13492"/>
    <cellStyle name="Uitvoer 2 26" xfId="3415"/>
    <cellStyle name="Uitvoer 2 26 2" xfId="13142"/>
    <cellStyle name="Uitvoer 2 27" xfId="5298"/>
    <cellStyle name="Uitvoer 2 27 2" xfId="15025"/>
    <cellStyle name="Uitvoer 2 28" xfId="6539"/>
    <cellStyle name="Uitvoer 2 28 2" xfId="16266"/>
    <cellStyle name="Uitvoer 2 29" xfId="7618"/>
    <cellStyle name="Uitvoer 2 29 2" xfId="17345"/>
    <cellStyle name="Uitvoer 2 3" xfId="2371"/>
    <cellStyle name="Uitvoer 2 3 10" xfId="7202"/>
    <cellStyle name="Uitvoer 2 3 10 2" xfId="16929"/>
    <cellStyle name="Uitvoer 2 3 11" xfId="7401"/>
    <cellStyle name="Uitvoer 2 3 11 2" xfId="17128"/>
    <cellStyle name="Uitvoer 2 3 12" xfId="7591"/>
    <cellStyle name="Uitvoer 2 3 12 2" xfId="17318"/>
    <cellStyle name="Uitvoer 2 3 13" xfId="7790"/>
    <cellStyle name="Uitvoer 2 3 13 2" xfId="17517"/>
    <cellStyle name="Uitvoer 2 3 14" xfId="7984"/>
    <cellStyle name="Uitvoer 2 3 14 2" xfId="17711"/>
    <cellStyle name="Uitvoer 2 3 15" xfId="8005"/>
    <cellStyle name="Uitvoer 2 3 15 2" xfId="17732"/>
    <cellStyle name="Uitvoer 2 3 16" xfId="8287"/>
    <cellStyle name="Uitvoer 2 3 16 2" xfId="18014"/>
    <cellStyle name="Uitvoer 2 3 17" xfId="8472"/>
    <cellStyle name="Uitvoer 2 3 17 2" xfId="18199"/>
    <cellStyle name="Uitvoer 2 3 18" xfId="8653"/>
    <cellStyle name="Uitvoer 2 3 18 2" xfId="18380"/>
    <cellStyle name="Uitvoer 2 3 19" xfId="8828"/>
    <cellStyle name="Uitvoer 2 3 19 2" xfId="18555"/>
    <cellStyle name="Uitvoer 2 3 2" xfId="4592"/>
    <cellStyle name="Uitvoer 2 3 2 2" xfId="14319"/>
    <cellStyle name="Uitvoer 2 3 20" xfId="9003"/>
    <cellStyle name="Uitvoer 2 3 20 2" xfId="18730"/>
    <cellStyle name="Uitvoer 2 3 21" xfId="9180"/>
    <cellStyle name="Uitvoer 2 3 21 2" xfId="18907"/>
    <cellStyle name="Uitvoer 2 3 22" xfId="9350"/>
    <cellStyle name="Uitvoer 2 3 22 2" xfId="19077"/>
    <cellStyle name="Uitvoer 2 3 23" xfId="9521"/>
    <cellStyle name="Uitvoer 2 3 23 2" xfId="19248"/>
    <cellStyle name="Uitvoer 2 3 24" xfId="9686"/>
    <cellStyle name="Uitvoer 2 3 24 2" xfId="19413"/>
    <cellStyle name="Uitvoer 2 3 25" xfId="9853"/>
    <cellStyle name="Uitvoer 2 3 25 2" xfId="19580"/>
    <cellStyle name="Uitvoer 2 3 26" xfId="10016"/>
    <cellStyle name="Uitvoer 2 3 26 2" xfId="19743"/>
    <cellStyle name="Uitvoer 2 3 27" xfId="10174"/>
    <cellStyle name="Uitvoer 2 3 27 2" xfId="19901"/>
    <cellStyle name="Uitvoer 2 3 28" xfId="10328"/>
    <cellStyle name="Uitvoer 2 3 28 2" xfId="20055"/>
    <cellStyle name="Uitvoer 2 3 29" xfId="10481"/>
    <cellStyle name="Uitvoer 2 3 29 2" xfId="20208"/>
    <cellStyle name="Uitvoer 2 3 3" xfId="5798"/>
    <cellStyle name="Uitvoer 2 3 3 2" xfId="15525"/>
    <cellStyle name="Uitvoer 2 3 30" xfId="10631"/>
    <cellStyle name="Uitvoer 2 3 30 2" xfId="20358"/>
    <cellStyle name="Uitvoer 2 3 31" xfId="10778"/>
    <cellStyle name="Uitvoer 2 3 31 2" xfId="20505"/>
    <cellStyle name="Uitvoer 2 3 4" xfId="6010"/>
    <cellStyle name="Uitvoer 2 3 4 2" xfId="15737"/>
    <cellStyle name="Uitvoer 2 3 5" xfId="5957"/>
    <cellStyle name="Uitvoer 2 3 5 2" xfId="15684"/>
    <cellStyle name="Uitvoer 2 3 6" xfId="6385"/>
    <cellStyle name="Uitvoer 2 3 6 2" xfId="16112"/>
    <cellStyle name="Uitvoer 2 3 7" xfId="6590"/>
    <cellStyle name="Uitvoer 2 3 7 2" xfId="16317"/>
    <cellStyle name="Uitvoer 2 3 8" xfId="6795"/>
    <cellStyle name="Uitvoer 2 3 8 2" xfId="16522"/>
    <cellStyle name="Uitvoer 2 3 9" xfId="6999"/>
    <cellStyle name="Uitvoer 2 3 9 2" xfId="16726"/>
    <cellStyle name="Uitvoer 2 30" xfId="8004"/>
    <cellStyle name="Uitvoer 2 30 2" xfId="17731"/>
    <cellStyle name="Uitvoer 2 31" xfId="5237"/>
    <cellStyle name="Uitvoer 2 31 2" xfId="14964"/>
    <cellStyle name="Uitvoer 2 32" xfId="7032"/>
    <cellStyle name="Uitvoer 2 32 2" xfId="16759"/>
    <cellStyle name="Uitvoer 2 33" xfId="9544"/>
    <cellStyle name="Uitvoer 2 33 2" xfId="19271"/>
    <cellStyle name="Uitvoer 2 4" xfId="2626"/>
    <cellStyle name="Uitvoer 2 4 2" xfId="12353"/>
    <cellStyle name="Uitvoer 2 5" xfId="3028"/>
    <cellStyle name="Uitvoer 2 5 2" xfId="12755"/>
    <cellStyle name="Uitvoer 2 6" xfId="4703"/>
    <cellStyle name="Uitvoer 2 6 2" xfId="14430"/>
    <cellStyle name="Uitvoer 2 7" xfId="2628"/>
    <cellStyle name="Uitvoer 2 7 2" xfId="12355"/>
    <cellStyle name="Uitvoer 2 8" xfId="5120"/>
    <cellStyle name="Uitvoer 2 8 2" xfId="14847"/>
    <cellStyle name="Uitvoer 2 9" xfId="2633"/>
    <cellStyle name="Uitvoer 2 9 2" xfId="12360"/>
    <cellStyle name="Uitvoer 3" xfId="873"/>
    <cellStyle name="Uitvoer 3 10" xfId="4976"/>
    <cellStyle name="Uitvoer 3 10 2" xfId="14703"/>
    <cellStyle name="Uitvoer 3 11" xfId="6231"/>
    <cellStyle name="Uitvoer 3 11 2" xfId="15958"/>
    <cellStyle name="Uitvoer 3 12" xfId="2503"/>
    <cellStyle name="Uitvoer 3 12 2" xfId="12230"/>
    <cellStyle name="Uitvoer 3 13" xfId="2684"/>
    <cellStyle name="Uitvoer 3 13 2" xfId="12411"/>
    <cellStyle name="Uitvoer 3 14" xfId="5523"/>
    <cellStyle name="Uitvoer 3 14 2" xfId="15250"/>
    <cellStyle name="Uitvoer 3 15" xfId="2816"/>
    <cellStyle name="Uitvoer 3 15 2" xfId="12543"/>
    <cellStyle name="Uitvoer 3 16" xfId="5116"/>
    <cellStyle name="Uitvoer 3 16 2" xfId="14843"/>
    <cellStyle name="Uitvoer 3 17" xfId="2820"/>
    <cellStyle name="Uitvoer 3 17 2" xfId="12547"/>
    <cellStyle name="Uitvoer 3 18" xfId="4476"/>
    <cellStyle name="Uitvoer 3 18 2" xfId="14203"/>
    <cellStyle name="Uitvoer 3 19" xfId="7609"/>
    <cellStyle name="Uitvoer 3 19 2" xfId="17336"/>
    <cellStyle name="Uitvoer 3 2" xfId="2372"/>
    <cellStyle name="Uitvoer 3 2 10" xfId="7203"/>
    <cellStyle name="Uitvoer 3 2 10 2" xfId="16930"/>
    <cellStyle name="Uitvoer 3 2 11" xfId="7402"/>
    <cellStyle name="Uitvoer 3 2 11 2" xfId="17129"/>
    <cellStyle name="Uitvoer 3 2 12" xfId="7592"/>
    <cellStyle name="Uitvoer 3 2 12 2" xfId="17319"/>
    <cellStyle name="Uitvoer 3 2 13" xfId="7791"/>
    <cellStyle name="Uitvoer 3 2 13 2" xfId="17518"/>
    <cellStyle name="Uitvoer 3 2 14" xfId="7985"/>
    <cellStyle name="Uitvoer 3 2 14 2" xfId="17712"/>
    <cellStyle name="Uitvoer 3 2 15" xfId="4871"/>
    <cellStyle name="Uitvoer 3 2 15 2" xfId="14598"/>
    <cellStyle name="Uitvoer 3 2 16" xfId="8288"/>
    <cellStyle name="Uitvoer 3 2 16 2" xfId="18015"/>
    <cellStyle name="Uitvoer 3 2 17" xfId="8473"/>
    <cellStyle name="Uitvoer 3 2 17 2" xfId="18200"/>
    <cellStyle name="Uitvoer 3 2 18" xfId="8654"/>
    <cellStyle name="Uitvoer 3 2 18 2" xfId="18381"/>
    <cellStyle name="Uitvoer 3 2 19" xfId="8829"/>
    <cellStyle name="Uitvoer 3 2 19 2" xfId="18556"/>
    <cellStyle name="Uitvoer 3 2 2" xfId="4593"/>
    <cellStyle name="Uitvoer 3 2 2 2" xfId="14320"/>
    <cellStyle name="Uitvoer 3 2 20" xfId="9004"/>
    <cellStyle name="Uitvoer 3 2 20 2" xfId="18731"/>
    <cellStyle name="Uitvoer 3 2 21" xfId="9181"/>
    <cellStyle name="Uitvoer 3 2 21 2" xfId="18908"/>
    <cellStyle name="Uitvoer 3 2 22" xfId="9351"/>
    <cellStyle name="Uitvoer 3 2 22 2" xfId="19078"/>
    <cellStyle name="Uitvoer 3 2 23" xfId="9522"/>
    <cellStyle name="Uitvoer 3 2 23 2" xfId="19249"/>
    <cellStyle name="Uitvoer 3 2 24" xfId="9687"/>
    <cellStyle name="Uitvoer 3 2 24 2" xfId="19414"/>
    <cellStyle name="Uitvoer 3 2 25" xfId="9854"/>
    <cellStyle name="Uitvoer 3 2 25 2" xfId="19581"/>
    <cellStyle name="Uitvoer 3 2 26" xfId="10017"/>
    <cellStyle name="Uitvoer 3 2 26 2" xfId="19744"/>
    <cellStyle name="Uitvoer 3 2 27" xfId="10175"/>
    <cellStyle name="Uitvoer 3 2 27 2" xfId="19902"/>
    <cellStyle name="Uitvoer 3 2 28" xfId="10329"/>
    <cellStyle name="Uitvoer 3 2 28 2" xfId="20056"/>
    <cellStyle name="Uitvoer 3 2 29" xfId="10482"/>
    <cellStyle name="Uitvoer 3 2 29 2" xfId="20209"/>
    <cellStyle name="Uitvoer 3 2 3" xfId="5799"/>
    <cellStyle name="Uitvoer 3 2 3 2" xfId="15526"/>
    <cellStyle name="Uitvoer 3 2 30" xfId="10632"/>
    <cellStyle name="Uitvoer 3 2 30 2" xfId="20359"/>
    <cellStyle name="Uitvoer 3 2 31" xfId="10779"/>
    <cellStyle name="Uitvoer 3 2 31 2" xfId="20506"/>
    <cellStyle name="Uitvoer 3 2 4" xfId="6011"/>
    <cellStyle name="Uitvoer 3 2 4 2" xfId="15738"/>
    <cellStyle name="Uitvoer 3 2 5" xfId="6036"/>
    <cellStyle name="Uitvoer 3 2 5 2" xfId="15763"/>
    <cellStyle name="Uitvoer 3 2 6" xfId="6386"/>
    <cellStyle name="Uitvoer 3 2 6 2" xfId="16113"/>
    <cellStyle name="Uitvoer 3 2 7" xfId="6591"/>
    <cellStyle name="Uitvoer 3 2 7 2" xfId="16318"/>
    <cellStyle name="Uitvoer 3 2 8" xfId="6796"/>
    <cellStyle name="Uitvoer 3 2 8 2" xfId="16523"/>
    <cellStyle name="Uitvoer 3 2 9" xfId="7000"/>
    <cellStyle name="Uitvoer 3 2 9 2" xfId="16727"/>
    <cellStyle name="Uitvoer 3 20" xfId="7420"/>
    <cellStyle name="Uitvoer 3 20 2" xfId="17147"/>
    <cellStyle name="Uitvoer 3 21" xfId="5186"/>
    <cellStyle name="Uitvoer 3 21 2" xfId="14913"/>
    <cellStyle name="Uitvoer 3 22" xfId="2882"/>
    <cellStyle name="Uitvoer 3 22 2" xfId="12609"/>
    <cellStyle name="Uitvoer 3 23" xfId="4951"/>
    <cellStyle name="Uitvoer 3 23 2" xfId="14678"/>
    <cellStyle name="Uitvoer 3 24" xfId="6413"/>
    <cellStyle name="Uitvoer 3 24 2" xfId="16140"/>
    <cellStyle name="Uitvoer 3 25" xfId="7619"/>
    <cellStyle name="Uitvoer 3 25 2" xfId="17346"/>
    <cellStyle name="Uitvoer 3 26" xfId="4844"/>
    <cellStyle name="Uitvoer 3 26 2" xfId="14571"/>
    <cellStyle name="Uitvoer 3 27" xfId="3413"/>
    <cellStyle name="Uitvoer 3 27 2" xfId="13140"/>
    <cellStyle name="Uitvoer 3 28" xfId="8055"/>
    <cellStyle name="Uitvoer 3 28 2" xfId="17782"/>
    <cellStyle name="Uitvoer 3 29" xfId="5014"/>
    <cellStyle name="Uitvoer 3 29 2" xfId="14741"/>
    <cellStyle name="Uitvoer 3 3" xfId="2373"/>
    <cellStyle name="Uitvoer 3 3 10" xfId="7204"/>
    <cellStyle name="Uitvoer 3 3 10 2" xfId="16931"/>
    <cellStyle name="Uitvoer 3 3 11" xfId="7403"/>
    <cellStyle name="Uitvoer 3 3 11 2" xfId="17130"/>
    <cellStyle name="Uitvoer 3 3 12" xfId="7593"/>
    <cellStyle name="Uitvoer 3 3 12 2" xfId="17320"/>
    <cellStyle name="Uitvoer 3 3 13" xfId="7792"/>
    <cellStyle name="Uitvoer 3 3 13 2" xfId="17519"/>
    <cellStyle name="Uitvoer 3 3 14" xfId="7986"/>
    <cellStyle name="Uitvoer 3 3 14 2" xfId="17713"/>
    <cellStyle name="Uitvoer 3 3 15" xfId="7932"/>
    <cellStyle name="Uitvoer 3 3 15 2" xfId="17659"/>
    <cellStyle name="Uitvoer 3 3 16" xfId="8289"/>
    <cellStyle name="Uitvoer 3 3 16 2" xfId="18016"/>
    <cellStyle name="Uitvoer 3 3 17" xfId="8474"/>
    <cellStyle name="Uitvoer 3 3 17 2" xfId="18201"/>
    <cellStyle name="Uitvoer 3 3 18" xfId="8655"/>
    <cellStyle name="Uitvoer 3 3 18 2" xfId="18382"/>
    <cellStyle name="Uitvoer 3 3 19" xfId="8830"/>
    <cellStyle name="Uitvoer 3 3 19 2" xfId="18557"/>
    <cellStyle name="Uitvoer 3 3 2" xfId="4594"/>
    <cellStyle name="Uitvoer 3 3 2 2" xfId="14321"/>
    <cellStyle name="Uitvoer 3 3 20" xfId="9005"/>
    <cellStyle name="Uitvoer 3 3 20 2" xfId="18732"/>
    <cellStyle name="Uitvoer 3 3 21" xfId="9182"/>
    <cellStyle name="Uitvoer 3 3 21 2" xfId="18909"/>
    <cellStyle name="Uitvoer 3 3 22" xfId="9352"/>
    <cellStyle name="Uitvoer 3 3 22 2" xfId="19079"/>
    <cellStyle name="Uitvoer 3 3 23" xfId="9523"/>
    <cellStyle name="Uitvoer 3 3 23 2" xfId="19250"/>
    <cellStyle name="Uitvoer 3 3 24" xfId="9688"/>
    <cellStyle name="Uitvoer 3 3 24 2" xfId="19415"/>
    <cellStyle name="Uitvoer 3 3 25" xfId="9855"/>
    <cellStyle name="Uitvoer 3 3 25 2" xfId="19582"/>
    <cellStyle name="Uitvoer 3 3 26" xfId="10018"/>
    <cellStyle name="Uitvoer 3 3 26 2" xfId="19745"/>
    <cellStyle name="Uitvoer 3 3 27" xfId="10176"/>
    <cellStyle name="Uitvoer 3 3 27 2" xfId="19903"/>
    <cellStyle name="Uitvoer 3 3 28" xfId="10330"/>
    <cellStyle name="Uitvoer 3 3 28 2" xfId="20057"/>
    <cellStyle name="Uitvoer 3 3 29" xfId="10483"/>
    <cellStyle name="Uitvoer 3 3 29 2" xfId="20210"/>
    <cellStyle name="Uitvoer 3 3 3" xfId="5800"/>
    <cellStyle name="Uitvoer 3 3 3 2" xfId="15527"/>
    <cellStyle name="Uitvoer 3 3 30" xfId="10633"/>
    <cellStyle name="Uitvoer 3 3 30 2" xfId="20360"/>
    <cellStyle name="Uitvoer 3 3 31" xfId="10780"/>
    <cellStyle name="Uitvoer 3 3 31 2" xfId="20507"/>
    <cellStyle name="Uitvoer 3 3 4" xfId="6012"/>
    <cellStyle name="Uitvoer 3 3 4 2" xfId="15739"/>
    <cellStyle name="Uitvoer 3 3 5" xfId="5466"/>
    <cellStyle name="Uitvoer 3 3 5 2" xfId="15193"/>
    <cellStyle name="Uitvoer 3 3 6" xfId="6387"/>
    <cellStyle name="Uitvoer 3 3 6 2" xfId="16114"/>
    <cellStyle name="Uitvoer 3 3 7" xfId="6592"/>
    <cellStyle name="Uitvoer 3 3 7 2" xfId="16319"/>
    <cellStyle name="Uitvoer 3 3 8" xfId="6797"/>
    <cellStyle name="Uitvoer 3 3 8 2" xfId="16524"/>
    <cellStyle name="Uitvoer 3 3 9" xfId="7001"/>
    <cellStyle name="Uitvoer 3 3 9 2" xfId="16728"/>
    <cellStyle name="Uitvoer 3 30" xfId="7841"/>
    <cellStyle name="Uitvoer 3 30 2" xfId="17568"/>
    <cellStyle name="Uitvoer 3 31" xfId="8102"/>
    <cellStyle name="Uitvoer 3 31 2" xfId="17829"/>
    <cellStyle name="Uitvoer 3 32" xfId="7999"/>
    <cellStyle name="Uitvoer 3 32 2" xfId="17726"/>
    <cellStyle name="Uitvoer 3 33" xfId="9204"/>
    <cellStyle name="Uitvoer 3 33 2" xfId="18931"/>
    <cellStyle name="Uitvoer 3 4" xfId="3075"/>
    <cellStyle name="Uitvoer 3 4 2" xfId="12802"/>
    <cellStyle name="Uitvoer 3 5" xfId="2654"/>
    <cellStyle name="Uitvoer 3 5 2" xfId="12381"/>
    <cellStyle name="Uitvoer 3 6" xfId="5627"/>
    <cellStyle name="Uitvoer 3 6 2" xfId="15354"/>
    <cellStyle name="Uitvoer 3 7" xfId="5458"/>
    <cellStyle name="Uitvoer 3 7 2" xfId="15185"/>
    <cellStyle name="Uitvoer 3 8" xfId="4769"/>
    <cellStyle name="Uitvoer 3 8 2" xfId="14496"/>
    <cellStyle name="Uitvoer 3 9" xfId="5390"/>
    <cellStyle name="Uitvoer 3 9 2" xfId="15117"/>
    <cellStyle name="Uitvoer 4" xfId="874"/>
    <cellStyle name="Uitvoer 4 10" xfId="5156"/>
    <cellStyle name="Uitvoer 4 10 2" xfId="14883"/>
    <cellStyle name="Uitvoer 4 11" xfId="5193"/>
    <cellStyle name="Uitvoer 4 11 2" xfId="14920"/>
    <cellStyle name="Uitvoer 4 12" xfId="4996"/>
    <cellStyle name="Uitvoer 4 12 2" xfId="14723"/>
    <cellStyle name="Uitvoer 4 13" xfId="2799"/>
    <cellStyle name="Uitvoer 4 13 2" xfId="12526"/>
    <cellStyle name="Uitvoer 4 14" xfId="2502"/>
    <cellStyle name="Uitvoer 4 14 2" xfId="12229"/>
    <cellStyle name="Uitvoer 4 15" xfId="6212"/>
    <cellStyle name="Uitvoer 4 15 2" xfId="15939"/>
    <cellStyle name="Uitvoer 4 16" xfId="7442"/>
    <cellStyle name="Uitvoer 4 16 2" xfId="17169"/>
    <cellStyle name="Uitvoer 4 17" xfId="2457"/>
    <cellStyle name="Uitvoer 4 17 2" xfId="12184"/>
    <cellStyle name="Uitvoer 4 18" xfId="2927"/>
    <cellStyle name="Uitvoer 4 18 2" xfId="12654"/>
    <cellStyle name="Uitvoer 4 19" xfId="7241"/>
    <cellStyle name="Uitvoer 4 19 2" xfId="16968"/>
    <cellStyle name="Uitvoer 4 2" xfId="2374"/>
    <cellStyle name="Uitvoer 4 2 10" xfId="7205"/>
    <cellStyle name="Uitvoer 4 2 10 2" xfId="16932"/>
    <cellStyle name="Uitvoer 4 2 11" xfId="7404"/>
    <cellStyle name="Uitvoer 4 2 11 2" xfId="17131"/>
    <cellStyle name="Uitvoer 4 2 12" xfId="7594"/>
    <cellStyle name="Uitvoer 4 2 12 2" xfId="17321"/>
    <cellStyle name="Uitvoer 4 2 13" xfId="7793"/>
    <cellStyle name="Uitvoer 4 2 13 2" xfId="17520"/>
    <cellStyle name="Uitvoer 4 2 14" xfId="7987"/>
    <cellStyle name="Uitvoer 4 2 14 2" xfId="17714"/>
    <cellStyle name="Uitvoer 4 2 15" xfId="7933"/>
    <cellStyle name="Uitvoer 4 2 15 2" xfId="17660"/>
    <cellStyle name="Uitvoer 4 2 16" xfId="8290"/>
    <cellStyle name="Uitvoer 4 2 16 2" xfId="18017"/>
    <cellStyle name="Uitvoer 4 2 17" xfId="8475"/>
    <cellStyle name="Uitvoer 4 2 17 2" xfId="18202"/>
    <cellStyle name="Uitvoer 4 2 18" xfId="8656"/>
    <cellStyle name="Uitvoer 4 2 18 2" xfId="18383"/>
    <cellStyle name="Uitvoer 4 2 19" xfId="8831"/>
    <cellStyle name="Uitvoer 4 2 19 2" xfId="18558"/>
    <cellStyle name="Uitvoer 4 2 2" xfId="4595"/>
    <cellStyle name="Uitvoer 4 2 2 2" xfId="14322"/>
    <cellStyle name="Uitvoer 4 2 20" xfId="9006"/>
    <cellStyle name="Uitvoer 4 2 20 2" xfId="18733"/>
    <cellStyle name="Uitvoer 4 2 21" xfId="9183"/>
    <cellStyle name="Uitvoer 4 2 21 2" xfId="18910"/>
    <cellStyle name="Uitvoer 4 2 22" xfId="9353"/>
    <cellStyle name="Uitvoer 4 2 22 2" xfId="19080"/>
    <cellStyle name="Uitvoer 4 2 23" xfId="9524"/>
    <cellStyle name="Uitvoer 4 2 23 2" xfId="19251"/>
    <cellStyle name="Uitvoer 4 2 24" xfId="9689"/>
    <cellStyle name="Uitvoer 4 2 24 2" xfId="19416"/>
    <cellStyle name="Uitvoer 4 2 25" xfId="9856"/>
    <cellStyle name="Uitvoer 4 2 25 2" xfId="19583"/>
    <cellStyle name="Uitvoer 4 2 26" xfId="10019"/>
    <cellStyle name="Uitvoer 4 2 26 2" xfId="19746"/>
    <cellStyle name="Uitvoer 4 2 27" xfId="10177"/>
    <cellStyle name="Uitvoer 4 2 27 2" xfId="19904"/>
    <cellStyle name="Uitvoer 4 2 28" xfId="10331"/>
    <cellStyle name="Uitvoer 4 2 28 2" xfId="20058"/>
    <cellStyle name="Uitvoer 4 2 29" xfId="10484"/>
    <cellStyle name="Uitvoer 4 2 29 2" xfId="20211"/>
    <cellStyle name="Uitvoer 4 2 3" xfId="5801"/>
    <cellStyle name="Uitvoer 4 2 3 2" xfId="15528"/>
    <cellStyle name="Uitvoer 4 2 30" xfId="10634"/>
    <cellStyle name="Uitvoer 4 2 30 2" xfId="20361"/>
    <cellStyle name="Uitvoer 4 2 31" xfId="10781"/>
    <cellStyle name="Uitvoer 4 2 31 2" xfId="20508"/>
    <cellStyle name="Uitvoer 4 2 4" xfId="6013"/>
    <cellStyle name="Uitvoer 4 2 4 2" xfId="15740"/>
    <cellStyle name="Uitvoer 4 2 5" xfId="5958"/>
    <cellStyle name="Uitvoer 4 2 5 2" xfId="15685"/>
    <cellStyle name="Uitvoer 4 2 6" xfId="6388"/>
    <cellStyle name="Uitvoer 4 2 6 2" xfId="16115"/>
    <cellStyle name="Uitvoer 4 2 7" xfId="6593"/>
    <cellStyle name="Uitvoer 4 2 7 2" xfId="16320"/>
    <cellStyle name="Uitvoer 4 2 8" xfId="6798"/>
    <cellStyle name="Uitvoer 4 2 8 2" xfId="16525"/>
    <cellStyle name="Uitvoer 4 2 9" xfId="7002"/>
    <cellStyle name="Uitvoer 4 2 9 2" xfId="16729"/>
    <cellStyle name="Uitvoer 4 20" xfId="4965"/>
    <cellStyle name="Uitvoer 4 20 2" xfId="14692"/>
    <cellStyle name="Uitvoer 4 21" xfId="8325"/>
    <cellStyle name="Uitvoer 4 21 2" xfId="18052"/>
    <cellStyle name="Uitvoer 4 22" xfId="5611"/>
    <cellStyle name="Uitvoer 4 22 2" xfId="15338"/>
    <cellStyle name="Uitvoer 4 23" xfId="2855"/>
    <cellStyle name="Uitvoer 4 23 2" xfId="12582"/>
    <cellStyle name="Uitvoer 4 24" xfId="5257"/>
    <cellStyle name="Uitvoer 4 24 2" xfId="14984"/>
    <cellStyle name="Uitvoer 4 25" xfId="9036"/>
    <cellStyle name="Uitvoer 4 25 2" xfId="18763"/>
    <cellStyle name="Uitvoer 4 26" xfId="2937"/>
    <cellStyle name="Uitvoer 4 26 2" xfId="12664"/>
    <cellStyle name="Uitvoer 4 27" xfId="6638"/>
    <cellStyle name="Uitvoer 4 27 2" xfId="16365"/>
    <cellStyle name="Uitvoer 4 28" xfId="5533"/>
    <cellStyle name="Uitvoer 4 28 2" xfId="15260"/>
    <cellStyle name="Uitvoer 4 29" xfId="9714"/>
    <cellStyle name="Uitvoer 4 29 2" xfId="19441"/>
    <cellStyle name="Uitvoer 4 3" xfId="2375"/>
    <cellStyle name="Uitvoer 4 3 10" xfId="7206"/>
    <cellStyle name="Uitvoer 4 3 10 2" xfId="16933"/>
    <cellStyle name="Uitvoer 4 3 11" xfId="7405"/>
    <cellStyle name="Uitvoer 4 3 11 2" xfId="17132"/>
    <cellStyle name="Uitvoer 4 3 12" xfId="7595"/>
    <cellStyle name="Uitvoer 4 3 12 2" xfId="17322"/>
    <cellStyle name="Uitvoer 4 3 13" xfId="7794"/>
    <cellStyle name="Uitvoer 4 3 13 2" xfId="17521"/>
    <cellStyle name="Uitvoer 4 3 14" xfId="7988"/>
    <cellStyle name="Uitvoer 4 3 14 2" xfId="17715"/>
    <cellStyle name="Uitvoer 4 3 15" xfId="8015"/>
    <cellStyle name="Uitvoer 4 3 15 2" xfId="17742"/>
    <cellStyle name="Uitvoer 4 3 16" xfId="8291"/>
    <cellStyle name="Uitvoer 4 3 16 2" xfId="18018"/>
    <cellStyle name="Uitvoer 4 3 17" xfId="8476"/>
    <cellStyle name="Uitvoer 4 3 17 2" xfId="18203"/>
    <cellStyle name="Uitvoer 4 3 18" xfId="8657"/>
    <cellStyle name="Uitvoer 4 3 18 2" xfId="18384"/>
    <cellStyle name="Uitvoer 4 3 19" xfId="8832"/>
    <cellStyle name="Uitvoer 4 3 19 2" xfId="18559"/>
    <cellStyle name="Uitvoer 4 3 2" xfId="4596"/>
    <cellStyle name="Uitvoer 4 3 2 2" xfId="14323"/>
    <cellStyle name="Uitvoer 4 3 20" xfId="9007"/>
    <cellStyle name="Uitvoer 4 3 20 2" xfId="18734"/>
    <cellStyle name="Uitvoer 4 3 21" xfId="9184"/>
    <cellStyle name="Uitvoer 4 3 21 2" xfId="18911"/>
    <cellStyle name="Uitvoer 4 3 22" xfId="9354"/>
    <cellStyle name="Uitvoer 4 3 22 2" xfId="19081"/>
    <cellStyle name="Uitvoer 4 3 23" xfId="9525"/>
    <cellStyle name="Uitvoer 4 3 23 2" xfId="19252"/>
    <cellStyle name="Uitvoer 4 3 24" xfId="9690"/>
    <cellStyle name="Uitvoer 4 3 24 2" xfId="19417"/>
    <cellStyle name="Uitvoer 4 3 25" xfId="9857"/>
    <cellStyle name="Uitvoer 4 3 25 2" xfId="19584"/>
    <cellStyle name="Uitvoer 4 3 26" xfId="10020"/>
    <cellStyle name="Uitvoer 4 3 26 2" xfId="19747"/>
    <cellStyle name="Uitvoer 4 3 27" xfId="10178"/>
    <cellStyle name="Uitvoer 4 3 27 2" xfId="19905"/>
    <cellStyle name="Uitvoer 4 3 28" xfId="10332"/>
    <cellStyle name="Uitvoer 4 3 28 2" xfId="20059"/>
    <cellStyle name="Uitvoer 4 3 29" xfId="10485"/>
    <cellStyle name="Uitvoer 4 3 29 2" xfId="20212"/>
    <cellStyle name="Uitvoer 4 3 3" xfId="5802"/>
    <cellStyle name="Uitvoer 4 3 3 2" xfId="15529"/>
    <cellStyle name="Uitvoer 4 3 30" xfId="10635"/>
    <cellStyle name="Uitvoer 4 3 30 2" xfId="20362"/>
    <cellStyle name="Uitvoer 4 3 31" xfId="10782"/>
    <cellStyle name="Uitvoer 4 3 31 2" xfId="20509"/>
    <cellStyle name="Uitvoer 4 3 4" xfId="6014"/>
    <cellStyle name="Uitvoer 4 3 4 2" xfId="15741"/>
    <cellStyle name="Uitvoer 4 3 5" xfId="5959"/>
    <cellStyle name="Uitvoer 4 3 5 2" xfId="15686"/>
    <cellStyle name="Uitvoer 4 3 6" xfId="6389"/>
    <cellStyle name="Uitvoer 4 3 6 2" xfId="16116"/>
    <cellStyle name="Uitvoer 4 3 7" xfId="6594"/>
    <cellStyle name="Uitvoer 4 3 7 2" xfId="16321"/>
    <cellStyle name="Uitvoer 4 3 8" xfId="6799"/>
    <cellStyle name="Uitvoer 4 3 8 2" xfId="16526"/>
    <cellStyle name="Uitvoer 4 3 9" xfId="7003"/>
    <cellStyle name="Uitvoer 4 3 9 2" xfId="16730"/>
    <cellStyle name="Uitvoer 4 30" xfId="8674"/>
    <cellStyle name="Uitvoer 4 30 2" xfId="18401"/>
    <cellStyle name="Uitvoer 4 31" xfId="8046"/>
    <cellStyle name="Uitvoer 4 31 2" xfId="17773"/>
    <cellStyle name="Uitvoer 4 32" xfId="8316"/>
    <cellStyle name="Uitvoer 4 32 2" xfId="18043"/>
    <cellStyle name="Uitvoer 4 33" xfId="8021"/>
    <cellStyle name="Uitvoer 4 33 2" xfId="17748"/>
    <cellStyle name="Uitvoer 4 4" xfId="3076"/>
    <cellStyle name="Uitvoer 4 4 2" xfId="12803"/>
    <cellStyle name="Uitvoer 4 5" xfId="2653"/>
    <cellStyle name="Uitvoer 4 5 2" xfId="12380"/>
    <cellStyle name="Uitvoer 4 6" xfId="5161"/>
    <cellStyle name="Uitvoer 4 6 2" xfId="14888"/>
    <cellStyle name="Uitvoer 4 7" xfId="4723"/>
    <cellStyle name="Uitvoer 4 7 2" xfId="14450"/>
    <cellStyle name="Uitvoer 4 8" xfId="2618"/>
    <cellStyle name="Uitvoer 4 8 2" xfId="12345"/>
    <cellStyle name="Uitvoer 4 9" xfId="5214"/>
    <cellStyle name="Uitvoer 4 9 2" xfId="14941"/>
    <cellStyle name="Uitvoer 5" xfId="875"/>
    <cellStyle name="Uitvoer 5 10" xfId="4694"/>
    <cellStyle name="Uitvoer 5 10 2" xfId="14421"/>
    <cellStyle name="Uitvoer 5 11" xfId="5241"/>
    <cellStyle name="Uitvoer 5 11 2" xfId="14968"/>
    <cellStyle name="Uitvoer 5 12" xfId="5838"/>
    <cellStyle name="Uitvoer 5 12 2" xfId="15565"/>
    <cellStyle name="Uitvoer 5 13" xfId="2805"/>
    <cellStyle name="Uitvoer 5 13 2" xfId="12532"/>
    <cellStyle name="Uitvoer 5 14" xfId="5125"/>
    <cellStyle name="Uitvoer 5 14 2" xfId="14852"/>
    <cellStyle name="Uitvoer 5 15" xfId="5231"/>
    <cellStyle name="Uitvoer 5 15 2" xfId="14958"/>
    <cellStyle name="Uitvoer 5 16" xfId="5224"/>
    <cellStyle name="Uitvoer 5 16 2" xfId="14951"/>
    <cellStyle name="Uitvoer 5 17" xfId="5028"/>
    <cellStyle name="Uitvoer 5 17 2" xfId="14755"/>
    <cellStyle name="Uitvoer 5 18" xfId="5253"/>
    <cellStyle name="Uitvoer 5 18 2" xfId="14980"/>
    <cellStyle name="Uitvoer 5 19" xfId="5200"/>
    <cellStyle name="Uitvoer 5 19 2" xfId="14927"/>
    <cellStyle name="Uitvoer 5 2" xfId="2376"/>
    <cellStyle name="Uitvoer 5 2 10" xfId="7207"/>
    <cellStyle name="Uitvoer 5 2 10 2" xfId="16934"/>
    <cellStyle name="Uitvoer 5 2 11" xfId="7406"/>
    <cellStyle name="Uitvoer 5 2 11 2" xfId="17133"/>
    <cellStyle name="Uitvoer 5 2 12" xfId="7596"/>
    <cellStyle name="Uitvoer 5 2 12 2" xfId="17323"/>
    <cellStyle name="Uitvoer 5 2 13" xfId="7795"/>
    <cellStyle name="Uitvoer 5 2 13 2" xfId="17522"/>
    <cellStyle name="Uitvoer 5 2 14" xfId="7989"/>
    <cellStyle name="Uitvoer 5 2 14 2" xfId="17716"/>
    <cellStyle name="Uitvoer 5 2 15" xfId="8008"/>
    <cellStyle name="Uitvoer 5 2 15 2" xfId="17735"/>
    <cellStyle name="Uitvoer 5 2 16" xfId="8292"/>
    <cellStyle name="Uitvoer 5 2 16 2" xfId="18019"/>
    <cellStyle name="Uitvoer 5 2 17" xfId="8477"/>
    <cellStyle name="Uitvoer 5 2 17 2" xfId="18204"/>
    <cellStyle name="Uitvoer 5 2 18" xfId="8658"/>
    <cellStyle name="Uitvoer 5 2 18 2" xfId="18385"/>
    <cellStyle name="Uitvoer 5 2 19" xfId="8833"/>
    <cellStyle name="Uitvoer 5 2 19 2" xfId="18560"/>
    <cellStyle name="Uitvoer 5 2 2" xfId="4597"/>
    <cellStyle name="Uitvoer 5 2 2 2" xfId="14324"/>
    <cellStyle name="Uitvoer 5 2 20" xfId="9008"/>
    <cellStyle name="Uitvoer 5 2 20 2" xfId="18735"/>
    <cellStyle name="Uitvoer 5 2 21" xfId="9185"/>
    <cellStyle name="Uitvoer 5 2 21 2" xfId="18912"/>
    <cellStyle name="Uitvoer 5 2 22" xfId="9355"/>
    <cellStyle name="Uitvoer 5 2 22 2" xfId="19082"/>
    <cellStyle name="Uitvoer 5 2 23" xfId="9526"/>
    <cellStyle name="Uitvoer 5 2 23 2" xfId="19253"/>
    <cellStyle name="Uitvoer 5 2 24" xfId="9691"/>
    <cellStyle name="Uitvoer 5 2 24 2" xfId="19418"/>
    <cellStyle name="Uitvoer 5 2 25" xfId="9858"/>
    <cellStyle name="Uitvoer 5 2 25 2" xfId="19585"/>
    <cellStyle name="Uitvoer 5 2 26" xfId="10021"/>
    <cellStyle name="Uitvoer 5 2 26 2" xfId="19748"/>
    <cellStyle name="Uitvoer 5 2 27" xfId="10179"/>
    <cellStyle name="Uitvoer 5 2 27 2" xfId="19906"/>
    <cellStyle name="Uitvoer 5 2 28" xfId="10333"/>
    <cellStyle name="Uitvoer 5 2 28 2" xfId="20060"/>
    <cellStyle name="Uitvoer 5 2 29" xfId="10486"/>
    <cellStyle name="Uitvoer 5 2 29 2" xfId="20213"/>
    <cellStyle name="Uitvoer 5 2 3" xfId="5803"/>
    <cellStyle name="Uitvoer 5 2 3 2" xfId="15530"/>
    <cellStyle name="Uitvoer 5 2 30" xfId="10636"/>
    <cellStyle name="Uitvoer 5 2 30 2" xfId="20363"/>
    <cellStyle name="Uitvoer 5 2 31" xfId="10783"/>
    <cellStyle name="Uitvoer 5 2 31 2" xfId="20510"/>
    <cellStyle name="Uitvoer 5 2 4" xfId="6015"/>
    <cellStyle name="Uitvoer 5 2 4 2" xfId="15742"/>
    <cellStyle name="Uitvoer 5 2 5" xfId="6049"/>
    <cellStyle name="Uitvoer 5 2 5 2" xfId="15776"/>
    <cellStyle name="Uitvoer 5 2 6" xfId="6390"/>
    <cellStyle name="Uitvoer 5 2 6 2" xfId="16117"/>
    <cellStyle name="Uitvoer 5 2 7" xfId="6595"/>
    <cellStyle name="Uitvoer 5 2 7 2" xfId="16322"/>
    <cellStyle name="Uitvoer 5 2 8" xfId="6800"/>
    <cellStyle name="Uitvoer 5 2 8 2" xfId="16527"/>
    <cellStyle name="Uitvoer 5 2 9" xfId="7004"/>
    <cellStyle name="Uitvoer 5 2 9 2" xfId="16731"/>
    <cellStyle name="Uitvoer 5 20" xfId="2644"/>
    <cellStyle name="Uitvoer 5 20 2" xfId="12371"/>
    <cellStyle name="Uitvoer 5 21" xfId="6210"/>
    <cellStyle name="Uitvoer 5 21 2" xfId="15937"/>
    <cellStyle name="Uitvoer 5 22" xfId="8305"/>
    <cellStyle name="Uitvoer 5 22 2" xfId="18032"/>
    <cellStyle name="Uitvoer 5 23" xfId="8061"/>
    <cellStyle name="Uitvoer 5 23 2" xfId="17788"/>
    <cellStyle name="Uitvoer 5 24" xfId="5486"/>
    <cellStyle name="Uitvoer 5 24 2" xfId="15213"/>
    <cellStyle name="Uitvoer 5 25" xfId="8107"/>
    <cellStyle name="Uitvoer 5 25 2" xfId="17834"/>
    <cellStyle name="Uitvoer 5 26" xfId="9020"/>
    <cellStyle name="Uitvoer 5 26 2" xfId="18747"/>
    <cellStyle name="Uitvoer 5 27" xfId="7638"/>
    <cellStyle name="Uitvoer 5 27 2" xfId="17365"/>
    <cellStyle name="Uitvoer 5 28" xfId="7229"/>
    <cellStyle name="Uitvoer 5 28 2" xfId="16956"/>
    <cellStyle name="Uitvoer 5 29" xfId="5639"/>
    <cellStyle name="Uitvoer 5 29 2" xfId="15366"/>
    <cellStyle name="Uitvoer 5 3" xfId="2377"/>
    <cellStyle name="Uitvoer 5 3 10" xfId="7208"/>
    <cellStyle name="Uitvoer 5 3 10 2" xfId="16935"/>
    <cellStyle name="Uitvoer 5 3 11" xfId="7407"/>
    <cellStyle name="Uitvoer 5 3 11 2" xfId="17134"/>
    <cellStyle name="Uitvoer 5 3 12" xfId="7597"/>
    <cellStyle name="Uitvoer 5 3 12 2" xfId="17324"/>
    <cellStyle name="Uitvoer 5 3 13" xfId="7796"/>
    <cellStyle name="Uitvoer 5 3 13 2" xfId="17523"/>
    <cellStyle name="Uitvoer 5 3 14" xfId="7990"/>
    <cellStyle name="Uitvoer 5 3 14 2" xfId="17717"/>
    <cellStyle name="Uitvoer 5 3 15" xfId="7419"/>
    <cellStyle name="Uitvoer 5 3 15 2" xfId="17146"/>
    <cellStyle name="Uitvoer 5 3 16" xfId="8293"/>
    <cellStyle name="Uitvoer 5 3 16 2" xfId="18020"/>
    <cellStyle name="Uitvoer 5 3 17" xfId="8478"/>
    <cellStyle name="Uitvoer 5 3 17 2" xfId="18205"/>
    <cellStyle name="Uitvoer 5 3 18" xfId="8659"/>
    <cellStyle name="Uitvoer 5 3 18 2" xfId="18386"/>
    <cellStyle name="Uitvoer 5 3 19" xfId="8834"/>
    <cellStyle name="Uitvoer 5 3 19 2" xfId="18561"/>
    <cellStyle name="Uitvoer 5 3 2" xfId="4598"/>
    <cellStyle name="Uitvoer 5 3 2 2" xfId="14325"/>
    <cellStyle name="Uitvoer 5 3 20" xfId="9009"/>
    <cellStyle name="Uitvoer 5 3 20 2" xfId="18736"/>
    <cellStyle name="Uitvoer 5 3 21" xfId="9186"/>
    <cellStyle name="Uitvoer 5 3 21 2" xfId="18913"/>
    <cellStyle name="Uitvoer 5 3 22" xfId="9356"/>
    <cellStyle name="Uitvoer 5 3 22 2" xfId="19083"/>
    <cellStyle name="Uitvoer 5 3 23" xfId="9527"/>
    <cellStyle name="Uitvoer 5 3 23 2" xfId="19254"/>
    <cellStyle name="Uitvoer 5 3 24" xfId="9692"/>
    <cellStyle name="Uitvoer 5 3 24 2" xfId="19419"/>
    <cellStyle name="Uitvoer 5 3 25" xfId="9859"/>
    <cellStyle name="Uitvoer 5 3 25 2" xfId="19586"/>
    <cellStyle name="Uitvoer 5 3 26" xfId="10022"/>
    <cellStyle name="Uitvoer 5 3 26 2" xfId="19749"/>
    <cellStyle name="Uitvoer 5 3 27" xfId="10180"/>
    <cellStyle name="Uitvoer 5 3 27 2" xfId="19907"/>
    <cellStyle name="Uitvoer 5 3 28" xfId="10334"/>
    <cellStyle name="Uitvoer 5 3 28 2" xfId="20061"/>
    <cellStyle name="Uitvoer 5 3 29" xfId="10487"/>
    <cellStyle name="Uitvoer 5 3 29 2" xfId="20214"/>
    <cellStyle name="Uitvoer 5 3 3" xfId="5804"/>
    <cellStyle name="Uitvoer 5 3 3 2" xfId="15531"/>
    <cellStyle name="Uitvoer 5 3 30" xfId="10637"/>
    <cellStyle name="Uitvoer 5 3 30 2" xfId="20364"/>
    <cellStyle name="Uitvoer 5 3 31" xfId="10784"/>
    <cellStyle name="Uitvoer 5 3 31 2" xfId="20511"/>
    <cellStyle name="Uitvoer 5 3 4" xfId="6016"/>
    <cellStyle name="Uitvoer 5 3 4 2" xfId="15743"/>
    <cellStyle name="Uitvoer 5 3 5" xfId="6039"/>
    <cellStyle name="Uitvoer 5 3 5 2" xfId="15766"/>
    <cellStyle name="Uitvoer 5 3 6" xfId="6391"/>
    <cellStyle name="Uitvoer 5 3 6 2" xfId="16118"/>
    <cellStyle name="Uitvoer 5 3 7" xfId="6596"/>
    <cellStyle name="Uitvoer 5 3 7 2" xfId="16323"/>
    <cellStyle name="Uitvoer 5 3 8" xfId="6801"/>
    <cellStyle name="Uitvoer 5 3 8 2" xfId="16528"/>
    <cellStyle name="Uitvoer 5 3 9" xfId="7005"/>
    <cellStyle name="Uitvoer 5 3 9 2" xfId="16732"/>
    <cellStyle name="Uitvoer 5 30" xfId="9704"/>
    <cellStyle name="Uitvoer 5 30 2" xfId="19431"/>
    <cellStyle name="Uitvoer 5 31" xfId="8307"/>
    <cellStyle name="Uitvoer 5 31 2" xfId="18034"/>
    <cellStyle name="Uitvoer 5 32" xfId="6063"/>
    <cellStyle name="Uitvoer 5 32 2" xfId="15790"/>
    <cellStyle name="Uitvoer 5 33" xfId="8511"/>
    <cellStyle name="Uitvoer 5 33 2" xfId="18238"/>
    <cellStyle name="Uitvoer 5 4" xfId="3077"/>
    <cellStyle name="Uitvoer 5 4 2" xfId="12804"/>
    <cellStyle name="Uitvoer 5 5" xfId="2652"/>
    <cellStyle name="Uitvoer 5 5 2" xfId="12379"/>
    <cellStyle name="Uitvoer 5 6" xfId="4872"/>
    <cellStyle name="Uitvoer 5 6 2" xfId="14599"/>
    <cellStyle name="Uitvoer 5 7" xfId="3034"/>
    <cellStyle name="Uitvoer 5 7 2" xfId="12761"/>
    <cellStyle name="Uitvoer 5 8" xfId="5418"/>
    <cellStyle name="Uitvoer 5 8 2" xfId="15145"/>
    <cellStyle name="Uitvoer 5 9" xfId="2440"/>
    <cellStyle name="Uitvoer 5 9 2" xfId="12167"/>
    <cellStyle name="Uitvoer 6" xfId="876"/>
    <cellStyle name="Uitvoer 6 10" xfId="5818"/>
    <cellStyle name="Uitvoer 6 10 2" xfId="15545"/>
    <cellStyle name="Uitvoer 6 11" xfId="5329"/>
    <cellStyle name="Uitvoer 6 11 2" xfId="15056"/>
    <cellStyle name="Uitvoer 6 12" xfId="5748"/>
    <cellStyle name="Uitvoer 6 12 2" xfId="15475"/>
    <cellStyle name="Uitvoer 6 13" xfId="5549"/>
    <cellStyle name="Uitvoer 6 13 2" xfId="15276"/>
    <cellStyle name="Uitvoer 6 14" xfId="4704"/>
    <cellStyle name="Uitvoer 6 14 2" xfId="14431"/>
    <cellStyle name="Uitvoer 6 15" xfId="2785"/>
    <cellStyle name="Uitvoer 6 15 2" xfId="12512"/>
    <cellStyle name="Uitvoer 6 16" xfId="5128"/>
    <cellStyle name="Uitvoer 6 16 2" xfId="14855"/>
    <cellStyle name="Uitvoer 6 17" xfId="5592"/>
    <cellStyle name="Uitvoer 6 17 2" xfId="15319"/>
    <cellStyle name="Uitvoer 6 18" xfId="5474"/>
    <cellStyle name="Uitvoer 6 18 2" xfId="15201"/>
    <cellStyle name="Uitvoer 6 19" xfId="7741"/>
    <cellStyle name="Uitvoer 6 19 2" xfId="17468"/>
    <cellStyle name="Uitvoer 6 2" xfId="2378"/>
    <cellStyle name="Uitvoer 6 2 10" xfId="7209"/>
    <cellStyle name="Uitvoer 6 2 10 2" xfId="16936"/>
    <cellStyle name="Uitvoer 6 2 11" xfId="7408"/>
    <cellStyle name="Uitvoer 6 2 11 2" xfId="17135"/>
    <cellStyle name="Uitvoer 6 2 12" xfId="7598"/>
    <cellStyle name="Uitvoer 6 2 12 2" xfId="17325"/>
    <cellStyle name="Uitvoer 6 2 13" xfId="7797"/>
    <cellStyle name="Uitvoer 6 2 13 2" xfId="17524"/>
    <cellStyle name="Uitvoer 6 2 14" xfId="7991"/>
    <cellStyle name="Uitvoer 6 2 14 2" xfId="17718"/>
    <cellStyle name="Uitvoer 6 2 15" xfId="8014"/>
    <cellStyle name="Uitvoer 6 2 15 2" xfId="17741"/>
    <cellStyle name="Uitvoer 6 2 16" xfId="8294"/>
    <cellStyle name="Uitvoer 6 2 16 2" xfId="18021"/>
    <cellStyle name="Uitvoer 6 2 17" xfId="8479"/>
    <cellStyle name="Uitvoer 6 2 17 2" xfId="18206"/>
    <cellStyle name="Uitvoer 6 2 18" xfId="8660"/>
    <cellStyle name="Uitvoer 6 2 18 2" xfId="18387"/>
    <cellStyle name="Uitvoer 6 2 19" xfId="8835"/>
    <cellStyle name="Uitvoer 6 2 19 2" xfId="18562"/>
    <cellStyle name="Uitvoer 6 2 2" xfId="4599"/>
    <cellStyle name="Uitvoer 6 2 2 2" xfId="14326"/>
    <cellStyle name="Uitvoer 6 2 20" xfId="9010"/>
    <cellStyle name="Uitvoer 6 2 20 2" xfId="18737"/>
    <cellStyle name="Uitvoer 6 2 21" xfId="9187"/>
    <cellStyle name="Uitvoer 6 2 21 2" xfId="18914"/>
    <cellStyle name="Uitvoer 6 2 22" xfId="9357"/>
    <cellStyle name="Uitvoer 6 2 22 2" xfId="19084"/>
    <cellStyle name="Uitvoer 6 2 23" xfId="9528"/>
    <cellStyle name="Uitvoer 6 2 23 2" xfId="19255"/>
    <cellStyle name="Uitvoer 6 2 24" xfId="9693"/>
    <cellStyle name="Uitvoer 6 2 24 2" xfId="19420"/>
    <cellStyle name="Uitvoer 6 2 25" xfId="9860"/>
    <cellStyle name="Uitvoer 6 2 25 2" xfId="19587"/>
    <cellStyle name="Uitvoer 6 2 26" xfId="10023"/>
    <cellStyle name="Uitvoer 6 2 26 2" xfId="19750"/>
    <cellStyle name="Uitvoer 6 2 27" xfId="10181"/>
    <cellStyle name="Uitvoer 6 2 27 2" xfId="19908"/>
    <cellStyle name="Uitvoer 6 2 28" xfId="10335"/>
    <cellStyle name="Uitvoer 6 2 28 2" xfId="20062"/>
    <cellStyle name="Uitvoer 6 2 29" xfId="10488"/>
    <cellStyle name="Uitvoer 6 2 29 2" xfId="20215"/>
    <cellStyle name="Uitvoer 6 2 3" xfId="5805"/>
    <cellStyle name="Uitvoer 6 2 3 2" xfId="15532"/>
    <cellStyle name="Uitvoer 6 2 30" xfId="10638"/>
    <cellStyle name="Uitvoer 6 2 30 2" xfId="20365"/>
    <cellStyle name="Uitvoer 6 2 31" xfId="10785"/>
    <cellStyle name="Uitvoer 6 2 31 2" xfId="20512"/>
    <cellStyle name="Uitvoer 6 2 4" xfId="6017"/>
    <cellStyle name="Uitvoer 6 2 4 2" xfId="15744"/>
    <cellStyle name="Uitvoer 6 2 5" xfId="5280"/>
    <cellStyle name="Uitvoer 6 2 5 2" xfId="15007"/>
    <cellStyle name="Uitvoer 6 2 6" xfId="6392"/>
    <cellStyle name="Uitvoer 6 2 6 2" xfId="16119"/>
    <cellStyle name="Uitvoer 6 2 7" xfId="6597"/>
    <cellStyle name="Uitvoer 6 2 7 2" xfId="16324"/>
    <cellStyle name="Uitvoer 6 2 8" xfId="6802"/>
    <cellStyle name="Uitvoer 6 2 8 2" xfId="16529"/>
    <cellStyle name="Uitvoer 6 2 9" xfId="7006"/>
    <cellStyle name="Uitvoer 6 2 9 2" xfId="16733"/>
    <cellStyle name="Uitvoer 6 20" xfId="7432"/>
    <cellStyle name="Uitvoer 6 20 2" xfId="17159"/>
    <cellStyle name="Uitvoer 6 21" xfId="7031"/>
    <cellStyle name="Uitvoer 6 21 2" xfId="16758"/>
    <cellStyle name="Uitvoer 6 22" xfId="2473"/>
    <cellStyle name="Uitvoer 6 22 2" xfId="12200"/>
    <cellStyle name="Uitvoer 6 23" xfId="8314"/>
    <cellStyle name="Uitvoer 6 23 2" xfId="18041"/>
    <cellStyle name="Uitvoer 6 24" xfId="2993"/>
    <cellStyle name="Uitvoer 6 24 2" xfId="12720"/>
    <cellStyle name="Uitvoer 6 25" xfId="7833"/>
    <cellStyle name="Uitvoer 6 25 2" xfId="17560"/>
    <cellStyle name="Uitvoer 6 26" xfId="6631"/>
    <cellStyle name="Uitvoer 6 26 2" xfId="16358"/>
    <cellStyle name="Uitvoer 6 27" xfId="9027"/>
    <cellStyle name="Uitvoer 6 27 2" xfId="18754"/>
    <cellStyle name="Uitvoer 6 28" xfId="7219"/>
    <cellStyle name="Uitvoer 6 28 2" xfId="16946"/>
    <cellStyle name="Uitvoer 6 29" xfId="7832"/>
    <cellStyle name="Uitvoer 6 29 2" xfId="17559"/>
    <cellStyle name="Uitvoer 6 3" xfId="2379"/>
    <cellStyle name="Uitvoer 6 3 10" xfId="7210"/>
    <cellStyle name="Uitvoer 6 3 10 2" xfId="16937"/>
    <cellStyle name="Uitvoer 6 3 11" xfId="7409"/>
    <cellStyle name="Uitvoer 6 3 11 2" xfId="17136"/>
    <cellStyle name="Uitvoer 6 3 12" xfId="7599"/>
    <cellStyle name="Uitvoer 6 3 12 2" xfId="17326"/>
    <cellStyle name="Uitvoer 6 3 13" xfId="7798"/>
    <cellStyle name="Uitvoer 6 3 13 2" xfId="17525"/>
    <cellStyle name="Uitvoer 6 3 14" xfId="7992"/>
    <cellStyle name="Uitvoer 6 3 14 2" xfId="17719"/>
    <cellStyle name="Uitvoer 6 3 15" xfId="8007"/>
    <cellStyle name="Uitvoer 6 3 15 2" xfId="17734"/>
    <cellStyle name="Uitvoer 6 3 16" xfId="8295"/>
    <cellStyle name="Uitvoer 6 3 16 2" xfId="18022"/>
    <cellStyle name="Uitvoer 6 3 17" xfId="8480"/>
    <cellStyle name="Uitvoer 6 3 17 2" xfId="18207"/>
    <cellStyle name="Uitvoer 6 3 18" xfId="8661"/>
    <cellStyle name="Uitvoer 6 3 18 2" xfId="18388"/>
    <cellStyle name="Uitvoer 6 3 19" xfId="8836"/>
    <cellStyle name="Uitvoer 6 3 19 2" xfId="18563"/>
    <cellStyle name="Uitvoer 6 3 2" xfId="4600"/>
    <cellStyle name="Uitvoer 6 3 2 2" xfId="14327"/>
    <cellStyle name="Uitvoer 6 3 20" xfId="9011"/>
    <cellStyle name="Uitvoer 6 3 20 2" xfId="18738"/>
    <cellStyle name="Uitvoer 6 3 21" xfId="9188"/>
    <cellStyle name="Uitvoer 6 3 21 2" xfId="18915"/>
    <cellStyle name="Uitvoer 6 3 22" xfId="9358"/>
    <cellStyle name="Uitvoer 6 3 22 2" xfId="19085"/>
    <cellStyle name="Uitvoer 6 3 23" xfId="9529"/>
    <cellStyle name="Uitvoer 6 3 23 2" xfId="19256"/>
    <cellStyle name="Uitvoer 6 3 24" xfId="9694"/>
    <cellStyle name="Uitvoer 6 3 24 2" xfId="19421"/>
    <cellStyle name="Uitvoer 6 3 25" xfId="9861"/>
    <cellStyle name="Uitvoer 6 3 25 2" xfId="19588"/>
    <cellStyle name="Uitvoer 6 3 26" xfId="10024"/>
    <cellStyle name="Uitvoer 6 3 26 2" xfId="19751"/>
    <cellStyle name="Uitvoer 6 3 27" xfId="10182"/>
    <cellStyle name="Uitvoer 6 3 27 2" xfId="19909"/>
    <cellStyle name="Uitvoer 6 3 28" xfId="10336"/>
    <cellStyle name="Uitvoer 6 3 28 2" xfId="20063"/>
    <cellStyle name="Uitvoer 6 3 29" xfId="10489"/>
    <cellStyle name="Uitvoer 6 3 29 2" xfId="20216"/>
    <cellStyle name="Uitvoer 6 3 3" xfId="5806"/>
    <cellStyle name="Uitvoer 6 3 3 2" xfId="15533"/>
    <cellStyle name="Uitvoer 6 3 30" xfId="10639"/>
    <cellStyle name="Uitvoer 6 3 30 2" xfId="20366"/>
    <cellStyle name="Uitvoer 6 3 31" xfId="10786"/>
    <cellStyle name="Uitvoer 6 3 31 2" xfId="20513"/>
    <cellStyle name="Uitvoer 6 3 4" xfId="6018"/>
    <cellStyle name="Uitvoer 6 3 4 2" xfId="15745"/>
    <cellStyle name="Uitvoer 6 3 5" xfId="6048"/>
    <cellStyle name="Uitvoer 6 3 5 2" xfId="15775"/>
    <cellStyle name="Uitvoer 6 3 6" xfId="6393"/>
    <cellStyle name="Uitvoer 6 3 6 2" xfId="16120"/>
    <cellStyle name="Uitvoer 6 3 7" xfId="6598"/>
    <cellStyle name="Uitvoer 6 3 7 2" xfId="16325"/>
    <cellStyle name="Uitvoer 6 3 8" xfId="6803"/>
    <cellStyle name="Uitvoer 6 3 8 2" xfId="16530"/>
    <cellStyle name="Uitvoer 6 3 9" xfId="7007"/>
    <cellStyle name="Uitvoer 6 3 9 2" xfId="16734"/>
    <cellStyle name="Uitvoer 6 30" xfId="5515"/>
    <cellStyle name="Uitvoer 6 30 2" xfId="15242"/>
    <cellStyle name="Uitvoer 6 31" xfId="9709"/>
    <cellStyle name="Uitvoer 6 31 2" xfId="19436"/>
    <cellStyle name="Uitvoer 6 32" xfId="9878"/>
    <cellStyle name="Uitvoer 6 32 2" xfId="19605"/>
    <cellStyle name="Uitvoer 6 33" xfId="2568"/>
    <cellStyle name="Uitvoer 6 33 2" xfId="12295"/>
    <cellStyle name="Uitvoer 6 4" xfId="3078"/>
    <cellStyle name="Uitvoer 6 4 2" xfId="12805"/>
    <cellStyle name="Uitvoer 6 5" xfId="2651"/>
    <cellStyle name="Uitvoer 6 5 2" xfId="12378"/>
    <cellStyle name="Uitvoer 6 6" xfId="5342"/>
    <cellStyle name="Uitvoer 6 6 2" xfId="15069"/>
    <cellStyle name="Uitvoer 6 7" xfId="2469"/>
    <cellStyle name="Uitvoer 6 7 2" xfId="12196"/>
    <cellStyle name="Uitvoer 6 8" xfId="4798"/>
    <cellStyle name="Uitvoer 6 8 2" xfId="14525"/>
    <cellStyle name="Uitvoer 6 9" xfId="4763"/>
    <cellStyle name="Uitvoer 6 9 2" xfId="14490"/>
    <cellStyle name="Uitvoer 7" xfId="877"/>
    <cellStyle name="Uitvoer 7 10" xfId="5236"/>
    <cellStyle name="Uitvoer 7 10 2" xfId="14963"/>
    <cellStyle name="Uitvoer 7 11" xfId="6237"/>
    <cellStyle name="Uitvoer 7 11 2" xfId="15964"/>
    <cellStyle name="Uitvoer 7 12" xfId="6648"/>
    <cellStyle name="Uitvoer 7 12 2" xfId="16375"/>
    <cellStyle name="Uitvoer 7 13" xfId="6201"/>
    <cellStyle name="Uitvoer 7 13 2" xfId="15928"/>
    <cellStyle name="Uitvoer 7 14" xfId="6837"/>
    <cellStyle name="Uitvoer 7 14 2" xfId="16564"/>
    <cellStyle name="Uitvoer 7 15" xfId="2933"/>
    <cellStyle name="Uitvoer 7 15 2" xfId="12660"/>
    <cellStyle name="Uitvoer 7 16" xfId="6219"/>
    <cellStyle name="Uitvoer 7 16 2" xfId="15946"/>
    <cellStyle name="Uitvoer 7 17" xfId="5482"/>
    <cellStyle name="Uitvoer 7 17 2" xfId="15209"/>
    <cellStyle name="Uitvoer 7 18" xfId="4811"/>
    <cellStyle name="Uitvoer 7 18 2" xfId="14538"/>
    <cellStyle name="Uitvoer 7 19" xfId="4998"/>
    <cellStyle name="Uitvoer 7 19 2" xfId="14725"/>
    <cellStyle name="Uitvoer 7 2" xfId="2380"/>
    <cellStyle name="Uitvoer 7 2 10" xfId="7211"/>
    <cellStyle name="Uitvoer 7 2 10 2" xfId="16938"/>
    <cellStyle name="Uitvoer 7 2 11" xfId="7410"/>
    <cellStyle name="Uitvoer 7 2 11 2" xfId="17137"/>
    <cellStyle name="Uitvoer 7 2 12" xfId="7600"/>
    <cellStyle name="Uitvoer 7 2 12 2" xfId="17327"/>
    <cellStyle name="Uitvoer 7 2 13" xfId="7799"/>
    <cellStyle name="Uitvoer 7 2 13 2" xfId="17526"/>
    <cellStyle name="Uitvoer 7 2 14" xfId="7993"/>
    <cellStyle name="Uitvoer 7 2 14 2" xfId="17720"/>
    <cellStyle name="Uitvoer 7 2 15" xfId="7934"/>
    <cellStyle name="Uitvoer 7 2 15 2" xfId="17661"/>
    <cellStyle name="Uitvoer 7 2 16" xfId="8296"/>
    <cellStyle name="Uitvoer 7 2 16 2" xfId="18023"/>
    <cellStyle name="Uitvoer 7 2 17" xfId="8481"/>
    <cellStyle name="Uitvoer 7 2 17 2" xfId="18208"/>
    <cellStyle name="Uitvoer 7 2 18" xfId="8662"/>
    <cellStyle name="Uitvoer 7 2 18 2" xfId="18389"/>
    <cellStyle name="Uitvoer 7 2 19" xfId="8837"/>
    <cellStyle name="Uitvoer 7 2 19 2" xfId="18564"/>
    <cellStyle name="Uitvoer 7 2 2" xfId="4601"/>
    <cellStyle name="Uitvoer 7 2 2 2" xfId="14328"/>
    <cellStyle name="Uitvoer 7 2 20" xfId="9012"/>
    <cellStyle name="Uitvoer 7 2 20 2" xfId="18739"/>
    <cellStyle name="Uitvoer 7 2 21" xfId="9189"/>
    <cellStyle name="Uitvoer 7 2 21 2" xfId="18916"/>
    <cellStyle name="Uitvoer 7 2 22" xfId="9359"/>
    <cellStyle name="Uitvoer 7 2 22 2" xfId="19086"/>
    <cellStyle name="Uitvoer 7 2 23" xfId="9530"/>
    <cellStyle name="Uitvoer 7 2 23 2" xfId="19257"/>
    <cellStyle name="Uitvoer 7 2 24" xfId="9695"/>
    <cellStyle name="Uitvoer 7 2 24 2" xfId="19422"/>
    <cellStyle name="Uitvoer 7 2 25" xfId="9862"/>
    <cellStyle name="Uitvoer 7 2 25 2" xfId="19589"/>
    <cellStyle name="Uitvoer 7 2 26" xfId="10025"/>
    <cellStyle name="Uitvoer 7 2 26 2" xfId="19752"/>
    <cellStyle name="Uitvoer 7 2 27" xfId="10183"/>
    <cellStyle name="Uitvoer 7 2 27 2" xfId="19910"/>
    <cellStyle name="Uitvoer 7 2 28" xfId="10337"/>
    <cellStyle name="Uitvoer 7 2 28 2" xfId="20064"/>
    <cellStyle name="Uitvoer 7 2 29" xfId="10490"/>
    <cellStyle name="Uitvoer 7 2 29 2" xfId="20217"/>
    <cellStyle name="Uitvoer 7 2 3" xfId="5807"/>
    <cellStyle name="Uitvoer 7 2 3 2" xfId="15534"/>
    <cellStyle name="Uitvoer 7 2 30" xfId="10640"/>
    <cellStyle name="Uitvoer 7 2 30 2" xfId="20367"/>
    <cellStyle name="Uitvoer 7 2 31" xfId="10787"/>
    <cellStyle name="Uitvoer 7 2 31 2" xfId="20514"/>
    <cellStyle name="Uitvoer 7 2 4" xfId="6019"/>
    <cellStyle name="Uitvoer 7 2 4 2" xfId="15746"/>
    <cellStyle name="Uitvoer 7 2 5" xfId="6038"/>
    <cellStyle name="Uitvoer 7 2 5 2" xfId="15765"/>
    <cellStyle name="Uitvoer 7 2 6" xfId="6394"/>
    <cellStyle name="Uitvoer 7 2 6 2" xfId="16121"/>
    <cellStyle name="Uitvoer 7 2 7" xfId="6599"/>
    <cellStyle name="Uitvoer 7 2 7 2" xfId="16326"/>
    <cellStyle name="Uitvoer 7 2 8" xfId="6804"/>
    <cellStyle name="Uitvoer 7 2 8 2" xfId="16531"/>
    <cellStyle name="Uitvoer 7 2 9" xfId="7008"/>
    <cellStyle name="Uitvoer 7 2 9 2" xfId="16735"/>
    <cellStyle name="Uitvoer 7 20" xfId="5263"/>
    <cellStyle name="Uitvoer 7 20 2" xfId="14990"/>
    <cellStyle name="Uitvoer 7 21" xfId="4989"/>
    <cellStyle name="Uitvoer 7 21 2" xfId="14716"/>
    <cellStyle name="Uitvoer 7 22" xfId="7417"/>
    <cellStyle name="Uitvoer 7 22 2" xfId="17144"/>
    <cellStyle name="Uitvoer 7 23" xfId="6421"/>
    <cellStyle name="Uitvoer 7 23 2" xfId="16148"/>
    <cellStyle name="Uitvoer 7 24" xfId="5409"/>
    <cellStyle name="Uitvoer 7 24 2" xfId="15136"/>
    <cellStyle name="Uitvoer 7 25" xfId="4809"/>
    <cellStyle name="Uitvoer 7 25 2" xfId="14536"/>
    <cellStyle name="Uitvoer 7 26" xfId="8097"/>
    <cellStyle name="Uitvoer 7 26 2" xfId="17824"/>
    <cellStyle name="Uitvoer 7 27" xfId="7620"/>
    <cellStyle name="Uitvoer 7 27 2" xfId="17347"/>
    <cellStyle name="Uitvoer 7 28" xfId="5018"/>
    <cellStyle name="Uitvoer 7 28 2" xfId="14745"/>
    <cellStyle name="Uitvoer 7 29" xfId="2784"/>
    <cellStyle name="Uitvoer 7 29 2" xfId="12511"/>
    <cellStyle name="Uitvoer 7 3" xfId="2381"/>
    <cellStyle name="Uitvoer 7 3 10" xfId="7212"/>
    <cellStyle name="Uitvoer 7 3 10 2" xfId="16939"/>
    <cellStyle name="Uitvoer 7 3 11" xfId="7411"/>
    <cellStyle name="Uitvoer 7 3 11 2" xfId="17138"/>
    <cellStyle name="Uitvoer 7 3 12" xfId="7601"/>
    <cellStyle name="Uitvoer 7 3 12 2" xfId="17328"/>
    <cellStyle name="Uitvoer 7 3 13" xfId="7800"/>
    <cellStyle name="Uitvoer 7 3 13 2" xfId="17527"/>
    <cellStyle name="Uitvoer 7 3 14" xfId="7994"/>
    <cellStyle name="Uitvoer 7 3 14 2" xfId="17721"/>
    <cellStyle name="Uitvoer 7 3 15" xfId="8016"/>
    <cellStyle name="Uitvoer 7 3 15 2" xfId="17743"/>
    <cellStyle name="Uitvoer 7 3 16" xfId="8297"/>
    <cellStyle name="Uitvoer 7 3 16 2" xfId="18024"/>
    <cellStyle name="Uitvoer 7 3 17" xfId="8482"/>
    <cellStyle name="Uitvoer 7 3 17 2" xfId="18209"/>
    <cellStyle name="Uitvoer 7 3 18" xfId="8663"/>
    <cellStyle name="Uitvoer 7 3 18 2" xfId="18390"/>
    <cellStyle name="Uitvoer 7 3 19" xfId="8838"/>
    <cellStyle name="Uitvoer 7 3 19 2" xfId="18565"/>
    <cellStyle name="Uitvoer 7 3 2" xfId="4602"/>
    <cellStyle name="Uitvoer 7 3 2 2" xfId="14329"/>
    <cellStyle name="Uitvoer 7 3 20" xfId="9013"/>
    <cellStyle name="Uitvoer 7 3 20 2" xfId="18740"/>
    <cellStyle name="Uitvoer 7 3 21" xfId="9190"/>
    <cellStyle name="Uitvoer 7 3 21 2" xfId="18917"/>
    <cellStyle name="Uitvoer 7 3 22" xfId="9360"/>
    <cellStyle name="Uitvoer 7 3 22 2" xfId="19087"/>
    <cellStyle name="Uitvoer 7 3 23" xfId="9531"/>
    <cellStyle name="Uitvoer 7 3 23 2" xfId="19258"/>
    <cellStyle name="Uitvoer 7 3 24" xfId="9696"/>
    <cellStyle name="Uitvoer 7 3 24 2" xfId="19423"/>
    <cellStyle name="Uitvoer 7 3 25" xfId="9863"/>
    <cellStyle name="Uitvoer 7 3 25 2" xfId="19590"/>
    <cellStyle name="Uitvoer 7 3 26" xfId="10026"/>
    <cellStyle name="Uitvoer 7 3 26 2" xfId="19753"/>
    <cellStyle name="Uitvoer 7 3 27" xfId="10184"/>
    <cellStyle name="Uitvoer 7 3 27 2" xfId="19911"/>
    <cellStyle name="Uitvoer 7 3 28" xfId="10338"/>
    <cellStyle name="Uitvoer 7 3 28 2" xfId="20065"/>
    <cellStyle name="Uitvoer 7 3 29" xfId="10491"/>
    <cellStyle name="Uitvoer 7 3 29 2" xfId="20218"/>
    <cellStyle name="Uitvoer 7 3 3" xfId="5808"/>
    <cellStyle name="Uitvoer 7 3 3 2" xfId="15535"/>
    <cellStyle name="Uitvoer 7 3 30" xfId="10641"/>
    <cellStyle name="Uitvoer 7 3 30 2" xfId="20368"/>
    <cellStyle name="Uitvoer 7 3 31" xfId="10788"/>
    <cellStyle name="Uitvoer 7 3 31 2" xfId="20515"/>
    <cellStyle name="Uitvoer 7 3 4" xfId="6020"/>
    <cellStyle name="Uitvoer 7 3 4 2" xfId="15747"/>
    <cellStyle name="Uitvoer 7 3 5" xfId="5960"/>
    <cellStyle name="Uitvoer 7 3 5 2" xfId="15687"/>
    <cellStyle name="Uitvoer 7 3 6" xfId="6395"/>
    <cellStyle name="Uitvoer 7 3 6 2" xfId="16122"/>
    <cellStyle name="Uitvoer 7 3 7" xfId="6600"/>
    <cellStyle name="Uitvoer 7 3 7 2" xfId="16327"/>
    <cellStyle name="Uitvoer 7 3 8" xfId="6805"/>
    <cellStyle name="Uitvoer 7 3 8 2" xfId="16532"/>
    <cellStyle name="Uitvoer 7 3 9" xfId="7009"/>
    <cellStyle name="Uitvoer 7 3 9 2" xfId="16736"/>
    <cellStyle name="Uitvoer 7 30" xfId="6080"/>
    <cellStyle name="Uitvoer 7 30 2" xfId="15807"/>
    <cellStyle name="Uitvoer 7 31" xfId="8144"/>
    <cellStyle name="Uitvoer 7 31 2" xfId="17871"/>
    <cellStyle name="Uitvoer 7 32" xfId="8501"/>
    <cellStyle name="Uitvoer 7 32 2" xfId="18228"/>
    <cellStyle name="Uitvoer 7 33" xfId="2671"/>
    <cellStyle name="Uitvoer 7 33 2" xfId="12398"/>
    <cellStyle name="Uitvoer 7 4" xfId="3079"/>
    <cellStyle name="Uitvoer 7 4 2" xfId="12806"/>
    <cellStyle name="Uitvoer 7 5" xfId="2650"/>
    <cellStyle name="Uitvoer 7 5 2" xfId="12377"/>
    <cellStyle name="Uitvoer 7 6" xfId="5582"/>
    <cellStyle name="Uitvoer 7 6 2" xfId="15309"/>
    <cellStyle name="Uitvoer 7 7" xfId="5401"/>
    <cellStyle name="Uitvoer 7 7 2" xfId="15128"/>
    <cellStyle name="Uitvoer 7 8" xfId="5009"/>
    <cellStyle name="Uitvoer 7 8 2" xfId="14736"/>
    <cellStyle name="Uitvoer 7 9" xfId="6029"/>
    <cellStyle name="Uitvoer 7 9 2" xfId="15756"/>
    <cellStyle name="Uitvoer 8" xfId="878"/>
    <cellStyle name="Uitvoer 8 10" xfId="4903"/>
    <cellStyle name="Uitvoer 8 10 2" xfId="14630"/>
    <cellStyle name="Uitvoer 8 11" xfId="6104"/>
    <cellStyle name="Uitvoer 8 11 2" xfId="15831"/>
    <cellStyle name="Uitvoer 8 12" xfId="4891"/>
    <cellStyle name="Uitvoer 8 12 2" xfId="14618"/>
    <cellStyle name="Uitvoer 8 13" xfId="5274"/>
    <cellStyle name="Uitvoer 8 13 2" xfId="15001"/>
    <cellStyle name="Uitvoer 8 14" xfId="6099"/>
    <cellStyle name="Uitvoer 8 14 2" xfId="15826"/>
    <cellStyle name="Uitvoer 8 15" xfId="6847"/>
    <cellStyle name="Uitvoer 8 15 2" xfId="16574"/>
    <cellStyle name="Uitvoer 8 16" xfId="7038"/>
    <cellStyle name="Uitvoer 8 16 2" xfId="16765"/>
    <cellStyle name="Uitvoer 8 17" xfId="6217"/>
    <cellStyle name="Uitvoer 8 17 2" xfId="15944"/>
    <cellStyle name="Uitvoer 8 18" xfId="6149"/>
    <cellStyle name="Uitvoer 8 18 2" xfId="15876"/>
    <cellStyle name="Uitvoer 8 19" xfId="2436"/>
    <cellStyle name="Uitvoer 8 19 2" xfId="12163"/>
    <cellStyle name="Uitvoer 8 2" xfId="2382"/>
    <cellStyle name="Uitvoer 8 2 10" xfId="7213"/>
    <cellStyle name="Uitvoer 8 2 10 2" xfId="16940"/>
    <cellStyle name="Uitvoer 8 2 11" xfId="7412"/>
    <cellStyle name="Uitvoer 8 2 11 2" xfId="17139"/>
    <cellStyle name="Uitvoer 8 2 12" xfId="7602"/>
    <cellStyle name="Uitvoer 8 2 12 2" xfId="17329"/>
    <cellStyle name="Uitvoer 8 2 13" xfId="7801"/>
    <cellStyle name="Uitvoer 8 2 13 2" xfId="17528"/>
    <cellStyle name="Uitvoer 8 2 14" xfId="7995"/>
    <cellStyle name="Uitvoer 8 2 14 2" xfId="17722"/>
    <cellStyle name="Uitvoer 8 2 15" xfId="8009"/>
    <cellStyle name="Uitvoer 8 2 15 2" xfId="17736"/>
    <cellStyle name="Uitvoer 8 2 16" xfId="8298"/>
    <cellStyle name="Uitvoer 8 2 16 2" xfId="18025"/>
    <cellStyle name="Uitvoer 8 2 17" xfId="8483"/>
    <cellStyle name="Uitvoer 8 2 17 2" xfId="18210"/>
    <cellStyle name="Uitvoer 8 2 18" xfId="8664"/>
    <cellStyle name="Uitvoer 8 2 18 2" xfId="18391"/>
    <cellStyle name="Uitvoer 8 2 19" xfId="8839"/>
    <cellStyle name="Uitvoer 8 2 19 2" xfId="18566"/>
    <cellStyle name="Uitvoer 8 2 2" xfId="4603"/>
    <cellStyle name="Uitvoer 8 2 2 2" xfId="14330"/>
    <cellStyle name="Uitvoer 8 2 20" xfId="9014"/>
    <cellStyle name="Uitvoer 8 2 20 2" xfId="18741"/>
    <cellStyle name="Uitvoer 8 2 21" xfId="9191"/>
    <cellStyle name="Uitvoer 8 2 21 2" xfId="18918"/>
    <cellStyle name="Uitvoer 8 2 22" xfId="9361"/>
    <cellStyle name="Uitvoer 8 2 22 2" xfId="19088"/>
    <cellStyle name="Uitvoer 8 2 23" xfId="9532"/>
    <cellStyle name="Uitvoer 8 2 23 2" xfId="19259"/>
    <cellStyle name="Uitvoer 8 2 24" xfId="9697"/>
    <cellStyle name="Uitvoer 8 2 24 2" xfId="19424"/>
    <cellStyle name="Uitvoer 8 2 25" xfId="9864"/>
    <cellStyle name="Uitvoer 8 2 25 2" xfId="19591"/>
    <cellStyle name="Uitvoer 8 2 26" xfId="10027"/>
    <cellStyle name="Uitvoer 8 2 26 2" xfId="19754"/>
    <cellStyle name="Uitvoer 8 2 27" xfId="10185"/>
    <cellStyle name="Uitvoer 8 2 27 2" xfId="19912"/>
    <cellStyle name="Uitvoer 8 2 28" xfId="10339"/>
    <cellStyle name="Uitvoer 8 2 28 2" xfId="20066"/>
    <cellStyle name="Uitvoer 8 2 29" xfId="10492"/>
    <cellStyle name="Uitvoer 8 2 29 2" xfId="20219"/>
    <cellStyle name="Uitvoer 8 2 3" xfId="5809"/>
    <cellStyle name="Uitvoer 8 2 3 2" xfId="15536"/>
    <cellStyle name="Uitvoer 8 2 30" xfId="10642"/>
    <cellStyle name="Uitvoer 8 2 30 2" xfId="20369"/>
    <cellStyle name="Uitvoer 8 2 31" xfId="10789"/>
    <cellStyle name="Uitvoer 8 2 31 2" xfId="20516"/>
    <cellStyle name="Uitvoer 8 2 4" xfId="6021"/>
    <cellStyle name="Uitvoer 8 2 4 2" xfId="15748"/>
    <cellStyle name="Uitvoer 8 2 5" xfId="6050"/>
    <cellStyle name="Uitvoer 8 2 5 2" xfId="15777"/>
    <cellStyle name="Uitvoer 8 2 6" xfId="6396"/>
    <cellStyle name="Uitvoer 8 2 6 2" xfId="16123"/>
    <cellStyle name="Uitvoer 8 2 7" xfId="6601"/>
    <cellStyle name="Uitvoer 8 2 7 2" xfId="16328"/>
    <cellStyle name="Uitvoer 8 2 8" xfId="6806"/>
    <cellStyle name="Uitvoer 8 2 8 2" xfId="16533"/>
    <cellStyle name="Uitvoer 8 2 9" xfId="7010"/>
    <cellStyle name="Uitvoer 8 2 9 2" xfId="16737"/>
    <cellStyle name="Uitvoer 8 20" xfId="5540"/>
    <cellStyle name="Uitvoer 8 20 2" xfId="15267"/>
    <cellStyle name="Uitvoer 8 21" xfId="6402"/>
    <cellStyle name="Uitvoer 8 21 2" xfId="16129"/>
    <cellStyle name="Uitvoer 8 22" xfId="4749"/>
    <cellStyle name="Uitvoer 8 22 2" xfId="14476"/>
    <cellStyle name="Uitvoer 8 23" xfId="5041"/>
    <cellStyle name="Uitvoer 8 23 2" xfId="14768"/>
    <cellStyle name="Uitvoer 8 24" xfId="8510"/>
    <cellStyle name="Uitvoer 8 24 2" xfId="18237"/>
    <cellStyle name="Uitvoer 8 25" xfId="8679"/>
    <cellStyle name="Uitvoer 8 25 2" xfId="18406"/>
    <cellStyle name="Uitvoer 8 26" xfId="8508"/>
    <cellStyle name="Uitvoer 8 26 2" xfId="18235"/>
    <cellStyle name="Uitvoer 8 27" xfId="6194"/>
    <cellStyle name="Uitvoer 8 27 2" xfId="15921"/>
    <cellStyle name="Uitvoer 8 28" xfId="9211"/>
    <cellStyle name="Uitvoer 8 28 2" xfId="18938"/>
    <cellStyle name="Uitvoer 8 29" xfId="9374"/>
    <cellStyle name="Uitvoer 8 29 2" xfId="19101"/>
    <cellStyle name="Uitvoer 8 3" xfId="2383"/>
    <cellStyle name="Uitvoer 8 3 10" xfId="7214"/>
    <cellStyle name="Uitvoer 8 3 10 2" xfId="16941"/>
    <cellStyle name="Uitvoer 8 3 11" xfId="7413"/>
    <cellStyle name="Uitvoer 8 3 11 2" xfId="17140"/>
    <cellStyle name="Uitvoer 8 3 12" xfId="7603"/>
    <cellStyle name="Uitvoer 8 3 12 2" xfId="17330"/>
    <cellStyle name="Uitvoer 8 3 13" xfId="7802"/>
    <cellStyle name="Uitvoer 8 3 13 2" xfId="17529"/>
    <cellStyle name="Uitvoer 8 3 14" xfId="7996"/>
    <cellStyle name="Uitvoer 8 3 14 2" xfId="17723"/>
    <cellStyle name="Uitvoer 8 3 15" xfId="8013"/>
    <cellStyle name="Uitvoer 8 3 15 2" xfId="17740"/>
    <cellStyle name="Uitvoer 8 3 16" xfId="8299"/>
    <cellStyle name="Uitvoer 8 3 16 2" xfId="18026"/>
    <cellStyle name="Uitvoer 8 3 17" xfId="8484"/>
    <cellStyle name="Uitvoer 8 3 17 2" xfId="18211"/>
    <cellStyle name="Uitvoer 8 3 18" xfId="8665"/>
    <cellStyle name="Uitvoer 8 3 18 2" xfId="18392"/>
    <cellStyle name="Uitvoer 8 3 19" xfId="8840"/>
    <cellStyle name="Uitvoer 8 3 19 2" xfId="18567"/>
    <cellStyle name="Uitvoer 8 3 2" xfId="4604"/>
    <cellStyle name="Uitvoer 8 3 2 2" xfId="14331"/>
    <cellStyle name="Uitvoer 8 3 20" xfId="9015"/>
    <cellStyle name="Uitvoer 8 3 20 2" xfId="18742"/>
    <cellStyle name="Uitvoer 8 3 21" xfId="9192"/>
    <cellStyle name="Uitvoer 8 3 21 2" xfId="18919"/>
    <cellStyle name="Uitvoer 8 3 22" xfId="9362"/>
    <cellStyle name="Uitvoer 8 3 22 2" xfId="19089"/>
    <cellStyle name="Uitvoer 8 3 23" xfId="9533"/>
    <cellStyle name="Uitvoer 8 3 23 2" xfId="19260"/>
    <cellStyle name="Uitvoer 8 3 24" xfId="9698"/>
    <cellStyle name="Uitvoer 8 3 24 2" xfId="19425"/>
    <cellStyle name="Uitvoer 8 3 25" xfId="9865"/>
    <cellStyle name="Uitvoer 8 3 25 2" xfId="19592"/>
    <cellStyle name="Uitvoer 8 3 26" xfId="10028"/>
    <cellStyle name="Uitvoer 8 3 26 2" xfId="19755"/>
    <cellStyle name="Uitvoer 8 3 27" xfId="10186"/>
    <cellStyle name="Uitvoer 8 3 27 2" xfId="19913"/>
    <cellStyle name="Uitvoer 8 3 28" xfId="10340"/>
    <cellStyle name="Uitvoer 8 3 28 2" xfId="20067"/>
    <cellStyle name="Uitvoer 8 3 29" xfId="10493"/>
    <cellStyle name="Uitvoer 8 3 29 2" xfId="20220"/>
    <cellStyle name="Uitvoer 8 3 3" xfId="5810"/>
    <cellStyle name="Uitvoer 8 3 3 2" xfId="15537"/>
    <cellStyle name="Uitvoer 8 3 30" xfId="10643"/>
    <cellStyle name="Uitvoer 8 3 30 2" xfId="20370"/>
    <cellStyle name="Uitvoer 8 3 31" xfId="10790"/>
    <cellStyle name="Uitvoer 8 3 31 2" xfId="20517"/>
    <cellStyle name="Uitvoer 8 3 4" xfId="6022"/>
    <cellStyle name="Uitvoer 8 3 4 2" xfId="15749"/>
    <cellStyle name="Uitvoer 8 3 5" xfId="6040"/>
    <cellStyle name="Uitvoer 8 3 5 2" xfId="15767"/>
    <cellStyle name="Uitvoer 8 3 6" xfId="6397"/>
    <cellStyle name="Uitvoer 8 3 6 2" xfId="16124"/>
    <cellStyle name="Uitvoer 8 3 7" xfId="6602"/>
    <cellStyle name="Uitvoer 8 3 7 2" xfId="16329"/>
    <cellStyle name="Uitvoer 8 3 8" xfId="6807"/>
    <cellStyle name="Uitvoer 8 3 8 2" xfId="16534"/>
    <cellStyle name="Uitvoer 8 3 9" xfId="7011"/>
    <cellStyle name="Uitvoer 8 3 9 2" xfId="16738"/>
    <cellStyle name="Uitvoer 8 30" xfId="9209"/>
    <cellStyle name="Uitvoer 8 30 2" xfId="18936"/>
    <cellStyle name="Uitvoer 8 31" xfId="7249"/>
    <cellStyle name="Uitvoer 8 31 2" xfId="16976"/>
    <cellStyle name="Uitvoer 8 32" xfId="9703"/>
    <cellStyle name="Uitvoer 8 32 2" xfId="19430"/>
    <cellStyle name="Uitvoer 8 33" xfId="10037"/>
    <cellStyle name="Uitvoer 8 33 2" xfId="19764"/>
    <cellStyle name="Uitvoer 8 4" xfId="3080"/>
    <cellStyle name="Uitvoer 8 4 2" xfId="12807"/>
    <cellStyle name="Uitvoer 8 5" xfId="4650"/>
    <cellStyle name="Uitvoer 8 5 2" xfId="14377"/>
    <cellStyle name="Uitvoer 8 6" xfId="5107"/>
    <cellStyle name="Uitvoer 8 6 2" xfId="14834"/>
    <cellStyle name="Uitvoer 8 7" xfId="4656"/>
    <cellStyle name="Uitvoer 8 7 2" xfId="14383"/>
    <cellStyle name="Uitvoer 8 8" xfId="5016"/>
    <cellStyle name="Uitvoer 8 8 2" xfId="14743"/>
    <cellStyle name="Uitvoer 8 9" xfId="5464"/>
    <cellStyle name="Uitvoer 8 9 2" xfId="15191"/>
    <cellStyle name="Uitvoer 9" xfId="879"/>
    <cellStyle name="Uitvoer 9 10" xfId="2824"/>
    <cellStyle name="Uitvoer 9 10 2" xfId="12551"/>
    <cellStyle name="Uitvoer 9 11" xfId="6188"/>
    <cellStyle name="Uitvoer 9 11 2" xfId="15915"/>
    <cellStyle name="Uitvoer 9 12" xfId="6418"/>
    <cellStyle name="Uitvoer 9 12 2" xfId="16145"/>
    <cellStyle name="Uitvoer 9 13" xfId="2590"/>
    <cellStyle name="Uitvoer 9 13 2" xfId="12317"/>
    <cellStyle name="Uitvoer 9 14" xfId="2969"/>
    <cellStyle name="Uitvoer 9 14 2" xfId="12696"/>
    <cellStyle name="Uitvoer 9 15" xfId="2754"/>
    <cellStyle name="Uitvoer 9 15 2" xfId="12481"/>
    <cellStyle name="Uitvoer 9 16" xfId="7046"/>
    <cellStyle name="Uitvoer 9 16 2" xfId="16773"/>
    <cellStyle name="Uitvoer 9 17" xfId="3417"/>
    <cellStyle name="Uitvoer 9 17 2" xfId="13144"/>
    <cellStyle name="Uitvoer 9 18" xfId="6626"/>
    <cellStyle name="Uitvoer 9 18 2" xfId="16353"/>
    <cellStyle name="Uitvoer 9 19" xfId="6144"/>
    <cellStyle name="Uitvoer 9 19 2" xfId="15871"/>
    <cellStyle name="Uitvoer 9 2" xfId="2384"/>
    <cellStyle name="Uitvoer 9 2 10" xfId="7215"/>
    <cellStyle name="Uitvoer 9 2 10 2" xfId="16942"/>
    <cellStyle name="Uitvoer 9 2 11" xfId="7414"/>
    <cellStyle name="Uitvoer 9 2 11 2" xfId="17141"/>
    <cellStyle name="Uitvoer 9 2 12" xfId="7604"/>
    <cellStyle name="Uitvoer 9 2 12 2" xfId="17331"/>
    <cellStyle name="Uitvoer 9 2 13" xfId="7803"/>
    <cellStyle name="Uitvoer 9 2 13 2" xfId="17530"/>
    <cellStyle name="Uitvoer 9 2 14" xfId="7997"/>
    <cellStyle name="Uitvoer 9 2 14 2" xfId="17724"/>
    <cellStyle name="Uitvoer 9 2 15" xfId="8006"/>
    <cellStyle name="Uitvoer 9 2 15 2" xfId="17733"/>
    <cellStyle name="Uitvoer 9 2 16" xfId="8300"/>
    <cellStyle name="Uitvoer 9 2 16 2" xfId="18027"/>
    <cellStyle name="Uitvoer 9 2 17" xfId="8485"/>
    <cellStyle name="Uitvoer 9 2 17 2" xfId="18212"/>
    <cellStyle name="Uitvoer 9 2 18" xfId="8666"/>
    <cellStyle name="Uitvoer 9 2 18 2" xfId="18393"/>
    <cellStyle name="Uitvoer 9 2 19" xfId="8841"/>
    <cellStyle name="Uitvoer 9 2 19 2" xfId="18568"/>
    <cellStyle name="Uitvoer 9 2 2" xfId="4605"/>
    <cellStyle name="Uitvoer 9 2 2 2" xfId="14332"/>
    <cellStyle name="Uitvoer 9 2 20" xfId="9016"/>
    <cellStyle name="Uitvoer 9 2 20 2" xfId="18743"/>
    <cellStyle name="Uitvoer 9 2 21" xfId="9193"/>
    <cellStyle name="Uitvoer 9 2 21 2" xfId="18920"/>
    <cellStyle name="Uitvoer 9 2 22" xfId="9363"/>
    <cellStyle name="Uitvoer 9 2 22 2" xfId="19090"/>
    <cellStyle name="Uitvoer 9 2 23" xfId="9534"/>
    <cellStyle name="Uitvoer 9 2 23 2" xfId="19261"/>
    <cellStyle name="Uitvoer 9 2 24" xfId="9699"/>
    <cellStyle name="Uitvoer 9 2 24 2" xfId="19426"/>
    <cellStyle name="Uitvoer 9 2 25" xfId="9866"/>
    <cellStyle name="Uitvoer 9 2 25 2" xfId="19593"/>
    <cellStyle name="Uitvoer 9 2 26" xfId="10029"/>
    <cellStyle name="Uitvoer 9 2 26 2" xfId="19756"/>
    <cellStyle name="Uitvoer 9 2 27" xfId="10187"/>
    <cellStyle name="Uitvoer 9 2 27 2" xfId="19914"/>
    <cellStyle name="Uitvoer 9 2 28" xfId="10341"/>
    <cellStyle name="Uitvoer 9 2 28 2" xfId="20068"/>
    <cellStyle name="Uitvoer 9 2 29" xfId="10494"/>
    <cellStyle name="Uitvoer 9 2 29 2" xfId="20221"/>
    <cellStyle name="Uitvoer 9 2 3" xfId="5811"/>
    <cellStyle name="Uitvoer 9 2 3 2" xfId="15538"/>
    <cellStyle name="Uitvoer 9 2 30" xfId="10644"/>
    <cellStyle name="Uitvoer 9 2 30 2" xfId="20371"/>
    <cellStyle name="Uitvoer 9 2 31" xfId="10791"/>
    <cellStyle name="Uitvoer 9 2 31 2" xfId="20518"/>
    <cellStyle name="Uitvoer 9 2 4" xfId="6023"/>
    <cellStyle name="Uitvoer 9 2 4 2" xfId="15750"/>
    <cellStyle name="Uitvoer 9 2 5" xfId="6047"/>
    <cellStyle name="Uitvoer 9 2 5 2" xfId="15774"/>
    <cellStyle name="Uitvoer 9 2 6" xfId="6398"/>
    <cellStyle name="Uitvoer 9 2 6 2" xfId="16125"/>
    <cellStyle name="Uitvoer 9 2 7" xfId="6603"/>
    <cellStyle name="Uitvoer 9 2 7 2" xfId="16330"/>
    <cellStyle name="Uitvoer 9 2 8" xfId="6808"/>
    <cellStyle name="Uitvoer 9 2 8 2" xfId="16535"/>
    <cellStyle name="Uitvoer 9 2 9" xfId="7012"/>
    <cellStyle name="Uitvoer 9 2 9 2" xfId="16739"/>
    <cellStyle name="Uitvoer 9 20" xfId="8099"/>
    <cellStyle name="Uitvoer 9 20 2" xfId="17826"/>
    <cellStyle name="Uitvoer 9 21" xfId="2994"/>
    <cellStyle name="Uitvoer 9 21 2" xfId="12721"/>
    <cellStyle name="Uitvoer 9 22" xfId="6817"/>
    <cellStyle name="Uitvoer 9 22 2" xfId="16544"/>
    <cellStyle name="Uitvoer 9 23" xfId="5857"/>
    <cellStyle name="Uitvoer 9 23 2" xfId="15584"/>
    <cellStyle name="Uitvoer 9 24" xfId="7254"/>
    <cellStyle name="Uitvoer 9 24 2" xfId="16981"/>
    <cellStyle name="Uitvoer 9 25" xfId="8684"/>
    <cellStyle name="Uitvoer 9 25 2" xfId="18411"/>
    <cellStyle name="Uitvoer 9 26" xfId="7821"/>
    <cellStyle name="Uitvoer 9 26 2" xfId="17548"/>
    <cellStyle name="Uitvoer 9 27" xfId="6032"/>
    <cellStyle name="Uitvoer 9 27 2" xfId="15759"/>
    <cellStyle name="Uitvoer 9 28" xfId="2926"/>
    <cellStyle name="Uitvoer 9 28 2" xfId="12653"/>
    <cellStyle name="Uitvoer 9 29" xfId="9379"/>
    <cellStyle name="Uitvoer 9 29 2" xfId="19106"/>
    <cellStyle name="Uitvoer 9 3" xfId="2385"/>
    <cellStyle name="Uitvoer 9 3 10" xfId="7216"/>
    <cellStyle name="Uitvoer 9 3 10 2" xfId="16943"/>
    <cellStyle name="Uitvoer 9 3 11" xfId="7415"/>
    <cellStyle name="Uitvoer 9 3 11 2" xfId="17142"/>
    <cellStyle name="Uitvoer 9 3 12" xfId="7605"/>
    <cellStyle name="Uitvoer 9 3 12 2" xfId="17332"/>
    <cellStyle name="Uitvoer 9 3 13" xfId="7804"/>
    <cellStyle name="Uitvoer 9 3 13 2" xfId="17531"/>
    <cellStyle name="Uitvoer 9 3 14" xfId="7998"/>
    <cellStyle name="Uitvoer 9 3 14 2" xfId="17725"/>
    <cellStyle name="Uitvoer 9 3 15" xfId="2798"/>
    <cellStyle name="Uitvoer 9 3 15 2" xfId="12525"/>
    <cellStyle name="Uitvoer 9 3 16" xfId="8301"/>
    <cellStyle name="Uitvoer 9 3 16 2" xfId="18028"/>
    <cellStyle name="Uitvoer 9 3 17" xfId="8486"/>
    <cellStyle name="Uitvoer 9 3 17 2" xfId="18213"/>
    <cellStyle name="Uitvoer 9 3 18" xfId="8667"/>
    <cellStyle name="Uitvoer 9 3 18 2" xfId="18394"/>
    <cellStyle name="Uitvoer 9 3 19" xfId="8842"/>
    <cellStyle name="Uitvoer 9 3 19 2" xfId="18569"/>
    <cellStyle name="Uitvoer 9 3 2" xfId="4606"/>
    <cellStyle name="Uitvoer 9 3 2 2" xfId="14333"/>
    <cellStyle name="Uitvoer 9 3 20" xfId="9017"/>
    <cellStyle name="Uitvoer 9 3 20 2" xfId="18744"/>
    <cellStyle name="Uitvoer 9 3 21" xfId="9194"/>
    <cellStyle name="Uitvoer 9 3 21 2" xfId="18921"/>
    <cellStyle name="Uitvoer 9 3 22" xfId="9364"/>
    <cellStyle name="Uitvoer 9 3 22 2" xfId="19091"/>
    <cellStyle name="Uitvoer 9 3 23" xfId="9535"/>
    <cellStyle name="Uitvoer 9 3 23 2" xfId="19262"/>
    <cellStyle name="Uitvoer 9 3 24" xfId="9700"/>
    <cellStyle name="Uitvoer 9 3 24 2" xfId="19427"/>
    <cellStyle name="Uitvoer 9 3 25" xfId="9867"/>
    <cellStyle name="Uitvoer 9 3 25 2" xfId="19594"/>
    <cellStyle name="Uitvoer 9 3 26" xfId="10030"/>
    <cellStyle name="Uitvoer 9 3 26 2" xfId="19757"/>
    <cellStyle name="Uitvoer 9 3 27" xfId="10188"/>
    <cellStyle name="Uitvoer 9 3 27 2" xfId="19915"/>
    <cellStyle name="Uitvoer 9 3 28" xfId="10342"/>
    <cellStyle name="Uitvoer 9 3 28 2" xfId="20069"/>
    <cellStyle name="Uitvoer 9 3 29" xfId="10495"/>
    <cellStyle name="Uitvoer 9 3 29 2" xfId="20222"/>
    <cellStyle name="Uitvoer 9 3 3" xfId="5812"/>
    <cellStyle name="Uitvoer 9 3 3 2" xfId="15539"/>
    <cellStyle name="Uitvoer 9 3 30" xfId="10645"/>
    <cellStyle name="Uitvoer 9 3 30 2" xfId="20372"/>
    <cellStyle name="Uitvoer 9 3 31" xfId="10792"/>
    <cellStyle name="Uitvoer 9 3 31 2" xfId="20519"/>
    <cellStyle name="Uitvoer 9 3 4" xfId="6024"/>
    <cellStyle name="Uitvoer 9 3 4 2" xfId="15751"/>
    <cellStyle name="Uitvoer 9 3 5" xfId="6037"/>
    <cellStyle name="Uitvoer 9 3 5 2" xfId="15764"/>
    <cellStyle name="Uitvoer 9 3 6" xfId="6399"/>
    <cellStyle name="Uitvoer 9 3 6 2" xfId="16126"/>
    <cellStyle name="Uitvoer 9 3 7" xfId="6604"/>
    <cellStyle name="Uitvoer 9 3 7 2" xfId="16331"/>
    <cellStyle name="Uitvoer 9 3 8" xfId="6809"/>
    <cellStyle name="Uitvoer 9 3 8 2" xfId="16536"/>
    <cellStyle name="Uitvoer 9 3 9" xfId="7013"/>
    <cellStyle name="Uitvoer 9 3 9 2" xfId="16740"/>
    <cellStyle name="Uitvoer 9 30" xfId="5247"/>
    <cellStyle name="Uitvoer 9 30 2" xfId="14974"/>
    <cellStyle name="Uitvoer 9 31" xfId="2762"/>
    <cellStyle name="Uitvoer 9 31 2" xfId="12489"/>
    <cellStyle name="Uitvoer 9 32" xfId="4781"/>
    <cellStyle name="Uitvoer 9 32 2" xfId="14508"/>
    <cellStyle name="Uitvoer 9 33" xfId="9197"/>
    <cellStyle name="Uitvoer 9 33 2" xfId="18924"/>
    <cellStyle name="Uitvoer 9 4" xfId="3081"/>
    <cellStyle name="Uitvoer 9 4 2" xfId="12808"/>
    <cellStyle name="Uitvoer 9 5" xfId="4651"/>
    <cellStyle name="Uitvoer 9 5 2" xfId="14378"/>
    <cellStyle name="Uitvoer 9 6" xfId="4817"/>
    <cellStyle name="Uitvoer 9 6 2" xfId="14544"/>
    <cellStyle name="Uitvoer 9 7" xfId="4995"/>
    <cellStyle name="Uitvoer 9 7 2" xfId="14722"/>
    <cellStyle name="Uitvoer 9 8" xfId="2970"/>
    <cellStyle name="Uitvoer 9 8 2" xfId="12697"/>
    <cellStyle name="Uitvoer 9 9" xfId="6195"/>
    <cellStyle name="Uitvoer 9 9 2" xfId="15922"/>
    <cellStyle name="Valuta" xfId="25984" builtinId="4"/>
    <cellStyle name="Valuta 2" xfId="299"/>
    <cellStyle name="Valuta 2 2" xfId="300"/>
    <cellStyle name="Valuta 2 2 2" xfId="301"/>
    <cellStyle name="Valuta 2 2 2 2" xfId="20532"/>
    <cellStyle name="Valuta 2 2 3" xfId="880"/>
    <cellStyle name="Valuta 2 2 3 2" xfId="20551"/>
    <cellStyle name="Valuta 2 2 4" xfId="1222"/>
    <cellStyle name="Valuta 2 2 4 2" xfId="1547"/>
    <cellStyle name="Valuta 2 2 5" xfId="1219"/>
    <cellStyle name="Valuta 2 2 6" xfId="20531"/>
    <cellStyle name="Valuta 2 3" xfId="302"/>
    <cellStyle name="Valuta 2 3 2" xfId="303"/>
    <cellStyle name="Valuta 2 3 2 2" xfId="20534"/>
    <cellStyle name="Valuta 2 3 3" xfId="20533"/>
    <cellStyle name="Valuta 2 4" xfId="304"/>
    <cellStyle name="Valuta 2 4 2" xfId="20535"/>
    <cellStyle name="Valuta 2 5" xfId="305"/>
    <cellStyle name="Valuta 2 5 2" xfId="20536"/>
    <cellStyle name="Valuta 2 6" xfId="1221"/>
    <cellStyle name="Valuta 2 7" xfId="20530"/>
    <cellStyle name="Valuta 3" xfId="306"/>
    <cellStyle name="Valuta 3 2" xfId="307"/>
    <cellStyle name="Valuta 3 2 2" xfId="2386"/>
    <cellStyle name="Valuta 3 2 2 2" xfId="21864"/>
    <cellStyle name="Valuta 3 2 3" xfId="2425"/>
    <cellStyle name="Valuta 3 2 4" xfId="20537"/>
    <cellStyle name="Valuta 3 3" xfId="308"/>
    <cellStyle name="Valuta 3 3 2" xfId="2411"/>
    <cellStyle name="Valuta 3 3 2 2" xfId="21886"/>
    <cellStyle name="Valuta 3 4" xfId="321"/>
    <cellStyle name="Valuta 3 4 2" xfId="2426"/>
    <cellStyle name="Valuta 3 4 2 2" xfId="21899"/>
    <cellStyle name="Valuta 3 5" xfId="1223"/>
    <cellStyle name="Valuta 3 5 2" xfId="1548"/>
    <cellStyle name="Valuta 4" xfId="309"/>
    <cellStyle name="Valuta 4 2" xfId="310"/>
    <cellStyle name="Valuta 4 2 2" xfId="322"/>
    <cellStyle name="Valuta 4 2 2 2" xfId="20542"/>
    <cellStyle name="Valuta 4 2 3" xfId="20538"/>
    <cellStyle name="Valuta 4 3" xfId="311"/>
    <cellStyle name="Valuta 4 3 2" xfId="2427"/>
    <cellStyle name="Valuta 4 3 3" xfId="20539"/>
    <cellStyle name="Valuta 4 4" xfId="323"/>
    <cellStyle name="Valuta 4 5" xfId="1224"/>
    <cellStyle name="Valuta 4 5 2" xfId="20847"/>
    <cellStyle name="Valuta 5" xfId="312"/>
    <cellStyle name="Valuta 6" xfId="313"/>
    <cellStyle name="Valuta 6 2" xfId="20540"/>
    <cellStyle name="Valuta 7" xfId="314"/>
    <cellStyle name="Valuta 7 2" xfId="20541"/>
    <cellStyle name="Valuta 8" xfId="64"/>
    <cellStyle name="Valuta 8 2" xfId="20521"/>
    <cellStyle name="Valuta 9" xfId="1220"/>
    <cellStyle name="Valuta 9 2" xfId="1546"/>
    <cellStyle name="Verklarende tekst" xfId="14" builtinId="53" customBuiltin="1"/>
    <cellStyle name="Verklarende tekst 10" xfId="881"/>
    <cellStyle name="Verklarende tekst 11" xfId="882"/>
    <cellStyle name="Verklarende tekst 12" xfId="883"/>
    <cellStyle name="Verklarende tekst 13" xfId="884"/>
    <cellStyle name="Verklarende tekst 14" xfId="885"/>
    <cellStyle name="Verklarende tekst 15" xfId="886"/>
    <cellStyle name="Verklarende tekst 16" xfId="887"/>
    <cellStyle name="Verklarende tekst 2" xfId="315"/>
    <cellStyle name="Verklarende tekst 3" xfId="888"/>
    <cellStyle name="Verklarende tekst 4" xfId="889"/>
    <cellStyle name="Verklarende tekst 5" xfId="890"/>
    <cellStyle name="Verklarende tekst 6" xfId="891"/>
    <cellStyle name="Verklarende tekst 7" xfId="892"/>
    <cellStyle name="Verklarende tekst 8" xfId="893"/>
    <cellStyle name="Verklarende tekst 9" xfId="894"/>
    <cellStyle name="Waarschuwingstekst" xfId="13" builtinId="11" customBuiltin="1"/>
    <cellStyle name="Waarschuwingstekst 10" xfId="895"/>
    <cellStyle name="Waarschuwingstekst 11" xfId="896"/>
    <cellStyle name="Waarschuwingstekst 12" xfId="897"/>
    <cellStyle name="Waarschuwingstekst 13" xfId="898"/>
    <cellStyle name="Waarschuwingstekst 14" xfId="899"/>
    <cellStyle name="Waarschuwingstekst 15" xfId="900"/>
    <cellStyle name="Waarschuwingstekst 16" xfId="901"/>
    <cellStyle name="Waarschuwingstekst 2" xfId="316"/>
    <cellStyle name="Waarschuwingstekst 3" xfId="902"/>
    <cellStyle name="Waarschuwingstekst 4" xfId="903"/>
    <cellStyle name="Waarschuwingstekst 5" xfId="904"/>
    <cellStyle name="Waarschuwingstekst 6" xfId="905"/>
    <cellStyle name="Waarschuwingstekst 7" xfId="906"/>
    <cellStyle name="Waarschuwingstekst 8" xfId="907"/>
    <cellStyle name="Waarschuwingstekst 9" xfId="9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14</xdr:col>
      <xdr:colOff>0</xdr:colOff>
      <xdr:row>5</xdr:row>
      <xdr:rowOff>0</xdr:rowOff>
    </xdr:from>
    <xdr:to>
      <xdr:col>16</xdr:col>
      <xdr:colOff>0</xdr:colOff>
      <xdr:row>10</xdr:row>
      <xdr:rowOff>156882</xdr:rowOff>
    </xdr:to>
    <xdr:sp macro="" textlink="">
      <xdr:nvSpPr>
        <xdr:cNvPr id="2" name="Tekstvak 1"/>
        <xdr:cNvSpPr txBox="1"/>
      </xdr:nvSpPr>
      <xdr:spPr>
        <a:xfrm>
          <a:off x="8931088" y="1098176"/>
          <a:ext cx="2487706" cy="1109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Hier</a:t>
          </a:r>
          <a:r>
            <a:rPr lang="nl-NL" sz="1100" baseline="0"/>
            <a:t> vult de inschrijvende partij zijn gegevens in.</a:t>
          </a:r>
          <a:endParaRPr lang="nl-NL" sz="1100"/>
        </a:p>
      </xdr:txBody>
    </xdr:sp>
    <xdr:clientData/>
  </xdr:twoCellAnchor>
  <xdr:twoCellAnchor>
    <xdr:from>
      <xdr:col>14</xdr:col>
      <xdr:colOff>0</xdr:colOff>
      <xdr:row>20</xdr:row>
      <xdr:rowOff>0</xdr:rowOff>
    </xdr:from>
    <xdr:to>
      <xdr:col>14</xdr:col>
      <xdr:colOff>2274794</xdr:colOff>
      <xdr:row>22</xdr:row>
      <xdr:rowOff>11206</xdr:rowOff>
    </xdr:to>
    <xdr:sp macro="" textlink="">
      <xdr:nvSpPr>
        <xdr:cNvPr id="3" name="Tekstvak 2"/>
        <xdr:cNvSpPr txBox="1"/>
      </xdr:nvSpPr>
      <xdr:spPr>
        <a:xfrm>
          <a:off x="8931088" y="4146176"/>
          <a:ext cx="2274794" cy="963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Dit is een voorbeeld van de kortingspercentages en prijzen die kunnen worden uitgevraagd.</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190500</xdr:colOff>
          <xdr:row>4</xdr:row>
          <xdr:rowOff>28575</xdr:rowOff>
        </xdr:from>
        <xdr:to>
          <xdr:col>2</xdr:col>
          <xdr:colOff>438150</xdr:colOff>
          <xdr:row>5</xdr:row>
          <xdr:rowOff>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5</xdr:row>
          <xdr:rowOff>28575</xdr:rowOff>
        </xdr:from>
        <xdr:to>
          <xdr:col>2</xdr:col>
          <xdr:colOff>438150</xdr:colOff>
          <xdr:row>5</xdr:row>
          <xdr:rowOff>190500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6</xdr:row>
          <xdr:rowOff>28575</xdr:rowOff>
        </xdr:from>
        <xdr:to>
          <xdr:col>2</xdr:col>
          <xdr:colOff>438150</xdr:colOff>
          <xdr:row>6</xdr:row>
          <xdr:rowOff>190500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7</xdr:row>
          <xdr:rowOff>28575</xdr:rowOff>
        </xdr:from>
        <xdr:to>
          <xdr:col>2</xdr:col>
          <xdr:colOff>438150</xdr:colOff>
          <xdr:row>8</xdr:row>
          <xdr:rowOff>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8</xdr:row>
          <xdr:rowOff>28575</xdr:rowOff>
        </xdr:from>
        <xdr:to>
          <xdr:col>2</xdr:col>
          <xdr:colOff>438150</xdr:colOff>
          <xdr:row>9</xdr:row>
          <xdr:rowOff>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9</xdr:row>
          <xdr:rowOff>28575</xdr:rowOff>
        </xdr:from>
        <xdr:to>
          <xdr:col>2</xdr:col>
          <xdr:colOff>438150</xdr:colOff>
          <xdr:row>10</xdr:row>
          <xdr:rowOff>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10</xdr:row>
          <xdr:rowOff>28575</xdr:rowOff>
        </xdr:from>
        <xdr:to>
          <xdr:col>2</xdr:col>
          <xdr:colOff>438150</xdr:colOff>
          <xdr:row>11</xdr:row>
          <xdr:rowOff>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11</xdr:row>
          <xdr:rowOff>28575</xdr:rowOff>
        </xdr:from>
        <xdr:to>
          <xdr:col>2</xdr:col>
          <xdr:colOff>438150</xdr:colOff>
          <xdr:row>12</xdr:row>
          <xdr:rowOff>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14</xdr:row>
          <xdr:rowOff>28575</xdr:rowOff>
        </xdr:from>
        <xdr:to>
          <xdr:col>2</xdr:col>
          <xdr:colOff>438150</xdr:colOff>
          <xdr:row>14</xdr:row>
          <xdr:rowOff>190500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15</xdr:row>
          <xdr:rowOff>28575</xdr:rowOff>
        </xdr:from>
        <xdr:to>
          <xdr:col>2</xdr:col>
          <xdr:colOff>438150</xdr:colOff>
          <xdr:row>16</xdr:row>
          <xdr:rowOff>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16</xdr:row>
          <xdr:rowOff>28575</xdr:rowOff>
        </xdr:from>
        <xdr:to>
          <xdr:col>2</xdr:col>
          <xdr:colOff>438150</xdr:colOff>
          <xdr:row>16</xdr:row>
          <xdr:rowOff>190500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17</xdr:row>
          <xdr:rowOff>28575</xdr:rowOff>
        </xdr:from>
        <xdr:to>
          <xdr:col>2</xdr:col>
          <xdr:colOff>438150</xdr:colOff>
          <xdr:row>18</xdr:row>
          <xdr:rowOff>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18</xdr:row>
          <xdr:rowOff>28575</xdr:rowOff>
        </xdr:from>
        <xdr:to>
          <xdr:col>2</xdr:col>
          <xdr:colOff>438150</xdr:colOff>
          <xdr:row>19</xdr:row>
          <xdr:rowOff>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19</xdr:row>
          <xdr:rowOff>28575</xdr:rowOff>
        </xdr:from>
        <xdr:to>
          <xdr:col>2</xdr:col>
          <xdr:colOff>438150</xdr:colOff>
          <xdr:row>19</xdr:row>
          <xdr:rowOff>190500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20</xdr:row>
          <xdr:rowOff>28575</xdr:rowOff>
        </xdr:from>
        <xdr:to>
          <xdr:col>2</xdr:col>
          <xdr:colOff>438150</xdr:colOff>
          <xdr:row>21</xdr:row>
          <xdr:rowOff>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21</xdr:row>
          <xdr:rowOff>28575</xdr:rowOff>
        </xdr:from>
        <xdr:to>
          <xdr:col>2</xdr:col>
          <xdr:colOff>438150</xdr:colOff>
          <xdr:row>22</xdr:row>
          <xdr:rowOff>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22</xdr:row>
          <xdr:rowOff>28575</xdr:rowOff>
        </xdr:from>
        <xdr:to>
          <xdr:col>2</xdr:col>
          <xdr:colOff>438150</xdr:colOff>
          <xdr:row>23</xdr:row>
          <xdr:rowOff>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23</xdr:row>
          <xdr:rowOff>28575</xdr:rowOff>
        </xdr:from>
        <xdr:to>
          <xdr:col>2</xdr:col>
          <xdr:colOff>438150</xdr:colOff>
          <xdr:row>24</xdr:row>
          <xdr:rowOff>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24</xdr:row>
          <xdr:rowOff>28575</xdr:rowOff>
        </xdr:from>
        <xdr:to>
          <xdr:col>2</xdr:col>
          <xdr:colOff>438150</xdr:colOff>
          <xdr:row>24</xdr:row>
          <xdr:rowOff>190500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27</xdr:row>
          <xdr:rowOff>28575</xdr:rowOff>
        </xdr:from>
        <xdr:to>
          <xdr:col>2</xdr:col>
          <xdr:colOff>438150</xdr:colOff>
          <xdr:row>28</xdr:row>
          <xdr:rowOff>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28</xdr:row>
          <xdr:rowOff>28575</xdr:rowOff>
        </xdr:from>
        <xdr:to>
          <xdr:col>2</xdr:col>
          <xdr:colOff>438150</xdr:colOff>
          <xdr:row>29</xdr:row>
          <xdr:rowOff>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32</xdr:row>
          <xdr:rowOff>28575</xdr:rowOff>
        </xdr:from>
        <xdr:to>
          <xdr:col>2</xdr:col>
          <xdr:colOff>438150</xdr:colOff>
          <xdr:row>32</xdr:row>
          <xdr:rowOff>190500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33</xdr:row>
          <xdr:rowOff>28575</xdr:rowOff>
        </xdr:from>
        <xdr:to>
          <xdr:col>2</xdr:col>
          <xdr:colOff>438150</xdr:colOff>
          <xdr:row>34</xdr:row>
          <xdr:rowOff>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35</xdr:row>
          <xdr:rowOff>28575</xdr:rowOff>
        </xdr:from>
        <xdr:to>
          <xdr:col>2</xdr:col>
          <xdr:colOff>438150</xdr:colOff>
          <xdr:row>36</xdr:row>
          <xdr:rowOff>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36</xdr:row>
          <xdr:rowOff>28575</xdr:rowOff>
        </xdr:from>
        <xdr:to>
          <xdr:col>2</xdr:col>
          <xdr:colOff>438150</xdr:colOff>
          <xdr:row>37</xdr:row>
          <xdr:rowOff>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39</xdr:row>
          <xdr:rowOff>28575</xdr:rowOff>
        </xdr:from>
        <xdr:to>
          <xdr:col>2</xdr:col>
          <xdr:colOff>438150</xdr:colOff>
          <xdr:row>40</xdr:row>
          <xdr:rowOff>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7</xdr:row>
          <xdr:rowOff>19050</xdr:rowOff>
        </xdr:from>
        <xdr:to>
          <xdr:col>2</xdr:col>
          <xdr:colOff>266700</xdr:colOff>
          <xdr:row>7</xdr:row>
          <xdr:rowOff>180975</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19050</xdr:rowOff>
        </xdr:from>
        <xdr:to>
          <xdr:col>2</xdr:col>
          <xdr:colOff>266700</xdr:colOff>
          <xdr:row>8</xdr:row>
          <xdr:rowOff>180975</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19050</xdr:rowOff>
        </xdr:from>
        <xdr:to>
          <xdr:col>2</xdr:col>
          <xdr:colOff>266700</xdr:colOff>
          <xdr:row>9</xdr:row>
          <xdr:rowOff>180975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xdr:row>
          <xdr:rowOff>19050</xdr:rowOff>
        </xdr:from>
        <xdr:to>
          <xdr:col>2</xdr:col>
          <xdr:colOff>266700</xdr:colOff>
          <xdr:row>10</xdr:row>
          <xdr:rowOff>180975</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19050</xdr:rowOff>
        </xdr:from>
        <xdr:to>
          <xdr:col>2</xdr:col>
          <xdr:colOff>266700</xdr:colOff>
          <xdr:row>11</xdr:row>
          <xdr:rowOff>180975</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19050</xdr:rowOff>
        </xdr:from>
        <xdr:to>
          <xdr:col>2</xdr:col>
          <xdr:colOff>266700</xdr:colOff>
          <xdr:row>12</xdr:row>
          <xdr:rowOff>180975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19050</xdr:rowOff>
        </xdr:from>
        <xdr:to>
          <xdr:col>2</xdr:col>
          <xdr:colOff>266700</xdr:colOff>
          <xdr:row>13</xdr:row>
          <xdr:rowOff>180975</xdr:rowOff>
        </xdr:to>
        <xdr:sp macro="" textlink="">
          <xdr:nvSpPr>
            <xdr:cNvPr id="8199" name="Check Box 7" hidden="1">
              <a:extLst>
                <a:ext uri="{63B3BB69-23CF-44E3-9099-C40C66FF867C}">
                  <a14:compatExt spid="_x0000_s8199"/>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19050</xdr:rowOff>
        </xdr:from>
        <xdr:to>
          <xdr:col>2</xdr:col>
          <xdr:colOff>266700</xdr:colOff>
          <xdr:row>14</xdr:row>
          <xdr:rowOff>180975</xdr:rowOff>
        </xdr:to>
        <xdr:sp macro="" textlink="">
          <xdr:nvSpPr>
            <xdr:cNvPr id="8200" name="Check Box 8" hidden="1">
              <a:extLst>
                <a:ext uri="{63B3BB69-23CF-44E3-9099-C40C66FF867C}">
                  <a14:compatExt spid="_x0000_s820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19050</xdr:rowOff>
        </xdr:from>
        <xdr:to>
          <xdr:col>2</xdr:col>
          <xdr:colOff>266700</xdr:colOff>
          <xdr:row>15</xdr:row>
          <xdr:rowOff>180975</xdr:rowOff>
        </xdr:to>
        <xdr:sp macro="" textlink="">
          <xdr:nvSpPr>
            <xdr:cNvPr id="8201" name="Check Box 9" hidden="1">
              <a:extLst>
                <a:ext uri="{63B3BB69-23CF-44E3-9099-C40C66FF867C}">
                  <a14:compatExt spid="_x0000_s8201"/>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19050</xdr:rowOff>
        </xdr:from>
        <xdr:to>
          <xdr:col>2</xdr:col>
          <xdr:colOff>266700</xdr:colOff>
          <xdr:row>28</xdr:row>
          <xdr:rowOff>161925</xdr:rowOff>
        </xdr:to>
        <xdr:sp macro="" textlink="">
          <xdr:nvSpPr>
            <xdr:cNvPr id="8202" name="Check Box 10" hidden="1">
              <a:extLst>
                <a:ext uri="{63B3BB69-23CF-44E3-9099-C40C66FF867C}">
                  <a14:compatExt spid="_x0000_s8202"/>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19050</xdr:rowOff>
        </xdr:from>
        <xdr:to>
          <xdr:col>2</xdr:col>
          <xdr:colOff>266700</xdr:colOff>
          <xdr:row>28</xdr:row>
          <xdr:rowOff>161925</xdr:rowOff>
        </xdr:to>
        <xdr:sp macro="" textlink="">
          <xdr:nvSpPr>
            <xdr:cNvPr id="8203" name="Check Box 11" hidden="1">
              <a:extLst>
                <a:ext uri="{63B3BB69-23CF-44E3-9099-C40C66FF867C}">
                  <a14:compatExt spid="_x0000_s820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19050</xdr:rowOff>
        </xdr:from>
        <xdr:to>
          <xdr:col>2</xdr:col>
          <xdr:colOff>266700</xdr:colOff>
          <xdr:row>28</xdr:row>
          <xdr:rowOff>161925</xdr:rowOff>
        </xdr:to>
        <xdr:sp macro="" textlink="">
          <xdr:nvSpPr>
            <xdr:cNvPr id="8204" name="Check Box 12" hidden="1">
              <a:extLst>
                <a:ext uri="{63B3BB69-23CF-44E3-9099-C40C66FF867C}">
                  <a14:compatExt spid="_x0000_s820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19050</xdr:rowOff>
        </xdr:from>
        <xdr:to>
          <xdr:col>2</xdr:col>
          <xdr:colOff>266700</xdr:colOff>
          <xdr:row>28</xdr:row>
          <xdr:rowOff>161925</xdr:rowOff>
        </xdr:to>
        <xdr:sp macro="" textlink="">
          <xdr:nvSpPr>
            <xdr:cNvPr id="8205" name="Check Box 13" hidden="1">
              <a:extLst>
                <a:ext uri="{63B3BB69-23CF-44E3-9099-C40C66FF867C}">
                  <a14:compatExt spid="_x0000_s8205"/>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0</xdr:rowOff>
        </xdr:from>
        <xdr:to>
          <xdr:col>2</xdr:col>
          <xdr:colOff>266700</xdr:colOff>
          <xdr:row>28</xdr:row>
          <xdr:rowOff>161925</xdr:rowOff>
        </xdr:to>
        <xdr:sp macro="" textlink="">
          <xdr:nvSpPr>
            <xdr:cNvPr id="8206" name="Check Box 14" hidden="1">
              <a:extLst>
                <a:ext uri="{63B3BB69-23CF-44E3-9099-C40C66FF867C}">
                  <a14:compatExt spid="_x0000_s8206"/>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19050</xdr:rowOff>
        </xdr:from>
        <xdr:to>
          <xdr:col>2</xdr:col>
          <xdr:colOff>266700</xdr:colOff>
          <xdr:row>28</xdr:row>
          <xdr:rowOff>161925</xdr:rowOff>
        </xdr:to>
        <xdr:sp macro="" textlink="">
          <xdr:nvSpPr>
            <xdr:cNvPr id="8207" name="Check Box 15" hidden="1">
              <a:extLst>
                <a:ext uri="{63B3BB69-23CF-44E3-9099-C40C66FF867C}">
                  <a14:compatExt spid="_x0000_s8207"/>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19050</xdr:rowOff>
        </xdr:from>
        <xdr:to>
          <xdr:col>2</xdr:col>
          <xdr:colOff>266700</xdr:colOff>
          <xdr:row>28</xdr:row>
          <xdr:rowOff>161925</xdr:rowOff>
        </xdr:to>
        <xdr:sp macro="" textlink="">
          <xdr:nvSpPr>
            <xdr:cNvPr id="8208" name="Check Box 16" hidden="1">
              <a:extLst>
                <a:ext uri="{63B3BB69-23CF-44E3-9099-C40C66FF867C}">
                  <a14:compatExt spid="_x0000_s8208"/>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19050</xdr:rowOff>
        </xdr:from>
        <xdr:to>
          <xdr:col>2</xdr:col>
          <xdr:colOff>266700</xdr:colOff>
          <xdr:row>28</xdr:row>
          <xdr:rowOff>161925</xdr:rowOff>
        </xdr:to>
        <xdr:sp macro="" textlink="">
          <xdr:nvSpPr>
            <xdr:cNvPr id="8209" name="Check Box 17" hidden="1">
              <a:extLst>
                <a:ext uri="{63B3BB69-23CF-44E3-9099-C40C66FF867C}">
                  <a14:compatExt spid="_x0000_s8209"/>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23</xdr:row>
          <xdr:rowOff>19050</xdr:rowOff>
        </xdr:from>
        <xdr:to>
          <xdr:col>2</xdr:col>
          <xdr:colOff>266700</xdr:colOff>
          <xdr:row>28</xdr:row>
          <xdr:rowOff>161925</xdr:rowOff>
        </xdr:to>
        <xdr:sp macro="" textlink="">
          <xdr:nvSpPr>
            <xdr:cNvPr id="8210" name="Check Box 18" hidden="1">
              <a:extLst>
                <a:ext uri="{63B3BB69-23CF-44E3-9099-C40C66FF867C}">
                  <a14:compatExt spid="_x0000_s821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19050</xdr:rowOff>
        </xdr:from>
        <xdr:to>
          <xdr:col>2</xdr:col>
          <xdr:colOff>266700</xdr:colOff>
          <xdr:row>28</xdr:row>
          <xdr:rowOff>161925</xdr:rowOff>
        </xdr:to>
        <xdr:sp macro="" textlink="">
          <xdr:nvSpPr>
            <xdr:cNvPr id="8211" name="Check Box 19" hidden="1">
              <a:extLst>
                <a:ext uri="{63B3BB69-23CF-44E3-9099-C40C66FF867C}">
                  <a14:compatExt spid="_x0000_s8211"/>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xdr:row>
          <xdr:rowOff>19050</xdr:rowOff>
        </xdr:from>
        <xdr:to>
          <xdr:col>2</xdr:col>
          <xdr:colOff>266700</xdr:colOff>
          <xdr:row>28</xdr:row>
          <xdr:rowOff>161925</xdr:rowOff>
        </xdr:to>
        <xdr:sp macro="" textlink="">
          <xdr:nvSpPr>
            <xdr:cNvPr id="8212" name="Check Box 20" hidden="1">
              <a:extLst>
                <a:ext uri="{63B3BB69-23CF-44E3-9099-C40C66FF867C}">
                  <a14:compatExt spid="_x0000_s8212"/>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19050</xdr:rowOff>
        </xdr:from>
        <xdr:to>
          <xdr:col>2</xdr:col>
          <xdr:colOff>266700</xdr:colOff>
          <xdr:row>28</xdr:row>
          <xdr:rowOff>161925</xdr:rowOff>
        </xdr:to>
        <xdr:sp macro="" textlink="">
          <xdr:nvSpPr>
            <xdr:cNvPr id="8213" name="Check Box 21" hidden="1">
              <a:extLst>
                <a:ext uri="{63B3BB69-23CF-44E3-9099-C40C66FF867C}">
                  <a14:compatExt spid="_x0000_s821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14" name="Check Box 22" hidden="1">
              <a:extLst>
                <a:ext uri="{63B3BB69-23CF-44E3-9099-C40C66FF867C}">
                  <a14:compatExt spid="_x0000_s821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15" name="Check Box 23" hidden="1">
              <a:extLst>
                <a:ext uri="{63B3BB69-23CF-44E3-9099-C40C66FF867C}">
                  <a14:compatExt spid="_x0000_s8215"/>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16" name="Check Box 24" hidden="1">
              <a:extLst>
                <a:ext uri="{63B3BB69-23CF-44E3-9099-C40C66FF867C}">
                  <a14:compatExt spid="_x0000_s8216"/>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17" name="Check Box 25" hidden="1">
              <a:extLst>
                <a:ext uri="{63B3BB69-23CF-44E3-9099-C40C66FF867C}">
                  <a14:compatExt spid="_x0000_s8217"/>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18" name="Check Box 26" hidden="1">
              <a:extLst>
                <a:ext uri="{63B3BB69-23CF-44E3-9099-C40C66FF867C}">
                  <a14:compatExt spid="_x0000_s8218"/>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19" name="Check Box 27" hidden="1">
              <a:extLst>
                <a:ext uri="{63B3BB69-23CF-44E3-9099-C40C66FF867C}">
                  <a14:compatExt spid="_x0000_s8219"/>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20" name="Check Box 28" hidden="1">
              <a:extLst>
                <a:ext uri="{63B3BB69-23CF-44E3-9099-C40C66FF867C}">
                  <a14:compatExt spid="_x0000_s822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21" name="Check Box 29" hidden="1">
              <a:extLst>
                <a:ext uri="{63B3BB69-23CF-44E3-9099-C40C66FF867C}">
                  <a14:compatExt spid="_x0000_s8221"/>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22" name="Check Box 30" hidden="1">
              <a:extLst>
                <a:ext uri="{63B3BB69-23CF-44E3-9099-C40C66FF867C}">
                  <a14:compatExt spid="_x0000_s8222"/>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8223" name="Check Box 31" hidden="1">
              <a:extLst>
                <a:ext uri="{63B3BB69-23CF-44E3-9099-C40C66FF867C}">
                  <a14:compatExt spid="_x0000_s822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xdr:row>
          <xdr:rowOff>19050</xdr:rowOff>
        </xdr:from>
        <xdr:to>
          <xdr:col>2</xdr:col>
          <xdr:colOff>266700</xdr:colOff>
          <xdr:row>6</xdr:row>
          <xdr:rowOff>180975</xdr:rowOff>
        </xdr:to>
        <xdr:sp macro="" textlink="">
          <xdr:nvSpPr>
            <xdr:cNvPr id="8224" name="Check Box 32" hidden="1">
              <a:extLst>
                <a:ext uri="{63B3BB69-23CF-44E3-9099-C40C66FF867C}">
                  <a14:compatExt spid="_x0000_s822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xdr:twoCellAnchor>
    <xdr:from>
      <xdr:col>4</xdr:col>
      <xdr:colOff>0</xdr:colOff>
      <xdr:row>9</xdr:row>
      <xdr:rowOff>0</xdr:rowOff>
    </xdr:from>
    <xdr:to>
      <xdr:col>7</xdr:col>
      <xdr:colOff>464344</xdr:colOff>
      <xdr:row>17</xdr:row>
      <xdr:rowOff>0</xdr:rowOff>
    </xdr:to>
    <xdr:sp macro="" textlink="">
      <xdr:nvSpPr>
        <xdr:cNvPr id="34" name="Tekstvak 33"/>
        <xdr:cNvSpPr txBox="1"/>
      </xdr:nvSpPr>
      <xdr:spPr>
        <a:xfrm>
          <a:off x="15847219" y="1750219"/>
          <a:ext cx="2286000"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Voorbeeld functionele eisen Groeps- en speeltafels. </a:t>
          </a:r>
          <a:r>
            <a:rPr lang="nl-NL" sz="1100">
              <a:solidFill>
                <a:schemeClr val="dk1"/>
              </a:solidFill>
              <a:effectLst/>
              <a:latin typeface="+mn-lt"/>
              <a:ea typeface="+mn-ea"/>
              <a:cs typeface="+mn-cs"/>
            </a:rPr>
            <a:t>Er dient zo te worden gespecificeerd  (op bijv. kleur en materiaal) dat het voor meerdere inschrijvers mogelijk is om</a:t>
          </a:r>
          <a:r>
            <a:rPr lang="nl-NL" sz="1100" baseline="0">
              <a:solidFill>
                <a:schemeClr val="dk1"/>
              </a:solidFill>
              <a:effectLst/>
              <a:latin typeface="+mn-lt"/>
              <a:ea typeface="+mn-ea"/>
              <a:cs typeface="+mn-cs"/>
            </a:rPr>
            <a:t> een aanbieding te doen.</a:t>
          </a:r>
          <a:endParaRPr lang="nl-NL"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7</xdr:row>
          <xdr:rowOff>19050</xdr:rowOff>
        </xdr:from>
        <xdr:to>
          <xdr:col>2</xdr:col>
          <xdr:colOff>266700</xdr:colOff>
          <xdr:row>7</xdr:row>
          <xdr:rowOff>180975</xdr:rowOff>
        </xdr:to>
        <xdr:sp macro="" textlink="">
          <xdr:nvSpPr>
            <xdr:cNvPr id="36865" name="Check Box 1" hidden="1">
              <a:extLst>
                <a:ext uri="{63B3BB69-23CF-44E3-9099-C40C66FF867C}">
                  <a14:compatExt spid="_x0000_s36865"/>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19050</xdr:rowOff>
        </xdr:from>
        <xdr:to>
          <xdr:col>2</xdr:col>
          <xdr:colOff>266700</xdr:colOff>
          <xdr:row>8</xdr:row>
          <xdr:rowOff>180975</xdr:rowOff>
        </xdr:to>
        <xdr:sp macro="" textlink="">
          <xdr:nvSpPr>
            <xdr:cNvPr id="36866" name="Check Box 2" hidden="1">
              <a:extLst>
                <a:ext uri="{63B3BB69-23CF-44E3-9099-C40C66FF867C}">
                  <a14:compatExt spid="_x0000_s36866"/>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0</xdr:rowOff>
        </xdr:from>
        <xdr:to>
          <xdr:col>2</xdr:col>
          <xdr:colOff>266700</xdr:colOff>
          <xdr:row>9</xdr:row>
          <xdr:rowOff>161925</xdr:rowOff>
        </xdr:to>
        <xdr:sp macro="" textlink="">
          <xdr:nvSpPr>
            <xdr:cNvPr id="36867" name="Check Box 3" hidden="1">
              <a:extLst>
                <a:ext uri="{63B3BB69-23CF-44E3-9099-C40C66FF867C}">
                  <a14:compatExt spid="_x0000_s36867"/>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xdr:row>
          <xdr:rowOff>19050</xdr:rowOff>
        </xdr:from>
        <xdr:to>
          <xdr:col>2</xdr:col>
          <xdr:colOff>266700</xdr:colOff>
          <xdr:row>10</xdr:row>
          <xdr:rowOff>180975</xdr:rowOff>
        </xdr:to>
        <xdr:sp macro="" textlink="">
          <xdr:nvSpPr>
            <xdr:cNvPr id="36868" name="Check Box 4" hidden="1">
              <a:extLst>
                <a:ext uri="{63B3BB69-23CF-44E3-9099-C40C66FF867C}">
                  <a14:compatExt spid="_x0000_s36868"/>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19050</xdr:rowOff>
        </xdr:from>
        <xdr:to>
          <xdr:col>2</xdr:col>
          <xdr:colOff>266700</xdr:colOff>
          <xdr:row>11</xdr:row>
          <xdr:rowOff>180975</xdr:rowOff>
        </xdr:to>
        <xdr:sp macro="" textlink="">
          <xdr:nvSpPr>
            <xdr:cNvPr id="36869" name="Check Box 5" hidden="1">
              <a:extLst>
                <a:ext uri="{63B3BB69-23CF-44E3-9099-C40C66FF867C}">
                  <a14:compatExt spid="_x0000_s36869"/>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19050</xdr:rowOff>
        </xdr:from>
        <xdr:to>
          <xdr:col>2</xdr:col>
          <xdr:colOff>266700</xdr:colOff>
          <xdr:row>12</xdr:row>
          <xdr:rowOff>180975</xdr:rowOff>
        </xdr:to>
        <xdr:sp macro="" textlink="">
          <xdr:nvSpPr>
            <xdr:cNvPr id="36870" name="Check Box 6" hidden="1">
              <a:extLst>
                <a:ext uri="{63B3BB69-23CF-44E3-9099-C40C66FF867C}">
                  <a14:compatExt spid="_x0000_s3687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19050</xdr:rowOff>
        </xdr:from>
        <xdr:to>
          <xdr:col>2</xdr:col>
          <xdr:colOff>266700</xdr:colOff>
          <xdr:row>13</xdr:row>
          <xdr:rowOff>180975</xdr:rowOff>
        </xdr:to>
        <xdr:sp macro="" textlink="">
          <xdr:nvSpPr>
            <xdr:cNvPr id="36871" name="Check Box 7" hidden="1">
              <a:extLst>
                <a:ext uri="{63B3BB69-23CF-44E3-9099-C40C66FF867C}">
                  <a14:compatExt spid="_x0000_s36871"/>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19050</xdr:rowOff>
        </xdr:from>
        <xdr:to>
          <xdr:col>2</xdr:col>
          <xdr:colOff>266700</xdr:colOff>
          <xdr:row>15</xdr:row>
          <xdr:rowOff>161925</xdr:rowOff>
        </xdr:to>
        <xdr:sp macro="" textlink="">
          <xdr:nvSpPr>
            <xdr:cNvPr id="36872" name="Check Box 8" hidden="1">
              <a:extLst>
                <a:ext uri="{63B3BB69-23CF-44E3-9099-C40C66FF867C}">
                  <a14:compatExt spid="_x0000_s36872"/>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19050</xdr:rowOff>
        </xdr:from>
        <xdr:to>
          <xdr:col>2</xdr:col>
          <xdr:colOff>266700</xdr:colOff>
          <xdr:row>15</xdr:row>
          <xdr:rowOff>180975</xdr:rowOff>
        </xdr:to>
        <xdr:sp macro="" textlink="">
          <xdr:nvSpPr>
            <xdr:cNvPr id="36873" name="Check Box 9" hidden="1">
              <a:extLst>
                <a:ext uri="{63B3BB69-23CF-44E3-9099-C40C66FF867C}">
                  <a14:compatExt spid="_x0000_s3687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19050</xdr:rowOff>
        </xdr:from>
        <xdr:to>
          <xdr:col>2</xdr:col>
          <xdr:colOff>266700</xdr:colOff>
          <xdr:row>16</xdr:row>
          <xdr:rowOff>180975</xdr:rowOff>
        </xdr:to>
        <xdr:sp macro="" textlink="">
          <xdr:nvSpPr>
            <xdr:cNvPr id="36874" name="Check Box 10" hidden="1">
              <a:extLst>
                <a:ext uri="{63B3BB69-23CF-44E3-9099-C40C66FF867C}">
                  <a14:compatExt spid="_x0000_s3687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19050</xdr:rowOff>
        </xdr:from>
        <xdr:to>
          <xdr:col>2</xdr:col>
          <xdr:colOff>266700</xdr:colOff>
          <xdr:row>17</xdr:row>
          <xdr:rowOff>180975</xdr:rowOff>
        </xdr:to>
        <xdr:sp macro="" textlink="">
          <xdr:nvSpPr>
            <xdr:cNvPr id="36875" name="Check Box 11" hidden="1">
              <a:extLst>
                <a:ext uri="{63B3BB69-23CF-44E3-9099-C40C66FF867C}">
                  <a14:compatExt spid="_x0000_s36875"/>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19050</xdr:rowOff>
        </xdr:from>
        <xdr:to>
          <xdr:col>2</xdr:col>
          <xdr:colOff>266700</xdr:colOff>
          <xdr:row>18</xdr:row>
          <xdr:rowOff>180975</xdr:rowOff>
        </xdr:to>
        <xdr:sp macro="" textlink="">
          <xdr:nvSpPr>
            <xdr:cNvPr id="36876" name="Check Box 12" hidden="1">
              <a:extLst>
                <a:ext uri="{63B3BB69-23CF-44E3-9099-C40C66FF867C}">
                  <a14:compatExt spid="_x0000_s36876"/>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19050</xdr:rowOff>
        </xdr:from>
        <xdr:to>
          <xdr:col>2</xdr:col>
          <xdr:colOff>266700</xdr:colOff>
          <xdr:row>19</xdr:row>
          <xdr:rowOff>180975</xdr:rowOff>
        </xdr:to>
        <xdr:sp macro="" textlink="">
          <xdr:nvSpPr>
            <xdr:cNvPr id="36877" name="Check Box 13" hidden="1">
              <a:extLst>
                <a:ext uri="{63B3BB69-23CF-44E3-9099-C40C66FF867C}">
                  <a14:compatExt spid="_x0000_s36877"/>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0</xdr:rowOff>
        </xdr:from>
        <xdr:to>
          <xdr:col>2</xdr:col>
          <xdr:colOff>266700</xdr:colOff>
          <xdr:row>28</xdr:row>
          <xdr:rowOff>161925</xdr:rowOff>
        </xdr:to>
        <xdr:sp macro="" textlink="">
          <xdr:nvSpPr>
            <xdr:cNvPr id="36878" name="Check Box 14" hidden="1">
              <a:extLst>
                <a:ext uri="{63B3BB69-23CF-44E3-9099-C40C66FF867C}">
                  <a14:compatExt spid="_x0000_s36878"/>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19050</xdr:rowOff>
        </xdr:from>
        <xdr:to>
          <xdr:col>2</xdr:col>
          <xdr:colOff>266700</xdr:colOff>
          <xdr:row>28</xdr:row>
          <xdr:rowOff>161925</xdr:rowOff>
        </xdr:to>
        <xdr:sp macro="" textlink="">
          <xdr:nvSpPr>
            <xdr:cNvPr id="36879" name="Check Box 15" hidden="1">
              <a:extLst>
                <a:ext uri="{63B3BB69-23CF-44E3-9099-C40C66FF867C}">
                  <a14:compatExt spid="_x0000_s36879"/>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19050</xdr:rowOff>
        </xdr:from>
        <xdr:to>
          <xdr:col>2</xdr:col>
          <xdr:colOff>266700</xdr:colOff>
          <xdr:row>28</xdr:row>
          <xdr:rowOff>161925</xdr:rowOff>
        </xdr:to>
        <xdr:sp macro="" textlink="">
          <xdr:nvSpPr>
            <xdr:cNvPr id="36880" name="Check Box 16" hidden="1">
              <a:extLst>
                <a:ext uri="{63B3BB69-23CF-44E3-9099-C40C66FF867C}">
                  <a14:compatExt spid="_x0000_s3688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19050</xdr:rowOff>
        </xdr:from>
        <xdr:to>
          <xdr:col>2</xdr:col>
          <xdr:colOff>266700</xdr:colOff>
          <xdr:row>28</xdr:row>
          <xdr:rowOff>161925</xdr:rowOff>
        </xdr:to>
        <xdr:sp macro="" textlink="">
          <xdr:nvSpPr>
            <xdr:cNvPr id="36881" name="Check Box 17" hidden="1">
              <a:extLst>
                <a:ext uri="{63B3BB69-23CF-44E3-9099-C40C66FF867C}">
                  <a14:compatExt spid="_x0000_s36881"/>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23</xdr:row>
          <xdr:rowOff>19050</xdr:rowOff>
        </xdr:from>
        <xdr:to>
          <xdr:col>2</xdr:col>
          <xdr:colOff>266700</xdr:colOff>
          <xdr:row>28</xdr:row>
          <xdr:rowOff>161925</xdr:rowOff>
        </xdr:to>
        <xdr:sp macro="" textlink="">
          <xdr:nvSpPr>
            <xdr:cNvPr id="36882" name="Check Box 18" hidden="1">
              <a:extLst>
                <a:ext uri="{63B3BB69-23CF-44E3-9099-C40C66FF867C}">
                  <a14:compatExt spid="_x0000_s36882"/>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19050</xdr:rowOff>
        </xdr:from>
        <xdr:to>
          <xdr:col>2</xdr:col>
          <xdr:colOff>266700</xdr:colOff>
          <xdr:row>28</xdr:row>
          <xdr:rowOff>161925</xdr:rowOff>
        </xdr:to>
        <xdr:sp macro="" textlink="">
          <xdr:nvSpPr>
            <xdr:cNvPr id="36883" name="Check Box 19" hidden="1">
              <a:extLst>
                <a:ext uri="{63B3BB69-23CF-44E3-9099-C40C66FF867C}">
                  <a14:compatExt spid="_x0000_s3688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xdr:row>
          <xdr:rowOff>19050</xdr:rowOff>
        </xdr:from>
        <xdr:to>
          <xdr:col>2</xdr:col>
          <xdr:colOff>266700</xdr:colOff>
          <xdr:row>28</xdr:row>
          <xdr:rowOff>161925</xdr:rowOff>
        </xdr:to>
        <xdr:sp macro="" textlink="">
          <xdr:nvSpPr>
            <xdr:cNvPr id="36884" name="Check Box 20" hidden="1">
              <a:extLst>
                <a:ext uri="{63B3BB69-23CF-44E3-9099-C40C66FF867C}">
                  <a14:compatExt spid="_x0000_s3688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19050</xdr:rowOff>
        </xdr:from>
        <xdr:to>
          <xdr:col>2</xdr:col>
          <xdr:colOff>266700</xdr:colOff>
          <xdr:row>28</xdr:row>
          <xdr:rowOff>161925</xdr:rowOff>
        </xdr:to>
        <xdr:sp macro="" textlink="">
          <xdr:nvSpPr>
            <xdr:cNvPr id="36885" name="Check Box 21" hidden="1">
              <a:extLst>
                <a:ext uri="{63B3BB69-23CF-44E3-9099-C40C66FF867C}">
                  <a14:compatExt spid="_x0000_s36885"/>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86" name="Check Box 22" hidden="1">
              <a:extLst>
                <a:ext uri="{63B3BB69-23CF-44E3-9099-C40C66FF867C}">
                  <a14:compatExt spid="_x0000_s36886"/>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87" name="Check Box 23" hidden="1">
              <a:extLst>
                <a:ext uri="{63B3BB69-23CF-44E3-9099-C40C66FF867C}">
                  <a14:compatExt spid="_x0000_s36887"/>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88" name="Check Box 24" hidden="1">
              <a:extLst>
                <a:ext uri="{63B3BB69-23CF-44E3-9099-C40C66FF867C}">
                  <a14:compatExt spid="_x0000_s36888"/>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89" name="Check Box 25" hidden="1">
              <a:extLst>
                <a:ext uri="{63B3BB69-23CF-44E3-9099-C40C66FF867C}">
                  <a14:compatExt spid="_x0000_s36889"/>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90" name="Check Box 26" hidden="1">
              <a:extLst>
                <a:ext uri="{63B3BB69-23CF-44E3-9099-C40C66FF867C}">
                  <a14:compatExt spid="_x0000_s36890"/>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91" name="Check Box 27" hidden="1">
              <a:extLst>
                <a:ext uri="{63B3BB69-23CF-44E3-9099-C40C66FF867C}">
                  <a14:compatExt spid="_x0000_s36891"/>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92" name="Check Box 28" hidden="1">
              <a:extLst>
                <a:ext uri="{63B3BB69-23CF-44E3-9099-C40C66FF867C}">
                  <a14:compatExt spid="_x0000_s36892"/>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93" name="Check Box 29" hidden="1">
              <a:extLst>
                <a:ext uri="{63B3BB69-23CF-44E3-9099-C40C66FF867C}">
                  <a14:compatExt spid="_x0000_s36893"/>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94" name="Check Box 30" hidden="1">
              <a:extLst>
                <a:ext uri="{63B3BB69-23CF-44E3-9099-C40C66FF867C}">
                  <a14:compatExt spid="_x0000_s36894"/>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266700</xdr:colOff>
          <xdr:row>28</xdr:row>
          <xdr:rowOff>161925</xdr:rowOff>
        </xdr:to>
        <xdr:sp macro="" textlink="">
          <xdr:nvSpPr>
            <xdr:cNvPr id="36895" name="Check Box 31" hidden="1">
              <a:extLst>
                <a:ext uri="{63B3BB69-23CF-44E3-9099-C40C66FF867C}">
                  <a14:compatExt spid="_x0000_s36895"/>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xdr:row>
          <xdr:rowOff>19050</xdr:rowOff>
        </xdr:from>
        <xdr:to>
          <xdr:col>2</xdr:col>
          <xdr:colOff>266700</xdr:colOff>
          <xdr:row>6</xdr:row>
          <xdr:rowOff>180975</xdr:rowOff>
        </xdr:to>
        <xdr:sp macro="" textlink="">
          <xdr:nvSpPr>
            <xdr:cNvPr id="36896" name="Check Box 32" hidden="1">
              <a:extLst>
                <a:ext uri="{63B3BB69-23CF-44E3-9099-C40C66FF867C}">
                  <a14:compatExt spid="_x0000_s36896"/>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xdr:twoCellAnchor>
    <xdr:from>
      <xdr:col>4</xdr:col>
      <xdr:colOff>0</xdr:colOff>
      <xdr:row>8</xdr:row>
      <xdr:rowOff>0</xdr:rowOff>
    </xdr:from>
    <xdr:to>
      <xdr:col>7</xdr:col>
      <xdr:colOff>464344</xdr:colOff>
      <xdr:row>16</xdr:row>
      <xdr:rowOff>0</xdr:rowOff>
    </xdr:to>
    <xdr:sp macro="" textlink="">
      <xdr:nvSpPr>
        <xdr:cNvPr id="34" name="Tekstvak 33"/>
        <xdr:cNvSpPr txBox="1"/>
      </xdr:nvSpPr>
      <xdr:spPr>
        <a:xfrm>
          <a:off x="15849600" y="1552575"/>
          <a:ext cx="0"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Voorbeeld functionele eisen Kasten. </a:t>
          </a:r>
          <a:r>
            <a:rPr lang="nl-NL" sz="1100">
              <a:solidFill>
                <a:schemeClr val="dk1"/>
              </a:solidFill>
              <a:effectLst/>
              <a:latin typeface="+mn-lt"/>
              <a:ea typeface="+mn-ea"/>
              <a:cs typeface="+mn-cs"/>
            </a:rPr>
            <a:t>Er dient zo te worden gespecificeerd  (op bijv.</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kleur en materiaal) dat het voor meerdere inschrijvers mogelijk is om</a:t>
          </a:r>
          <a:r>
            <a:rPr lang="nl-NL" sz="1100" baseline="0">
              <a:solidFill>
                <a:schemeClr val="dk1"/>
              </a:solidFill>
              <a:effectLst/>
              <a:latin typeface="+mn-lt"/>
              <a:ea typeface="+mn-ea"/>
              <a:cs typeface="+mn-cs"/>
            </a:rPr>
            <a:t> een aanbieding te doen.</a:t>
          </a:r>
          <a:r>
            <a:rPr lang="nl-NL" sz="1100"/>
            <a:t>sten. </a:t>
          </a:r>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9</xdr:row>
          <xdr:rowOff>19050</xdr:rowOff>
        </xdr:from>
        <xdr:to>
          <xdr:col>2</xdr:col>
          <xdr:colOff>266700</xdr:colOff>
          <xdr:row>9</xdr:row>
          <xdr:rowOff>180975</xdr:rowOff>
        </xdr:to>
        <xdr:sp macro="" textlink="">
          <xdr:nvSpPr>
            <xdr:cNvPr id="36897" name="Check Box 33" hidden="1">
              <a:extLst>
                <a:ext uri="{63B3BB69-23CF-44E3-9099-C40C66FF867C}">
                  <a14:compatExt spid="_x0000_s36897"/>
                </a:ext>
              </a:extLst>
            </xdr:cNvPr>
            <xdr:cNvSpPr/>
          </xdr:nvSpPr>
          <xdr:spPr bwMode="auto">
            <a:xfrm>
              <a:off x="0" y="0"/>
              <a:ext cx="0" cy="0"/>
            </a:xfrm>
            <a:prstGeom prst="rect">
              <a:avLst/>
            </a:prstGeom>
            <a:solidFill>
              <a:srgbClr val="FF9900"/>
            </a:solidFill>
            <a:ln w="12700">
              <a:solidFill>
                <a:srgbClr val="0000FF" mc:Ignorable="a14" a14:legacySpreadsheetColorIndex="39"/>
              </a:solidFill>
              <a:miter lim="800000"/>
              <a:headEnd/>
              <a:tailEnd/>
            </a:ln>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vmlDrawing" Target="../drawings/vmlDrawing2.vml"/><Relationship Id="rId21" Type="http://schemas.openxmlformats.org/officeDocument/2006/relationships/ctrlProp" Target="../ctrlProps/ctrlProp44.xml"/><Relationship Id="rId34" Type="http://schemas.openxmlformats.org/officeDocument/2006/relationships/ctrlProp" Target="../ctrlProps/ctrlProp57.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33" Type="http://schemas.openxmlformats.org/officeDocument/2006/relationships/ctrlProp" Target="../ctrlProps/ctrlProp56.xml"/><Relationship Id="rId2" Type="http://schemas.openxmlformats.org/officeDocument/2006/relationships/drawing" Target="../drawings/drawing3.xml"/><Relationship Id="rId16" Type="http://schemas.openxmlformats.org/officeDocument/2006/relationships/ctrlProp" Target="../ctrlProps/ctrlProp39.xml"/><Relationship Id="rId20" Type="http://schemas.openxmlformats.org/officeDocument/2006/relationships/ctrlProp" Target="../ctrlProps/ctrlProp43.xml"/><Relationship Id="rId29" Type="http://schemas.openxmlformats.org/officeDocument/2006/relationships/ctrlProp" Target="../ctrlProps/ctrlProp52.xml"/><Relationship Id="rId1" Type="http://schemas.openxmlformats.org/officeDocument/2006/relationships/printerSettings" Target="../printerSettings/printerSettings44.bin"/><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32" Type="http://schemas.openxmlformats.org/officeDocument/2006/relationships/ctrlProp" Target="../ctrlProps/ctrlProp55.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36" Type="http://schemas.openxmlformats.org/officeDocument/2006/relationships/comments" Target="../comments2.xml"/><Relationship Id="rId10" Type="http://schemas.openxmlformats.org/officeDocument/2006/relationships/ctrlProp" Target="../ctrlProps/ctrlProp33.xml"/><Relationship Id="rId19" Type="http://schemas.openxmlformats.org/officeDocument/2006/relationships/ctrlProp" Target="../ctrlProps/ctrlProp42.xml"/><Relationship Id="rId31" Type="http://schemas.openxmlformats.org/officeDocument/2006/relationships/ctrlProp" Target="../ctrlProps/ctrlProp54.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 Id="rId30" Type="http://schemas.openxmlformats.org/officeDocument/2006/relationships/ctrlProp" Target="../ctrlProps/ctrlProp53.xml"/><Relationship Id="rId35" Type="http://schemas.openxmlformats.org/officeDocument/2006/relationships/ctrlProp" Target="../ctrlProps/ctrlProp58.xml"/></Relationships>
</file>

<file path=xl/worksheets/_rels/sheet46.xml.rels><?xml version="1.0" encoding="UTF-8" standalone="yes"?>
<Relationships xmlns="http://schemas.openxmlformats.org/package/2006/relationships"><Relationship Id="rId8" Type="http://schemas.openxmlformats.org/officeDocument/2006/relationships/ctrlProp" Target="../ctrlProps/ctrlProp63.xml"/><Relationship Id="rId13" Type="http://schemas.openxmlformats.org/officeDocument/2006/relationships/ctrlProp" Target="../ctrlProps/ctrlProp68.xml"/><Relationship Id="rId18" Type="http://schemas.openxmlformats.org/officeDocument/2006/relationships/ctrlProp" Target="../ctrlProps/ctrlProp73.xml"/><Relationship Id="rId26" Type="http://schemas.openxmlformats.org/officeDocument/2006/relationships/ctrlProp" Target="../ctrlProps/ctrlProp81.xml"/><Relationship Id="rId3" Type="http://schemas.openxmlformats.org/officeDocument/2006/relationships/vmlDrawing" Target="../drawings/vmlDrawing3.vml"/><Relationship Id="rId21" Type="http://schemas.openxmlformats.org/officeDocument/2006/relationships/ctrlProp" Target="../ctrlProps/ctrlProp76.xml"/><Relationship Id="rId34" Type="http://schemas.openxmlformats.org/officeDocument/2006/relationships/ctrlProp" Target="../ctrlProps/ctrlProp89.xml"/><Relationship Id="rId7" Type="http://schemas.openxmlformats.org/officeDocument/2006/relationships/ctrlProp" Target="../ctrlProps/ctrlProp62.xml"/><Relationship Id="rId12" Type="http://schemas.openxmlformats.org/officeDocument/2006/relationships/ctrlProp" Target="../ctrlProps/ctrlProp67.xml"/><Relationship Id="rId17" Type="http://schemas.openxmlformats.org/officeDocument/2006/relationships/ctrlProp" Target="../ctrlProps/ctrlProp72.xml"/><Relationship Id="rId25" Type="http://schemas.openxmlformats.org/officeDocument/2006/relationships/ctrlProp" Target="../ctrlProps/ctrlProp80.xml"/><Relationship Id="rId33" Type="http://schemas.openxmlformats.org/officeDocument/2006/relationships/ctrlProp" Target="../ctrlProps/ctrlProp88.xml"/><Relationship Id="rId2" Type="http://schemas.openxmlformats.org/officeDocument/2006/relationships/drawing" Target="../drawings/drawing4.xml"/><Relationship Id="rId16" Type="http://schemas.openxmlformats.org/officeDocument/2006/relationships/ctrlProp" Target="../ctrlProps/ctrlProp71.xml"/><Relationship Id="rId20" Type="http://schemas.openxmlformats.org/officeDocument/2006/relationships/ctrlProp" Target="../ctrlProps/ctrlProp75.xml"/><Relationship Id="rId29" Type="http://schemas.openxmlformats.org/officeDocument/2006/relationships/ctrlProp" Target="../ctrlProps/ctrlProp84.xml"/><Relationship Id="rId1" Type="http://schemas.openxmlformats.org/officeDocument/2006/relationships/printerSettings" Target="../printerSettings/printerSettings45.bin"/><Relationship Id="rId6" Type="http://schemas.openxmlformats.org/officeDocument/2006/relationships/ctrlProp" Target="../ctrlProps/ctrlProp61.xml"/><Relationship Id="rId11" Type="http://schemas.openxmlformats.org/officeDocument/2006/relationships/ctrlProp" Target="../ctrlProps/ctrlProp66.xml"/><Relationship Id="rId24" Type="http://schemas.openxmlformats.org/officeDocument/2006/relationships/ctrlProp" Target="../ctrlProps/ctrlProp79.xml"/><Relationship Id="rId32" Type="http://schemas.openxmlformats.org/officeDocument/2006/relationships/ctrlProp" Target="../ctrlProps/ctrlProp87.xml"/><Relationship Id="rId37" Type="http://schemas.openxmlformats.org/officeDocument/2006/relationships/comments" Target="../comments3.xml"/><Relationship Id="rId5" Type="http://schemas.openxmlformats.org/officeDocument/2006/relationships/ctrlProp" Target="../ctrlProps/ctrlProp60.xml"/><Relationship Id="rId15" Type="http://schemas.openxmlformats.org/officeDocument/2006/relationships/ctrlProp" Target="../ctrlProps/ctrlProp70.xml"/><Relationship Id="rId23" Type="http://schemas.openxmlformats.org/officeDocument/2006/relationships/ctrlProp" Target="../ctrlProps/ctrlProp78.xml"/><Relationship Id="rId28" Type="http://schemas.openxmlformats.org/officeDocument/2006/relationships/ctrlProp" Target="../ctrlProps/ctrlProp83.xml"/><Relationship Id="rId36" Type="http://schemas.openxmlformats.org/officeDocument/2006/relationships/ctrlProp" Target="../ctrlProps/ctrlProp91.xml"/><Relationship Id="rId10" Type="http://schemas.openxmlformats.org/officeDocument/2006/relationships/ctrlProp" Target="../ctrlProps/ctrlProp65.xml"/><Relationship Id="rId19" Type="http://schemas.openxmlformats.org/officeDocument/2006/relationships/ctrlProp" Target="../ctrlProps/ctrlProp74.xml"/><Relationship Id="rId31" Type="http://schemas.openxmlformats.org/officeDocument/2006/relationships/ctrlProp" Target="../ctrlProps/ctrlProp86.xml"/><Relationship Id="rId4" Type="http://schemas.openxmlformats.org/officeDocument/2006/relationships/ctrlProp" Target="../ctrlProps/ctrlProp59.xml"/><Relationship Id="rId9" Type="http://schemas.openxmlformats.org/officeDocument/2006/relationships/ctrlProp" Target="../ctrlProps/ctrlProp64.xml"/><Relationship Id="rId14" Type="http://schemas.openxmlformats.org/officeDocument/2006/relationships/ctrlProp" Target="../ctrlProps/ctrlProp69.xml"/><Relationship Id="rId22" Type="http://schemas.openxmlformats.org/officeDocument/2006/relationships/ctrlProp" Target="../ctrlProps/ctrlProp77.xml"/><Relationship Id="rId27" Type="http://schemas.openxmlformats.org/officeDocument/2006/relationships/ctrlProp" Target="../ctrlProps/ctrlProp82.xml"/><Relationship Id="rId30" Type="http://schemas.openxmlformats.org/officeDocument/2006/relationships/ctrlProp" Target="../ctrlProps/ctrlProp85.xml"/><Relationship Id="rId35" Type="http://schemas.openxmlformats.org/officeDocument/2006/relationships/ctrlProp" Target="../ctrlProps/ctrlProp9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AN41"/>
  <sheetViews>
    <sheetView workbookViewId="0">
      <pane xSplit="8" ySplit="6" topLeftCell="T7" activePane="bottomRight" state="frozen"/>
      <selection activeCell="I24" sqref="I24"/>
      <selection pane="topRight" activeCell="I24" sqref="I24"/>
      <selection pane="bottomLeft" activeCell="I24" sqref="I24"/>
      <selection pane="bottomRight" activeCell="T2" sqref="T2"/>
    </sheetView>
  </sheetViews>
  <sheetFormatPr defaultRowHeight="15" x14ac:dyDescent="0.25"/>
  <cols>
    <col min="1" max="1" width="9.140625" style="54"/>
    <col min="2" max="2" width="39.5703125" customWidth="1"/>
    <col min="3" max="3" width="22" bestFit="1" customWidth="1"/>
    <col min="4" max="4" width="12.42578125" bestFit="1" customWidth="1"/>
    <col min="5" max="5" width="11.28515625" bestFit="1" customWidth="1"/>
    <col min="7" max="7" width="18.5703125" bestFit="1" customWidth="1"/>
    <col min="8" max="8" width="16.28515625" bestFit="1" customWidth="1"/>
    <col min="9" max="9" width="16.28515625" style="18" bestFit="1" customWidth="1"/>
    <col min="10" max="10" width="18.85546875" style="54" bestFit="1" customWidth="1"/>
    <col min="11" max="13" width="18.85546875" style="54" customWidth="1"/>
    <col min="14" max="15" width="16.28515625" bestFit="1" customWidth="1"/>
    <col min="16" max="16" width="18.85546875" bestFit="1" customWidth="1"/>
    <col min="17" max="18" width="16.28515625" bestFit="1" customWidth="1"/>
    <col min="19" max="19" width="18.85546875" bestFit="1" customWidth="1"/>
    <col min="20" max="20" width="19.7109375" bestFit="1" customWidth="1"/>
    <col min="21" max="21" width="16.28515625" bestFit="1" customWidth="1"/>
    <col min="22" max="22" width="18.85546875" bestFit="1" customWidth="1"/>
    <col min="23" max="24" width="16.28515625" bestFit="1" customWidth="1"/>
    <col min="25" max="25" width="18.85546875" bestFit="1" customWidth="1"/>
    <col min="26" max="27" width="16.28515625" bestFit="1" customWidth="1"/>
    <col min="28" max="28" width="18.85546875" bestFit="1" customWidth="1"/>
    <col min="29" max="30" width="16.28515625" bestFit="1" customWidth="1"/>
    <col min="31" max="31" width="18.85546875" bestFit="1" customWidth="1"/>
    <col min="32" max="32" width="20.140625" bestFit="1" customWidth="1"/>
    <col min="33" max="33" width="29.140625" bestFit="1" customWidth="1"/>
    <col min="34" max="34" width="18.85546875" bestFit="1" customWidth="1"/>
  </cols>
  <sheetData>
    <row r="1" spans="1:40" x14ac:dyDescent="0.25">
      <c r="B1" s="7" t="s">
        <v>115</v>
      </c>
      <c r="C1" s="7" t="s">
        <v>116</v>
      </c>
      <c r="D1" s="7" t="s">
        <v>119</v>
      </c>
      <c r="E1" s="7" t="s">
        <v>120</v>
      </c>
      <c r="F1" s="7" t="s">
        <v>117</v>
      </c>
      <c r="G1" s="7" t="s">
        <v>118</v>
      </c>
      <c r="H1" s="7" t="s">
        <v>97</v>
      </c>
      <c r="I1" s="86"/>
      <c r="J1" s="7"/>
      <c r="K1" s="7" t="s">
        <v>97</v>
      </c>
      <c r="L1" s="86"/>
      <c r="M1" s="7"/>
      <c r="N1" s="7" t="s">
        <v>97</v>
      </c>
      <c r="O1" s="7"/>
      <c r="P1" s="7"/>
      <c r="Q1" s="7" t="s">
        <v>97</v>
      </c>
      <c r="R1" s="7"/>
      <c r="S1" s="7"/>
      <c r="T1" s="7" t="s">
        <v>243</v>
      </c>
      <c r="U1" s="7"/>
      <c r="V1" s="7"/>
      <c r="W1" s="7" t="s">
        <v>201</v>
      </c>
      <c r="X1" s="7"/>
      <c r="Y1" s="7"/>
      <c r="Z1" s="7" t="s">
        <v>96</v>
      </c>
      <c r="AA1" s="7"/>
      <c r="AB1" s="7"/>
      <c r="AC1" s="7" t="s">
        <v>201</v>
      </c>
      <c r="AD1" s="7"/>
      <c r="AE1" s="7"/>
      <c r="AF1" s="7" t="s">
        <v>201</v>
      </c>
      <c r="AI1" s="7" t="s">
        <v>112</v>
      </c>
      <c r="AJ1" s="7"/>
      <c r="AK1" s="7"/>
      <c r="AL1" s="7" t="s">
        <v>235</v>
      </c>
    </row>
    <row r="2" spans="1:40" x14ac:dyDescent="0.25">
      <c r="B2" s="7"/>
      <c r="C2" s="7"/>
      <c r="D2" s="7"/>
      <c r="E2" s="7"/>
      <c r="F2" s="7"/>
      <c r="G2" s="7"/>
      <c r="H2" s="7" t="s">
        <v>121</v>
      </c>
      <c r="I2" s="86" t="s">
        <v>122</v>
      </c>
      <c r="J2" s="7" t="s">
        <v>123</v>
      </c>
      <c r="K2" s="7" t="s">
        <v>121</v>
      </c>
      <c r="L2" s="86" t="s">
        <v>122</v>
      </c>
      <c r="M2" s="7" t="s">
        <v>123</v>
      </c>
      <c r="N2" s="7" t="s">
        <v>121</v>
      </c>
      <c r="O2" s="7" t="s">
        <v>122</v>
      </c>
      <c r="P2" s="7" t="s">
        <v>123</v>
      </c>
      <c r="Q2" s="7" t="s">
        <v>121</v>
      </c>
      <c r="R2" s="7" t="s">
        <v>122</v>
      </c>
      <c r="S2" s="7" t="s">
        <v>123</v>
      </c>
      <c r="T2" s="7" t="s">
        <v>121</v>
      </c>
      <c r="U2" s="7" t="s">
        <v>122</v>
      </c>
      <c r="V2" s="7" t="s">
        <v>123</v>
      </c>
      <c r="W2" s="7" t="s">
        <v>121</v>
      </c>
      <c r="X2" s="7" t="s">
        <v>122</v>
      </c>
      <c r="Y2" s="7" t="s">
        <v>123</v>
      </c>
      <c r="Z2" s="7" t="s">
        <v>121</v>
      </c>
      <c r="AA2" s="7" t="s">
        <v>122</v>
      </c>
      <c r="AB2" s="7" t="s">
        <v>123</v>
      </c>
      <c r="AC2" s="7" t="s">
        <v>121</v>
      </c>
      <c r="AD2" s="7" t="s">
        <v>122</v>
      </c>
      <c r="AE2" s="7" t="s">
        <v>123</v>
      </c>
      <c r="AF2" s="7" t="s">
        <v>121</v>
      </c>
      <c r="AG2" s="7" t="s">
        <v>122</v>
      </c>
      <c r="AH2" s="7" t="s">
        <v>123</v>
      </c>
      <c r="AI2" s="7" t="s">
        <v>121</v>
      </c>
      <c r="AJ2" s="7" t="s">
        <v>122</v>
      </c>
      <c r="AK2" s="7" t="s">
        <v>123</v>
      </c>
      <c r="AL2" s="7" t="s">
        <v>121</v>
      </c>
      <c r="AM2" s="7" t="s">
        <v>122</v>
      </c>
      <c r="AN2" s="7" t="s">
        <v>123</v>
      </c>
    </row>
    <row r="3" spans="1:40" x14ac:dyDescent="0.25">
      <c r="A3" s="54">
        <v>1</v>
      </c>
      <c r="B3" s="126" t="s">
        <v>132</v>
      </c>
      <c r="C3" s="82" t="s">
        <v>133</v>
      </c>
      <c r="D3" s="83">
        <v>1</v>
      </c>
      <c r="E3" s="121"/>
      <c r="F3" s="82" t="s">
        <v>141</v>
      </c>
      <c r="G3" s="82" t="s">
        <v>134</v>
      </c>
      <c r="H3" s="85"/>
      <c r="I3" s="87" t="s">
        <v>224</v>
      </c>
      <c r="J3" s="82"/>
      <c r="K3" s="82"/>
      <c r="L3" s="87" t="s">
        <v>225</v>
      </c>
      <c r="M3" s="82"/>
      <c r="N3" s="85"/>
      <c r="O3" s="85" t="s">
        <v>226</v>
      </c>
      <c r="P3" s="82"/>
      <c r="Q3" s="85">
        <v>2</v>
      </c>
      <c r="R3" s="85" t="s">
        <v>227</v>
      </c>
      <c r="S3" s="82">
        <v>80</v>
      </c>
      <c r="T3" s="82">
        <v>1</v>
      </c>
      <c r="U3" s="122" t="s">
        <v>224</v>
      </c>
      <c r="V3" s="123">
        <v>40</v>
      </c>
      <c r="W3" s="123"/>
      <c r="X3" s="122" t="s">
        <v>224</v>
      </c>
      <c r="Y3" s="123"/>
      <c r="Z3" s="85">
        <v>1</v>
      </c>
      <c r="AA3" s="85" t="s">
        <v>224</v>
      </c>
      <c r="AB3" s="82" t="s">
        <v>234</v>
      </c>
      <c r="AC3" s="82"/>
      <c r="AD3" s="122" t="s">
        <v>226</v>
      </c>
      <c r="AE3" s="123"/>
      <c r="AF3" s="123">
        <v>1</v>
      </c>
      <c r="AG3" s="123" t="s">
        <v>228</v>
      </c>
      <c r="AH3" s="123">
        <v>80</v>
      </c>
    </row>
    <row r="4" spans="1:40" x14ac:dyDescent="0.25">
      <c r="A4" s="54">
        <v>2</v>
      </c>
      <c r="B4" s="126" t="s">
        <v>135</v>
      </c>
      <c r="C4" s="82" t="s">
        <v>136</v>
      </c>
      <c r="D4" s="83">
        <v>2</v>
      </c>
      <c r="E4" s="82"/>
      <c r="F4" s="82" t="s">
        <v>137</v>
      </c>
      <c r="G4" s="82" t="s">
        <v>134</v>
      </c>
      <c r="H4" s="85">
        <v>2</v>
      </c>
      <c r="I4" s="87" t="s">
        <v>224</v>
      </c>
      <c r="J4" s="82">
        <v>40</v>
      </c>
      <c r="K4" s="82"/>
      <c r="L4" s="87" t="s">
        <v>225</v>
      </c>
      <c r="M4" s="82"/>
      <c r="N4" s="123"/>
      <c r="O4" s="122" t="s">
        <v>226</v>
      </c>
      <c r="P4" s="123"/>
      <c r="Q4" s="85">
        <v>1</v>
      </c>
      <c r="R4" s="85" t="s">
        <v>227</v>
      </c>
      <c r="S4" s="82">
        <v>40</v>
      </c>
      <c r="T4" s="82">
        <v>1</v>
      </c>
      <c r="U4" s="122" t="s">
        <v>224</v>
      </c>
      <c r="V4" s="123">
        <v>40</v>
      </c>
      <c r="W4" s="123"/>
      <c r="X4" s="122" t="s">
        <v>224</v>
      </c>
      <c r="Y4" s="123"/>
      <c r="Z4" s="123"/>
      <c r="AA4" s="122" t="s">
        <v>225</v>
      </c>
      <c r="AB4" s="123"/>
      <c r="AC4" s="123"/>
      <c r="AD4" s="122" t="s">
        <v>226</v>
      </c>
      <c r="AE4" s="123"/>
      <c r="AF4" s="123">
        <v>1</v>
      </c>
      <c r="AG4" s="123" t="s">
        <v>232</v>
      </c>
      <c r="AH4" s="125">
        <v>40</v>
      </c>
    </row>
    <row r="5" spans="1:40" x14ac:dyDescent="0.25">
      <c r="A5" s="54">
        <v>3</v>
      </c>
      <c r="B5" s="126" t="s">
        <v>138</v>
      </c>
      <c r="C5" s="82" t="s">
        <v>139</v>
      </c>
      <c r="D5" s="83">
        <v>15</v>
      </c>
      <c r="E5" s="121"/>
      <c r="F5" s="82" t="s">
        <v>140</v>
      </c>
      <c r="G5" s="82" t="s">
        <v>128</v>
      </c>
      <c r="H5" s="91"/>
      <c r="I5" s="91" t="s">
        <v>224</v>
      </c>
      <c r="J5" s="92"/>
      <c r="K5" s="92"/>
      <c r="L5" s="120" t="s">
        <v>225</v>
      </c>
      <c r="M5" s="92"/>
      <c r="N5" s="85"/>
      <c r="O5" s="85" t="s">
        <v>226</v>
      </c>
      <c r="P5" s="82"/>
      <c r="Q5" s="85">
        <v>1</v>
      </c>
      <c r="R5" s="85" t="s">
        <v>228</v>
      </c>
      <c r="S5" s="82" t="s">
        <v>234</v>
      </c>
      <c r="T5" s="123">
        <v>1</v>
      </c>
      <c r="U5" s="122" t="s">
        <v>224</v>
      </c>
      <c r="V5" s="123">
        <v>40</v>
      </c>
      <c r="W5" s="123"/>
      <c r="X5" s="122" t="s">
        <v>224</v>
      </c>
      <c r="Y5" s="123"/>
      <c r="Z5" s="85"/>
      <c r="AA5" s="85" t="s">
        <v>225</v>
      </c>
      <c r="AB5" s="82"/>
      <c r="AC5" s="123"/>
      <c r="AD5" s="122" t="s">
        <v>226</v>
      </c>
      <c r="AE5" s="123"/>
      <c r="AF5" s="123"/>
      <c r="AG5" s="123"/>
      <c r="AH5" s="123"/>
    </row>
    <row r="6" spans="1:40" x14ac:dyDescent="0.25">
      <c r="A6" s="54">
        <v>4</v>
      </c>
      <c r="B6" s="127" t="s">
        <v>142</v>
      </c>
      <c r="C6" s="82" t="s">
        <v>143</v>
      </c>
      <c r="D6" s="83">
        <v>6</v>
      </c>
      <c r="E6" s="121"/>
      <c r="F6" s="82" t="s">
        <v>144</v>
      </c>
      <c r="G6" s="82" t="s">
        <v>128</v>
      </c>
      <c r="H6" s="91"/>
      <c r="I6" s="87" t="s">
        <v>224</v>
      </c>
      <c r="J6" s="92"/>
      <c r="K6" s="92"/>
      <c r="L6" s="87" t="s">
        <v>225</v>
      </c>
      <c r="M6" s="92"/>
      <c r="N6" s="85"/>
      <c r="O6" s="85" t="s">
        <v>226</v>
      </c>
      <c r="P6" s="123"/>
      <c r="Q6" s="123">
        <v>1</v>
      </c>
      <c r="R6" s="85" t="s">
        <v>228</v>
      </c>
      <c r="S6" s="123">
        <v>80</v>
      </c>
      <c r="T6" s="82">
        <v>1</v>
      </c>
      <c r="U6" s="122" t="s">
        <v>224</v>
      </c>
      <c r="V6" s="123">
        <v>40</v>
      </c>
      <c r="W6" s="123"/>
      <c r="X6" s="122" t="s">
        <v>224</v>
      </c>
      <c r="Y6" s="123"/>
      <c r="Z6" s="85"/>
      <c r="AA6" s="85" t="s">
        <v>225</v>
      </c>
      <c r="AB6" s="82"/>
      <c r="AC6" s="123"/>
      <c r="AD6" s="122" t="s">
        <v>233</v>
      </c>
      <c r="AE6" s="123"/>
      <c r="AF6" s="123"/>
      <c r="AG6" s="123"/>
      <c r="AH6" s="123"/>
    </row>
    <row r="7" spans="1:40" x14ac:dyDescent="0.25">
      <c r="A7" s="54">
        <v>5</v>
      </c>
      <c r="B7" s="126" t="s">
        <v>145</v>
      </c>
      <c r="C7" s="82" t="s">
        <v>146</v>
      </c>
      <c r="D7" s="83">
        <v>2</v>
      </c>
      <c r="E7" s="121"/>
      <c r="F7" s="82" t="s">
        <v>147</v>
      </c>
      <c r="G7" s="82" t="s">
        <v>148</v>
      </c>
      <c r="H7" s="91"/>
      <c r="I7" s="87" t="s">
        <v>224</v>
      </c>
      <c r="J7" s="92"/>
      <c r="K7" s="92"/>
      <c r="L7" s="87" t="s">
        <v>225</v>
      </c>
      <c r="M7" s="92"/>
      <c r="N7" s="123"/>
      <c r="O7" s="122" t="s">
        <v>226</v>
      </c>
      <c r="P7" s="123"/>
      <c r="Q7" s="85"/>
      <c r="R7" s="85" t="s">
        <v>227</v>
      </c>
      <c r="S7" s="82"/>
      <c r="T7" s="82">
        <v>1</v>
      </c>
      <c r="U7" s="122" t="s">
        <v>224</v>
      </c>
      <c r="V7" s="123">
        <v>40</v>
      </c>
      <c r="W7" s="123"/>
      <c r="X7" s="122" t="s">
        <v>224</v>
      </c>
      <c r="Y7" s="123"/>
      <c r="Z7" s="91"/>
      <c r="AA7" s="122" t="s">
        <v>225</v>
      </c>
      <c r="AB7" s="92"/>
      <c r="AC7" s="124">
        <v>2</v>
      </c>
      <c r="AD7" s="122" t="s">
        <v>233</v>
      </c>
      <c r="AE7" s="124">
        <v>80</v>
      </c>
      <c r="AF7" s="124"/>
      <c r="AG7" s="124"/>
      <c r="AH7" s="124"/>
    </row>
    <row r="8" spans="1:40" x14ac:dyDescent="0.25">
      <c r="A8" s="54">
        <v>6</v>
      </c>
      <c r="B8" s="126" t="s">
        <v>149</v>
      </c>
      <c r="C8" s="82" t="s">
        <v>150</v>
      </c>
      <c r="D8" s="83">
        <v>1</v>
      </c>
      <c r="E8" s="121"/>
      <c r="F8" s="82" t="s">
        <v>151</v>
      </c>
      <c r="G8" s="82" t="s">
        <v>128</v>
      </c>
      <c r="H8" s="91"/>
      <c r="I8" s="91" t="s">
        <v>224</v>
      </c>
      <c r="J8" s="92"/>
      <c r="K8" s="92"/>
      <c r="L8" s="120" t="s">
        <v>225</v>
      </c>
      <c r="M8" s="92"/>
      <c r="N8" s="85"/>
      <c r="O8" s="85" t="s">
        <v>226</v>
      </c>
      <c r="P8" s="82"/>
      <c r="Q8" s="85">
        <v>1</v>
      </c>
      <c r="R8" s="85" t="s">
        <v>228</v>
      </c>
      <c r="S8" s="82">
        <v>40</v>
      </c>
      <c r="T8" s="123">
        <v>1</v>
      </c>
      <c r="U8" s="122" t="s">
        <v>224</v>
      </c>
      <c r="V8" s="123">
        <v>40</v>
      </c>
      <c r="W8" s="123"/>
      <c r="X8" s="122" t="s">
        <v>224</v>
      </c>
      <c r="Y8" s="123"/>
      <c r="Z8" s="91"/>
      <c r="AA8" s="85" t="s">
        <v>225</v>
      </c>
      <c r="AB8" s="92"/>
      <c r="AC8" s="124"/>
      <c r="AD8" s="122" t="s">
        <v>226</v>
      </c>
      <c r="AE8" s="124"/>
      <c r="AF8" s="124"/>
      <c r="AG8" s="124"/>
      <c r="AH8" s="124"/>
    </row>
    <row r="9" spans="1:40" x14ac:dyDescent="0.25">
      <c r="A9" s="54">
        <v>7</v>
      </c>
      <c r="B9" s="126" t="s">
        <v>229</v>
      </c>
      <c r="C9" s="82" t="s">
        <v>176</v>
      </c>
      <c r="D9" s="83">
        <v>4</v>
      </c>
      <c r="E9" s="84"/>
      <c r="F9" s="82" t="s">
        <v>177</v>
      </c>
      <c r="G9" s="82" t="s">
        <v>128</v>
      </c>
      <c r="H9" s="91"/>
      <c r="I9" s="87" t="s">
        <v>224</v>
      </c>
      <c r="J9" s="92"/>
      <c r="K9" s="123"/>
      <c r="L9" s="87" t="s">
        <v>225</v>
      </c>
      <c r="M9" s="123"/>
      <c r="N9" s="85"/>
      <c r="O9" s="122" t="s">
        <v>226</v>
      </c>
      <c r="P9" s="82"/>
      <c r="Q9" s="85"/>
      <c r="R9" s="85" t="s">
        <v>227</v>
      </c>
      <c r="S9" s="82"/>
      <c r="T9" s="82">
        <v>1</v>
      </c>
      <c r="U9" s="122" t="s">
        <v>224</v>
      </c>
      <c r="V9" s="123">
        <v>40</v>
      </c>
      <c r="W9" s="123"/>
      <c r="X9" s="122" t="s">
        <v>224</v>
      </c>
      <c r="Y9" s="123"/>
      <c r="Z9" s="85">
        <v>1</v>
      </c>
      <c r="AA9" s="122" t="s">
        <v>224</v>
      </c>
      <c r="AB9" s="82" t="s">
        <v>234</v>
      </c>
      <c r="AC9" s="123"/>
      <c r="AD9" s="122" t="s">
        <v>226</v>
      </c>
      <c r="AE9" s="123"/>
      <c r="AF9" s="123"/>
      <c r="AG9" s="123"/>
      <c r="AH9" s="123"/>
    </row>
    <row r="10" spans="1:40" x14ac:dyDescent="0.25">
      <c r="A10" s="54">
        <v>8</v>
      </c>
      <c r="B10" s="126" t="s">
        <v>152</v>
      </c>
      <c r="C10" s="82" t="s">
        <v>153</v>
      </c>
      <c r="D10" s="83">
        <v>22</v>
      </c>
      <c r="E10" s="121"/>
      <c r="F10" s="82" t="s">
        <v>154</v>
      </c>
      <c r="G10" s="82" t="s">
        <v>128</v>
      </c>
      <c r="H10" s="91"/>
      <c r="I10" s="87" t="s">
        <v>224</v>
      </c>
      <c r="J10" s="92"/>
      <c r="K10" s="92"/>
      <c r="L10" s="87" t="s">
        <v>225</v>
      </c>
      <c r="M10" s="92"/>
      <c r="N10" s="123"/>
      <c r="O10" s="122" t="s">
        <v>226</v>
      </c>
      <c r="P10" s="123"/>
      <c r="Q10" s="85">
        <v>1</v>
      </c>
      <c r="R10" s="85" t="s">
        <v>228</v>
      </c>
      <c r="S10" s="82">
        <v>40</v>
      </c>
      <c r="T10" s="82">
        <v>1</v>
      </c>
      <c r="U10" s="122" t="s">
        <v>224</v>
      </c>
      <c r="V10" s="123">
        <v>40</v>
      </c>
      <c r="W10" s="123"/>
      <c r="X10" s="122" t="s">
        <v>224</v>
      </c>
      <c r="Y10" s="123"/>
      <c r="Z10" s="91"/>
      <c r="AA10" s="122" t="s">
        <v>225</v>
      </c>
      <c r="AB10" s="92"/>
      <c r="AC10" s="124">
        <v>1</v>
      </c>
      <c r="AD10" s="122" t="s">
        <v>233</v>
      </c>
      <c r="AE10" s="124">
        <v>40</v>
      </c>
      <c r="AF10" s="124"/>
      <c r="AG10" s="124"/>
      <c r="AH10" s="124"/>
    </row>
    <row r="11" spans="1:40" x14ac:dyDescent="0.25">
      <c r="A11" s="54">
        <v>9</v>
      </c>
      <c r="B11" s="92" t="s">
        <v>155</v>
      </c>
      <c r="C11" s="82" t="s">
        <v>156</v>
      </c>
      <c r="D11" s="83">
        <v>6</v>
      </c>
      <c r="E11" s="121"/>
      <c r="F11" s="82" t="s">
        <v>157</v>
      </c>
      <c r="G11" s="82" t="s">
        <v>148</v>
      </c>
      <c r="H11" s="91"/>
      <c r="I11" s="91" t="s">
        <v>224</v>
      </c>
      <c r="J11" s="92"/>
      <c r="K11" s="91"/>
      <c r="L11" s="120" t="s">
        <v>225</v>
      </c>
      <c r="M11" s="92"/>
      <c r="N11" s="85"/>
      <c r="O11" s="85" t="s">
        <v>226</v>
      </c>
      <c r="P11" s="82"/>
      <c r="Q11" s="85"/>
      <c r="R11" s="85" t="s">
        <v>227</v>
      </c>
      <c r="S11" s="82"/>
      <c r="T11" s="123">
        <v>1</v>
      </c>
      <c r="U11" s="122" t="s">
        <v>224</v>
      </c>
      <c r="V11" s="123">
        <v>40</v>
      </c>
      <c r="W11" s="123"/>
      <c r="X11" s="122" t="s">
        <v>224</v>
      </c>
      <c r="Y11" s="123"/>
      <c r="Z11" s="91"/>
      <c r="AA11" s="85" t="s">
        <v>225</v>
      </c>
      <c r="AB11" s="92"/>
      <c r="AC11" s="124"/>
      <c r="AD11" s="122" t="s">
        <v>226</v>
      </c>
      <c r="AE11" s="124"/>
      <c r="AF11" s="124"/>
      <c r="AG11" s="124"/>
      <c r="AH11" s="124"/>
    </row>
    <row r="12" spans="1:40" x14ac:dyDescent="0.25">
      <c r="A12" s="54">
        <v>10</v>
      </c>
      <c r="B12" s="126" t="s">
        <v>158</v>
      </c>
      <c r="C12" s="82" t="s">
        <v>159</v>
      </c>
      <c r="D12" s="83">
        <v>7</v>
      </c>
      <c r="E12" s="121"/>
      <c r="F12" s="82" t="s">
        <v>160</v>
      </c>
      <c r="G12" s="82" t="s">
        <v>128</v>
      </c>
      <c r="H12" s="91"/>
      <c r="I12" s="87" t="s">
        <v>224</v>
      </c>
      <c r="J12" s="92"/>
      <c r="K12" s="124"/>
      <c r="L12" s="87" t="s">
        <v>225</v>
      </c>
      <c r="M12" s="124"/>
      <c r="N12" s="123"/>
      <c r="O12" s="85" t="s">
        <v>226</v>
      </c>
      <c r="P12" s="123"/>
      <c r="Q12" s="85"/>
      <c r="R12" s="85" t="s">
        <v>227</v>
      </c>
      <c r="S12" s="82"/>
      <c r="T12" s="82">
        <v>1</v>
      </c>
      <c r="U12" s="122" t="s">
        <v>224</v>
      </c>
      <c r="V12" s="123">
        <v>40</v>
      </c>
      <c r="W12" s="123"/>
      <c r="X12" s="122" t="s">
        <v>224</v>
      </c>
      <c r="Y12" s="123"/>
      <c r="Z12" s="124"/>
      <c r="AA12" s="85" t="s">
        <v>225</v>
      </c>
      <c r="AB12" s="124"/>
      <c r="AC12" s="124">
        <v>1</v>
      </c>
      <c r="AD12" s="122" t="s">
        <v>233</v>
      </c>
      <c r="AE12" s="124">
        <v>40</v>
      </c>
      <c r="AF12" s="91"/>
      <c r="AG12" s="91"/>
      <c r="AH12" s="92"/>
    </row>
    <row r="13" spans="1:40" x14ac:dyDescent="0.25">
      <c r="A13" s="54">
        <v>11</v>
      </c>
      <c r="B13" s="126" t="s">
        <v>161</v>
      </c>
      <c r="C13" s="82" t="s">
        <v>162</v>
      </c>
      <c r="D13" s="83">
        <v>8</v>
      </c>
      <c r="E13" s="121"/>
      <c r="F13" s="82" t="s">
        <v>163</v>
      </c>
      <c r="G13" s="82" t="s">
        <v>128</v>
      </c>
      <c r="H13" s="91"/>
      <c r="I13" s="87" t="s">
        <v>224</v>
      </c>
      <c r="J13" s="92"/>
      <c r="K13" s="124">
        <v>1</v>
      </c>
      <c r="L13" s="87" t="s">
        <v>232</v>
      </c>
      <c r="M13" s="124">
        <v>120</v>
      </c>
      <c r="N13" s="123"/>
      <c r="O13" s="122" t="s">
        <v>226</v>
      </c>
      <c r="P13" s="123"/>
      <c r="Q13" s="123"/>
      <c r="R13" s="85" t="s">
        <v>227</v>
      </c>
      <c r="S13" s="123"/>
      <c r="T13" s="82">
        <v>1</v>
      </c>
      <c r="U13" s="122" t="s">
        <v>224</v>
      </c>
      <c r="V13" s="123">
        <v>40</v>
      </c>
      <c r="W13" s="123"/>
      <c r="X13" s="122" t="s">
        <v>224</v>
      </c>
      <c r="Y13" s="123"/>
      <c r="Z13" s="123"/>
      <c r="AA13" s="122" t="s">
        <v>225</v>
      </c>
      <c r="AB13" s="124"/>
      <c r="AC13" s="124"/>
      <c r="AD13" s="122" t="s">
        <v>226</v>
      </c>
      <c r="AE13" s="124"/>
      <c r="AF13" s="124">
        <v>3</v>
      </c>
      <c r="AG13" s="124" t="s">
        <v>228</v>
      </c>
      <c r="AH13" s="124">
        <v>40</v>
      </c>
    </row>
    <row r="14" spans="1:40" x14ac:dyDescent="0.25">
      <c r="A14" s="54">
        <v>12</v>
      </c>
      <c r="B14" s="92" t="s">
        <v>239</v>
      </c>
      <c r="C14" s="92" t="s">
        <v>240</v>
      </c>
      <c r="D14" s="134">
        <v>1</v>
      </c>
      <c r="E14" s="135"/>
      <c r="F14" s="92"/>
      <c r="G14" s="92" t="s">
        <v>128</v>
      </c>
      <c r="H14" s="91"/>
      <c r="I14" s="91" t="s">
        <v>224</v>
      </c>
      <c r="J14" s="92"/>
      <c r="K14" s="124"/>
      <c r="L14" s="120" t="s">
        <v>225</v>
      </c>
      <c r="M14" s="124"/>
      <c r="N14" s="85"/>
      <c r="O14" s="85" t="s">
        <v>226</v>
      </c>
      <c r="P14" s="82"/>
      <c r="Q14" s="123">
        <v>1</v>
      </c>
      <c r="R14" s="85" t="s">
        <v>228</v>
      </c>
      <c r="S14" s="123" t="s">
        <v>234</v>
      </c>
      <c r="T14" s="123">
        <v>1</v>
      </c>
      <c r="U14" s="122" t="s">
        <v>224</v>
      </c>
      <c r="V14" s="123">
        <v>40</v>
      </c>
      <c r="W14" s="123"/>
      <c r="X14" s="122" t="s">
        <v>224</v>
      </c>
      <c r="Y14" s="123"/>
      <c r="Z14" s="85"/>
      <c r="AA14" s="85" t="s">
        <v>225</v>
      </c>
      <c r="AB14" s="92"/>
      <c r="AC14" s="124">
        <v>1</v>
      </c>
      <c r="AD14" s="122" t="s">
        <v>233</v>
      </c>
      <c r="AE14" s="124">
        <v>40</v>
      </c>
      <c r="AF14" s="124"/>
      <c r="AG14" s="124"/>
      <c r="AH14" s="124"/>
    </row>
    <row r="15" spans="1:40" x14ac:dyDescent="0.25">
      <c r="A15" s="54">
        <v>13</v>
      </c>
      <c r="B15" s="126" t="s">
        <v>164</v>
      </c>
      <c r="C15" s="82" t="s">
        <v>165</v>
      </c>
      <c r="D15" s="83">
        <v>1</v>
      </c>
      <c r="E15" s="121"/>
      <c r="F15" s="82" t="s">
        <v>166</v>
      </c>
      <c r="G15" s="82" t="s">
        <v>128</v>
      </c>
      <c r="H15" s="91"/>
      <c r="I15" s="87" t="s">
        <v>224</v>
      </c>
      <c r="J15" s="92"/>
      <c r="K15" s="91"/>
      <c r="L15" s="87" t="s">
        <v>225</v>
      </c>
      <c r="M15" s="92"/>
      <c r="N15" s="85"/>
      <c r="O15" s="85" t="s">
        <v>226</v>
      </c>
      <c r="P15" s="82"/>
      <c r="Q15" s="85"/>
      <c r="R15" s="85" t="s">
        <v>227</v>
      </c>
      <c r="S15" s="82"/>
      <c r="T15" s="82">
        <v>1</v>
      </c>
      <c r="U15" s="122" t="s">
        <v>224</v>
      </c>
      <c r="V15" s="123">
        <v>40</v>
      </c>
      <c r="W15" s="123"/>
      <c r="X15" s="122" t="s">
        <v>224</v>
      </c>
      <c r="Y15" s="123"/>
      <c r="Z15" s="85"/>
      <c r="AA15" s="85" t="s">
        <v>225</v>
      </c>
      <c r="AB15" s="92"/>
      <c r="AC15" s="124">
        <v>1</v>
      </c>
      <c r="AD15" s="122" t="s">
        <v>227</v>
      </c>
      <c r="AE15" s="124">
        <v>40</v>
      </c>
      <c r="AF15" s="124">
        <v>1</v>
      </c>
      <c r="AG15" s="124" t="s">
        <v>228</v>
      </c>
      <c r="AH15" s="124">
        <v>40</v>
      </c>
    </row>
    <row r="16" spans="1:40" x14ac:dyDescent="0.25">
      <c r="A16" s="54">
        <v>14</v>
      </c>
      <c r="B16" s="126" t="s">
        <v>167</v>
      </c>
      <c r="C16" s="82" t="s">
        <v>168</v>
      </c>
      <c r="D16" s="83">
        <v>1</v>
      </c>
      <c r="E16" s="121"/>
      <c r="F16" s="82" t="s">
        <v>169</v>
      </c>
      <c r="G16" s="82" t="s">
        <v>128</v>
      </c>
      <c r="H16" s="91"/>
      <c r="I16" s="87" t="s">
        <v>224</v>
      </c>
      <c r="J16" s="92"/>
      <c r="K16" s="123"/>
      <c r="L16" s="87" t="s">
        <v>225</v>
      </c>
      <c r="M16" s="123"/>
      <c r="N16" s="85"/>
      <c r="O16" s="122" t="s">
        <v>226</v>
      </c>
      <c r="P16" s="82"/>
      <c r="Q16" s="85">
        <v>1</v>
      </c>
      <c r="R16" s="85" t="s">
        <v>227</v>
      </c>
      <c r="S16" s="82">
        <v>40</v>
      </c>
      <c r="T16" s="82">
        <v>1</v>
      </c>
      <c r="U16" s="122" t="s">
        <v>224</v>
      </c>
      <c r="V16" s="123">
        <v>40</v>
      </c>
      <c r="W16" s="123"/>
      <c r="X16" s="122" t="s">
        <v>224</v>
      </c>
      <c r="Y16" s="123"/>
      <c r="Z16" s="85"/>
      <c r="AA16" s="122" t="s">
        <v>225</v>
      </c>
      <c r="AB16" s="82"/>
      <c r="AC16" s="123"/>
      <c r="AD16" s="122" t="s">
        <v>226</v>
      </c>
      <c r="AE16" s="123"/>
      <c r="AF16" s="123"/>
      <c r="AG16" s="123"/>
      <c r="AH16" s="123"/>
    </row>
    <row r="17" spans="1:40" x14ac:dyDescent="0.25">
      <c r="A17" s="54">
        <v>15</v>
      </c>
      <c r="B17" s="126" t="s">
        <v>170</v>
      </c>
      <c r="C17" s="82" t="s">
        <v>171</v>
      </c>
      <c r="D17" s="83">
        <v>8</v>
      </c>
      <c r="E17" s="121"/>
      <c r="F17" s="82" t="s">
        <v>144</v>
      </c>
      <c r="G17" s="82" t="s">
        <v>128</v>
      </c>
      <c r="H17" s="91"/>
      <c r="I17" s="91" t="s">
        <v>224</v>
      </c>
      <c r="J17" s="92"/>
      <c r="K17" s="123"/>
      <c r="L17" s="120" t="s">
        <v>225</v>
      </c>
      <c r="M17" s="123"/>
      <c r="N17" s="85"/>
      <c r="O17" s="85" t="s">
        <v>226</v>
      </c>
      <c r="P17" s="82"/>
      <c r="Q17" s="85">
        <v>1</v>
      </c>
      <c r="R17" s="85" t="s">
        <v>228</v>
      </c>
      <c r="S17" s="82">
        <v>40</v>
      </c>
      <c r="T17" s="123">
        <v>1</v>
      </c>
      <c r="U17" s="122" t="s">
        <v>224</v>
      </c>
      <c r="V17" s="123">
        <v>40</v>
      </c>
      <c r="W17" s="123"/>
      <c r="X17" s="122" t="s">
        <v>224</v>
      </c>
      <c r="Y17" s="123"/>
      <c r="Z17" s="85"/>
      <c r="AA17" s="85" t="s">
        <v>225</v>
      </c>
      <c r="AB17" s="82"/>
      <c r="AC17" s="123"/>
      <c r="AD17" s="122" t="s">
        <v>226</v>
      </c>
      <c r="AE17" s="123"/>
      <c r="AF17" s="123"/>
      <c r="AG17" s="123"/>
      <c r="AH17" s="123"/>
    </row>
    <row r="18" spans="1:40" x14ac:dyDescent="0.25">
      <c r="A18" s="54">
        <v>16</v>
      </c>
      <c r="B18" s="126" t="s">
        <v>172</v>
      </c>
      <c r="C18" s="82" t="s">
        <v>173</v>
      </c>
      <c r="D18" s="83">
        <v>2</v>
      </c>
      <c r="E18" s="82"/>
      <c r="F18" s="82" t="s">
        <v>174</v>
      </c>
      <c r="G18" s="82" t="s">
        <v>128</v>
      </c>
      <c r="H18" s="91">
        <v>1</v>
      </c>
      <c r="I18" s="87" t="s">
        <v>224</v>
      </c>
      <c r="J18" s="92" t="s">
        <v>234</v>
      </c>
      <c r="K18" s="123"/>
      <c r="L18" s="87" t="s">
        <v>225</v>
      </c>
      <c r="M18" s="123"/>
      <c r="N18" s="85"/>
      <c r="O18" s="85" t="s">
        <v>226</v>
      </c>
      <c r="P18" s="82"/>
      <c r="Q18" s="85">
        <v>3</v>
      </c>
      <c r="R18" s="85" t="s">
        <v>227</v>
      </c>
      <c r="S18" s="82">
        <v>80</v>
      </c>
      <c r="T18" s="82">
        <v>1</v>
      </c>
      <c r="U18" s="122" t="s">
        <v>224</v>
      </c>
      <c r="V18" s="123">
        <v>40</v>
      </c>
      <c r="W18" s="123"/>
      <c r="X18" s="122" t="s">
        <v>224</v>
      </c>
      <c r="Y18" s="123"/>
      <c r="Z18" s="85"/>
      <c r="AA18" s="85" t="s">
        <v>225</v>
      </c>
      <c r="AB18" s="82"/>
      <c r="AC18" s="123"/>
      <c r="AD18" s="122" t="s">
        <v>226</v>
      </c>
      <c r="AE18" s="123"/>
      <c r="AF18" s="123">
        <v>1</v>
      </c>
      <c r="AG18" s="123" t="s">
        <v>232</v>
      </c>
      <c r="AH18" s="123" t="s">
        <v>234</v>
      </c>
    </row>
    <row r="19" spans="1:40" x14ac:dyDescent="0.25">
      <c r="A19" s="54">
        <v>17</v>
      </c>
      <c r="B19" s="126" t="s">
        <v>175</v>
      </c>
      <c r="C19" s="82" t="s">
        <v>176</v>
      </c>
      <c r="D19" s="83">
        <v>6</v>
      </c>
      <c r="E19" s="121"/>
      <c r="F19" s="82" t="s">
        <v>177</v>
      </c>
      <c r="G19" s="82" t="s">
        <v>128</v>
      </c>
      <c r="H19" s="91">
        <v>3</v>
      </c>
      <c r="I19" s="87" t="s">
        <v>224</v>
      </c>
      <c r="J19" s="92">
        <v>80</v>
      </c>
      <c r="K19" s="123">
        <v>2</v>
      </c>
      <c r="L19" s="87" t="s">
        <v>227</v>
      </c>
      <c r="M19" s="123">
        <v>80</v>
      </c>
      <c r="N19" s="85">
        <v>1</v>
      </c>
      <c r="O19" s="122" t="s">
        <v>228</v>
      </c>
      <c r="P19" s="82" t="s">
        <v>234</v>
      </c>
      <c r="Q19" s="85"/>
      <c r="R19" s="85" t="s">
        <v>227</v>
      </c>
      <c r="S19" s="82"/>
      <c r="T19" s="82">
        <v>1</v>
      </c>
      <c r="U19" s="122" t="s">
        <v>224</v>
      </c>
      <c r="V19" s="123">
        <v>40</v>
      </c>
      <c r="W19" s="123">
        <v>3</v>
      </c>
      <c r="X19" s="122" t="s">
        <v>224</v>
      </c>
      <c r="Y19" s="123">
        <v>40</v>
      </c>
      <c r="Z19" s="85"/>
      <c r="AA19" s="122" t="s">
        <v>225</v>
      </c>
      <c r="AB19" s="82"/>
      <c r="AC19" s="123">
        <v>1</v>
      </c>
      <c r="AD19" s="122" t="s">
        <v>233</v>
      </c>
      <c r="AE19" s="125"/>
      <c r="AF19" s="123">
        <v>1</v>
      </c>
      <c r="AG19" s="123" t="s">
        <v>232</v>
      </c>
      <c r="AH19" s="123">
        <v>40</v>
      </c>
    </row>
    <row r="20" spans="1:40" x14ac:dyDescent="0.25">
      <c r="A20" s="54">
        <v>18</v>
      </c>
      <c r="B20" s="126" t="s">
        <v>191</v>
      </c>
      <c r="C20" s="82" t="s">
        <v>192</v>
      </c>
      <c r="D20" s="83">
        <v>137</v>
      </c>
      <c r="E20" s="82"/>
      <c r="F20" s="82" t="s">
        <v>193</v>
      </c>
      <c r="G20" s="82" t="s">
        <v>128</v>
      </c>
      <c r="H20" s="91"/>
      <c r="I20" s="87" t="s">
        <v>224</v>
      </c>
      <c r="J20" s="92"/>
      <c r="K20" s="123"/>
      <c r="L20" s="87" t="s">
        <v>225</v>
      </c>
      <c r="M20" s="123"/>
      <c r="N20" s="85">
        <v>1</v>
      </c>
      <c r="O20" s="122" t="s">
        <v>227</v>
      </c>
      <c r="P20" s="82" t="s">
        <v>234</v>
      </c>
      <c r="Q20" s="85">
        <v>1</v>
      </c>
      <c r="R20" s="85" t="s">
        <v>228</v>
      </c>
      <c r="S20" s="82">
        <v>40</v>
      </c>
      <c r="T20" s="82">
        <v>1</v>
      </c>
      <c r="U20" s="122" t="s">
        <v>224</v>
      </c>
      <c r="V20" s="123">
        <v>40</v>
      </c>
      <c r="W20" s="123"/>
      <c r="X20" s="122" t="s">
        <v>224</v>
      </c>
      <c r="Y20" s="123"/>
      <c r="Z20" s="85">
        <v>1</v>
      </c>
      <c r="AA20" s="122" t="s">
        <v>224</v>
      </c>
      <c r="AB20" s="82" t="s">
        <v>234</v>
      </c>
      <c r="AC20" s="123">
        <v>2</v>
      </c>
      <c r="AD20" s="122" t="s">
        <v>233</v>
      </c>
      <c r="AE20" s="123" t="s">
        <v>234</v>
      </c>
      <c r="AF20" s="123">
        <v>1</v>
      </c>
      <c r="AG20" s="123" t="s">
        <v>232</v>
      </c>
      <c r="AH20" s="123">
        <v>40</v>
      </c>
      <c r="AI20">
        <v>1</v>
      </c>
      <c r="AJ20" t="s">
        <v>224</v>
      </c>
      <c r="AK20" t="s">
        <v>234</v>
      </c>
      <c r="AL20">
        <v>1</v>
      </c>
      <c r="AM20" t="s">
        <v>236</v>
      </c>
      <c r="AN20" t="s">
        <v>234</v>
      </c>
    </row>
    <row r="21" spans="1:40" x14ac:dyDescent="0.25">
      <c r="A21" s="54">
        <v>19</v>
      </c>
      <c r="B21" s="126" t="s">
        <v>178</v>
      </c>
      <c r="C21" s="82" t="s">
        <v>179</v>
      </c>
      <c r="D21" s="83">
        <v>1</v>
      </c>
      <c r="E21" s="121"/>
      <c r="F21" s="82" t="s">
        <v>180</v>
      </c>
      <c r="G21" s="82" t="s">
        <v>128</v>
      </c>
      <c r="H21" s="91"/>
      <c r="I21" s="87" t="s">
        <v>224</v>
      </c>
      <c r="J21" s="92"/>
      <c r="K21" s="123"/>
      <c r="L21" s="87" t="s">
        <v>225</v>
      </c>
      <c r="M21" s="123"/>
      <c r="N21" s="85"/>
      <c r="O21" s="85" t="s">
        <v>226</v>
      </c>
      <c r="P21" s="82"/>
      <c r="Q21" s="85">
        <v>2</v>
      </c>
      <c r="R21" s="85" t="s">
        <v>232</v>
      </c>
      <c r="S21" s="82">
        <v>160</v>
      </c>
      <c r="T21" s="82">
        <v>1</v>
      </c>
      <c r="U21" s="122" t="s">
        <v>224</v>
      </c>
      <c r="V21" s="123">
        <v>40</v>
      </c>
      <c r="W21" s="123"/>
      <c r="X21" s="122" t="s">
        <v>224</v>
      </c>
      <c r="Y21" s="123"/>
      <c r="Z21" s="85"/>
      <c r="AA21" s="85" t="s">
        <v>225</v>
      </c>
      <c r="AB21" s="82"/>
      <c r="AC21" s="123"/>
      <c r="AD21" s="122" t="s">
        <v>226</v>
      </c>
      <c r="AE21" s="123"/>
      <c r="AF21" s="123">
        <v>1</v>
      </c>
      <c r="AG21" s="123" t="s">
        <v>232</v>
      </c>
      <c r="AH21" s="123">
        <v>40</v>
      </c>
    </row>
    <row r="22" spans="1:40" x14ac:dyDescent="0.25">
      <c r="A22" s="54">
        <v>20</v>
      </c>
      <c r="B22" s="126" t="s">
        <v>178</v>
      </c>
      <c r="C22" s="82" t="s">
        <v>181</v>
      </c>
      <c r="D22" s="83">
        <v>10</v>
      </c>
      <c r="E22" s="121" t="s">
        <v>182</v>
      </c>
      <c r="F22" s="82" t="s">
        <v>183</v>
      </c>
      <c r="G22" s="82" t="s">
        <v>128</v>
      </c>
      <c r="H22" s="91"/>
      <c r="I22" s="87" t="s">
        <v>224</v>
      </c>
      <c r="J22" s="92"/>
      <c r="K22" s="123"/>
      <c r="L22" s="87" t="s">
        <v>225</v>
      </c>
      <c r="M22" s="123"/>
      <c r="N22" s="85"/>
      <c r="O22" s="122" t="s">
        <v>226</v>
      </c>
      <c r="P22" s="82"/>
      <c r="Q22" s="85">
        <v>1</v>
      </c>
      <c r="R22" s="85" t="s">
        <v>227</v>
      </c>
      <c r="S22" s="82">
        <v>40</v>
      </c>
      <c r="T22" s="82">
        <v>1</v>
      </c>
      <c r="U22" s="122" t="s">
        <v>224</v>
      </c>
      <c r="V22" s="123">
        <v>40</v>
      </c>
      <c r="W22" s="123"/>
      <c r="X22" s="122" t="s">
        <v>224</v>
      </c>
      <c r="Y22" s="123"/>
      <c r="Z22" s="85"/>
      <c r="AA22" s="122" t="s">
        <v>225</v>
      </c>
      <c r="AB22" s="82"/>
      <c r="AC22" s="123">
        <v>1</v>
      </c>
      <c r="AD22" s="122" t="s">
        <v>233</v>
      </c>
      <c r="AE22" s="123" t="s">
        <v>234</v>
      </c>
      <c r="AF22" s="123"/>
      <c r="AG22" s="123"/>
      <c r="AH22" s="123"/>
    </row>
    <row r="23" spans="1:40" x14ac:dyDescent="0.25">
      <c r="A23" s="54">
        <v>21</v>
      </c>
      <c r="B23" s="126" t="s">
        <v>184</v>
      </c>
      <c r="C23" s="82" t="s">
        <v>185</v>
      </c>
      <c r="D23" s="83">
        <v>155</v>
      </c>
      <c r="E23" s="121"/>
      <c r="F23" s="82" t="s">
        <v>186</v>
      </c>
      <c r="G23" s="82" t="s">
        <v>148</v>
      </c>
      <c r="H23" s="91">
        <v>6</v>
      </c>
      <c r="I23" s="91" t="s">
        <v>224</v>
      </c>
      <c r="J23" s="92">
        <v>80</v>
      </c>
      <c r="K23" s="123"/>
      <c r="L23" s="120" t="s">
        <v>225</v>
      </c>
      <c r="M23" s="123"/>
      <c r="N23" s="85">
        <v>3</v>
      </c>
      <c r="O23" s="85" t="s">
        <v>228</v>
      </c>
      <c r="P23" s="82">
        <v>80</v>
      </c>
      <c r="Q23" s="85"/>
      <c r="R23" s="85" t="s">
        <v>227</v>
      </c>
      <c r="S23" s="82"/>
      <c r="T23" s="123">
        <v>1</v>
      </c>
      <c r="U23" s="122" t="s">
        <v>224</v>
      </c>
      <c r="V23" s="123">
        <v>40</v>
      </c>
      <c r="W23" s="123"/>
      <c r="X23" s="122" t="s">
        <v>224</v>
      </c>
      <c r="Y23" s="123"/>
      <c r="Z23" s="85"/>
      <c r="AA23" s="85" t="s">
        <v>225</v>
      </c>
      <c r="AB23" s="82"/>
      <c r="AC23" s="123"/>
      <c r="AD23" s="122" t="s">
        <v>226</v>
      </c>
      <c r="AE23" s="123"/>
      <c r="AF23" s="123"/>
      <c r="AG23" s="123"/>
      <c r="AH23" s="123"/>
    </row>
    <row r="24" spans="1:40" x14ac:dyDescent="0.25">
      <c r="A24" s="54">
        <v>22</v>
      </c>
      <c r="B24" s="126" t="s">
        <v>187</v>
      </c>
      <c r="C24" s="82" t="s">
        <v>188</v>
      </c>
      <c r="D24" s="83">
        <v>24</v>
      </c>
      <c r="E24" s="121"/>
      <c r="F24" s="82" t="s">
        <v>189</v>
      </c>
      <c r="G24" s="82" t="s">
        <v>190</v>
      </c>
      <c r="H24" s="91"/>
      <c r="I24" s="87" t="s">
        <v>224</v>
      </c>
      <c r="J24" s="92"/>
      <c r="K24" s="123"/>
      <c r="L24" s="87" t="s">
        <v>225</v>
      </c>
      <c r="M24" s="123"/>
      <c r="N24" s="85"/>
      <c r="O24" s="85" t="s">
        <v>226</v>
      </c>
      <c r="P24" s="82"/>
      <c r="Q24" s="85">
        <v>2</v>
      </c>
      <c r="R24" s="85" t="s">
        <v>228</v>
      </c>
      <c r="S24" s="82">
        <v>80</v>
      </c>
      <c r="T24" s="82">
        <v>1</v>
      </c>
      <c r="U24" s="122" t="s">
        <v>224</v>
      </c>
      <c r="V24" s="123">
        <v>40</v>
      </c>
      <c r="W24" s="123"/>
      <c r="X24" s="122" t="s">
        <v>224</v>
      </c>
      <c r="Y24" s="123"/>
      <c r="Z24" s="85"/>
      <c r="AA24" s="85" t="s">
        <v>225</v>
      </c>
      <c r="AB24" s="82"/>
      <c r="AC24" s="123"/>
      <c r="AD24" s="122" t="s">
        <v>226</v>
      </c>
      <c r="AE24" s="123"/>
      <c r="AF24" s="123"/>
      <c r="AG24" s="123"/>
      <c r="AH24" s="123"/>
    </row>
    <row r="25" spans="1:40" x14ac:dyDescent="0.25">
      <c r="A25" s="54">
        <v>23</v>
      </c>
    </row>
    <row r="26" spans="1:40" x14ac:dyDescent="0.25">
      <c r="A26" s="54">
        <v>24</v>
      </c>
    </row>
    <row r="27" spans="1:40" x14ac:dyDescent="0.25">
      <c r="A27" s="54">
        <v>25</v>
      </c>
      <c r="B27" s="82"/>
      <c r="C27" s="82"/>
      <c r="D27" s="83"/>
      <c r="E27" s="82"/>
      <c r="F27" s="82"/>
      <c r="G27" s="82"/>
      <c r="H27" s="55"/>
      <c r="I27" s="93"/>
      <c r="J27" s="55"/>
      <c r="N27" s="85"/>
      <c r="O27" s="85"/>
      <c r="P27" s="82"/>
      <c r="Z27" s="85"/>
      <c r="AA27" s="85"/>
      <c r="AB27" s="82"/>
    </row>
    <row r="28" spans="1:40" x14ac:dyDescent="0.25">
      <c r="A28" s="54">
        <v>26</v>
      </c>
      <c r="B28" s="82"/>
      <c r="C28" s="82"/>
      <c r="D28" s="83"/>
      <c r="E28" s="84"/>
      <c r="F28" s="82"/>
      <c r="G28" s="82"/>
      <c r="H28" s="55"/>
      <c r="I28" s="93"/>
      <c r="J28" s="55"/>
      <c r="Q28" s="85"/>
      <c r="R28" s="85"/>
      <c r="S28" s="82"/>
    </row>
    <row r="29" spans="1:40" x14ac:dyDescent="0.25">
      <c r="A29" s="54">
        <v>27</v>
      </c>
      <c r="B29" s="82"/>
      <c r="C29" s="82"/>
      <c r="D29" s="83"/>
      <c r="E29" s="84"/>
      <c r="F29" s="82"/>
      <c r="G29" s="82"/>
      <c r="H29" s="55"/>
      <c r="I29" s="93"/>
      <c r="J29" s="55"/>
      <c r="N29" s="85"/>
      <c r="O29" s="85"/>
      <c r="P29" s="82"/>
      <c r="Z29" s="85"/>
      <c r="AA29" s="85"/>
      <c r="AB29" s="82"/>
    </row>
    <row r="30" spans="1:40" x14ac:dyDescent="0.25">
      <c r="A30" s="54">
        <v>28</v>
      </c>
      <c r="B30" s="82"/>
      <c r="C30" s="82"/>
      <c r="D30" s="83"/>
      <c r="E30" s="84"/>
      <c r="F30" s="82"/>
      <c r="G30" s="82"/>
      <c r="H30" s="91"/>
      <c r="I30" s="91"/>
      <c r="J30" s="92"/>
      <c r="N30" s="85"/>
      <c r="O30" s="85"/>
      <c r="P30" s="82"/>
      <c r="Q30" s="85"/>
      <c r="R30" s="85"/>
      <c r="S30" s="82"/>
      <c r="Z30" s="85"/>
      <c r="AA30" s="85"/>
      <c r="AB30" s="82"/>
    </row>
    <row r="31" spans="1:40" x14ac:dyDescent="0.25">
      <c r="A31" s="54">
        <v>29</v>
      </c>
      <c r="B31" s="82"/>
      <c r="C31" s="82"/>
      <c r="D31" s="83"/>
      <c r="E31" s="82"/>
      <c r="F31" s="82"/>
      <c r="G31" s="82"/>
      <c r="H31" s="91"/>
      <c r="I31" s="91"/>
      <c r="J31" s="92"/>
      <c r="Z31" s="85"/>
      <c r="AA31" s="85"/>
      <c r="AB31" s="82"/>
    </row>
    <row r="32" spans="1:40" x14ac:dyDescent="0.25">
      <c r="A32" s="54">
        <v>30</v>
      </c>
      <c r="B32" s="82"/>
      <c r="C32" s="82"/>
      <c r="D32" s="83"/>
      <c r="E32" s="84"/>
      <c r="F32" s="82"/>
      <c r="G32" s="82"/>
      <c r="H32" s="91"/>
      <c r="I32" s="91"/>
      <c r="J32" s="92"/>
      <c r="N32" s="85"/>
      <c r="O32" s="85"/>
      <c r="P32" s="82"/>
      <c r="Q32" s="85"/>
      <c r="R32" s="85"/>
      <c r="S32" s="82"/>
      <c r="Z32" s="85"/>
      <c r="AA32" s="85"/>
      <c r="AB32" s="82"/>
    </row>
    <row r="33" spans="1:28" x14ac:dyDescent="0.25">
      <c r="A33" s="54">
        <v>31</v>
      </c>
      <c r="B33" s="82"/>
      <c r="C33" s="82"/>
      <c r="D33" s="83"/>
      <c r="E33" s="82"/>
      <c r="F33" s="82"/>
      <c r="G33" s="82"/>
      <c r="H33" s="91"/>
      <c r="I33" s="91"/>
      <c r="J33" s="92"/>
      <c r="N33" s="85"/>
      <c r="O33" s="85"/>
      <c r="P33" s="82"/>
      <c r="Q33" s="85"/>
      <c r="R33" s="85"/>
      <c r="S33" s="82"/>
      <c r="Z33" s="85"/>
      <c r="AA33" s="85"/>
      <c r="AB33" s="82"/>
    </row>
    <row r="34" spans="1:28" x14ac:dyDescent="0.25">
      <c r="A34" s="54">
        <v>32</v>
      </c>
      <c r="B34" s="82"/>
      <c r="C34" s="82"/>
      <c r="D34" s="83"/>
      <c r="E34" s="84"/>
      <c r="F34" s="82"/>
      <c r="G34" s="82"/>
      <c r="H34" s="55"/>
      <c r="I34" s="93"/>
      <c r="J34" s="55"/>
      <c r="N34" s="85"/>
      <c r="O34" s="85"/>
      <c r="P34" s="82"/>
      <c r="Z34" s="85"/>
      <c r="AA34" s="85"/>
      <c r="AB34" s="82"/>
    </row>
    <row r="35" spans="1:28" x14ac:dyDescent="0.25">
      <c r="A35" s="54">
        <v>33</v>
      </c>
      <c r="B35" s="82"/>
      <c r="C35" s="82"/>
      <c r="D35" s="83"/>
      <c r="E35" s="84"/>
      <c r="F35" s="82"/>
      <c r="G35" s="82"/>
      <c r="H35" s="91"/>
      <c r="I35" s="91"/>
      <c r="J35" s="92"/>
      <c r="N35" s="85"/>
      <c r="O35" s="85"/>
      <c r="P35" s="82"/>
      <c r="Q35" s="85"/>
      <c r="R35" s="85"/>
      <c r="S35" s="82"/>
      <c r="Z35" s="85"/>
      <c r="AA35" s="85"/>
      <c r="AB35" s="82"/>
    </row>
    <row r="36" spans="1:28" x14ac:dyDescent="0.25">
      <c r="A36" s="54">
        <v>34</v>
      </c>
      <c r="B36" s="82"/>
      <c r="C36" s="82"/>
      <c r="D36" s="83"/>
      <c r="E36" s="84"/>
      <c r="F36" s="82"/>
      <c r="G36" s="82"/>
      <c r="H36" s="55"/>
      <c r="I36" s="93"/>
      <c r="J36" s="55"/>
      <c r="Q36" s="85"/>
      <c r="R36" s="85"/>
      <c r="S36" s="82"/>
    </row>
    <row r="37" spans="1:28" x14ac:dyDescent="0.25">
      <c r="A37" s="54">
        <v>35</v>
      </c>
      <c r="B37" s="82"/>
      <c r="C37" s="82"/>
      <c r="D37" s="83"/>
      <c r="E37" s="84"/>
      <c r="F37" s="82"/>
      <c r="G37" s="82"/>
      <c r="H37" s="91"/>
      <c r="I37" s="91"/>
      <c r="J37" s="92"/>
      <c r="Q37" s="85"/>
      <c r="R37" s="85"/>
      <c r="S37" s="82"/>
    </row>
    <row r="38" spans="1:28" x14ac:dyDescent="0.25">
      <c r="A38" s="54">
        <v>36</v>
      </c>
      <c r="B38" s="82"/>
      <c r="C38" s="82"/>
      <c r="D38" s="83"/>
      <c r="E38" s="82"/>
      <c r="F38" s="82"/>
      <c r="G38" s="82"/>
      <c r="H38" s="91"/>
      <c r="I38" s="91"/>
      <c r="J38" s="92"/>
    </row>
    <row r="39" spans="1:28" x14ac:dyDescent="0.25">
      <c r="A39" s="54">
        <v>37</v>
      </c>
      <c r="B39" s="82"/>
      <c r="C39" s="82"/>
      <c r="D39" s="83"/>
      <c r="E39" s="84"/>
      <c r="F39" s="82"/>
      <c r="G39" s="82"/>
      <c r="H39" s="91"/>
      <c r="I39" s="91"/>
      <c r="J39" s="92"/>
      <c r="N39" s="85"/>
      <c r="O39" s="85"/>
      <c r="P39" s="82"/>
      <c r="Q39" s="85"/>
      <c r="R39" s="85"/>
      <c r="S39" s="82"/>
      <c r="Z39" s="85"/>
      <c r="AA39" s="85"/>
      <c r="AB39" s="82"/>
    </row>
    <row r="40" spans="1:28" x14ac:dyDescent="0.25">
      <c r="A40" s="54">
        <v>38</v>
      </c>
      <c r="B40" s="82"/>
      <c r="C40" s="82"/>
      <c r="D40" s="83"/>
      <c r="E40" s="82"/>
      <c r="F40" s="82"/>
      <c r="G40" s="82"/>
      <c r="H40" s="91"/>
      <c r="I40" s="91"/>
      <c r="J40" s="92"/>
      <c r="N40" s="85"/>
      <c r="O40" s="85"/>
      <c r="P40" s="82"/>
      <c r="Q40" s="85"/>
      <c r="R40" s="85"/>
      <c r="S40" s="82"/>
      <c r="Z40" s="85"/>
      <c r="AA40" s="85"/>
      <c r="AB40" s="82"/>
    </row>
    <row r="41" spans="1:28" x14ac:dyDescent="0.25">
      <c r="A41" s="54">
        <v>39</v>
      </c>
      <c r="B41" s="82"/>
      <c r="C41" s="82"/>
      <c r="D41" s="83"/>
      <c r="E41" s="84"/>
      <c r="F41" s="82"/>
      <c r="G41" s="82"/>
      <c r="H41" s="55"/>
      <c r="I41" s="93"/>
      <c r="J41" s="55"/>
      <c r="Q41" s="85"/>
      <c r="R41" s="85"/>
      <c r="S41" s="82"/>
    </row>
  </sheetData>
  <sheetProtection algorithmName="SHA-512" hashValue="O8qw+BkXhMKdPMNBQz48BLGyiAI04IB6zJ+4eyrl3DCUoMf1Cpw25qW2MBOIpzuQG6sy7/OpoXPs4H24K9xODQ==" saltValue="uynxSSs1+J4A8xl/UXMGNg==" spinCount="100000" sheet="1" objects="1" scenarios="1"/>
  <autoFilter ref="A1:AN4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5</v>
      </c>
    </row>
    <row r="2" spans="1:4" x14ac:dyDescent="0.25">
      <c r="A2" s="7" t="s">
        <v>127</v>
      </c>
      <c r="B2" s="129" t="str">
        <f>VLOOKUP($A$1,Verzamelblad!$A$3:$AH$41,2)</f>
        <v>De Leeuwerik</v>
      </c>
      <c r="C2" s="7"/>
      <c r="D2" s="129"/>
    </row>
    <row r="3" spans="1:4" x14ac:dyDescent="0.25">
      <c r="A3" s="7"/>
      <c r="B3" s="129" t="str">
        <f>VLOOKUP($A$1,Verzamelblad!$A$3:$AH$41,3)</f>
        <v>Leeuwerikstraat</v>
      </c>
      <c r="C3" s="7">
        <f>VLOOKUP($A$1,Verzamelblad!$A$3:$AH$41,4)</f>
        <v>2</v>
      </c>
      <c r="D3" s="129"/>
    </row>
    <row r="4" spans="1:4" x14ac:dyDescent="0.25">
      <c r="A4" s="7"/>
      <c r="B4" s="129" t="str">
        <f>VLOOKUP($A$1,Verzamelblad!$A$3:$AH$41,7)</f>
        <v>Leiderdorp</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hidden="1" x14ac:dyDescent="0.25">
      <c r="A10" s="90" t="s">
        <v>97</v>
      </c>
      <c r="B10" s="131">
        <f>VLOOKUP($A$1,Verzamelblad!$A$3:$AH$41,17)</f>
        <v>0</v>
      </c>
      <c r="C10" s="89" t="s">
        <v>227</v>
      </c>
      <c r="D10" s="131">
        <f>VLOOKUP($A$1,Verzamelblad!$A$3:$AH$41,19)</f>
        <v>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x14ac:dyDescent="0.25">
      <c r="A14" s="56" t="s">
        <v>201</v>
      </c>
      <c r="B14" s="131">
        <f>VLOOKUP($A$1,Verzamelblad!$A$3:$AH$41,29)</f>
        <v>2</v>
      </c>
      <c r="C14" s="89" t="s">
        <v>226</v>
      </c>
      <c r="D14" s="131">
        <f>VLOOKUP($A$1,Verzamelblad!$A$3:$AH$41,31)</f>
        <v>80</v>
      </c>
    </row>
    <row r="15" spans="1:4" hidden="1" x14ac:dyDescent="0.25">
      <c r="A15" s="56"/>
      <c r="B15" s="131">
        <f>VLOOKUP($A$1,Verzamelblad!$A$3:$AH$41,32)</f>
        <v>0</v>
      </c>
      <c r="C15" s="89">
        <f>VLOOKUP($A$1,Verzamelblad!$A$3:$AH$41,33)</f>
        <v>0</v>
      </c>
      <c r="D15" s="131">
        <f>VLOOKUP($A$1,Verzamelblad!$A$3:$AH$41,34)</f>
        <v>0</v>
      </c>
    </row>
    <row r="16" spans="1:4" x14ac:dyDescent="0.25">
      <c r="A16" s="56" t="s">
        <v>243</v>
      </c>
      <c r="B16" s="131">
        <v>1</v>
      </c>
      <c r="C16" s="89" t="s">
        <v>224</v>
      </c>
      <c r="D16" s="131">
        <v>40</v>
      </c>
    </row>
  </sheetData>
  <sheetProtection algorithmName="SHA-512" hashValue="ZyXxDdssw+I2+uHLLwH6aUL1294LUkWBio53EzAu8WdvdlHEcB2MI/z49q70gueD4s0FRARlG/CA4dRQpZfgnA==" saltValue="zM4lE6HgqHilkv+GQCl6Bg==" spinCount="100000" sheet="1" objects="1" scenarios="1"/>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6</v>
      </c>
    </row>
    <row r="2" spans="1:4" x14ac:dyDescent="0.25">
      <c r="A2" s="7" t="s">
        <v>127</v>
      </c>
      <c r="B2" s="129" t="str">
        <f>VLOOKUP($A$1,Verzamelblad!$A$3:$AH$41,2)</f>
        <v>De Leidse Houtschool</v>
      </c>
      <c r="C2" s="7"/>
      <c r="D2" s="129"/>
    </row>
    <row r="3" spans="1:4" x14ac:dyDescent="0.25">
      <c r="A3" s="7"/>
      <c r="B3" s="129" t="str">
        <f>VLOOKUP($A$1,Verzamelblad!$A$3:$AH$41,3)</f>
        <v>Adriaan Pauwstraat</v>
      </c>
      <c r="C3" s="7">
        <f>VLOOKUP($A$1,Verzamelblad!$A$3:$AH$41,4)</f>
        <v>1</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x14ac:dyDescent="0.25">
      <c r="A10" s="90" t="s">
        <v>97</v>
      </c>
      <c r="B10" s="131">
        <f>VLOOKUP($A$1,Verzamelblad!$A$3:$AH$41,17)</f>
        <v>1</v>
      </c>
      <c r="C10" s="89" t="s">
        <v>227</v>
      </c>
      <c r="D10" s="131">
        <f>VLOOKUP($A$1,Verzamelblad!$A$3:$AH$41,19)</f>
        <v>40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hidden="1" x14ac:dyDescent="0.25">
      <c r="A14" s="56" t="s">
        <v>201</v>
      </c>
      <c r="B14" s="131">
        <f>VLOOKUP($A$1,Verzamelblad!$A$3:$AH$41,29)</f>
        <v>0</v>
      </c>
      <c r="C14" s="89" t="s">
        <v>226</v>
      </c>
      <c r="D14" s="131">
        <f>VLOOKUP($A$1,Verzamelblad!$A$3:$AH$41,31)</f>
        <v>0</v>
      </c>
    </row>
    <row r="15" spans="1:4" hidden="1" x14ac:dyDescent="0.25">
      <c r="A15" s="56"/>
      <c r="B15" s="131">
        <f>VLOOKUP($A$1,Verzamelblad!$A$3:$AH$41,32)</f>
        <v>0</v>
      </c>
      <c r="C15" s="89">
        <f>VLOOKUP($A$1,Verzamelblad!$A$3:$AH$41,33)</f>
        <v>0</v>
      </c>
      <c r="D15" s="131">
        <f>VLOOKUP($A$1,Verzamelblad!$A$3:$AH$41,34)</f>
        <v>0</v>
      </c>
    </row>
    <row r="16" spans="1:4" x14ac:dyDescent="0.25">
      <c r="A16" s="56" t="s">
        <v>243</v>
      </c>
      <c r="B16" s="131">
        <v>1</v>
      </c>
      <c r="C16" s="89" t="s">
        <v>224</v>
      </c>
      <c r="D16" s="131">
        <v>40</v>
      </c>
    </row>
  </sheetData>
  <sheetProtection algorithmName="SHA-512" hashValue="sAk0O3N5ZGkAkKj5ZNFNy8Nw93KYW5zTymJcLDGfsyfjYDqX2t85gcFMW+b8xXHdXVjer+EdW0sKy4YyUh9yhA==" saltValue="j0Mq28x+5RjsheDnmpGtYA==" spinCount="100000" sheet="1" objects="1" scenarios="1"/>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6" sqref="A16"/>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7</v>
      </c>
    </row>
    <row r="2" spans="1:4" x14ac:dyDescent="0.25">
      <c r="A2" s="7" t="s">
        <v>127</v>
      </c>
      <c r="B2" s="129" t="str">
        <f>VLOOKUP($A$1,Verzamelblad!$A$3:$AH$41,2)</f>
        <v>Bestuurskantoor</v>
      </c>
      <c r="C2" s="7"/>
      <c r="D2" s="129"/>
    </row>
    <row r="3" spans="1:4" x14ac:dyDescent="0.25">
      <c r="A3" s="7"/>
      <c r="B3" s="129" t="str">
        <f>VLOOKUP($A$1,Verzamelblad!$A$3:$AH$41,3)</f>
        <v>Marienpoelstraat</v>
      </c>
      <c r="C3" s="7">
        <f>VLOOKUP($A$1,Verzamelblad!$A$3:$AH$41,4)</f>
        <v>4</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hidden="1" x14ac:dyDescent="0.25">
      <c r="A10" s="90" t="s">
        <v>97</v>
      </c>
      <c r="B10" s="131">
        <f>VLOOKUP($A$1,Verzamelblad!$A$3:$AH$41,17)</f>
        <v>0</v>
      </c>
      <c r="C10" s="89" t="s">
        <v>227</v>
      </c>
      <c r="D10" s="131">
        <f>VLOOKUP($A$1,Verzamelblad!$A$3:$AH$41,19)</f>
        <v>0</v>
      </c>
    </row>
    <row r="11" spans="1:4" hidden="1" x14ac:dyDescent="0.25">
      <c r="A11" s="56" t="s">
        <v>97</v>
      </c>
      <c r="B11" s="131">
        <v>0</v>
      </c>
      <c r="C11" s="89" t="s">
        <v>228</v>
      </c>
      <c r="D11" s="131">
        <v>0</v>
      </c>
    </row>
    <row r="12" spans="1:4" x14ac:dyDescent="0.25">
      <c r="A12" s="56" t="s">
        <v>96</v>
      </c>
      <c r="B12" s="131">
        <f>Verzamelblad!Z9</f>
        <v>1</v>
      </c>
      <c r="C12" s="131" t="str">
        <f>Verzamelblad!AA9</f>
        <v>240 L</v>
      </c>
      <c r="D12" s="131" t="str">
        <f>Verzamelblad!AB9</f>
        <v>op afroep</v>
      </c>
    </row>
    <row r="13" spans="1:4" x14ac:dyDescent="0.25">
      <c r="A13" s="56" t="s">
        <v>201</v>
      </c>
      <c r="B13" s="131">
        <f>VLOOKUP($A$1,Verzamelblad!$A$3:$AH$41,26)</f>
        <v>1</v>
      </c>
      <c r="C13" s="89" t="s">
        <v>225</v>
      </c>
      <c r="D13" s="131" t="str">
        <f>VLOOKUP($A$1,Verzamelblad!$A$3:$AH$41,28)</f>
        <v>op afroep</v>
      </c>
    </row>
    <row r="14" spans="1:4" hidden="1" x14ac:dyDescent="0.25">
      <c r="A14" s="56" t="s">
        <v>201</v>
      </c>
      <c r="B14" s="131">
        <f>VLOOKUP($A$1,Verzamelblad!$A$3:$AH$41,29)</f>
        <v>0</v>
      </c>
      <c r="C14" s="89" t="s">
        <v>226</v>
      </c>
      <c r="D14" s="131">
        <f>VLOOKUP($A$1,Verzamelblad!$A$3:$AH$41,31)</f>
        <v>0</v>
      </c>
    </row>
    <row r="15" spans="1:4" x14ac:dyDescent="0.25">
      <c r="A15" s="56" t="s">
        <v>243</v>
      </c>
      <c r="B15" s="131">
        <v>1</v>
      </c>
      <c r="C15" s="89" t="s">
        <v>224</v>
      </c>
      <c r="D15" s="131">
        <v>40</v>
      </c>
    </row>
  </sheetData>
  <sheetProtection algorithmName="SHA-512" hashValue="Dn3l3kf+IigptXNv96hJXGSAo8hK36t+aqJGgWO6+AWW1cuO99P3+pGUEC79Tr1C6w6P4qpp9g7GZUXM2cd33A==" saltValue="a9x/trmdswiG3sOJwInzFw==" spinCount="100000" sheet="1" objects="1" scenarios="1"/>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8</v>
      </c>
    </row>
    <row r="2" spans="1:4" x14ac:dyDescent="0.25">
      <c r="A2" s="7" t="s">
        <v>127</v>
      </c>
      <c r="B2" s="129" t="str">
        <f>VLOOKUP($A$1,Verzamelblad!$A$3:$AH$41,2)</f>
        <v>Pacelli</v>
      </c>
      <c r="C2" s="7"/>
      <c r="D2" s="129"/>
    </row>
    <row r="3" spans="1:4" x14ac:dyDescent="0.25">
      <c r="A3" s="7"/>
      <c r="B3" s="129" t="str">
        <f>VLOOKUP($A$1,Verzamelblad!$A$3:$AH$41,3)</f>
        <v>Damlaan</v>
      </c>
      <c r="C3" s="7">
        <f>VLOOKUP($A$1,Verzamelblad!$A$3:$AH$41,4)</f>
        <v>22</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x14ac:dyDescent="0.25">
      <c r="A10" s="90" t="s">
        <v>97</v>
      </c>
      <c r="B10" s="131">
        <f>VLOOKUP($A$1,Verzamelblad!$A$3:$AH$41,17)</f>
        <v>1</v>
      </c>
      <c r="C10" s="89" t="s">
        <v>227</v>
      </c>
      <c r="D10" s="131">
        <f>VLOOKUP($A$1,Verzamelblad!$A$3:$AH$41,19)</f>
        <v>40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x14ac:dyDescent="0.25">
      <c r="A14" s="56" t="s">
        <v>201</v>
      </c>
      <c r="B14" s="131">
        <f>VLOOKUP($A$1,Verzamelblad!$A$3:$AH$41,29)</f>
        <v>1</v>
      </c>
      <c r="C14" s="89" t="s">
        <v>226</v>
      </c>
      <c r="D14" s="131">
        <f>VLOOKUP($A$1,Verzamelblad!$A$3:$AH$41,31)</f>
        <v>40</v>
      </c>
    </row>
    <row r="15" spans="1:4" hidden="1" x14ac:dyDescent="0.25">
      <c r="A15" s="56"/>
      <c r="B15" s="131">
        <f>VLOOKUP($A$1,Verzamelblad!$A$3:$AH$41,32)</f>
        <v>0</v>
      </c>
      <c r="C15" s="89">
        <f>VLOOKUP($A$1,Verzamelblad!$A$3:$AH$41,33)</f>
        <v>0</v>
      </c>
      <c r="D15" s="131">
        <f>VLOOKUP($A$1,Verzamelblad!$A$3:$AH$41,34)</f>
        <v>0</v>
      </c>
    </row>
    <row r="16" spans="1:4" x14ac:dyDescent="0.25">
      <c r="A16" s="56" t="s">
        <v>243</v>
      </c>
      <c r="B16" s="131">
        <v>1</v>
      </c>
      <c r="C16" s="89" t="s">
        <v>224</v>
      </c>
      <c r="D16" s="131">
        <v>40</v>
      </c>
    </row>
  </sheetData>
  <sheetProtection algorithmName="SHA-512" hashValue="g/pyblOrzYip4Rfxdt9h8+S/CnJrBXc3/b/vPnMnZCYS99800NvATtY0/RHcvsFvc/KUh/eFhvelmlta3TKTQQ==" saltValue="SXkR7XQylqYnJZjfvPbdhg==" spinCount="100000" sheet="1" objects="1" scenarios="1"/>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6" sqref="A16"/>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9</v>
      </c>
    </row>
    <row r="2" spans="1:4" x14ac:dyDescent="0.25">
      <c r="A2" s="7" t="s">
        <v>127</v>
      </c>
      <c r="B2" s="129" t="str">
        <f>VLOOKUP($A$1,Verzamelblad!$A$3:$AH$41,2)</f>
        <v>De Schakel</v>
      </c>
      <c r="C2" s="7"/>
      <c r="D2" s="129"/>
    </row>
    <row r="3" spans="1:4" x14ac:dyDescent="0.25">
      <c r="A3" s="7"/>
      <c r="B3" s="129" t="str">
        <f>VLOOKUP($A$1,Verzamelblad!$A$3:$AH$41,3)</f>
        <v>Van Alphenplein</v>
      </c>
      <c r="C3" s="7">
        <f>VLOOKUP($A$1,Verzamelblad!$A$3:$AH$41,4)</f>
        <v>6</v>
      </c>
      <c r="D3" s="129"/>
    </row>
    <row r="4" spans="1:4" x14ac:dyDescent="0.25">
      <c r="A4" s="7"/>
      <c r="B4" s="129" t="str">
        <f>VLOOKUP($A$1,Verzamelblad!$A$3:$AH$41,7)</f>
        <v>Leiderdorp</v>
      </c>
      <c r="C4" s="7"/>
      <c r="D4" s="129"/>
    </row>
    <row r="6" spans="1:4" x14ac:dyDescent="0.25">
      <c r="A6" s="78" t="s">
        <v>98</v>
      </c>
      <c r="B6" s="132" t="s">
        <v>124</v>
      </c>
      <c r="C6" s="79" t="s">
        <v>125</v>
      </c>
      <c r="D6" s="130" t="s">
        <v>126</v>
      </c>
    </row>
    <row r="7" spans="1:4" x14ac:dyDescent="0.25">
      <c r="A7" s="76" t="s">
        <v>97</v>
      </c>
      <c r="B7" s="131">
        <f>VLOOKUP($A$1,Verzamelblad!$A$3:$AH$41,8)</f>
        <v>0</v>
      </c>
      <c r="C7" s="89" t="s">
        <v>224</v>
      </c>
      <c r="D7" s="131">
        <f>VLOOKUP($A$1,Verzamelblad!$A$3:$AH$41,10)</f>
        <v>0</v>
      </c>
    </row>
    <row r="8" spans="1:4" x14ac:dyDescent="0.25">
      <c r="A8" s="76" t="s">
        <v>97</v>
      </c>
      <c r="B8" s="131">
        <f>VLOOKUP($A$1,Verzamelblad!$A$3:$AH$41,11)</f>
        <v>0</v>
      </c>
      <c r="C8" s="89" t="s">
        <v>225</v>
      </c>
      <c r="D8" s="131">
        <f>VLOOKUP($A$1,Verzamelblad!$A$3:$AH$41,13)</f>
        <v>0</v>
      </c>
    </row>
    <row r="9" spans="1:4" x14ac:dyDescent="0.25">
      <c r="A9" s="88" t="s">
        <v>97</v>
      </c>
      <c r="B9" s="131">
        <f>VLOOKUP($A$1,Verzamelblad!$A$3:$AH$41,14)</f>
        <v>0</v>
      </c>
      <c r="C9" s="89" t="s">
        <v>226</v>
      </c>
      <c r="D9" s="131">
        <f>VLOOKUP($A$1,Verzamelblad!$A$3:$AH$41,16)</f>
        <v>0</v>
      </c>
    </row>
    <row r="10" spans="1:4" x14ac:dyDescent="0.25">
      <c r="A10" s="90" t="s">
        <v>97</v>
      </c>
      <c r="B10" s="131">
        <f>VLOOKUP($A$1,Verzamelblad!$A$3:$AH$41,17)</f>
        <v>0</v>
      </c>
      <c r="C10" s="89" t="s">
        <v>227</v>
      </c>
      <c r="D10" s="131">
        <f>VLOOKUP($A$1,Verzamelblad!$A$3:$AH$41,19)</f>
        <v>0</v>
      </c>
    </row>
    <row r="11" spans="1:4" x14ac:dyDescent="0.25">
      <c r="A11" s="56" t="s">
        <v>97</v>
      </c>
      <c r="B11" s="131">
        <f>VLOOKUP($A$1,Verzamelblad!$A$3:$AH$41,20)</f>
        <v>1</v>
      </c>
      <c r="C11" s="89" t="s">
        <v>228</v>
      </c>
      <c r="D11" s="131">
        <f>VLOOKUP($A$1,Verzamelblad!$A$3:$AH$41,22)</f>
        <v>40</v>
      </c>
    </row>
    <row r="12" spans="1:4" x14ac:dyDescent="0.25">
      <c r="A12" s="56" t="s">
        <v>201</v>
      </c>
      <c r="B12" s="131">
        <f>VLOOKUP($A$1,Verzamelblad!$A$3:$AH$41,23)</f>
        <v>0</v>
      </c>
      <c r="C12" s="89" t="s">
        <v>224</v>
      </c>
      <c r="D12" s="131">
        <f>VLOOKUP($A$1,Verzamelblad!$A$3:$AH$41,25)</f>
        <v>0</v>
      </c>
    </row>
    <row r="13" spans="1:4" x14ac:dyDescent="0.25">
      <c r="A13" s="56" t="s">
        <v>201</v>
      </c>
      <c r="B13" s="131">
        <f>VLOOKUP($A$1,Verzamelblad!$A$3:$AH$41,26)</f>
        <v>0</v>
      </c>
      <c r="C13" s="89" t="s">
        <v>225</v>
      </c>
      <c r="D13" s="131">
        <f>VLOOKUP($A$1,Verzamelblad!$A$3:$AH$41,28)</f>
        <v>0</v>
      </c>
    </row>
    <row r="14" spans="1:4" x14ac:dyDescent="0.25">
      <c r="A14" s="56" t="s">
        <v>201</v>
      </c>
      <c r="B14" s="131">
        <f>VLOOKUP($A$1,Verzamelblad!$A$3:$AH$41,29)</f>
        <v>0</v>
      </c>
      <c r="C14" s="89" t="s">
        <v>226</v>
      </c>
      <c r="D14" s="131">
        <f>VLOOKUP($A$1,Verzamelblad!$A$3:$AH$41,31)</f>
        <v>0</v>
      </c>
    </row>
    <row r="15" spans="1:4" x14ac:dyDescent="0.25">
      <c r="A15" s="56" t="s">
        <v>243</v>
      </c>
      <c r="B15" s="131">
        <v>1</v>
      </c>
      <c r="C15" s="89" t="s">
        <v>224</v>
      </c>
      <c r="D15" s="131">
        <v>40</v>
      </c>
    </row>
  </sheetData>
  <sheetProtection algorithmName="SHA-512" hashValue="+oTVfZbIzO5UJuMlLwqlvqb9WtVpnCHPV+t1tbuCSQgVUmxUdVOKjIfFERw0iCbZphkb+vMzSkSMlvuYEJ3ouA==" saltValue="8cWU1MlabDCZyaxAQngPmw==" spinCount="100000" sheet="1" objects="1" scenarios="1"/>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10</v>
      </c>
    </row>
    <row r="2" spans="1:4" x14ac:dyDescent="0.25">
      <c r="A2" s="7" t="s">
        <v>127</v>
      </c>
      <c r="B2" s="129" t="str">
        <f>VLOOKUP($A$1,Verzamelblad!$A$3:$AH$41,2)</f>
        <v>De Singel</v>
      </c>
      <c r="C2" s="7"/>
      <c r="D2" s="129"/>
    </row>
    <row r="3" spans="1:4" x14ac:dyDescent="0.25">
      <c r="A3" s="7"/>
      <c r="B3" s="129" t="str">
        <f>VLOOKUP($A$1,Verzamelblad!$A$3:$AH$41,3)</f>
        <v>Bonaireplein</v>
      </c>
      <c r="C3" s="7">
        <f>VLOOKUP($A$1,Verzamelblad!$A$3:$AH$41,4)</f>
        <v>7</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hidden="1" x14ac:dyDescent="0.25">
      <c r="A10" s="90" t="s">
        <v>97</v>
      </c>
      <c r="B10" s="131">
        <f>VLOOKUP($A$1,Verzamelblad!$A$3:$AH$41,17)</f>
        <v>0</v>
      </c>
      <c r="C10" s="89" t="s">
        <v>227</v>
      </c>
      <c r="D10" s="131">
        <f>VLOOKUP($A$1,Verzamelblad!$A$3:$AH$41,19)</f>
        <v>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x14ac:dyDescent="0.25">
      <c r="A14" s="56" t="s">
        <v>201</v>
      </c>
      <c r="B14" s="131">
        <f>VLOOKUP($A$1,Verzamelblad!$A$3:$AH$41,29)</f>
        <v>1</v>
      </c>
      <c r="C14" s="89" t="s">
        <v>226</v>
      </c>
      <c r="D14" s="131">
        <f>VLOOKUP($A$1,Verzamelblad!$A$3:$AH$41,31)</f>
        <v>40</v>
      </c>
    </row>
    <row r="15" spans="1:4" hidden="1" x14ac:dyDescent="0.25">
      <c r="A15" s="56"/>
      <c r="B15" s="131">
        <f>VLOOKUP($A$1,Verzamelblad!$A$3:$AH$41,32)</f>
        <v>0</v>
      </c>
      <c r="C15" s="89">
        <f>VLOOKUP($A$1,Verzamelblad!$A$3:$AH$41,33)</f>
        <v>0</v>
      </c>
      <c r="D15" s="131">
        <f>VLOOKUP($A$1,Verzamelblad!$A$3:$AH$41,34)</f>
        <v>0</v>
      </c>
    </row>
    <row r="16" spans="1:4" x14ac:dyDescent="0.25">
      <c r="A16" s="56" t="s">
        <v>243</v>
      </c>
      <c r="B16" s="131">
        <v>1</v>
      </c>
      <c r="C16" s="89" t="s">
        <v>224</v>
      </c>
      <c r="D16" s="131">
        <v>40</v>
      </c>
    </row>
  </sheetData>
  <sheetProtection algorithmName="SHA-512" hashValue="uianeDVpYSrYagGtRYX6E+HsJB/W/OD2arGJwYx7NmxgW7/hNfsQh2KWIv1VsBCzfPMdD0t2bRjdcnbsxQBzOg==" saltValue="LUa45rS7q7ptqeD40r3Q9A==" spinCount="100000" sheet="1" objects="1" scenarios="1"/>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11</v>
      </c>
    </row>
    <row r="2" spans="1:4" x14ac:dyDescent="0.25">
      <c r="A2" s="7" t="s">
        <v>127</v>
      </c>
      <c r="B2" s="129" t="str">
        <f>VLOOKUP($A$1,Verzamelblad!$A$3:$AH$41,2)</f>
        <v>St. Jozeph</v>
      </c>
      <c r="C2" s="7"/>
      <c r="D2" s="129"/>
    </row>
    <row r="3" spans="1:4" x14ac:dyDescent="0.25">
      <c r="A3" s="7"/>
      <c r="B3" s="129" t="str">
        <f>VLOOKUP($A$1,Verzamelblad!$A$3:$AH$41,3)</f>
        <v>Oppenheimstraat</v>
      </c>
      <c r="C3" s="7">
        <f>VLOOKUP($A$1,Verzamelblad!$A$3:$AH$41,4)</f>
        <v>8</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x14ac:dyDescent="0.25">
      <c r="A8" s="76" t="s">
        <v>97</v>
      </c>
      <c r="B8" s="131">
        <f>VLOOKUP($A$1,Verzamelblad!$A$3:$AH$41,11)</f>
        <v>1</v>
      </c>
      <c r="C8" s="89" t="s">
        <v>225</v>
      </c>
      <c r="D8" s="131">
        <f>VLOOKUP($A$1,Verzamelblad!$A$3:$AH$41,13)</f>
        <v>120</v>
      </c>
    </row>
    <row r="9" spans="1:4" hidden="1" x14ac:dyDescent="0.25">
      <c r="A9" s="88" t="s">
        <v>97</v>
      </c>
      <c r="B9" s="131">
        <f>VLOOKUP($A$1,Verzamelblad!$A$3:$AH$41,14)</f>
        <v>0</v>
      </c>
      <c r="C9" s="89" t="s">
        <v>226</v>
      </c>
      <c r="D9" s="131">
        <f>VLOOKUP($A$1,Verzamelblad!$A$3:$AH$41,16)</f>
        <v>0</v>
      </c>
    </row>
    <row r="10" spans="1:4" hidden="1" x14ac:dyDescent="0.25">
      <c r="A10" s="90" t="s">
        <v>97</v>
      </c>
      <c r="B10" s="131">
        <f>VLOOKUP($A$1,Verzamelblad!$A$3:$AH$41,17)</f>
        <v>0</v>
      </c>
      <c r="C10" s="89" t="s">
        <v>227</v>
      </c>
      <c r="D10" s="131">
        <f>VLOOKUP($A$1,Verzamelblad!$A$3:$AH$41,19)</f>
        <v>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hidden="1" x14ac:dyDescent="0.25">
      <c r="A14" s="56" t="s">
        <v>201</v>
      </c>
      <c r="B14" s="131">
        <f>VLOOKUP($A$1,Verzamelblad!$A$3:$AH$41,29)</f>
        <v>0</v>
      </c>
      <c r="C14" s="89" t="s">
        <v>226</v>
      </c>
      <c r="D14" s="131">
        <f>VLOOKUP($A$1,Verzamelblad!$A$3:$AH$41,31)</f>
        <v>0</v>
      </c>
    </row>
    <row r="15" spans="1:4" x14ac:dyDescent="0.25">
      <c r="A15" s="56" t="s">
        <v>201</v>
      </c>
      <c r="B15" s="131">
        <f>VLOOKUP($A$1,Verzamelblad!$A$3:$AH$41,32)</f>
        <v>3</v>
      </c>
      <c r="C15" s="89" t="str">
        <f>VLOOKUP($A$1,Verzamelblad!$A$3:$AH$41,33)</f>
        <v>1100 L</v>
      </c>
      <c r="D15" s="131">
        <f>VLOOKUP($A$1,Verzamelblad!$A$3:$AH$41,34)</f>
        <v>40</v>
      </c>
    </row>
    <row r="16" spans="1:4" x14ac:dyDescent="0.25">
      <c r="A16" s="56" t="s">
        <v>243</v>
      </c>
      <c r="B16" s="131">
        <v>1</v>
      </c>
      <c r="C16" s="89" t="s">
        <v>224</v>
      </c>
      <c r="D16" s="131">
        <v>40</v>
      </c>
    </row>
  </sheetData>
  <sheetProtection algorithmName="SHA-512" hashValue="H54ZNbLUhVSy7ZDes/eSUMDyK2JdyKNSqsbIjj4cnXothINKT60ouyoO819vq7ybKXg2IQr9LV7tfh4IU9yYSA==" saltValue="gH0mshqq4Fmttt05pX2TCA==" spinCount="100000" sheet="1" objects="1" scenarios="1"/>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12</v>
      </c>
    </row>
    <row r="2" spans="1:4" x14ac:dyDescent="0.25">
      <c r="A2" s="7" t="s">
        <v>127</v>
      </c>
      <c r="B2" s="129" t="str">
        <f>VLOOKUP($A$1,Verzamelblad!$A$3:$AH$41,2)</f>
        <v>De Astronaut</v>
      </c>
      <c r="C2" s="7"/>
      <c r="D2" s="129"/>
    </row>
    <row r="3" spans="1:4" x14ac:dyDescent="0.25">
      <c r="A3" s="7"/>
      <c r="B3" s="129" t="str">
        <f>VLOOKUP($A$1,Verzamelblad!$A$3:$AH$41,3)</f>
        <v>Kennedylaan</v>
      </c>
      <c r="C3" s="7">
        <f>VLOOKUP($A$1,Verzamelblad!$A$3:$AH$41,4)</f>
        <v>1</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hidden="1" x14ac:dyDescent="0.25">
      <c r="A10" s="90" t="s">
        <v>97</v>
      </c>
      <c r="B10" s="131">
        <f>VLOOKUP($A$1,Verzamelblad!$A$3:$AH$41,17)</f>
        <v>1</v>
      </c>
      <c r="C10" s="89" t="s">
        <v>227</v>
      </c>
      <c r="D10" s="131" t="str">
        <f>VLOOKUP($A$1,Verzamelblad!$A$3:$AH$41,19)</f>
        <v>op afroep</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x14ac:dyDescent="0.25">
      <c r="A14" s="56" t="s">
        <v>201</v>
      </c>
      <c r="B14" s="131">
        <f>VLOOKUP($A$1,Verzamelblad!$A$3:$AH$41,29)</f>
        <v>1</v>
      </c>
      <c r="C14" s="89" t="s">
        <v>226</v>
      </c>
      <c r="D14" s="131">
        <f>VLOOKUP($A$1,Verzamelblad!$A$3:$AH$41,31)</f>
        <v>40</v>
      </c>
    </row>
    <row r="15" spans="1:4" hidden="1" x14ac:dyDescent="0.25">
      <c r="A15" s="56"/>
      <c r="B15" s="131">
        <f>VLOOKUP($A$1,Verzamelblad!$A$3:$AH$41,32)</f>
        <v>0</v>
      </c>
      <c r="C15" s="89">
        <f>VLOOKUP($A$1,Verzamelblad!$A$3:$AH$41,33)</f>
        <v>0</v>
      </c>
      <c r="D15" s="131">
        <f>VLOOKUP($A$1,Verzamelblad!$A$3:$AH$41,34)</f>
        <v>0</v>
      </c>
    </row>
    <row r="16" spans="1:4" x14ac:dyDescent="0.25">
      <c r="A16" s="56" t="s">
        <v>243</v>
      </c>
      <c r="B16" s="131">
        <v>1</v>
      </c>
      <c r="C16" s="89" t="s">
        <v>224</v>
      </c>
      <c r="D16" s="131">
        <v>40</v>
      </c>
    </row>
  </sheetData>
  <sheetProtection algorithmName="SHA-512" hashValue="QOtGG74VWXy7Zyih8Tx39cbenyMLzDuZPhN/2VrdLGglQzsjbtxSB/GaFsKHlyL0tfFJxZ8svDdGYqWzcTNLJg==" saltValue="gX0EzTkiLFgC7/Jhr4l1lw==" spinCount="100000" sheet="1" objects="1" scenarios="1"/>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13</v>
      </c>
    </row>
    <row r="2" spans="1:4" x14ac:dyDescent="0.25">
      <c r="A2" s="7" t="s">
        <v>127</v>
      </c>
      <c r="B2" s="129" t="str">
        <f>VLOOKUP($A$1,Verzamelblad!$A$3:$AH$41,2)</f>
        <v>De Tweemaster</v>
      </c>
      <c r="C2" s="7"/>
      <c r="D2" s="129"/>
    </row>
    <row r="3" spans="1:4" x14ac:dyDescent="0.25">
      <c r="A3" s="7"/>
      <c r="B3" s="129" t="str">
        <f>VLOOKUP($A$1,Verzamelblad!$A$3:$AH$41,3)</f>
        <v>Broekplein</v>
      </c>
      <c r="C3" s="7">
        <f>VLOOKUP($A$1,Verzamelblad!$A$3:$AH$41,4)</f>
        <v>1</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hidden="1" x14ac:dyDescent="0.25">
      <c r="A10" s="90" t="s">
        <v>97</v>
      </c>
      <c r="B10" s="131">
        <f>VLOOKUP($A$1,Verzamelblad!$A$3:$AH$41,17)</f>
        <v>0</v>
      </c>
      <c r="C10" s="89" t="s">
        <v>227</v>
      </c>
      <c r="D10" s="131">
        <f>VLOOKUP($A$1,Verzamelblad!$A$3:$AH$41,19)</f>
        <v>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x14ac:dyDescent="0.25">
      <c r="A14" s="56" t="s">
        <v>201</v>
      </c>
      <c r="B14" s="131">
        <f>VLOOKUP($A$1,Verzamelblad!$A$3:$AH$41,29)</f>
        <v>1</v>
      </c>
      <c r="C14" s="89" t="s">
        <v>226</v>
      </c>
      <c r="D14" s="131">
        <f>VLOOKUP($A$1,Verzamelblad!$A$3:$AH$41,31)</f>
        <v>40</v>
      </c>
    </row>
    <row r="15" spans="1:4" x14ac:dyDescent="0.25">
      <c r="A15" s="56" t="s">
        <v>201</v>
      </c>
      <c r="B15" s="131">
        <f>VLOOKUP($A$1,Verzamelblad!$A$3:$AH$41,32)</f>
        <v>1</v>
      </c>
      <c r="C15" s="89" t="str">
        <f>VLOOKUP($A$1,Verzamelblad!$A$3:$AH$41,33)</f>
        <v>1100 L</v>
      </c>
      <c r="D15" s="131">
        <f>VLOOKUP($A$1,Verzamelblad!$A$3:$AH$41,34)</f>
        <v>40</v>
      </c>
    </row>
    <row r="16" spans="1:4" x14ac:dyDescent="0.25">
      <c r="A16" s="56" t="s">
        <v>243</v>
      </c>
      <c r="B16" s="131">
        <v>1</v>
      </c>
      <c r="C16" s="89" t="s">
        <v>224</v>
      </c>
      <c r="D16" s="131">
        <v>40</v>
      </c>
    </row>
  </sheetData>
  <sheetProtection algorithmName="SHA-512" hashValue="5LmGcECcGp2l57YWHx0nlOLBVkfwB7+ArcT0xTYyrjsIE0MuaRdVKH+xVoSAeef8HXA9lhZsWQxr0fuGWSrkJQ==" saltValue="hZm7utdtj2ckcd2MABXQig==" spinCount="100000" sheet="1" objects="1" scenarios="1"/>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14</v>
      </c>
    </row>
    <row r="2" spans="1:4" x14ac:dyDescent="0.25">
      <c r="A2" s="7" t="s">
        <v>127</v>
      </c>
      <c r="B2" s="129" t="str">
        <f>VLOOKUP($A$1,Verzamelblad!$A$3:$AH$41,2)</f>
        <v>Zijlwijkschool</v>
      </c>
      <c r="C2" s="7"/>
      <c r="D2" s="129"/>
    </row>
    <row r="3" spans="1:4" x14ac:dyDescent="0.25">
      <c r="A3" s="7"/>
      <c r="B3" s="129" t="str">
        <f>VLOOKUP($A$1,Verzamelblad!$A$3:$AH$41,3)</f>
        <v>Schaduwpad</v>
      </c>
      <c r="C3" s="7">
        <f>VLOOKUP($A$1,Verzamelblad!$A$3:$AH$41,4)</f>
        <v>1</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x14ac:dyDescent="0.25">
      <c r="A10" s="90" t="s">
        <v>97</v>
      </c>
      <c r="B10" s="131">
        <f>VLOOKUP($A$1,Verzamelblad!$A$3:$AH$41,17)</f>
        <v>1</v>
      </c>
      <c r="C10" s="89" t="s">
        <v>227</v>
      </c>
      <c r="D10" s="131">
        <f>VLOOKUP($A$1,Verzamelblad!$A$3:$AH$41,19)</f>
        <v>40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hidden="1" x14ac:dyDescent="0.25">
      <c r="A14" s="56" t="s">
        <v>201</v>
      </c>
      <c r="B14" s="131">
        <f>VLOOKUP($A$1,Verzamelblad!$A$3:$AH$41,29)</f>
        <v>0</v>
      </c>
      <c r="C14" s="89" t="s">
        <v>226</v>
      </c>
      <c r="D14" s="131">
        <f>VLOOKUP($A$1,Verzamelblad!$A$3:$AH$41,31)</f>
        <v>0</v>
      </c>
    </row>
    <row r="15" spans="1:4" hidden="1" x14ac:dyDescent="0.25">
      <c r="A15" s="56"/>
      <c r="B15" s="131">
        <f>VLOOKUP($A$1,Verzamelblad!$A$3:$AH$41,32)</f>
        <v>0</v>
      </c>
      <c r="C15" s="89">
        <f>VLOOKUP($A$1,Verzamelblad!$A$3:$AH$41,33)</f>
        <v>0</v>
      </c>
      <c r="D15" s="131">
        <f>VLOOKUP($A$1,Verzamelblad!$A$3:$AH$41,34)</f>
        <v>0</v>
      </c>
    </row>
    <row r="16" spans="1:4" x14ac:dyDescent="0.25">
      <c r="A16" s="56" t="s">
        <v>243</v>
      </c>
      <c r="B16" s="131">
        <v>1</v>
      </c>
      <c r="C16" s="89" t="s">
        <v>224</v>
      </c>
      <c r="D16" s="131">
        <v>40</v>
      </c>
    </row>
  </sheetData>
  <sheetProtection algorithmName="SHA-512" hashValue="e/pBXnelw05VeIifFtDdYTMlWiZI7bUchNymKiF/7/sTeq1xWiIZq/nuBtIndIfrvpPLQ42bxGz+KgLXoiIVCQ==" saltValue="Z2+RdZsVk1cdW1KbOdewWA=="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5"/>
  </sheetPr>
  <dimension ref="A1:Q34"/>
  <sheetViews>
    <sheetView tabSelected="1" view="pageBreakPreview" zoomScale="80" zoomScaleNormal="85" zoomScaleSheetLayoutView="80" workbookViewId="0">
      <selection activeCell="G1" sqref="G1"/>
    </sheetView>
  </sheetViews>
  <sheetFormatPr defaultColWidth="0" defaultRowHeight="15" customHeight="1" zeroHeight="1" x14ac:dyDescent="0.25"/>
  <cols>
    <col min="1" max="1" width="2.42578125" customWidth="1"/>
    <col min="2" max="2" width="9.140625" style="18" customWidth="1"/>
    <col min="3" max="3" width="2.28515625" customWidth="1"/>
    <col min="4" max="4" width="9.7109375" customWidth="1"/>
    <col min="5" max="6" width="9.140625" customWidth="1"/>
    <col min="7" max="7" width="10.140625" customWidth="1"/>
    <col min="8" max="8" width="9.140625" customWidth="1"/>
    <col min="9" max="9" width="14" customWidth="1"/>
    <col min="10" max="10" width="4.85546875" customWidth="1"/>
    <col min="11" max="11" width="23.5703125" bestFit="1" customWidth="1"/>
    <col min="12" max="12" width="4.5703125" customWidth="1"/>
    <col min="13" max="13" width="21.7109375" bestFit="1" customWidth="1"/>
    <col min="14" max="14" width="4.5703125" hidden="1" customWidth="1"/>
    <col min="15" max="15" width="35" hidden="1" customWidth="1"/>
    <col min="16" max="16" width="2.28515625" hidden="1" customWidth="1"/>
    <col min="17" max="16384" width="9.140625" hidden="1"/>
  </cols>
  <sheetData>
    <row r="1" spans="2:17" x14ac:dyDescent="0.25"/>
    <row r="2" spans="2:17" ht="26.25" x14ac:dyDescent="0.4">
      <c r="B2" s="19" t="s">
        <v>14</v>
      </c>
      <c r="C2" s="20"/>
      <c r="D2" s="20"/>
      <c r="E2" s="20"/>
      <c r="F2" s="20"/>
      <c r="G2" s="20"/>
      <c r="H2" s="20"/>
      <c r="I2" s="20"/>
      <c r="J2" s="20"/>
      <c r="K2" s="20"/>
      <c r="L2" s="20"/>
      <c r="M2" s="21"/>
      <c r="N2" s="21"/>
      <c r="O2" s="21"/>
      <c r="P2" s="21"/>
      <c r="Q2" s="20"/>
    </row>
    <row r="3" spans="2:17" x14ac:dyDescent="0.25">
      <c r="M3" s="22"/>
      <c r="N3" s="22"/>
      <c r="O3" s="22"/>
      <c r="P3" s="22"/>
    </row>
    <row r="4" spans="2:17" x14ac:dyDescent="0.25">
      <c r="B4" s="23" t="s">
        <v>15</v>
      </c>
      <c r="C4" s="24"/>
      <c r="D4" s="24"/>
      <c r="E4" s="24"/>
      <c r="F4" s="24"/>
      <c r="G4" s="25"/>
      <c r="I4" s="139"/>
      <c r="J4" s="140"/>
      <c r="K4" s="140"/>
      <c r="L4" s="141"/>
      <c r="P4" s="22"/>
    </row>
    <row r="5" spans="2:17" x14ac:dyDescent="0.25">
      <c r="B5" s="27" t="s">
        <v>16</v>
      </c>
      <c r="C5" s="28"/>
      <c r="D5" s="28"/>
      <c r="E5" s="28"/>
      <c r="F5" s="28"/>
      <c r="G5" s="29"/>
      <c r="I5" s="145"/>
      <c r="J5" s="146"/>
      <c r="K5" s="146"/>
      <c r="L5" s="147"/>
      <c r="P5" s="22"/>
    </row>
    <row r="6" spans="2:17" x14ac:dyDescent="0.25">
      <c r="B6" s="27" t="s">
        <v>17</v>
      </c>
      <c r="C6" s="28"/>
      <c r="D6" s="28"/>
      <c r="E6" s="28"/>
      <c r="F6" s="28"/>
      <c r="G6" s="29"/>
      <c r="I6" s="145"/>
      <c r="J6" s="146"/>
      <c r="K6" s="146"/>
      <c r="L6" s="147"/>
      <c r="P6" s="22"/>
    </row>
    <row r="7" spans="2:17" x14ac:dyDescent="0.25">
      <c r="B7" s="27" t="s">
        <v>18</v>
      </c>
      <c r="C7" s="28"/>
      <c r="D7" s="28"/>
      <c r="E7" s="28"/>
      <c r="F7" s="28"/>
      <c r="G7" s="29"/>
      <c r="I7" s="145"/>
      <c r="J7" s="146"/>
      <c r="K7" s="146"/>
      <c r="L7" s="147"/>
      <c r="P7" s="22"/>
    </row>
    <row r="8" spans="2:17" x14ac:dyDescent="0.25">
      <c r="B8" s="27" t="s">
        <v>19</v>
      </c>
      <c r="C8" s="28"/>
      <c r="D8" s="28"/>
      <c r="E8" s="28"/>
      <c r="F8" s="28"/>
      <c r="G8" s="29"/>
      <c r="I8" s="145"/>
      <c r="J8" s="146"/>
      <c r="K8" s="146"/>
      <c r="L8" s="147"/>
      <c r="P8" s="22"/>
    </row>
    <row r="9" spans="2:17" x14ac:dyDescent="0.25">
      <c r="B9" s="27" t="s">
        <v>20</v>
      </c>
      <c r="C9" s="28"/>
      <c r="D9" s="28"/>
      <c r="E9" s="28"/>
      <c r="F9" s="28"/>
      <c r="G9" s="29"/>
      <c r="I9" s="145"/>
      <c r="J9" s="146"/>
      <c r="K9" s="146"/>
      <c r="L9" s="147"/>
      <c r="P9" s="22"/>
    </row>
    <row r="10" spans="2:17" x14ac:dyDescent="0.25">
      <c r="B10" s="30" t="s">
        <v>19</v>
      </c>
      <c r="C10" s="31"/>
      <c r="D10" s="31"/>
      <c r="E10" s="31"/>
      <c r="F10" s="31"/>
      <c r="G10" s="32"/>
      <c r="I10" s="136"/>
      <c r="J10" s="137"/>
      <c r="K10" s="137"/>
      <c r="L10" s="138"/>
      <c r="P10" s="22"/>
    </row>
    <row r="11" spans="2:17" x14ac:dyDescent="0.25">
      <c r="B11" s="33"/>
      <c r="C11" s="22"/>
      <c r="D11" s="22"/>
      <c r="E11" s="22"/>
      <c r="F11" s="22"/>
      <c r="G11" s="22"/>
      <c r="I11" s="34"/>
      <c r="J11" s="34"/>
      <c r="K11" s="34"/>
      <c r="L11" s="34"/>
      <c r="P11" s="22"/>
    </row>
    <row r="12" spans="2:17" x14ac:dyDescent="0.25">
      <c r="B12" s="23" t="s">
        <v>21</v>
      </c>
      <c r="C12" s="24"/>
      <c r="D12" s="24"/>
      <c r="E12" s="24"/>
      <c r="F12" s="24"/>
      <c r="G12" s="25"/>
      <c r="I12" s="139"/>
      <c r="J12" s="140"/>
      <c r="K12" s="140"/>
      <c r="L12" s="141"/>
      <c r="P12" s="22"/>
    </row>
    <row r="13" spans="2:17" x14ac:dyDescent="0.25">
      <c r="B13" s="27" t="s">
        <v>22</v>
      </c>
      <c r="C13" s="28"/>
      <c r="D13" s="28"/>
      <c r="E13" s="28"/>
      <c r="F13" s="28"/>
      <c r="G13" s="29"/>
      <c r="I13" s="142"/>
      <c r="J13" s="143"/>
      <c r="K13" s="143"/>
      <c r="L13" s="144"/>
      <c r="P13" s="22"/>
    </row>
    <row r="14" spans="2:17" x14ac:dyDescent="0.25">
      <c r="B14" s="27" t="s">
        <v>23</v>
      </c>
      <c r="C14" s="28"/>
      <c r="D14" s="28"/>
      <c r="E14" s="28"/>
      <c r="F14" s="28"/>
      <c r="G14" s="29"/>
      <c r="I14" s="145"/>
      <c r="J14" s="146"/>
      <c r="K14" s="146"/>
      <c r="L14" s="147"/>
      <c r="P14" s="22"/>
    </row>
    <row r="15" spans="2:17" x14ac:dyDescent="0.25">
      <c r="B15" s="27" t="s">
        <v>24</v>
      </c>
      <c r="C15" s="28"/>
      <c r="D15" s="28"/>
      <c r="E15" s="28"/>
      <c r="F15" s="28"/>
      <c r="G15" s="29"/>
      <c r="I15" s="145"/>
      <c r="J15" s="146"/>
      <c r="K15" s="146"/>
      <c r="L15" s="147"/>
      <c r="P15" s="22"/>
    </row>
    <row r="16" spans="2:17" x14ac:dyDescent="0.25">
      <c r="B16" s="27" t="s">
        <v>25</v>
      </c>
      <c r="C16" s="28"/>
      <c r="D16" s="28"/>
      <c r="E16" s="28"/>
      <c r="F16" s="28"/>
      <c r="G16" s="29"/>
      <c r="I16" s="142"/>
      <c r="J16" s="143"/>
      <c r="K16" s="143"/>
      <c r="L16" s="144"/>
      <c r="P16" s="22"/>
    </row>
    <row r="17" spans="2:16" x14ac:dyDescent="0.25">
      <c r="B17" s="30" t="s">
        <v>26</v>
      </c>
      <c r="C17" s="31"/>
      <c r="D17" s="31"/>
      <c r="E17" s="31"/>
      <c r="F17" s="31"/>
      <c r="G17" s="32"/>
      <c r="I17" s="136"/>
      <c r="J17" s="137"/>
      <c r="K17" s="137"/>
      <c r="L17" s="138"/>
      <c r="M17" s="26"/>
      <c r="N17" s="26"/>
      <c r="O17" s="22"/>
      <c r="P17" s="22"/>
    </row>
    <row r="18" spans="2:16" x14ac:dyDescent="0.25">
      <c r="M18" s="22"/>
      <c r="N18" s="22"/>
      <c r="O18" s="22"/>
      <c r="P18" s="22"/>
    </row>
    <row r="19" spans="2:16" x14ac:dyDescent="0.25">
      <c r="B19" s="35"/>
      <c r="C19" s="20"/>
      <c r="D19" s="20"/>
      <c r="E19" s="20"/>
      <c r="F19" s="20"/>
      <c r="G19" s="20"/>
      <c r="H19" s="20"/>
      <c r="I19" s="20"/>
      <c r="J19" s="20"/>
      <c r="K19" s="20"/>
      <c r="L19" s="20"/>
      <c r="M19" s="36"/>
      <c r="N19" s="36"/>
      <c r="O19" s="36"/>
      <c r="P19" s="36"/>
    </row>
    <row r="20" spans="2:16" x14ac:dyDescent="0.25"/>
    <row r="21" spans="2:16" ht="15" customHeight="1" x14ac:dyDescent="0.25">
      <c r="B21"/>
    </row>
    <row r="22" spans="2:16" ht="15" customHeight="1" x14ac:dyDescent="0.25"/>
    <row r="23" spans="2:16" ht="15" customHeight="1" x14ac:dyDescent="0.25"/>
    <row r="24" spans="2:16" ht="15" customHeight="1" x14ac:dyDescent="0.25"/>
    <row r="25" spans="2:16" ht="15" customHeight="1" x14ac:dyDescent="0.25"/>
    <row r="26" spans="2:16" ht="15" customHeight="1" x14ac:dyDescent="0.25"/>
    <row r="27" spans="2:16" ht="15" customHeight="1" x14ac:dyDescent="0.25"/>
    <row r="28" spans="2:16" ht="15" customHeight="1" x14ac:dyDescent="0.25"/>
    <row r="29" spans="2:16" ht="15" customHeight="1" x14ac:dyDescent="0.25"/>
    <row r="30" spans="2:16" ht="15" customHeight="1" x14ac:dyDescent="0.25"/>
    <row r="31" spans="2:16" ht="15" customHeight="1" x14ac:dyDescent="0.25"/>
    <row r="32" spans="2:16" ht="15" customHeight="1" x14ac:dyDescent="0.25"/>
    <row r="33" ht="15" customHeight="1" x14ac:dyDescent="0.25"/>
    <row r="34" ht="15" customHeight="1" x14ac:dyDescent="0.25"/>
  </sheetData>
  <sheetProtection algorithmName="SHA-512" hashValue="TG/oy85jnrbRlm07Zc2d9GEOvHWKac1DiWEhlkB4KfXqxHGtNGiElQGJcZyw5UGn0Ecg9cB6B0AUievihH3NqA==" saltValue="Zq8v3uZxM9QT9keqVJZx7A==" spinCount="100000" sheet="1" objects="1" scenarios="1"/>
  <mergeCells count="13">
    <mergeCell ref="I9:L9"/>
    <mergeCell ref="I4:L4"/>
    <mergeCell ref="I5:L5"/>
    <mergeCell ref="I6:L6"/>
    <mergeCell ref="I7:L7"/>
    <mergeCell ref="I8:L8"/>
    <mergeCell ref="I17:L17"/>
    <mergeCell ref="I10:L10"/>
    <mergeCell ref="I12:L12"/>
    <mergeCell ref="I13:L13"/>
    <mergeCell ref="I14:L14"/>
    <mergeCell ref="I15:L15"/>
    <mergeCell ref="I16:L16"/>
  </mergeCells>
  <pageMargins left="0.7" right="0.7" top="0.75" bottom="0.75" header="0.3" footer="0.3"/>
  <pageSetup paperSize="9" scale="82" orientation="landscape" r:id="rId1"/>
  <colBreaks count="1" manualBreakCount="1">
    <brk id="13" max="28"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15</v>
      </c>
    </row>
    <row r="2" spans="1:4" x14ac:dyDescent="0.25">
      <c r="A2" s="7" t="s">
        <v>127</v>
      </c>
      <c r="B2" s="129" t="str">
        <f>VLOOKUP($A$1,Verzamelblad!$A$3:$AH$41,2)</f>
        <v>De Zwaluw</v>
      </c>
      <c r="C2" s="7"/>
      <c r="D2" s="129"/>
    </row>
    <row r="3" spans="1:4" x14ac:dyDescent="0.25">
      <c r="A3" s="7"/>
      <c r="B3" s="129" t="str">
        <f>VLOOKUP($A$1,Verzamelblad!$A$3:$AH$41,3)</f>
        <v>Antoinette Kleynstraat</v>
      </c>
      <c r="C3" s="7">
        <f>VLOOKUP($A$1,Verzamelblad!$A$3:$AH$41,4)</f>
        <v>8</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x14ac:dyDescent="0.25">
      <c r="A10" s="90" t="s">
        <v>97</v>
      </c>
      <c r="B10" s="131">
        <f>VLOOKUP($A$1,Verzamelblad!$A$3:$AH$41,17)</f>
        <v>1</v>
      </c>
      <c r="C10" s="89" t="s">
        <v>227</v>
      </c>
      <c r="D10" s="131">
        <f>VLOOKUP($A$1,Verzamelblad!$A$3:$AH$41,19)</f>
        <v>40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hidden="1" x14ac:dyDescent="0.25">
      <c r="A14" s="56" t="s">
        <v>201</v>
      </c>
      <c r="B14" s="131">
        <f>VLOOKUP($A$1,Verzamelblad!$A$3:$AH$41,29)</f>
        <v>0</v>
      </c>
      <c r="C14" s="89" t="s">
        <v>226</v>
      </c>
      <c r="D14" s="131">
        <f>VLOOKUP($A$1,Verzamelblad!$A$3:$AH$41,31)</f>
        <v>0</v>
      </c>
    </row>
    <row r="15" spans="1:4" hidden="1" x14ac:dyDescent="0.25">
      <c r="A15" s="56"/>
      <c r="B15" s="131">
        <f>VLOOKUP($A$1,Verzamelblad!$A$3:$AH$41,32)</f>
        <v>0</v>
      </c>
      <c r="C15" s="89">
        <f>VLOOKUP($A$1,Verzamelblad!$A$3:$AH$41,33)</f>
        <v>0</v>
      </c>
      <c r="D15" s="131">
        <f>VLOOKUP($A$1,Verzamelblad!$A$3:$AH$41,34)</f>
        <v>0</v>
      </c>
    </row>
    <row r="16" spans="1:4" x14ac:dyDescent="0.25">
      <c r="A16" s="56" t="s">
        <v>243</v>
      </c>
      <c r="B16" s="131">
        <v>1</v>
      </c>
      <c r="C16" s="89" t="s">
        <v>224</v>
      </c>
      <c r="D16" s="131">
        <v>40</v>
      </c>
    </row>
  </sheetData>
  <sheetProtection algorithmName="SHA-512" hashValue="TzE+zuqhr2xCrvynnbvKPFzZJ5exVVsU6zY/nO8D94DMCf1yPEV+99X2UZ9HKNh9HK7LBnDydb5d8mPpzQBFMg==" saltValue="Tw7u1ogRVwgsmHqKoSEvsQ==" spinCount="100000" sheet="1" objects="1" scenarios="1"/>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16</v>
      </c>
    </row>
    <row r="2" spans="1:4" x14ac:dyDescent="0.25">
      <c r="A2" s="7" t="s">
        <v>127</v>
      </c>
      <c r="B2" s="129" t="str">
        <f>VLOOKUP($A$1,Verzamelblad!$A$3:$AH$41,2)</f>
        <v>Bonaventuracollege Burggravenlaan</v>
      </c>
      <c r="C2" s="7"/>
      <c r="D2" s="129"/>
    </row>
    <row r="3" spans="1:4" x14ac:dyDescent="0.25">
      <c r="A3" s="7"/>
      <c r="B3" s="129" t="str">
        <f>VLOOKUP($A$1,Verzamelblad!$A$3:$AH$41,3)</f>
        <v>Burggravenlaan</v>
      </c>
      <c r="C3" s="7">
        <f>VLOOKUP($A$1,Verzamelblad!$A$3:$AH$41,4)</f>
        <v>2</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x14ac:dyDescent="0.25">
      <c r="A7" s="76" t="s">
        <v>97</v>
      </c>
      <c r="B7" s="131">
        <f>VLOOKUP($A$1,Verzamelblad!$A$3:$AH$41,8)</f>
        <v>1</v>
      </c>
      <c r="C7" s="89" t="s">
        <v>224</v>
      </c>
      <c r="D7" s="131" t="str">
        <f>VLOOKUP($A$1,Verzamelblad!$A$3:$AH$41,10)</f>
        <v>op afroep</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x14ac:dyDescent="0.25">
      <c r="A10" s="90" t="s">
        <v>97</v>
      </c>
      <c r="B10" s="131">
        <f>VLOOKUP($A$1,Verzamelblad!$A$3:$AH$41,17)</f>
        <v>3</v>
      </c>
      <c r="C10" s="89" t="s">
        <v>227</v>
      </c>
      <c r="D10" s="131">
        <f>VLOOKUP($A$1,Verzamelblad!$A$3:$AH$41,19)</f>
        <v>80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hidden="1" x14ac:dyDescent="0.25">
      <c r="A14" s="56" t="s">
        <v>201</v>
      </c>
      <c r="B14" s="131">
        <f>VLOOKUP($A$1,Verzamelblad!$A$3:$AH$41,29)</f>
        <v>0</v>
      </c>
      <c r="C14" s="89" t="s">
        <v>226</v>
      </c>
      <c r="D14" s="131">
        <f>VLOOKUP($A$1,Verzamelblad!$A$3:$AH$41,31)</f>
        <v>0</v>
      </c>
    </row>
    <row r="15" spans="1:4" x14ac:dyDescent="0.25">
      <c r="A15" s="56" t="s">
        <v>201</v>
      </c>
      <c r="B15" s="131">
        <f>VLOOKUP($A$1,Verzamelblad!$A$3:$AH$41,32)</f>
        <v>1</v>
      </c>
      <c r="C15" s="89" t="str">
        <f>VLOOKUP($A$1,Verzamelblad!$A$3:$AH$41,33)</f>
        <v>1300 L</v>
      </c>
      <c r="D15" s="131" t="str">
        <f>VLOOKUP($A$1,Verzamelblad!$A$3:$AH$41,34)</f>
        <v>op afroep</v>
      </c>
    </row>
    <row r="16" spans="1:4" x14ac:dyDescent="0.25">
      <c r="A16" s="56" t="s">
        <v>243</v>
      </c>
      <c r="B16" s="131">
        <v>1</v>
      </c>
      <c r="C16" s="89" t="s">
        <v>224</v>
      </c>
      <c r="D16" s="131">
        <v>40</v>
      </c>
    </row>
  </sheetData>
  <sheetProtection algorithmName="SHA-512" hashValue="KsbeteMIUtVQuO3e8tP+mpIF9Q8Ya5+GKkR9l79RRmDFemMblbz0qnQV0lVT4x35ixZi0uDokP/Fk4l+kw0bYw==" saltValue="OZn8iEZqWzze8oQPOIxKUw==" spinCount="100000" sheet="1" objects="1" scenarios="1"/>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17</v>
      </c>
    </row>
    <row r="2" spans="1:4" x14ac:dyDescent="0.25">
      <c r="A2" s="7" t="s">
        <v>127</v>
      </c>
      <c r="B2" s="129" t="str">
        <f>VLOOKUP($A$1,Verzamelblad!$A$3:$AH$41,2)</f>
        <v>Bonaventuracollege Marienpoelstraat</v>
      </c>
      <c r="C2" s="7"/>
      <c r="D2" s="129"/>
    </row>
    <row r="3" spans="1:4" x14ac:dyDescent="0.25">
      <c r="A3" s="7"/>
      <c r="B3" s="129" t="str">
        <f>VLOOKUP($A$1,Verzamelblad!$A$3:$AH$41,3)</f>
        <v>Marienpoelstraat</v>
      </c>
      <c r="C3" s="7">
        <f>VLOOKUP($A$1,Verzamelblad!$A$3:$AH$41,4)</f>
        <v>6</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x14ac:dyDescent="0.25">
      <c r="A7" s="76" t="s">
        <v>97</v>
      </c>
      <c r="B7" s="131">
        <f>VLOOKUP($A$1,Verzamelblad!$A$3:$AH$41,8)</f>
        <v>3</v>
      </c>
      <c r="C7" s="89" t="s">
        <v>224</v>
      </c>
      <c r="D7" s="131">
        <f>VLOOKUP($A$1,Verzamelblad!$A$3:$AH$41,10)</f>
        <v>80</v>
      </c>
    </row>
    <row r="8" spans="1:4" x14ac:dyDescent="0.25">
      <c r="A8" s="76" t="s">
        <v>97</v>
      </c>
      <c r="B8" s="131">
        <f>VLOOKUP($A$1,Verzamelblad!$A$3:$AH$41,11)</f>
        <v>2</v>
      </c>
      <c r="C8" s="89" t="s">
        <v>225</v>
      </c>
      <c r="D8" s="131">
        <f>VLOOKUP($A$1,Verzamelblad!$A$3:$AH$41,13)</f>
        <v>80</v>
      </c>
    </row>
    <row r="9" spans="1:4" x14ac:dyDescent="0.25">
      <c r="A9" s="88" t="s">
        <v>97</v>
      </c>
      <c r="B9" s="131">
        <f>VLOOKUP($A$1,Verzamelblad!$A$3:$AH$41,14)</f>
        <v>1</v>
      </c>
      <c r="C9" s="89" t="s">
        <v>226</v>
      </c>
      <c r="D9" s="131" t="str">
        <f>VLOOKUP($A$1,Verzamelblad!$A$3:$AH$41,16)</f>
        <v>op afroep</v>
      </c>
    </row>
    <row r="10" spans="1:4" hidden="1" x14ac:dyDescent="0.25">
      <c r="A10" s="90" t="s">
        <v>97</v>
      </c>
      <c r="B10" s="131">
        <f>VLOOKUP($A$1,Verzamelblad!$A$3:$AH$41,17)</f>
        <v>0</v>
      </c>
      <c r="C10" s="89" t="s">
        <v>227</v>
      </c>
      <c r="D10" s="131">
        <f>VLOOKUP($A$1,Verzamelblad!$A$3:$AH$41,19)</f>
        <v>0</v>
      </c>
    </row>
    <row r="11" spans="1:4" x14ac:dyDescent="0.25">
      <c r="A11" s="56" t="s">
        <v>97</v>
      </c>
      <c r="B11" s="131">
        <f>VLOOKUP($A$1,Verzamelblad!$A$3:$AH$41,20)</f>
        <v>1</v>
      </c>
      <c r="C11" s="89" t="s">
        <v>228</v>
      </c>
      <c r="D11" s="131">
        <f>VLOOKUP($A$1,Verzamelblad!$A$3:$AH$41,22)</f>
        <v>40</v>
      </c>
    </row>
    <row r="12" spans="1:4" x14ac:dyDescent="0.25">
      <c r="A12" s="56" t="s">
        <v>201</v>
      </c>
      <c r="B12" s="131">
        <f>VLOOKUP($A$1,Verzamelblad!$A$3:$AH$41,23)</f>
        <v>3</v>
      </c>
      <c r="C12" s="89" t="s">
        <v>224</v>
      </c>
      <c r="D12" s="131">
        <f>VLOOKUP($A$1,Verzamelblad!$A$3:$AH$41,25)</f>
        <v>40</v>
      </c>
    </row>
    <row r="13" spans="1:4" hidden="1" x14ac:dyDescent="0.25">
      <c r="A13" s="56" t="s">
        <v>201</v>
      </c>
      <c r="B13" s="131">
        <f>VLOOKUP($A$1,Verzamelblad!$A$3:$AH$41,26)</f>
        <v>0</v>
      </c>
      <c r="C13" s="89" t="s">
        <v>225</v>
      </c>
      <c r="D13" s="131">
        <f>VLOOKUP($A$1,Verzamelblad!$A$3:$AH$41,28)</f>
        <v>0</v>
      </c>
    </row>
    <row r="14" spans="1:4" hidden="1" x14ac:dyDescent="0.25">
      <c r="A14" s="56" t="s">
        <v>201</v>
      </c>
      <c r="B14" s="131">
        <f>VLOOKUP($A$1,Verzamelblad!$A$3:$AH$41,29)</f>
        <v>1</v>
      </c>
      <c r="C14" s="89" t="s">
        <v>226</v>
      </c>
      <c r="D14" s="131">
        <f>VLOOKUP($A$1,Verzamelblad!$A$3:$AH$41,31)</f>
        <v>0</v>
      </c>
    </row>
    <row r="15" spans="1:4" x14ac:dyDescent="0.25">
      <c r="A15" s="56" t="s">
        <v>201</v>
      </c>
      <c r="B15" s="131">
        <f>VLOOKUP($A$1,Verzamelblad!$A$3:$AH$41,32)</f>
        <v>1</v>
      </c>
      <c r="C15" s="89" t="str">
        <f>VLOOKUP($A$1,Verzamelblad!$A$3:$AH$41,33)</f>
        <v>1300 L</v>
      </c>
      <c r="D15" s="131">
        <f>VLOOKUP($A$1,Verzamelblad!$A$3:$AH$41,34)</f>
        <v>40</v>
      </c>
    </row>
    <row r="16" spans="1:4" x14ac:dyDescent="0.25">
      <c r="A16" s="56" t="s">
        <v>243</v>
      </c>
      <c r="B16" s="131">
        <v>1</v>
      </c>
      <c r="C16" s="89" t="s">
        <v>224</v>
      </c>
      <c r="D16" s="131">
        <v>40</v>
      </c>
    </row>
  </sheetData>
  <sheetProtection algorithmName="SHA-512" hashValue="sa7zvcfdNJllmYr2UoXr3PsIFB0yOjpnxa/bthg130vvg7TIMMzSBB9OebbzReOg2fDebW26Fj+Zi+AZFOODsg==" saltValue="FNQbWkQoylIU3MLYTHH+/A==" spinCount="100000" sheet="1" objects="1" scenarios="1"/>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activeCell="A16" sqref="A16"/>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18</v>
      </c>
    </row>
    <row r="2" spans="1:4" x14ac:dyDescent="0.25">
      <c r="A2" s="7" t="s">
        <v>127</v>
      </c>
      <c r="B2" s="129" t="str">
        <f>VLOOKUP($A$1,Verzamelblad!$A$3:$AH$41,2)</f>
        <v>VMBO Boerhaavelaan</v>
      </c>
      <c r="C2" s="7"/>
      <c r="D2" s="129"/>
    </row>
    <row r="3" spans="1:4" x14ac:dyDescent="0.25">
      <c r="A3" s="7"/>
      <c r="B3" s="129" t="str">
        <f>VLOOKUP($A$1,Verzamelblad!$A$3:$AH$41,3)</f>
        <v>Vijf Meilaan</v>
      </c>
      <c r="C3" s="7">
        <f>VLOOKUP($A$1,Verzamelblad!$A$3:$AH$41,4)</f>
        <v>137</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x14ac:dyDescent="0.25">
      <c r="A9" s="88" t="s">
        <v>97</v>
      </c>
      <c r="B9" s="131">
        <f>VLOOKUP($A$1,Verzamelblad!$A$3:$AH$41,14)</f>
        <v>1</v>
      </c>
      <c r="C9" s="89" t="s">
        <v>226</v>
      </c>
      <c r="D9" s="131" t="str">
        <f>VLOOKUP($A$1,Verzamelblad!$A$3:$AH$41,16)</f>
        <v>op afroep</v>
      </c>
    </row>
    <row r="10" spans="1:4" x14ac:dyDescent="0.25">
      <c r="A10" s="90" t="s">
        <v>97</v>
      </c>
      <c r="B10" s="131">
        <f>VLOOKUP($A$1,Verzamelblad!$A$3:$AH$41,17)</f>
        <v>1</v>
      </c>
      <c r="C10" s="89" t="s">
        <v>227</v>
      </c>
      <c r="D10" s="131">
        <f>VLOOKUP($A$1,Verzamelblad!$A$3:$AH$41,19)</f>
        <v>40</v>
      </c>
    </row>
    <row r="11" spans="1:4" x14ac:dyDescent="0.25">
      <c r="A11" s="56" t="s">
        <v>97</v>
      </c>
      <c r="B11" s="131">
        <f>VLOOKUP($A$1,Verzamelblad!$A$3:$AH$41,20)</f>
        <v>1</v>
      </c>
      <c r="C11" s="89" t="s">
        <v>228</v>
      </c>
      <c r="D11" s="131">
        <f>VLOOKUP($A$1,Verzamelblad!$A$3:$AH$41,22)</f>
        <v>40</v>
      </c>
    </row>
    <row r="12" spans="1:4" x14ac:dyDescent="0.25">
      <c r="A12" s="56" t="s">
        <v>96</v>
      </c>
      <c r="B12" s="131">
        <f>Verzamelblad!Z20</f>
        <v>1</v>
      </c>
      <c r="C12" s="131" t="str">
        <f>Verzamelblad!AA20</f>
        <v>240 L</v>
      </c>
      <c r="D12" s="131" t="str">
        <f>Verzamelblad!AB20</f>
        <v>op afroep</v>
      </c>
    </row>
    <row r="13" spans="1:4" x14ac:dyDescent="0.25">
      <c r="A13" s="56" t="s">
        <v>201</v>
      </c>
      <c r="B13" s="131">
        <f>VLOOKUP($A$1,Verzamelblad!$A$3:$AH$41,26)</f>
        <v>1</v>
      </c>
      <c r="C13" s="89" t="s">
        <v>225</v>
      </c>
      <c r="D13" s="131" t="str">
        <f>VLOOKUP($A$1,Verzamelblad!$A$3:$AH$41,28)</f>
        <v>op afroep</v>
      </c>
    </row>
    <row r="14" spans="1:4" x14ac:dyDescent="0.25">
      <c r="A14" s="56" t="s">
        <v>201</v>
      </c>
      <c r="B14" s="131">
        <f>VLOOKUP($A$1,Verzamelblad!$A$3:$AH$41,29)</f>
        <v>2</v>
      </c>
      <c r="C14" s="89" t="s">
        <v>226</v>
      </c>
      <c r="D14" s="131" t="str">
        <f>VLOOKUP($A$1,Verzamelblad!$A$3:$AH$41,31)</f>
        <v>op afroep</v>
      </c>
    </row>
    <row r="15" spans="1:4" x14ac:dyDescent="0.25">
      <c r="A15" s="56" t="s">
        <v>243</v>
      </c>
      <c r="B15" s="131">
        <v>1</v>
      </c>
      <c r="C15" s="89" t="s">
        <v>224</v>
      </c>
      <c r="D15" s="131">
        <v>40</v>
      </c>
    </row>
    <row r="16" spans="1:4" x14ac:dyDescent="0.25">
      <c r="A16" s="56" t="s">
        <v>112</v>
      </c>
      <c r="B16" s="131">
        <f>Verzamelblad!AI20</f>
        <v>1</v>
      </c>
      <c r="C16" s="89" t="str">
        <f>Verzamelblad!AJ20</f>
        <v>240 L</v>
      </c>
      <c r="D16" s="131" t="str">
        <f>Verzamelblad!AK20</f>
        <v>op afroep</v>
      </c>
    </row>
    <row r="17" spans="1:4" x14ac:dyDescent="0.25">
      <c r="A17" s="56" t="s">
        <v>235</v>
      </c>
      <c r="B17" s="131">
        <f>Verzamelblad!AL20</f>
        <v>1</v>
      </c>
      <c r="C17" s="89" t="str">
        <f>Verzamelblad!AM20</f>
        <v>60 L</v>
      </c>
      <c r="D17" s="131" t="str">
        <f>Verzamelblad!AN20</f>
        <v>op afroep</v>
      </c>
    </row>
  </sheetData>
  <sheetProtection algorithmName="SHA-512" hashValue="yvE9DGLqlB8d+NiVn1ftRG+RqkGqIKsvtuGrgf90oTa/fcJl3bTL0tMkjvkxviKoc7y7TgQmKLFheKUrH5fPlQ==" saltValue="gWMf1D6zQZIUKNqwmpCr9A==" spinCount="100000" sheet="1" objects="1" scenarios="1"/>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19</v>
      </c>
    </row>
    <row r="2" spans="1:4" x14ac:dyDescent="0.25">
      <c r="A2" s="7" t="s">
        <v>127</v>
      </c>
      <c r="B2" s="129" t="str">
        <f>VLOOKUP($A$1,Verzamelblad!$A$3:$AH$41,2)</f>
        <v>Visser 't Hooft Lyceum Locatie Leiden</v>
      </c>
      <c r="C2" s="7"/>
      <c r="D2" s="129"/>
    </row>
    <row r="3" spans="1:4" x14ac:dyDescent="0.25">
      <c r="A3" s="7"/>
      <c r="B3" s="129" t="str">
        <f>VLOOKUP($A$1,Verzamelblad!$A$3:$AH$41,3)</f>
        <v xml:space="preserve">Kagerstraat </v>
      </c>
      <c r="C3" s="7">
        <f>VLOOKUP($A$1,Verzamelblad!$A$3:$AH$41,4)</f>
        <v>1</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x14ac:dyDescent="0.25">
      <c r="A10" s="90" t="s">
        <v>97</v>
      </c>
      <c r="B10" s="131">
        <f>VLOOKUP($A$1,Verzamelblad!$A$3:$AH$41,17)</f>
        <v>2</v>
      </c>
      <c r="C10" s="89" t="s">
        <v>227</v>
      </c>
      <c r="D10" s="131">
        <f>VLOOKUP($A$1,Verzamelblad!$A$3:$AH$41,19)</f>
        <v>160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hidden="1" x14ac:dyDescent="0.25">
      <c r="A14" s="56" t="s">
        <v>201</v>
      </c>
      <c r="B14" s="131">
        <f>VLOOKUP($A$1,Verzamelblad!$A$3:$AH$41,29)</f>
        <v>0</v>
      </c>
      <c r="C14" s="89" t="s">
        <v>226</v>
      </c>
      <c r="D14" s="131">
        <f>VLOOKUP($A$1,Verzamelblad!$A$3:$AH$41,31)</f>
        <v>0</v>
      </c>
    </row>
    <row r="15" spans="1:4" x14ac:dyDescent="0.25">
      <c r="A15" s="56" t="s">
        <v>201</v>
      </c>
      <c r="B15" s="131">
        <f>VLOOKUP($A$1,Verzamelblad!$A$3:$AH$41,32)</f>
        <v>1</v>
      </c>
      <c r="C15" s="89" t="str">
        <f>VLOOKUP($A$1,Verzamelblad!$A$3:$AH$41,33)</f>
        <v>1300 L</v>
      </c>
      <c r="D15" s="131">
        <f>VLOOKUP($A$1,Verzamelblad!$A$3:$AH$41,34)</f>
        <v>40</v>
      </c>
    </row>
    <row r="16" spans="1:4" x14ac:dyDescent="0.25">
      <c r="A16" s="56" t="s">
        <v>243</v>
      </c>
      <c r="B16" s="131">
        <v>1</v>
      </c>
      <c r="C16" s="89" t="s">
        <v>224</v>
      </c>
      <c r="D16" s="131">
        <v>40</v>
      </c>
    </row>
  </sheetData>
  <sheetProtection algorithmName="SHA-512" hashValue="PNbKv2vTd5O7+PgB6yN5oPhwQcE4G1H8IJvfOHKDJt6PHI2mDS6lYXDRCejmxgd0iEIWBXIBxGpqPpagKywxdw==" saltValue="SRkMPWRGe/YFq3ThKv3SwA==" spinCount="100000" sheet="1" objects="1" scenarios="1"/>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20</v>
      </c>
    </row>
    <row r="2" spans="1:4" x14ac:dyDescent="0.25">
      <c r="A2" s="7" t="s">
        <v>127</v>
      </c>
      <c r="B2" s="129" t="str">
        <f>VLOOKUP($A$1,Verzamelblad!$A$3:$AH$41,2)</f>
        <v>Visser 't Hooft Lyceum Locatie Leiden</v>
      </c>
      <c r="C2" s="7"/>
      <c r="D2" s="129"/>
    </row>
    <row r="3" spans="1:4" x14ac:dyDescent="0.25">
      <c r="A3" s="7"/>
      <c r="B3" s="129" t="str">
        <f>VLOOKUP($A$1,Verzamelblad!$A$3:$AH$41,3)</f>
        <v>Antonie Duycklaan</v>
      </c>
      <c r="C3" s="7">
        <f>VLOOKUP($A$1,Verzamelblad!$A$3:$AH$41,4)</f>
        <v>10</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x14ac:dyDescent="0.25">
      <c r="A10" s="90" t="s">
        <v>97</v>
      </c>
      <c r="B10" s="131">
        <f>VLOOKUP($A$1,Verzamelblad!$A$3:$AH$41,17)</f>
        <v>1</v>
      </c>
      <c r="C10" s="89" t="s">
        <v>227</v>
      </c>
      <c r="D10" s="131">
        <f>VLOOKUP($A$1,Verzamelblad!$A$3:$AH$41,19)</f>
        <v>40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x14ac:dyDescent="0.25">
      <c r="A14" s="56" t="s">
        <v>201</v>
      </c>
      <c r="B14" s="131">
        <f>VLOOKUP($A$1,Verzamelblad!$A$3:$AH$41,29)</f>
        <v>1</v>
      </c>
      <c r="C14" s="89" t="s">
        <v>226</v>
      </c>
      <c r="D14" s="131" t="str">
        <f>VLOOKUP($A$1,Verzamelblad!$A$3:$AH$41,31)</f>
        <v>op afroep</v>
      </c>
    </row>
    <row r="15" spans="1:4" hidden="1" x14ac:dyDescent="0.25">
      <c r="A15" s="56"/>
      <c r="B15" s="131">
        <f>VLOOKUP($A$1,Verzamelblad!$A$3:$AH$41,32)</f>
        <v>0</v>
      </c>
      <c r="C15" s="89">
        <f>VLOOKUP($A$1,Verzamelblad!$A$3:$AH$41,33)</f>
        <v>0</v>
      </c>
      <c r="D15" s="131">
        <f>VLOOKUP($A$1,Verzamelblad!$A$3:$AH$41,34)</f>
        <v>0</v>
      </c>
    </row>
    <row r="16" spans="1:4" x14ac:dyDescent="0.25">
      <c r="A16" s="56" t="s">
        <v>243</v>
      </c>
      <c r="B16" s="131">
        <v>1</v>
      </c>
      <c r="C16" s="89" t="s">
        <v>224</v>
      </c>
      <c r="D16" s="131">
        <v>40</v>
      </c>
    </row>
  </sheetData>
  <sheetProtection algorithmName="SHA-512" hashValue="nWcZeJOq15Xp1JfgyV6Plgi7bGubuUXNH/gtaKC+qyebTFPNEM9vhe5qTYxiNvU8che2LG0rGydsSCf8YRM4XQ==" saltValue="C6lqoivDIrOOdWPDIfPebQ==" spinCount="100000" sheet="1" objects="1" scenarios="1"/>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21</v>
      </c>
    </row>
    <row r="2" spans="1:4" x14ac:dyDescent="0.25">
      <c r="A2" s="7" t="s">
        <v>127</v>
      </c>
      <c r="B2" s="129" t="str">
        <f>VLOOKUP($A$1,Verzamelblad!$A$3:$AH$41,2)</f>
        <v>Visser 't Hooft Lyceum Locatie Leiderdorp</v>
      </c>
      <c r="C2" s="7"/>
      <c r="D2" s="129"/>
    </row>
    <row r="3" spans="1:4" x14ac:dyDescent="0.25">
      <c r="A3" s="7"/>
      <c r="B3" s="129" t="str">
        <f>VLOOKUP($A$1,Verzamelblad!$A$3:$AH$41,3)</f>
        <v>Muzenlaan</v>
      </c>
      <c r="C3" s="7">
        <f>VLOOKUP($A$1,Verzamelblad!$A$3:$AH$41,4)</f>
        <v>155</v>
      </c>
      <c r="D3" s="129"/>
    </row>
    <row r="4" spans="1:4" x14ac:dyDescent="0.25">
      <c r="A4" s="7"/>
      <c r="B4" s="129" t="str">
        <f>VLOOKUP($A$1,Verzamelblad!$A$3:$AH$41,7)</f>
        <v>Leiderdorp</v>
      </c>
      <c r="C4" s="7"/>
      <c r="D4" s="129"/>
    </row>
    <row r="6" spans="1:4" x14ac:dyDescent="0.25">
      <c r="A6" s="78" t="s">
        <v>98</v>
      </c>
      <c r="B6" s="132" t="s">
        <v>124</v>
      </c>
      <c r="C6" s="79" t="s">
        <v>125</v>
      </c>
      <c r="D6" s="130" t="s">
        <v>126</v>
      </c>
    </row>
    <row r="7" spans="1:4" x14ac:dyDescent="0.25">
      <c r="A7" s="76" t="s">
        <v>97</v>
      </c>
      <c r="B7" s="131">
        <f>VLOOKUP($A$1,Verzamelblad!$A$3:$AH$41,8)</f>
        <v>6</v>
      </c>
      <c r="C7" s="89" t="s">
        <v>224</v>
      </c>
      <c r="D7" s="131">
        <f>VLOOKUP($A$1,Verzamelblad!$A$3:$AH$41,10)</f>
        <v>80</v>
      </c>
    </row>
    <row r="8" spans="1:4" hidden="1" x14ac:dyDescent="0.25">
      <c r="A8" s="76" t="s">
        <v>97</v>
      </c>
      <c r="B8" s="131">
        <f>VLOOKUP($A$1,Verzamelblad!$A$3:$AH$41,11)</f>
        <v>0</v>
      </c>
      <c r="C8" s="89" t="s">
        <v>225</v>
      </c>
      <c r="D8" s="131">
        <f>VLOOKUP($A$1,Verzamelblad!$A$3:$AH$41,13)</f>
        <v>0</v>
      </c>
    </row>
    <row r="9" spans="1:4" x14ac:dyDescent="0.25">
      <c r="A9" s="88" t="s">
        <v>97</v>
      </c>
      <c r="B9" s="131">
        <f>VLOOKUP($A$1,Verzamelblad!$A$3:$AH$41,14)</f>
        <v>3</v>
      </c>
      <c r="C9" s="89" t="s">
        <v>226</v>
      </c>
      <c r="D9" s="131">
        <f>VLOOKUP($A$1,Verzamelblad!$A$3:$AH$41,16)</f>
        <v>80</v>
      </c>
    </row>
    <row r="10" spans="1:4" hidden="1" x14ac:dyDescent="0.25">
      <c r="A10" s="90" t="s">
        <v>97</v>
      </c>
      <c r="B10" s="131">
        <f>VLOOKUP($A$1,Verzamelblad!$A$3:$AH$41,17)</f>
        <v>0</v>
      </c>
      <c r="C10" s="89" t="s">
        <v>227</v>
      </c>
      <c r="D10" s="131">
        <f>VLOOKUP($A$1,Verzamelblad!$A$3:$AH$41,19)</f>
        <v>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hidden="1" x14ac:dyDescent="0.25">
      <c r="A14" s="56" t="s">
        <v>201</v>
      </c>
      <c r="B14" s="131">
        <f>VLOOKUP($A$1,Verzamelblad!$A$3:$AH$41,29)</f>
        <v>0</v>
      </c>
      <c r="C14" s="89" t="s">
        <v>226</v>
      </c>
      <c r="D14" s="131">
        <f>VLOOKUP($A$1,Verzamelblad!$A$3:$AH$41,31)</f>
        <v>0</v>
      </c>
    </row>
    <row r="15" spans="1:4" hidden="1" x14ac:dyDescent="0.25">
      <c r="A15" s="56"/>
      <c r="B15" s="131">
        <f>VLOOKUP($A$1,Verzamelblad!$A$3:$AH$41,32)</f>
        <v>0</v>
      </c>
      <c r="C15" s="89">
        <f>VLOOKUP($A$1,Verzamelblad!$A$3:$AH$41,33)</f>
        <v>0</v>
      </c>
      <c r="D15" s="131">
        <f>VLOOKUP($A$1,Verzamelblad!$A$3:$AH$41,34)</f>
        <v>0</v>
      </c>
    </row>
    <row r="16" spans="1:4" x14ac:dyDescent="0.25">
      <c r="A16" s="56" t="s">
        <v>243</v>
      </c>
      <c r="B16" s="131">
        <v>1</v>
      </c>
      <c r="C16" s="89" t="s">
        <v>224</v>
      </c>
      <c r="D16" s="131">
        <v>40</v>
      </c>
    </row>
  </sheetData>
  <sheetProtection algorithmName="SHA-512" hashValue="2DnLuT93i8WLNTeikcn96YZn2dKqPROGtK7tYw6iqx1RyAjIqUWI2Rv2TfNuVQj0hoDNyS/reVoxxglNrlVYJQ==" saltValue="V9zcOtuCqlEYhDEQUIHz3Q==" spinCount="100000" sheet="1" objects="1" scenarios="1"/>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22</v>
      </c>
    </row>
    <row r="2" spans="1:4" x14ac:dyDescent="0.25">
      <c r="A2" s="7" t="s">
        <v>127</v>
      </c>
      <c r="B2" s="129" t="str">
        <f>VLOOKUP($A$1,Verzamelblad!$A$3:$AH$41,2)</f>
        <v>Visser 't Hooft Lyceum Locatie Rijnsburg</v>
      </c>
      <c r="C2" s="7"/>
      <c r="D2" s="129"/>
    </row>
    <row r="3" spans="1:4" x14ac:dyDescent="0.25">
      <c r="A3" s="7"/>
      <c r="B3" s="129" t="str">
        <f>VLOOKUP($A$1,Verzamelblad!$A$3:$AH$41,3)</f>
        <v>Noordeinde</v>
      </c>
      <c r="C3" s="7">
        <f>VLOOKUP($A$1,Verzamelblad!$A$3:$AH$41,4)</f>
        <v>24</v>
      </c>
      <c r="D3" s="129"/>
    </row>
    <row r="4" spans="1:4" x14ac:dyDescent="0.25">
      <c r="A4" s="7"/>
      <c r="B4" s="129" t="str">
        <f>VLOOKUP($A$1,Verzamelblad!$A$3:$AH$41,7)</f>
        <v>Rijnsburg</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x14ac:dyDescent="0.25">
      <c r="A10" s="90" t="s">
        <v>97</v>
      </c>
      <c r="B10" s="131">
        <f>VLOOKUP($A$1,Verzamelblad!$A$3:$AH$41,17)</f>
        <v>2</v>
      </c>
      <c r="C10" s="89" t="s">
        <v>227</v>
      </c>
      <c r="D10" s="131">
        <f>VLOOKUP($A$1,Verzamelblad!$A$3:$AH$41,19)</f>
        <v>80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hidden="1" x14ac:dyDescent="0.25">
      <c r="A14" s="56" t="s">
        <v>201</v>
      </c>
      <c r="B14" s="131">
        <f>VLOOKUP($A$1,Verzamelblad!$A$3:$AH$41,29)</f>
        <v>0</v>
      </c>
      <c r="C14" s="89" t="s">
        <v>226</v>
      </c>
      <c r="D14" s="131">
        <f>VLOOKUP($A$1,Verzamelblad!$A$3:$AH$41,31)</f>
        <v>0</v>
      </c>
    </row>
    <row r="15" spans="1:4" hidden="1" x14ac:dyDescent="0.25">
      <c r="A15" s="56"/>
      <c r="B15" s="131">
        <f>VLOOKUP($A$1,Verzamelblad!$A$3:$AH$41,32)</f>
        <v>0</v>
      </c>
      <c r="C15" s="89">
        <f>VLOOKUP($A$1,Verzamelblad!$A$3:$AH$41,33)</f>
        <v>0</v>
      </c>
      <c r="D15" s="131">
        <f>VLOOKUP($A$1,Verzamelblad!$A$3:$AH$41,34)</f>
        <v>0</v>
      </c>
    </row>
    <row r="16" spans="1:4" x14ac:dyDescent="0.25">
      <c r="A16" s="56" t="s">
        <v>243</v>
      </c>
      <c r="B16" s="131">
        <v>1</v>
      </c>
      <c r="C16" s="89" t="s">
        <v>224</v>
      </c>
      <c r="D16" s="131">
        <v>40</v>
      </c>
    </row>
  </sheetData>
  <sheetProtection algorithmName="SHA-512" hashValue="2Cqt1XtYSWexdsiZ1IjvuNA1aBxYS8dlexgwOjxDllRS+R92VLcbqTeXcldjbGnPPgHs7JA3n+uEC3R2195H5g==" saltValue="X1pBf8Gv7jQ6ZWNDicYE1Q==" spinCount="100000" sheet="1" objects="1" scenarios="1"/>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A12" sqref="A12:D12"/>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23</v>
      </c>
    </row>
    <row r="2" spans="1:4" x14ac:dyDescent="0.25">
      <c r="A2" s="7" t="s">
        <v>127</v>
      </c>
      <c r="B2" s="129">
        <f>VLOOKUP($A$1,Verzamelblad!$A$3:$AH$41,2)</f>
        <v>0</v>
      </c>
      <c r="C2" s="7"/>
      <c r="D2" s="129"/>
    </row>
    <row r="3" spans="1:4" x14ac:dyDescent="0.25">
      <c r="A3" s="7"/>
      <c r="B3" s="129">
        <f>VLOOKUP($A$1,Verzamelblad!$A$3:$AH$41,3)</f>
        <v>0</v>
      </c>
      <c r="C3" s="7">
        <f>VLOOKUP($A$1,Verzamelblad!$A$3:$AH$41,4)</f>
        <v>0</v>
      </c>
      <c r="D3" s="129"/>
    </row>
    <row r="4" spans="1:4" x14ac:dyDescent="0.25">
      <c r="A4" s="7"/>
      <c r="B4" s="129">
        <f>VLOOKUP($A$1,Verzamelblad!$A$3:$AH$41,7)</f>
        <v>0</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x14ac:dyDescent="0.25">
      <c r="A9" s="88" t="s">
        <v>97</v>
      </c>
      <c r="B9" s="131">
        <f>VLOOKUP($A$1,Verzamelblad!$A$3:$AH$41,14)</f>
        <v>0</v>
      </c>
      <c r="C9" s="89" t="s">
        <v>226</v>
      </c>
      <c r="D9" s="131">
        <f>VLOOKUP($A$1,Verzamelblad!$A$3:$AH$41,16)</f>
        <v>0</v>
      </c>
    </row>
    <row r="10" spans="1:4" x14ac:dyDescent="0.25">
      <c r="A10" s="90" t="s">
        <v>97</v>
      </c>
      <c r="B10" s="131">
        <f>VLOOKUP($A$1,Verzamelblad!$A$3:$AH$41,17)</f>
        <v>0</v>
      </c>
      <c r="C10" s="89" t="s">
        <v>227</v>
      </c>
      <c r="D10" s="131">
        <f>VLOOKUP($A$1,Verzamelblad!$A$3:$AH$41,19)</f>
        <v>0</v>
      </c>
    </row>
    <row r="11" spans="1:4" x14ac:dyDescent="0.25">
      <c r="A11" s="56" t="s">
        <v>97</v>
      </c>
      <c r="B11" s="131">
        <f>VLOOKUP($A$1,Verzamelblad!$A$3:$AH$41,20)</f>
        <v>0</v>
      </c>
      <c r="C11" s="89" t="s">
        <v>228</v>
      </c>
      <c r="D11" s="131">
        <f>VLOOKUP($A$1,Verzamelblad!$A$3:$AH$41,22)</f>
        <v>0</v>
      </c>
    </row>
    <row r="12" spans="1:4" x14ac:dyDescent="0.25">
      <c r="A12" s="56" t="s">
        <v>96</v>
      </c>
      <c r="B12" s="131">
        <f>Verzamelblad!Z20</f>
        <v>1</v>
      </c>
      <c r="C12" s="131" t="str">
        <f>Verzamelblad!AA20</f>
        <v>240 L</v>
      </c>
      <c r="D12" s="131" t="str">
        <f>Verzamelblad!AB20</f>
        <v>op afroep</v>
      </c>
    </row>
    <row r="13" spans="1:4" x14ac:dyDescent="0.25">
      <c r="A13" s="56" t="s">
        <v>201</v>
      </c>
      <c r="B13" s="131">
        <f>VLOOKUP($A$1,Verzamelblad!$A$3:$AH$41,26)</f>
        <v>0</v>
      </c>
      <c r="C13" s="89" t="s">
        <v>225</v>
      </c>
      <c r="D13" s="131">
        <f>VLOOKUP($A$1,Verzamelblad!$A$3:$AH$41,28)</f>
        <v>0</v>
      </c>
    </row>
    <row r="14" spans="1:4" x14ac:dyDescent="0.25">
      <c r="A14" s="56" t="s">
        <v>201</v>
      </c>
      <c r="B14" s="131">
        <f>VLOOKUP($A$1,Verzamelblad!$A$3:$AH$41,29)</f>
        <v>0</v>
      </c>
      <c r="C14" s="89" t="s">
        <v>226</v>
      </c>
      <c r="D14" s="131">
        <f>VLOOKUP($A$1,Verzamelblad!$A$3:$AH$41,31)</f>
        <v>0</v>
      </c>
    </row>
    <row r="15" spans="1:4" x14ac:dyDescent="0.25">
      <c r="A15" s="56" t="s">
        <v>201</v>
      </c>
      <c r="B15" s="131">
        <f>VLOOKUP($A$1,Verzamelblad!$A$3:$AH$41,32)</f>
        <v>0</v>
      </c>
      <c r="C15" s="89">
        <f>VLOOKUP($A$1,Verzamelblad!$A$3:$AH$41,33)</f>
        <v>0</v>
      </c>
      <c r="D15" s="131">
        <f>VLOOKUP($A$1,Verzamelblad!$A$3:$AH$41,34)</f>
        <v>0</v>
      </c>
    </row>
    <row r="16" spans="1:4" x14ac:dyDescent="0.25">
      <c r="A16" s="56" t="s">
        <v>112</v>
      </c>
      <c r="B16" s="131">
        <f>Verzamelblad!AI20</f>
        <v>1</v>
      </c>
      <c r="C16" s="89" t="str">
        <f>Verzamelblad!AJ20</f>
        <v>240 L</v>
      </c>
      <c r="D16" s="131" t="str">
        <f>Verzamelblad!AK20</f>
        <v>op afroep</v>
      </c>
    </row>
    <row r="17" spans="1:4" x14ac:dyDescent="0.25">
      <c r="A17" s="56" t="s">
        <v>235</v>
      </c>
      <c r="B17" s="131">
        <f>Verzamelblad!AL20</f>
        <v>1</v>
      </c>
      <c r="C17" s="89" t="str">
        <f>Verzamelblad!AM20</f>
        <v>60 L</v>
      </c>
      <c r="D17" s="131" t="str">
        <f>Verzamelblad!AN20</f>
        <v>op afroep</v>
      </c>
    </row>
    <row r="18" spans="1:4" x14ac:dyDescent="0.25">
      <c r="A18" s="56" t="s">
        <v>231</v>
      </c>
      <c r="B18" s="131">
        <v>1</v>
      </c>
      <c r="C18" s="89" t="s">
        <v>224</v>
      </c>
      <c r="D18" s="131">
        <v>40</v>
      </c>
    </row>
  </sheetData>
  <sheetProtection algorithmName="SHA-512" hashValue="wiGkE5TONeBt56xIeTICdS16wdoWu2eWcuh+UOVzVgO9McnJ7ehIDsxIF8kPfcCynF2U2ehg7XJSU/MspaogVw==" saltValue="FAIwYn9KNM4BqRR9Fd/yGg==" spinCount="100000" sheet="1" objects="1" scenarios="1"/>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2" sqref="A12:XFD12"/>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24</v>
      </c>
    </row>
    <row r="2" spans="1:4" x14ac:dyDescent="0.25">
      <c r="A2" s="7" t="s">
        <v>127</v>
      </c>
      <c r="B2" s="129">
        <f>VLOOKUP($A$1,Verzamelblad!$A$3:$AH$41,2)</f>
        <v>0</v>
      </c>
      <c r="C2" s="7"/>
      <c r="D2" s="129"/>
    </row>
    <row r="3" spans="1:4" x14ac:dyDescent="0.25">
      <c r="A3" s="7"/>
      <c r="B3" s="129">
        <f>VLOOKUP($A$1,Verzamelblad!$A$3:$AH$41,3)</f>
        <v>0</v>
      </c>
      <c r="C3" s="7">
        <f>VLOOKUP($A$1,Verzamelblad!$A$3:$AH$41,4)</f>
        <v>0</v>
      </c>
      <c r="D3" s="129"/>
    </row>
    <row r="4" spans="1:4" x14ac:dyDescent="0.25">
      <c r="A4" s="7"/>
      <c r="B4" s="129">
        <f>VLOOKUP($A$1,Verzamelblad!$A$3:$AH$41,7)</f>
        <v>0</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hidden="1" x14ac:dyDescent="0.25">
      <c r="A10" s="90" t="s">
        <v>97</v>
      </c>
      <c r="B10" s="131">
        <f>VLOOKUP($A$1,Verzamelblad!$A$3:$AH$41,17)</f>
        <v>0</v>
      </c>
      <c r="C10" s="89" t="s">
        <v>227</v>
      </c>
      <c r="D10" s="131">
        <f>VLOOKUP($A$1,Verzamelblad!$A$3:$AH$41,19)</f>
        <v>0</v>
      </c>
    </row>
    <row r="11" spans="1:4" x14ac:dyDescent="0.25">
      <c r="A11" s="56" t="s">
        <v>97</v>
      </c>
      <c r="B11" s="131">
        <f>VLOOKUP($A$1,Verzamelblad!$A$3:$AH$41,20)</f>
        <v>0</v>
      </c>
      <c r="C11" s="89" t="s">
        <v>228</v>
      </c>
      <c r="D11" s="131">
        <f>VLOOKUP($A$1,Verzamelblad!$A$3:$AH$41,22)</f>
        <v>0</v>
      </c>
    </row>
    <row r="12" spans="1:4" x14ac:dyDescent="0.25">
      <c r="A12" s="56" t="s">
        <v>96</v>
      </c>
      <c r="B12" s="131">
        <f>Verzamelblad!Z9</f>
        <v>1</v>
      </c>
      <c r="C12" s="131" t="str">
        <f>Verzamelblad!AA9</f>
        <v>240 L</v>
      </c>
      <c r="D12" s="131" t="str">
        <f>Verzamelblad!AB9</f>
        <v>op afroep</v>
      </c>
    </row>
    <row r="13" spans="1:4" x14ac:dyDescent="0.25">
      <c r="A13" s="56" t="s">
        <v>201</v>
      </c>
      <c r="B13" s="131">
        <f>VLOOKUP($A$1,Verzamelblad!$A$3:$AH$41,26)</f>
        <v>0</v>
      </c>
      <c r="C13" s="89" t="s">
        <v>225</v>
      </c>
      <c r="D13" s="131">
        <f>VLOOKUP($A$1,Verzamelblad!$A$3:$AH$41,28)</f>
        <v>0</v>
      </c>
    </row>
    <row r="14" spans="1:4" hidden="1" x14ac:dyDescent="0.25">
      <c r="A14" s="56" t="s">
        <v>201</v>
      </c>
      <c r="B14" s="131">
        <f>VLOOKUP($A$1,Verzamelblad!$A$3:$AH$41,29)</f>
        <v>0</v>
      </c>
      <c r="C14" s="89" t="s">
        <v>226</v>
      </c>
      <c r="D14" s="131">
        <f>VLOOKUP($A$1,Verzamelblad!$A$3:$AH$41,31)</f>
        <v>0</v>
      </c>
    </row>
    <row r="15" spans="1:4" hidden="1" x14ac:dyDescent="0.25">
      <c r="A15" s="56"/>
      <c r="B15" s="131">
        <f>VLOOKUP($A$1,Verzamelblad!$A$3:$AH$41,32)</f>
        <v>0</v>
      </c>
      <c r="C15" s="89">
        <f>VLOOKUP($A$1,Verzamelblad!$A$3:$AH$41,33)</f>
        <v>0</v>
      </c>
      <c r="D15" s="131">
        <f>VLOOKUP($A$1,Verzamelblad!$A$3:$AH$41,34)</f>
        <v>0</v>
      </c>
    </row>
    <row r="16" spans="1:4" x14ac:dyDescent="0.25">
      <c r="A16" s="56" t="s">
        <v>231</v>
      </c>
      <c r="B16" s="131">
        <v>1</v>
      </c>
      <c r="C16" s="89" t="s">
        <v>224</v>
      </c>
      <c r="D16" s="131">
        <v>40</v>
      </c>
    </row>
  </sheetData>
  <sheetProtection algorithmName="SHA-512" hashValue="S59GVXqMUWQ6f1ra4WUx9G88OKQbBUBQ7ekk1vsESELyZgn3lxY6xYrmFTSBK/bZsEoE6XjviPVtNDctmh+plg==" saltValue="5bU5885Vve5ZuU6t2e6/fw==" spinCount="100000" sheet="1" objects="1" scenarios="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pageSetUpPr fitToPage="1"/>
  </sheetPr>
  <dimension ref="A1:H46"/>
  <sheetViews>
    <sheetView zoomScale="80" zoomScaleNormal="80" workbookViewId="0">
      <selection activeCell="A37" sqref="A37"/>
    </sheetView>
  </sheetViews>
  <sheetFormatPr defaultRowHeight="15" x14ac:dyDescent="0.25"/>
  <cols>
    <col min="1" max="1" width="53" bestFit="1" customWidth="1"/>
    <col min="2" max="2" width="32.140625" bestFit="1" customWidth="1"/>
    <col min="3" max="3" width="14.42578125" customWidth="1"/>
    <col min="4" max="4" width="21.28515625" bestFit="1" customWidth="1"/>
    <col min="5" max="5" width="113.5703125" bestFit="1" customWidth="1"/>
    <col min="6" max="6" width="46.28515625" bestFit="1" customWidth="1"/>
    <col min="7" max="7" width="36.42578125" customWidth="1"/>
  </cols>
  <sheetData>
    <row r="1" spans="1:8" ht="15.75" x14ac:dyDescent="0.25">
      <c r="A1" s="12"/>
      <c r="B1" s="8" t="s">
        <v>36</v>
      </c>
      <c r="C1" s="9"/>
      <c r="D1" s="9"/>
      <c r="E1" s="9"/>
      <c r="F1" s="9"/>
      <c r="G1" s="9"/>
      <c r="H1" s="39"/>
    </row>
    <row r="2" spans="1:8" x14ac:dyDescent="0.25">
      <c r="A2" s="38"/>
      <c r="B2" s="12"/>
      <c r="C2" s="12"/>
      <c r="D2" s="12"/>
      <c r="E2" s="12"/>
      <c r="F2" s="12"/>
      <c r="G2" s="12"/>
      <c r="H2" s="5"/>
    </row>
    <row r="3" spans="1:8" ht="15.75" x14ac:dyDescent="0.25">
      <c r="A3" s="11" t="s">
        <v>4</v>
      </c>
      <c r="B3" s="11"/>
      <c r="C3" s="11"/>
      <c r="D3" s="11"/>
      <c r="E3" s="11"/>
      <c r="F3" s="11"/>
      <c r="G3" s="11"/>
      <c r="H3" s="5"/>
    </row>
    <row r="4" spans="1:8" x14ac:dyDescent="0.25">
      <c r="A4" s="10" t="s">
        <v>11</v>
      </c>
      <c r="B4" s="43" t="s">
        <v>41</v>
      </c>
      <c r="C4" s="44" t="s">
        <v>42</v>
      </c>
      <c r="D4" s="45" t="s">
        <v>43</v>
      </c>
      <c r="E4" s="46"/>
      <c r="F4" s="43"/>
      <c r="G4" s="43"/>
      <c r="H4" s="5"/>
    </row>
    <row r="5" spans="1:8" x14ac:dyDescent="0.25">
      <c r="A5" s="10" t="s">
        <v>27</v>
      </c>
      <c r="B5" s="43"/>
      <c r="C5" s="44"/>
      <c r="D5" s="45"/>
      <c r="E5" s="53" t="s">
        <v>49</v>
      </c>
      <c r="F5" s="43"/>
      <c r="G5" s="43"/>
      <c r="H5" s="5"/>
    </row>
    <row r="6" spans="1:8" x14ac:dyDescent="0.25">
      <c r="A6" s="10" t="s">
        <v>31</v>
      </c>
      <c r="B6" s="43"/>
      <c r="C6" s="44"/>
      <c r="D6" s="45"/>
      <c r="E6" s="46" t="s">
        <v>50</v>
      </c>
      <c r="F6" s="43"/>
      <c r="G6" s="43"/>
      <c r="H6" s="5"/>
    </row>
    <row r="7" spans="1:8" x14ac:dyDescent="0.25">
      <c r="A7" s="10"/>
      <c r="B7" s="51"/>
      <c r="C7" s="44"/>
      <c r="D7" s="45"/>
      <c r="F7" s="43"/>
      <c r="G7" s="43"/>
      <c r="H7" s="5"/>
    </row>
    <row r="8" spans="1:8" ht="15.75" x14ac:dyDescent="0.25">
      <c r="A8" s="11" t="s">
        <v>5</v>
      </c>
      <c r="B8" s="47"/>
      <c r="C8" s="48"/>
      <c r="D8" s="49"/>
      <c r="E8" s="46"/>
      <c r="F8" s="50"/>
      <c r="G8" s="50"/>
      <c r="H8" s="5"/>
    </row>
    <row r="9" spans="1:8" x14ac:dyDescent="0.25">
      <c r="A9" s="10" t="s">
        <v>32</v>
      </c>
      <c r="B9" s="43"/>
      <c r="C9" s="44"/>
      <c r="D9" s="45"/>
      <c r="E9" s="46"/>
      <c r="F9" s="43"/>
      <c r="G9" s="43"/>
      <c r="H9" s="5"/>
    </row>
    <row r="10" spans="1:8" x14ac:dyDescent="0.25">
      <c r="A10" s="10" t="s">
        <v>12</v>
      </c>
      <c r="B10" s="43"/>
      <c r="C10" s="44"/>
      <c r="D10" s="45"/>
      <c r="E10" s="46"/>
      <c r="F10" s="43"/>
      <c r="G10" s="43"/>
      <c r="H10" s="5"/>
    </row>
    <row r="11" spans="1:8" x14ac:dyDescent="0.25">
      <c r="A11" s="10" t="s">
        <v>33</v>
      </c>
      <c r="B11" s="43"/>
      <c r="C11" s="44"/>
      <c r="D11" s="45"/>
      <c r="E11" s="46"/>
      <c r="F11" s="43"/>
      <c r="G11" s="43"/>
      <c r="H11" s="5"/>
    </row>
    <row r="12" spans="1:8" x14ac:dyDescent="0.25">
      <c r="A12" s="10"/>
      <c r="B12" s="43"/>
      <c r="C12" s="44"/>
      <c r="D12" s="45"/>
      <c r="E12" s="46"/>
      <c r="F12" s="43"/>
      <c r="G12" s="43"/>
      <c r="H12" s="5"/>
    </row>
    <row r="13" spans="1:8" ht="15.75" x14ac:dyDescent="0.25">
      <c r="A13" s="11" t="s">
        <v>6</v>
      </c>
      <c r="B13" s="50"/>
      <c r="C13" s="48"/>
      <c r="D13" s="49"/>
      <c r="E13" s="46"/>
      <c r="F13" s="50"/>
      <c r="G13" s="50"/>
      <c r="H13" s="5"/>
    </row>
    <row r="14" spans="1:8" x14ac:dyDescent="0.25">
      <c r="A14" s="10" t="s">
        <v>3</v>
      </c>
      <c r="B14" s="43"/>
      <c r="C14" s="44"/>
      <c r="D14" s="45"/>
      <c r="E14" s="46"/>
      <c r="F14" s="43"/>
      <c r="G14" s="43"/>
      <c r="H14" s="5"/>
    </row>
    <row r="15" spans="1:8" ht="15.75" x14ac:dyDescent="0.25">
      <c r="A15" s="11" t="s">
        <v>7</v>
      </c>
      <c r="B15" s="50"/>
      <c r="C15" s="48"/>
      <c r="D15" s="49"/>
      <c r="E15" s="46"/>
      <c r="F15" s="50"/>
      <c r="G15" s="50"/>
      <c r="H15" s="5"/>
    </row>
    <row r="16" spans="1:8" x14ac:dyDescent="0.25">
      <c r="A16" s="10" t="s">
        <v>53</v>
      </c>
      <c r="B16" s="43"/>
      <c r="C16" s="44"/>
      <c r="D16" s="45"/>
      <c r="E16" s="46"/>
      <c r="F16" s="43"/>
      <c r="G16" s="43"/>
      <c r="H16" s="5"/>
    </row>
    <row r="17" spans="1:8" x14ac:dyDescent="0.25">
      <c r="A17" s="10" t="s">
        <v>54</v>
      </c>
      <c r="B17" s="43"/>
      <c r="C17" s="44"/>
      <c r="D17" s="45"/>
      <c r="E17" s="46"/>
      <c r="F17" s="43"/>
      <c r="G17" s="43"/>
      <c r="H17" s="5"/>
    </row>
    <row r="18" spans="1:8" x14ac:dyDescent="0.25">
      <c r="A18" s="10" t="s">
        <v>55</v>
      </c>
      <c r="B18" s="43" t="s">
        <v>44</v>
      </c>
      <c r="C18" s="44" t="s">
        <v>34</v>
      </c>
      <c r="D18" s="45" t="s">
        <v>35</v>
      </c>
      <c r="E18" s="46" t="s">
        <v>48</v>
      </c>
      <c r="F18" s="43" t="s">
        <v>45</v>
      </c>
      <c r="G18" s="43" t="s">
        <v>46</v>
      </c>
      <c r="H18" s="5"/>
    </row>
    <row r="19" spans="1:8" x14ac:dyDescent="0.25">
      <c r="A19" s="10"/>
      <c r="B19" s="43"/>
      <c r="C19" s="44"/>
      <c r="D19" s="45"/>
      <c r="E19" s="46" t="s">
        <v>47</v>
      </c>
      <c r="F19" s="43"/>
      <c r="G19" s="43"/>
      <c r="H19" s="5"/>
    </row>
    <row r="20" spans="1:8" s="54" customFormat="1" x14ac:dyDescent="0.25">
      <c r="A20" s="56"/>
      <c r="B20" s="43"/>
      <c r="C20" s="44"/>
      <c r="D20" s="45"/>
      <c r="E20" s="46"/>
      <c r="F20" s="43"/>
      <c r="G20" s="43"/>
      <c r="H20" s="55"/>
    </row>
    <row r="21" spans="1:8" ht="15.75" x14ac:dyDescent="0.25">
      <c r="A21" s="11" t="s">
        <v>8</v>
      </c>
      <c r="B21" s="50"/>
      <c r="C21" s="48"/>
      <c r="D21" s="49"/>
      <c r="E21" s="46"/>
      <c r="F21" s="50"/>
      <c r="G21" s="50"/>
      <c r="H21" s="5"/>
    </row>
    <row r="22" spans="1:8" ht="15.75" x14ac:dyDescent="0.25">
      <c r="A22" s="11"/>
      <c r="B22" s="50"/>
      <c r="C22" s="48"/>
      <c r="D22" s="49"/>
      <c r="E22" s="46"/>
      <c r="F22" s="50"/>
      <c r="G22" s="50"/>
      <c r="H22" s="5"/>
    </row>
    <row r="23" spans="1:8" x14ac:dyDescent="0.25">
      <c r="A23" s="10" t="s">
        <v>56</v>
      </c>
      <c r="B23" s="43"/>
      <c r="C23" s="44"/>
      <c r="D23" s="45"/>
      <c r="E23" s="46"/>
      <c r="F23" s="43"/>
      <c r="G23" s="43"/>
      <c r="H23" s="5"/>
    </row>
    <row r="24" spans="1:8" x14ac:dyDescent="0.25">
      <c r="A24" s="10" t="s">
        <v>57</v>
      </c>
      <c r="B24" s="43"/>
      <c r="C24" s="44"/>
      <c r="D24" s="45"/>
      <c r="E24" s="46"/>
      <c r="F24" s="43"/>
      <c r="G24" s="43"/>
      <c r="H24" s="5"/>
    </row>
    <row r="25" spans="1:8" x14ac:dyDescent="0.25">
      <c r="A25" s="10" t="s">
        <v>37</v>
      </c>
      <c r="B25" s="43"/>
      <c r="C25" s="44"/>
      <c r="D25" s="45"/>
      <c r="E25" s="46"/>
      <c r="F25" s="43"/>
      <c r="G25" s="43"/>
      <c r="H25" s="5"/>
    </row>
    <row r="26" spans="1:8" x14ac:dyDescent="0.25">
      <c r="A26" s="10" t="s">
        <v>38</v>
      </c>
      <c r="B26" s="43"/>
      <c r="C26" s="44"/>
      <c r="D26" s="45"/>
      <c r="E26" s="46"/>
      <c r="F26" s="43"/>
      <c r="G26" s="43"/>
      <c r="H26" s="5"/>
    </row>
    <row r="27" spans="1:8" x14ac:dyDescent="0.25">
      <c r="A27" s="10"/>
      <c r="B27" s="43"/>
      <c r="C27" s="44"/>
      <c r="D27" s="45"/>
      <c r="E27" s="46"/>
      <c r="F27" s="43"/>
      <c r="G27" s="43"/>
      <c r="H27" s="5"/>
    </row>
    <row r="28" spans="1:8" x14ac:dyDescent="0.25">
      <c r="A28" s="10"/>
      <c r="B28" s="43"/>
      <c r="C28" s="44"/>
      <c r="D28" s="45"/>
      <c r="E28" s="46"/>
      <c r="F28" s="43"/>
      <c r="G28" s="43"/>
      <c r="H28" s="5"/>
    </row>
    <row r="29" spans="1:8" ht="15.75" x14ac:dyDescent="0.25">
      <c r="A29" s="11" t="s">
        <v>9</v>
      </c>
      <c r="B29" s="50"/>
      <c r="C29" s="48"/>
      <c r="D29" s="49"/>
      <c r="E29" s="46"/>
      <c r="F29" s="50"/>
      <c r="G29" s="50"/>
      <c r="H29" s="5"/>
    </row>
    <row r="30" spans="1:8" x14ac:dyDescent="0.25">
      <c r="A30" s="10" t="s">
        <v>13</v>
      </c>
      <c r="B30" s="43"/>
      <c r="C30" s="44"/>
      <c r="D30" s="45"/>
      <c r="E30" s="46"/>
      <c r="F30" s="43"/>
      <c r="G30" s="43"/>
      <c r="H30" s="5"/>
    </row>
    <row r="31" spans="1:8" x14ac:dyDescent="0.25">
      <c r="A31" s="10" t="s">
        <v>28</v>
      </c>
      <c r="B31" s="43"/>
      <c r="C31" s="44"/>
      <c r="D31" s="45"/>
      <c r="E31" s="46"/>
      <c r="F31" s="43"/>
      <c r="G31" s="43"/>
      <c r="H31" s="5"/>
    </row>
    <row r="32" spans="1:8" x14ac:dyDescent="0.25">
      <c r="A32" s="10" t="s">
        <v>29</v>
      </c>
      <c r="B32" s="43"/>
      <c r="C32" s="44"/>
      <c r="D32" s="45"/>
      <c r="E32" s="46"/>
      <c r="F32" s="43"/>
      <c r="G32" s="43"/>
      <c r="H32" s="5"/>
    </row>
    <row r="33" spans="1:8" x14ac:dyDescent="0.25">
      <c r="A33" s="10" t="s">
        <v>30</v>
      </c>
      <c r="C33" s="44"/>
      <c r="D33" s="45"/>
      <c r="E33" s="43" t="s">
        <v>51</v>
      </c>
      <c r="F33" s="43"/>
      <c r="G33" s="43"/>
      <c r="H33" s="5"/>
    </row>
    <row r="34" spans="1:8" x14ac:dyDescent="0.25">
      <c r="A34" s="52" t="s">
        <v>39</v>
      </c>
      <c r="B34" s="43"/>
      <c r="C34" s="44"/>
      <c r="D34" s="45"/>
      <c r="E34" s="46"/>
      <c r="F34" s="43"/>
      <c r="G34" s="43"/>
      <c r="H34" s="5"/>
    </row>
    <row r="35" spans="1:8" x14ac:dyDescent="0.25">
      <c r="A35" s="10"/>
      <c r="B35" s="43"/>
      <c r="C35" s="44"/>
      <c r="D35" s="45"/>
      <c r="E35" s="46"/>
      <c r="F35" s="43"/>
      <c r="G35" s="43"/>
      <c r="H35" s="5"/>
    </row>
    <row r="36" spans="1:8" ht="15.75" x14ac:dyDescent="0.25">
      <c r="A36" s="11" t="s">
        <v>52</v>
      </c>
      <c r="B36" s="57"/>
      <c r="C36" s="48"/>
      <c r="D36" s="49"/>
      <c r="E36" s="46"/>
      <c r="F36" s="50"/>
      <c r="G36" s="50"/>
      <c r="H36" s="5"/>
    </row>
    <row r="37" spans="1:8" x14ac:dyDescent="0.25">
      <c r="A37" s="10" t="s">
        <v>40</v>
      </c>
      <c r="B37" s="43"/>
      <c r="C37" s="44"/>
      <c r="D37" s="45"/>
      <c r="E37" s="46"/>
      <c r="F37" s="43"/>
      <c r="G37" s="43"/>
      <c r="H37" s="5"/>
    </row>
    <row r="38" spans="1:8" x14ac:dyDescent="0.25">
      <c r="A38" s="10"/>
      <c r="B38" s="43"/>
      <c r="C38" s="44"/>
      <c r="D38" s="45"/>
      <c r="E38" s="46"/>
      <c r="F38" s="43"/>
      <c r="G38" s="43"/>
      <c r="H38" s="5"/>
    </row>
    <row r="39" spans="1:8" x14ac:dyDescent="0.25">
      <c r="A39" s="10"/>
      <c r="B39" s="43"/>
      <c r="C39" s="44"/>
      <c r="D39" s="45"/>
      <c r="E39" s="46"/>
      <c r="F39" s="43"/>
      <c r="G39" s="43"/>
      <c r="H39" s="5"/>
    </row>
    <row r="40" spans="1:8" x14ac:dyDescent="0.25">
      <c r="A40" s="10"/>
      <c r="B40" s="43"/>
      <c r="C40" s="44"/>
      <c r="D40" s="45"/>
      <c r="E40" s="46"/>
      <c r="F40" s="43"/>
      <c r="G40" s="43"/>
      <c r="H40" s="5"/>
    </row>
    <row r="41" spans="1:8" x14ac:dyDescent="0.25">
      <c r="A41" s="10"/>
      <c r="B41" s="43"/>
      <c r="C41" s="44"/>
      <c r="D41" s="45"/>
      <c r="E41" s="46"/>
      <c r="F41" s="43"/>
      <c r="G41" s="43"/>
      <c r="H41" s="5"/>
    </row>
    <row r="42" spans="1:8" x14ac:dyDescent="0.25">
      <c r="A42" s="10"/>
      <c r="B42" s="43"/>
      <c r="C42" s="44"/>
      <c r="D42" s="45"/>
      <c r="E42" s="46"/>
      <c r="F42" s="43"/>
      <c r="G42" s="43"/>
      <c r="H42" s="5"/>
    </row>
    <row r="43" spans="1:8" x14ac:dyDescent="0.25">
      <c r="A43" s="10"/>
      <c r="B43" s="43"/>
      <c r="C43" s="44"/>
      <c r="D43" s="45"/>
      <c r="E43" s="46"/>
      <c r="F43" s="43"/>
      <c r="G43" s="43"/>
      <c r="H43" s="5"/>
    </row>
    <row r="44" spans="1:8" x14ac:dyDescent="0.25">
      <c r="A44" s="10"/>
      <c r="B44" s="43"/>
      <c r="C44" s="44"/>
      <c r="D44" s="45"/>
      <c r="E44" s="46"/>
      <c r="F44" s="43"/>
      <c r="G44" s="43"/>
      <c r="H44" s="5"/>
    </row>
    <row r="45" spans="1:8" x14ac:dyDescent="0.25">
      <c r="A45" s="10"/>
      <c r="B45" s="43"/>
      <c r="C45" s="44"/>
      <c r="D45" s="45"/>
      <c r="E45" s="46"/>
      <c r="F45" s="43"/>
      <c r="G45" s="43"/>
      <c r="H45" s="5"/>
    </row>
    <row r="46" spans="1:8" x14ac:dyDescent="0.25">
      <c r="A46" s="10"/>
      <c r="B46" s="43"/>
      <c r="C46" s="44"/>
      <c r="D46" s="45"/>
      <c r="E46" s="46"/>
      <c r="F46" s="43"/>
      <c r="G46" s="43"/>
      <c r="H46" s="5"/>
    </row>
  </sheetData>
  <sheetProtection algorithmName="SHA-512" hashValue="IY8JRw6rhjYY5wi5kgjIh0RHgISOJUDuESdjZrufctQ/BEV5xDDkctQNs5PQrcl0twyQ102/VGETfiISTQnOdw==" saltValue="3nalqG/mUHQd0pnAMCyPaQ==" spinCount="100000" sheet="1" objects="1" scenarios="1"/>
  <pageMargins left="0.7" right="0.7" top="0.75" bottom="0.75" header="0.3" footer="0.3"/>
  <pageSetup paperSize="9" scale="77"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25</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v9ves95taH6YFO663dGjPmPnPoG3ISC3ckX8RzQ2NNF4tcXCnMqtjecf9yHZ1lDsFwkkQgcsBEVd4VCewVUF0w==" saltValue="kZhfSOUfme7pwxvmfJmhwA==" spinCount="100000" sheet="1" objects="1" scenarios="1"/>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26</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DnGC95BfSldHj5aVUMUWQWyeiNVAGtZN86IL8/HL55mQygzRHKiAZWO2TqyWE3OaSiPk556tllzhkW6rA+bIYg==" saltValue="xfWIATwZsbk2avmxwh6KZg==" spinCount="100000" sheet="1" objects="1" scenarios="1"/>
  <pageMargins left="0.7" right="0.7" top="0.75" bottom="0.75" header="0.3" footer="0.3"/>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27</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5x7dOesJTxmLiNTre2QTxIEIvEQttnNj5xJgtETfdTPHl8n8ltjBTPIkr5JXtSxBZf7+wQNq3Adzhlb4GaO9ew==" saltValue="nR5dS0BKzY80EpFczrBkIg==" spinCount="100000" sheet="1" objects="1" scenarios="1"/>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28</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mGHEuqrmhrpsT5ibmI3REVLkJ6Krc5pyvt+yx2jZu/NzMv4uCko+bLPiYgJT3P7ZJZZF3IzyKy6AXwgnnimEIA==" saltValue="6lJT57KEqoRaHSDhJ4ghow==" spinCount="100000" sheet="1" objects="1" scenarios="1"/>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29</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ME42fjDTwJyxoyV5KpJObiNqMONvgsHujUUQ+prxV8N29hKTVjccjrqL9yFf43jF7GdzMufV5sVA3HWMzQicxw==" saltValue="rlHWwXTkVrna+RvNL4aRhw==" spinCount="100000" sheet="1" objects="1" scenarios="1"/>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30</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eLZz5vf0kBKTTTcFqXFmKAqH8gcscgro1Adh4zO+D4GKNlNLrh+c5X7kdIbmtataHMjmIEnzmqpIgqRg/wF1eA==" saltValue="olK0EYb5LP6CXEdce5bmZg==" spinCount="100000" sheet="1" objects="1" scenarios="1"/>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31</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jr2OCuys1P7gopJ0FIyVY1TEZfnSfMGJlBVvWaoFloy4v600+15sOltw2hj60w/4MhEfEbNB+moiNNCrGHzIig==" saltValue="SksUHAV0uFVI6bnG4HlagQ==" spinCount="100000" sheet="1" objects="1" scenarios="1"/>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32</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3+1IAzLTD4aD0B0G52rJRU2TLuG5m6NPDHiPipzr0bW8co1mNnYXkSy45mQETw3y1kCpIm9d3NJUoldmLHb3cQ==" saltValue="xVO7Fy0yadiykuG4sLLByA==" spinCount="100000" sheet="1" objects="1" scenarios="1"/>
  <pageMargins left="0.7" right="0.7" top="0.75" bottom="0.75" header="0.3" footer="0.3"/>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33</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5tNZTZKkNHhxJ3vUSHyT5+Kz+193Dcia8qMsZWqEbsaAUIwVCv7OA8gIB9js4bcmvCIyFP4U0Ri+YvOr2xqjjg==" saltValue="xhb92pzHm4Z8UEcdVdzMFg==" spinCount="100000" sheet="1" objects="1" scenarios="1"/>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34</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UHywtyn1EYS94NXROphAPaYNTfZZSGGYbE3DdzxP17u8EVPWQ0AIxSaXPcQ3tzQzrpKHyk3s4Y8hzzEF3YXlmQ==" saltValue="gFjgBen+pO4+83uzVE8i1Q==" spinCount="100000" sheet="1" objects="1" scenarios="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BE102"/>
  <sheetViews>
    <sheetView zoomScaleNormal="100" workbookViewId="0">
      <selection activeCell="A9" sqref="A9"/>
    </sheetView>
  </sheetViews>
  <sheetFormatPr defaultRowHeight="15" x14ac:dyDescent="0.25"/>
  <cols>
    <col min="1" max="1" width="19.7109375" style="54" bestFit="1" customWidth="1"/>
    <col min="2" max="2" width="21.42578125" style="54" bestFit="1" customWidth="1"/>
    <col min="3" max="3" width="15.7109375" style="54" bestFit="1" customWidth="1"/>
    <col min="4" max="4" width="17.7109375" style="54" bestFit="1" customWidth="1"/>
    <col min="5" max="5" width="18.7109375" style="54" customWidth="1"/>
    <col min="6" max="6" width="20.42578125" style="54" bestFit="1" customWidth="1"/>
    <col min="7" max="7" width="19.85546875" style="54" bestFit="1" customWidth="1"/>
    <col min="8" max="8" width="26.7109375" style="54" customWidth="1"/>
    <col min="9" max="9" width="34.28515625" style="54" customWidth="1"/>
    <col min="10" max="16384" width="9.140625" style="54"/>
  </cols>
  <sheetData>
    <row r="1" spans="1:57" ht="23.25" x14ac:dyDescent="0.35">
      <c r="A1" s="148" t="s">
        <v>194</v>
      </c>
      <c r="B1" s="149"/>
      <c r="C1" s="149"/>
      <c r="D1" s="149"/>
      <c r="E1" s="149"/>
      <c r="F1" s="149"/>
      <c r="G1" s="149"/>
      <c r="H1" s="150"/>
      <c r="I1" s="94"/>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row>
    <row r="2" spans="1:57" x14ac:dyDescent="0.25">
      <c r="A2" s="96"/>
      <c r="B2" s="97"/>
      <c r="C2" s="97"/>
      <c r="D2" s="97"/>
      <c r="E2" s="97"/>
      <c r="F2" s="97"/>
      <c r="G2" s="97"/>
      <c r="H2" s="98"/>
      <c r="I2" s="38"/>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row>
    <row r="3" spans="1:57" x14ac:dyDescent="0.25">
      <c r="A3" s="78" t="s">
        <v>98</v>
      </c>
      <c r="B3" s="78" t="s">
        <v>99</v>
      </c>
      <c r="C3" s="79" t="s">
        <v>100</v>
      </c>
      <c r="D3" s="79" t="s">
        <v>195</v>
      </c>
      <c r="E3" s="79" t="s">
        <v>101</v>
      </c>
      <c r="F3" s="79" t="s">
        <v>213</v>
      </c>
      <c r="G3" s="79" t="s">
        <v>214</v>
      </c>
      <c r="H3" s="79" t="s">
        <v>196</v>
      </c>
      <c r="I3" s="38" t="s">
        <v>197</v>
      </c>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row>
    <row r="4" spans="1:57" x14ac:dyDescent="0.25">
      <c r="A4" s="76" t="s">
        <v>97</v>
      </c>
      <c r="B4" s="76" t="s">
        <v>95</v>
      </c>
      <c r="C4" s="99"/>
      <c r="D4" s="74">
        <v>12</v>
      </c>
      <c r="E4" s="100">
        <f>C4*D4*12</f>
        <v>0</v>
      </c>
      <c r="F4" s="101"/>
      <c r="G4" s="74">
        <v>40</v>
      </c>
      <c r="H4" s="102">
        <f>F4*G4*D4</f>
        <v>0</v>
      </c>
      <c r="I4" s="103">
        <f>E4+H4</f>
        <v>0</v>
      </c>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row>
    <row r="5" spans="1:57" x14ac:dyDescent="0.25">
      <c r="A5" s="76" t="s">
        <v>97</v>
      </c>
      <c r="B5" s="76" t="s">
        <v>198</v>
      </c>
      <c r="C5" s="99"/>
      <c r="D5" s="74">
        <v>9</v>
      </c>
      <c r="E5" s="100">
        <f t="shared" ref="E5:E13" si="0">C5*D5*12</f>
        <v>0</v>
      </c>
      <c r="F5" s="101"/>
      <c r="G5" s="74">
        <v>40</v>
      </c>
      <c r="H5" s="102">
        <f t="shared" ref="H5:H13" si="1">F5*G5*D5</f>
        <v>0</v>
      </c>
      <c r="I5" s="103">
        <f t="shared" ref="I5:I13" si="2">E5+H5</f>
        <v>0</v>
      </c>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row>
    <row r="6" spans="1:57" x14ac:dyDescent="0.25">
      <c r="A6" s="76" t="s">
        <v>97</v>
      </c>
      <c r="B6" s="76" t="s">
        <v>109</v>
      </c>
      <c r="C6" s="99"/>
      <c r="D6" s="74">
        <v>14</v>
      </c>
      <c r="E6" s="100">
        <f t="shared" si="0"/>
        <v>0</v>
      </c>
      <c r="F6" s="101"/>
      <c r="G6" s="74">
        <v>40</v>
      </c>
      <c r="H6" s="102">
        <f t="shared" si="1"/>
        <v>0</v>
      </c>
      <c r="I6" s="103">
        <f t="shared" si="2"/>
        <v>0</v>
      </c>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row>
    <row r="7" spans="1:57" x14ac:dyDescent="0.25">
      <c r="A7" s="76" t="s">
        <v>97</v>
      </c>
      <c r="B7" s="76" t="s">
        <v>110</v>
      </c>
      <c r="C7" s="99"/>
      <c r="D7" s="74">
        <v>3</v>
      </c>
      <c r="E7" s="100">
        <f t="shared" si="0"/>
        <v>0</v>
      </c>
      <c r="F7" s="101"/>
      <c r="G7" s="74">
        <v>40</v>
      </c>
      <c r="H7" s="102">
        <f t="shared" si="1"/>
        <v>0</v>
      </c>
      <c r="I7" s="103">
        <f t="shared" si="2"/>
        <v>0</v>
      </c>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row>
    <row r="8" spans="1:57" x14ac:dyDescent="0.25">
      <c r="A8" s="76" t="s">
        <v>243</v>
      </c>
      <c r="B8" s="76" t="s">
        <v>95</v>
      </c>
      <c r="C8" s="99"/>
      <c r="D8" s="74">
        <v>22</v>
      </c>
      <c r="E8" s="100">
        <f t="shared" si="0"/>
        <v>0</v>
      </c>
      <c r="F8" s="101"/>
      <c r="G8" s="74">
        <v>40</v>
      </c>
      <c r="H8" s="102">
        <f t="shared" si="1"/>
        <v>0</v>
      </c>
      <c r="I8" s="103">
        <f t="shared" si="2"/>
        <v>0</v>
      </c>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x14ac:dyDescent="0.25">
      <c r="A9" s="76" t="s">
        <v>201</v>
      </c>
      <c r="B9" s="76" t="s">
        <v>95</v>
      </c>
      <c r="C9" s="99"/>
      <c r="D9" s="74">
        <v>3</v>
      </c>
      <c r="E9" s="100">
        <f t="shared" si="0"/>
        <v>0</v>
      </c>
      <c r="F9" s="101"/>
      <c r="G9" s="74">
        <v>40</v>
      </c>
      <c r="H9" s="102">
        <f t="shared" si="1"/>
        <v>0</v>
      </c>
      <c r="I9" s="103">
        <f t="shared" si="2"/>
        <v>0</v>
      </c>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row>
    <row r="10" spans="1:57" x14ac:dyDescent="0.25">
      <c r="A10" s="76" t="s">
        <v>201</v>
      </c>
      <c r="B10" s="76" t="s">
        <v>108</v>
      </c>
      <c r="C10" s="99"/>
      <c r="D10" s="74">
        <v>9</v>
      </c>
      <c r="E10" s="100">
        <f t="shared" si="0"/>
        <v>0</v>
      </c>
      <c r="F10" s="101"/>
      <c r="G10" s="74">
        <v>40</v>
      </c>
      <c r="H10" s="102">
        <f t="shared" si="1"/>
        <v>0</v>
      </c>
      <c r="I10" s="103">
        <f t="shared" si="2"/>
        <v>0</v>
      </c>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row>
    <row r="11" spans="1:57" x14ac:dyDescent="0.25">
      <c r="A11" s="76" t="s">
        <v>201</v>
      </c>
      <c r="B11" s="76" t="s">
        <v>198</v>
      </c>
      <c r="C11" s="99"/>
      <c r="D11" s="74">
        <v>1</v>
      </c>
      <c r="E11" s="100">
        <f t="shared" si="0"/>
        <v>0</v>
      </c>
      <c r="F11" s="101"/>
      <c r="G11" s="74">
        <v>40</v>
      </c>
      <c r="H11" s="102">
        <f t="shared" si="1"/>
        <v>0</v>
      </c>
      <c r="I11" s="103">
        <f t="shared" si="2"/>
        <v>0</v>
      </c>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row>
    <row r="12" spans="1:57" x14ac:dyDescent="0.25">
      <c r="A12" s="116" t="s">
        <v>201</v>
      </c>
      <c r="B12" s="76" t="s">
        <v>109</v>
      </c>
      <c r="C12" s="99"/>
      <c r="D12" s="74">
        <v>5</v>
      </c>
      <c r="E12" s="100">
        <f t="shared" si="0"/>
        <v>0</v>
      </c>
      <c r="F12" s="101"/>
      <c r="G12" s="74">
        <v>40</v>
      </c>
      <c r="H12" s="102">
        <f t="shared" si="1"/>
        <v>0</v>
      </c>
      <c r="I12" s="103">
        <f t="shared" si="2"/>
        <v>0</v>
      </c>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row>
    <row r="13" spans="1:57" x14ac:dyDescent="0.25">
      <c r="A13" s="76" t="s">
        <v>201</v>
      </c>
      <c r="B13" s="76" t="s">
        <v>110</v>
      </c>
      <c r="C13" s="99"/>
      <c r="D13" s="104">
        <v>5</v>
      </c>
      <c r="E13" s="105">
        <f t="shared" si="0"/>
        <v>0</v>
      </c>
      <c r="F13" s="106"/>
      <c r="G13" s="74">
        <v>40</v>
      </c>
      <c r="H13" s="102">
        <f t="shared" si="1"/>
        <v>0</v>
      </c>
      <c r="I13" s="103">
        <f t="shared" si="2"/>
        <v>0</v>
      </c>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row>
    <row r="14" spans="1:57" ht="29.25" customHeight="1" x14ac:dyDescent="0.35">
      <c r="A14" s="95"/>
      <c r="B14" s="95"/>
      <c r="C14" s="95"/>
      <c r="D14" s="107"/>
      <c r="E14" s="107"/>
      <c r="F14" s="107"/>
      <c r="G14" s="107"/>
      <c r="H14" s="108" t="s">
        <v>199</v>
      </c>
      <c r="I14" s="109">
        <f>SUM(I4:I13)</f>
        <v>0</v>
      </c>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row>
    <row r="15" spans="1:57" x14ac:dyDescent="0.25">
      <c r="A15" s="80" t="s">
        <v>238</v>
      </c>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row>
    <row r="16" spans="1:57" x14ac:dyDescent="0.25">
      <c r="A16" s="80" t="s">
        <v>216</v>
      </c>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row>
    <row r="17" spans="1:57" x14ac:dyDescent="0.25">
      <c r="A17" s="81" t="s">
        <v>215</v>
      </c>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row>
    <row r="18" spans="1:57" x14ac:dyDescent="0.25">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row>
    <row r="19" spans="1:57" ht="21" x14ac:dyDescent="0.35">
      <c r="A19" s="151" t="s">
        <v>200</v>
      </c>
      <c r="B19" s="152"/>
      <c r="C19" s="152"/>
      <c r="D19" s="152"/>
      <c r="E19" s="152"/>
      <c r="F19" s="110"/>
      <c r="G19" s="110"/>
      <c r="H19" s="110"/>
      <c r="I19" s="110"/>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row>
    <row r="20" spans="1:57" ht="45" x14ac:dyDescent="0.25">
      <c r="A20" s="78" t="s">
        <v>98</v>
      </c>
      <c r="B20" s="78" t="s">
        <v>99</v>
      </c>
      <c r="C20" s="79" t="s">
        <v>100</v>
      </c>
      <c r="D20" s="117" t="s">
        <v>210</v>
      </c>
      <c r="E20" s="79" t="s">
        <v>211</v>
      </c>
      <c r="F20" s="117" t="s">
        <v>242</v>
      </c>
      <c r="G20" s="111"/>
      <c r="H20" s="111"/>
      <c r="I20" s="112"/>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row>
    <row r="21" spans="1:57" x14ac:dyDescent="0.25">
      <c r="A21" s="76" t="s">
        <v>97</v>
      </c>
      <c r="B21" s="76" t="s">
        <v>106</v>
      </c>
      <c r="C21" s="99"/>
      <c r="D21" s="118"/>
      <c r="E21" s="101"/>
      <c r="F21" s="118"/>
      <c r="G21" s="113"/>
      <c r="H21" s="114"/>
      <c r="I21" s="11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row>
    <row r="22" spans="1:57" x14ac:dyDescent="0.25">
      <c r="A22" s="76" t="s">
        <v>97</v>
      </c>
      <c r="B22" s="76" t="s">
        <v>107</v>
      </c>
      <c r="C22" s="99"/>
      <c r="D22" s="118"/>
      <c r="E22" s="101"/>
      <c r="F22" s="118"/>
      <c r="G22" s="113"/>
      <c r="H22" s="114"/>
      <c r="I22" s="11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row>
    <row r="23" spans="1:57" x14ac:dyDescent="0.25">
      <c r="A23" s="76" t="s">
        <v>97</v>
      </c>
      <c r="B23" s="76" t="s">
        <v>108</v>
      </c>
      <c r="C23" s="99"/>
      <c r="D23" s="118"/>
      <c r="E23" s="101"/>
      <c r="F23" s="118"/>
      <c r="G23" s="113"/>
      <c r="H23" s="114"/>
      <c r="I23" s="11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row>
    <row r="24" spans="1:57" x14ac:dyDescent="0.25">
      <c r="A24" s="76" t="s">
        <v>97</v>
      </c>
      <c r="B24" s="76" t="s">
        <v>111</v>
      </c>
      <c r="C24" s="99"/>
      <c r="D24" s="118"/>
      <c r="E24" s="101"/>
      <c r="F24" s="118"/>
      <c r="G24" s="113"/>
      <c r="H24" s="114"/>
      <c r="I24" s="11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row>
    <row r="25" spans="1:57" x14ac:dyDescent="0.25">
      <c r="A25" s="76" t="s">
        <v>201</v>
      </c>
      <c r="B25" s="76" t="s">
        <v>106</v>
      </c>
      <c r="C25" s="99"/>
      <c r="D25" s="118"/>
      <c r="E25" s="101"/>
      <c r="F25" s="118"/>
      <c r="G25" s="113"/>
      <c r="H25" s="114"/>
      <c r="I25" s="11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row>
    <row r="26" spans="1:57" x14ac:dyDescent="0.25">
      <c r="A26" s="76" t="s">
        <v>201</v>
      </c>
      <c r="B26" s="76" t="s">
        <v>107</v>
      </c>
      <c r="C26" s="99"/>
      <c r="D26" s="118"/>
      <c r="E26" s="101"/>
      <c r="F26" s="118"/>
      <c r="G26" s="113"/>
      <c r="H26" s="114"/>
      <c r="I26" s="11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row>
    <row r="27" spans="1:57" x14ac:dyDescent="0.25">
      <c r="A27" s="76" t="s">
        <v>96</v>
      </c>
      <c r="B27" s="76" t="s">
        <v>95</v>
      </c>
      <c r="C27" s="99"/>
      <c r="D27" s="118"/>
      <c r="E27" s="101"/>
      <c r="F27" s="118"/>
      <c r="G27" s="113"/>
      <c r="H27" s="114"/>
      <c r="I27" s="11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row>
    <row r="28" spans="1:57" x14ac:dyDescent="0.25">
      <c r="A28" s="90" t="s">
        <v>112</v>
      </c>
      <c r="B28" s="76" t="s">
        <v>95</v>
      </c>
      <c r="C28" s="99"/>
      <c r="D28" s="118"/>
      <c r="E28" s="101"/>
      <c r="F28" s="118"/>
      <c r="G28" s="113"/>
      <c r="H28" s="114"/>
      <c r="I28" s="11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row>
    <row r="29" spans="1:57" x14ac:dyDescent="0.25">
      <c r="A29" s="90" t="s">
        <v>202</v>
      </c>
      <c r="B29" s="76" t="s">
        <v>204</v>
      </c>
      <c r="C29" s="99"/>
      <c r="D29" s="118"/>
      <c r="E29" s="101"/>
      <c r="F29" s="118"/>
      <c r="G29" s="113"/>
      <c r="H29" s="114"/>
      <c r="I29" s="11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row>
    <row r="30" spans="1:57" x14ac:dyDescent="0.25">
      <c r="A30" s="90" t="s">
        <v>202</v>
      </c>
      <c r="B30" s="76" t="s">
        <v>205</v>
      </c>
      <c r="C30" s="99"/>
      <c r="D30" s="118"/>
      <c r="E30" s="101"/>
      <c r="F30" s="118"/>
      <c r="G30" s="113"/>
      <c r="H30" s="114"/>
      <c r="I30" s="11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row>
    <row r="31" spans="1:57" x14ac:dyDescent="0.25">
      <c r="A31" s="90" t="s">
        <v>113</v>
      </c>
      <c r="B31" s="76" t="s">
        <v>114</v>
      </c>
      <c r="C31" s="99"/>
      <c r="D31" s="118"/>
      <c r="E31" s="101"/>
      <c r="F31" s="118"/>
      <c r="G31" s="113"/>
      <c r="H31" s="114"/>
      <c r="I31" s="11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row>
    <row r="32" spans="1:57" x14ac:dyDescent="0.25">
      <c r="A32" s="90" t="s">
        <v>235</v>
      </c>
      <c r="B32" s="76" t="s">
        <v>237</v>
      </c>
      <c r="C32" s="99"/>
      <c r="D32" s="118"/>
      <c r="E32" s="101"/>
      <c r="F32" s="118"/>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row>
    <row r="33" spans="1:57" x14ac:dyDescent="0.25">
      <c r="A33" s="90" t="s">
        <v>203</v>
      </c>
      <c r="B33" s="76" t="s">
        <v>206</v>
      </c>
      <c r="C33" s="99"/>
      <c r="D33" s="118"/>
      <c r="E33" s="101"/>
      <c r="F33" s="101"/>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row>
    <row r="34" spans="1:57" x14ac:dyDescent="0.25">
      <c r="A34" s="90" t="s">
        <v>203</v>
      </c>
      <c r="B34" s="76" t="s">
        <v>207</v>
      </c>
      <c r="C34" s="99"/>
      <c r="D34" s="118"/>
      <c r="E34" s="101"/>
      <c r="F34" s="101"/>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row>
    <row r="35" spans="1:57" x14ac:dyDescent="0.25">
      <c r="A35" s="90" t="s">
        <v>203</v>
      </c>
      <c r="B35" s="76" t="s">
        <v>208</v>
      </c>
      <c r="C35" s="99"/>
      <c r="D35" s="118"/>
      <c r="E35" s="101"/>
      <c r="F35" s="101"/>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row>
    <row r="36" spans="1:57" x14ac:dyDescent="0.25">
      <c r="A36" s="90" t="s">
        <v>203</v>
      </c>
      <c r="B36" s="76" t="s">
        <v>209</v>
      </c>
      <c r="C36" s="99"/>
      <c r="D36" s="118"/>
      <c r="E36" s="101"/>
      <c r="F36" s="101"/>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row>
    <row r="37" spans="1:57" x14ac:dyDescent="0.25">
      <c r="A37" s="90" t="s">
        <v>203</v>
      </c>
      <c r="B37" s="76" t="s">
        <v>206</v>
      </c>
      <c r="C37" s="133"/>
      <c r="D37" s="101"/>
      <c r="E37" s="101"/>
      <c r="F37" s="101"/>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row>
    <row r="38" spans="1:57" x14ac:dyDescent="0.25">
      <c r="A38" s="90" t="s">
        <v>203</v>
      </c>
      <c r="B38" s="76" t="s">
        <v>207</v>
      </c>
      <c r="C38" s="133"/>
      <c r="D38" s="101"/>
      <c r="E38" s="101"/>
      <c r="F38" s="101"/>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row>
    <row r="39" spans="1:57" x14ac:dyDescent="0.25">
      <c r="A39" s="90" t="s">
        <v>203</v>
      </c>
      <c r="B39" s="76" t="s">
        <v>208</v>
      </c>
      <c r="C39" s="133"/>
      <c r="D39" s="101"/>
      <c r="E39" s="101"/>
      <c r="F39" s="101"/>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5"/>
      <c r="BE39" s="95"/>
    </row>
    <row r="40" spans="1:57" x14ac:dyDescent="0.25">
      <c r="A40" s="90" t="s">
        <v>203</v>
      </c>
      <c r="B40" s="76" t="s">
        <v>209</v>
      </c>
      <c r="C40" s="133"/>
      <c r="D40" s="101"/>
      <c r="E40" s="101"/>
      <c r="F40" s="101"/>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row>
    <row r="41" spans="1:57" x14ac:dyDescent="0.25">
      <c r="A41" s="95" t="s">
        <v>212</v>
      </c>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row>
    <row r="42" spans="1:57" x14ac:dyDescent="0.25">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95"/>
      <c r="BD42" s="95"/>
      <c r="BE42" s="95"/>
    </row>
    <row r="43" spans="1:57" x14ac:dyDescent="0.25">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row>
    <row r="44" spans="1:57" x14ac:dyDescent="0.25">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row>
    <row r="45" spans="1:57" x14ac:dyDescent="0.25">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c r="BE45" s="95"/>
    </row>
    <row r="46" spans="1:57" x14ac:dyDescent="0.25">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row>
    <row r="47" spans="1:57" x14ac:dyDescent="0.25">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row>
    <row r="48" spans="1:57" x14ac:dyDescent="0.25">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c r="BE48" s="95"/>
    </row>
    <row r="49" spans="1:57" x14ac:dyDescent="0.25">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row>
    <row r="50" spans="1:57" x14ac:dyDescent="0.25">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row>
    <row r="51" spans="1:57" x14ac:dyDescent="0.25">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c r="BB51" s="95"/>
      <c r="BC51" s="95"/>
      <c r="BD51" s="95"/>
      <c r="BE51" s="95"/>
    </row>
    <row r="52" spans="1:57" x14ac:dyDescent="0.25">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5"/>
      <c r="BB52" s="95"/>
      <c r="BC52" s="95"/>
      <c r="BD52" s="95"/>
      <c r="BE52" s="95"/>
    </row>
    <row r="53" spans="1:57" x14ac:dyDescent="0.25">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row>
    <row r="54" spans="1:57" x14ac:dyDescent="0.25">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row>
    <row r="55" spans="1:57" x14ac:dyDescent="0.25">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row>
    <row r="56" spans="1:57" x14ac:dyDescent="0.25">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c r="BB56" s="95"/>
      <c r="BC56" s="95"/>
      <c r="BD56" s="95"/>
      <c r="BE56" s="95"/>
    </row>
    <row r="57" spans="1:57" x14ac:dyDescent="0.25">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row>
    <row r="58" spans="1:57" x14ac:dyDescent="0.25">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c r="BB58" s="95"/>
      <c r="BC58" s="95"/>
      <c r="BD58" s="95"/>
      <c r="BE58" s="95"/>
    </row>
    <row r="59" spans="1:57" x14ac:dyDescent="0.25">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c r="BB59" s="95"/>
      <c r="BC59" s="95"/>
      <c r="BD59" s="95"/>
      <c r="BE59" s="95"/>
    </row>
    <row r="60" spans="1:57" x14ac:dyDescent="0.25">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row>
    <row r="61" spans="1:57" x14ac:dyDescent="0.25">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c r="BB61" s="95"/>
      <c r="BC61" s="95"/>
      <c r="BD61" s="95"/>
      <c r="BE61" s="95"/>
    </row>
    <row r="62" spans="1:57" x14ac:dyDescent="0.25">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c r="BB62" s="95"/>
      <c r="BC62" s="95"/>
      <c r="BD62" s="95"/>
      <c r="BE62" s="95"/>
    </row>
    <row r="63" spans="1:57" x14ac:dyDescent="0.25">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row>
    <row r="64" spans="1:57" x14ac:dyDescent="0.25">
      <c r="A64" s="9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5"/>
      <c r="BA64" s="95"/>
      <c r="BB64" s="95"/>
      <c r="BC64" s="95"/>
      <c r="BD64" s="95"/>
      <c r="BE64" s="95"/>
    </row>
    <row r="65" spans="1:57" x14ac:dyDescent="0.25">
      <c r="A65" s="95"/>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row>
    <row r="66" spans="1:57" x14ac:dyDescent="0.25">
      <c r="A66" s="95"/>
      <c r="B66" s="95"/>
      <c r="C66" s="95"/>
      <c r="D66" s="95"/>
      <c r="E66" s="95"/>
      <c r="F66" s="95"/>
      <c r="G66" s="95"/>
      <c r="H66" s="95"/>
      <c r="I66" s="95"/>
      <c r="J66" s="95"/>
      <c r="K66" s="95"/>
      <c r="L66" s="95"/>
      <c r="M66" s="95"/>
      <c r="N66" s="95"/>
      <c r="O66" s="95"/>
      <c r="P66" s="95"/>
      <c r="Q66" s="95"/>
      <c r="R66" s="95"/>
      <c r="S66" s="95"/>
      <c r="T66" s="95"/>
      <c r="U66" s="95"/>
      <c r="V66" s="95"/>
      <c r="W66" s="95"/>
      <c r="X66" s="95"/>
      <c r="Y66" s="95"/>
      <c r="Z66" s="95"/>
      <c r="AA66" s="95"/>
      <c r="AB66" s="95"/>
      <c r="AC66" s="95"/>
      <c r="AD66" s="95"/>
      <c r="AE66" s="95"/>
      <c r="AF66" s="95"/>
      <c r="AG66" s="95"/>
      <c r="AH66" s="95"/>
      <c r="AI66" s="95"/>
      <c r="AJ66" s="95"/>
      <c r="AK66" s="95"/>
      <c r="AL66" s="95"/>
      <c r="AM66" s="95"/>
      <c r="AN66" s="95"/>
      <c r="AO66" s="95"/>
      <c r="AP66" s="95"/>
      <c r="AQ66" s="95"/>
      <c r="AR66" s="95"/>
      <c r="AS66" s="95"/>
      <c r="AT66" s="95"/>
      <c r="AU66" s="95"/>
      <c r="AV66" s="95"/>
      <c r="AW66" s="95"/>
      <c r="AX66" s="95"/>
      <c r="AY66" s="95"/>
      <c r="AZ66" s="95"/>
      <c r="BA66" s="95"/>
      <c r="BB66" s="95"/>
      <c r="BC66" s="95"/>
      <c r="BD66" s="95"/>
      <c r="BE66" s="95"/>
    </row>
    <row r="67" spans="1:57" x14ac:dyDescent="0.25">
      <c r="A67" s="95"/>
      <c r="B67" s="95"/>
      <c r="C67" s="95"/>
      <c r="D67" s="95"/>
      <c r="E67" s="95"/>
      <c r="F67" s="95"/>
      <c r="G67" s="95"/>
      <c r="H67" s="95"/>
      <c r="I67" s="95"/>
      <c r="J67" s="95"/>
      <c r="K67" s="95"/>
      <c r="L67" s="95"/>
      <c r="M67" s="95"/>
      <c r="N67" s="95"/>
      <c r="O67" s="95"/>
      <c r="P67" s="95"/>
      <c r="Q67" s="95"/>
      <c r="R67" s="95"/>
      <c r="S67" s="95"/>
      <c r="T67" s="95"/>
      <c r="U67" s="95"/>
      <c r="V67" s="95"/>
      <c r="W67" s="95"/>
      <c r="X67" s="95"/>
      <c r="Y67" s="95"/>
      <c r="Z67" s="95"/>
      <c r="AA67" s="95"/>
      <c r="AB67" s="95"/>
      <c r="AC67" s="95"/>
      <c r="AD67" s="95"/>
      <c r="AE67" s="95"/>
      <c r="AF67" s="95"/>
      <c r="AG67" s="95"/>
      <c r="AH67" s="95"/>
      <c r="AI67" s="95"/>
      <c r="AJ67" s="95"/>
      <c r="AK67" s="95"/>
      <c r="AL67" s="95"/>
      <c r="AM67" s="95"/>
      <c r="AN67" s="95"/>
      <c r="AO67" s="95"/>
      <c r="AP67" s="95"/>
      <c r="AQ67" s="95"/>
      <c r="AR67" s="95"/>
      <c r="AS67" s="95"/>
      <c r="AT67" s="95"/>
      <c r="AU67" s="95"/>
      <c r="AV67" s="95"/>
      <c r="AW67" s="95"/>
      <c r="AX67" s="95"/>
      <c r="AY67" s="95"/>
      <c r="AZ67" s="95"/>
      <c r="BA67" s="95"/>
      <c r="BB67" s="95"/>
      <c r="BC67" s="95"/>
      <c r="BD67" s="95"/>
      <c r="BE67" s="95"/>
    </row>
    <row r="68" spans="1:57" x14ac:dyDescent="0.25">
      <c r="A68" s="95"/>
      <c r="B68" s="95"/>
      <c r="C68" s="95"/>
      <c r="D68" s="95"/>
      <c r="E68" s="95"/>
      <c r="F68" s="95"/>
      <c r="G68" s="95"/>
      <c r="H68" s="95"/>
      <c r="I68" s="95"/>
      <c r="J68" s="95"/>
      <c r="K68" s="95"/>
      <c r="L68" s="95"/>
      <c r="M68" s="95"/>
      <c r="N68" s="95"/>
      <c r="O68" s="95"/>
      <c r="P68" s="95"/>
      <c r="Q68" s="95"/>
      <c r="R68" s="95"/>
      <c r="S68" s="95"/>
      <c r="T68" s="95"/>
      <c r="U68" s="95"/>
      <c r="V68" s="95"/>
      <c r="W68" s="95"/>
      <c r="X68" s="95"/>
      <c r="Y68" s="95"/>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row>
    <row r="69" spans="1:57" x14ac:dyDescent="0.25">
      <c r="A69" s="95"/>
      <c r="B69" s="95"/>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5"/>
      <c r="AI69" s="95"/>
      <c r="AJ69" s="95"/>
      <c r="AK69" s="95"/>
      <c r="AL69" s="95"/>
      <c r="AM69" s="95"/>
      <c r="AN69" s="95"/>
      <c r="AO69" s="95"/>
      <c r="AP69" s="95"/>
      <c r="AQ69" s="95"/>
      <c r="AR69" s="95"/>
      <c r="AS69" s="95"/>
      <c r="AT69" s="95"/>
      <c r="AU69" s="95"/>
      <c r="AV69" s="95"/>
      <c r="AW69" s="95"/>
      <c r="AX69" s="95"/>
      <c r="AY69" s="95"/>
      <c r="AZ69" s="95"/>
      <c r="BA69" s="95"/>
      <c r="BB69" s="95"/>
      <c r="BC69" s="95"/>
      <c r="BD69" s="95"/>
      <c r="BE69" s="95"/>
    </row>
    <row r="70" spans="1:57" x14ac:dyDescent="0.25">
      <c r="A70" s="95"/>
      <c r="B70" s="95"/>
      <c r="C70" s="95"/>
      <c r="D70" s="95"/>
      <c r="E70" s="95"/>
      <c r="F70" s="95"/>
      <c r="G70" s="95"/>
      <c r="H70" s="95"/>
      <c r="I70" s="95"/>
      <c r="J70" s="95"/>
      <c r="K70" s="95"/>
      <c r="L70" s="95"/>
      <c r="M70" s="95"/>
      <c r="N70" s="95"/>
      <c r="O70" s="95"/>
      <c r="P70" s="95"/>
      <c r="Q70" s="95"/>
      <c r="R70" s="95"/>
      <c r="S70" s="95"/>
      <c r="T70" s="95"/>
      <c r="U70" s="95"/>
      <c r="V70" s="95"/>
      <c r="W70" s="95"/>
      <c r="X70" s="95"/>
      <c r="Y70" s="95"/>
      <c r="Z70" s="95"/>
      <c r="AA70" s="95"/>
      <c r="AB70" s="95"/>
      <c r="AC70" s="95"/>
      <c r="AD70" s="95"/>
      <c r="AE70" s="95"/>
      <c r="AF70" s="95"/>
      <c r="AG70" s="95"/>
      <c r="AH70" s="95"/>
      <c r="AI70" s="95"/>
      <c r="AJ70" s="95"/>
      <c r="AK70" s="95"/>
      <c r="AL70" s="95"/>
      <c r="AM70" s="95"/>
      <c r="AN70" s="95"/>
      <c r="AO70" s="95"/>
      <c r="AP70" s="95"/>
      <c r="AQ70" s="95"/>
      <c r="AR70" s="95"/>
      <c r="AS70" s="95"/>
      <c r="AT70" s="95"/>
      <c r="AU70" s="95"/>
      <c r="AV70" s="95"/>
      <c r="AW70" s="95"/>
      <c r="AX70" s="95"/>
      <c r="AY70" s="95"/>
      <c r="AZ70" s="95"/>
      <c r="BA70" s="95"/>
      <c r="BB70" s="95"/>
      <c r="BC70" s="95"/>
      <c r="BD70" s="95"/>
      <c r="BE70" s="95"/>
    </row>
    <row r="71" spans="1:57" x14ac:dyDescent="0.25">
      <c r="A71" s="95"/>
      <c r="B71" s="95"/>
      <c r="C71" s="95"/>
      <c r="D71" s="95"/>
      <c r="E71" s="95"/>
      <c r="F71" s="95"/>
      <c r="G71" s="95"/>
      <c r="H71" s="95"/>
      <c r="I71" s="95"/>
      <c r="J71" s="95"/>
      <c r="K71" s="95"/>
      <c r="L71" s="95"/>
      <c r="M71" s="95"/>
      <c r="N71" s="95"/>
      <c r="O71" s="95"/>
      <c r="P71" s="95"/>
      <c r="Q71" s="95"/>
      <c r="R71" s="95"/>
      <c r="S71" s="95"/>
      <c r="T71" s="95"/>
      <c r="U71" s="95"/>
      <c r="V71" s="95"/>
      <c r="W71" s="95"/>
      <c r="X71" s="95"/>
      <c r="Y71" s="95"/>
      <c r="Z71" s="95"/>
      <c r="AA71" s="95"/>
      <c r="AB71" s="95"/>
      <c r="AC71" s="95"/>
      <c r="AD71" s="95"/>
      <c r="AE71" s="95"/>
      <c r="AF71" s="95"/>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row>
    <row r="72" spans="1:57" x14ac:dyDescent="0.25">
      <c r="A72" s="95"/>
      <c r="B72" s="95"/>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95"/>
      <c r="AQ72" s="95"/>
      <c r="AR72" s="95"/>
      <c r="AS72" s="95"/>
      <c r="AT72" s="95"/>
      <c r="AU72" s="95"/>
      <c r="AV72" s="95"/>
      <c r="AW72" s="95"/>
      <c r="AX72" s="95"/>
      <c r="AY72" s="95"/>
      <c r="AZ72" s="95"/>
      <c r="BA72" s="95"/>
      <c r="BB72" s="95"/>
      <c r="BC72" s="95"/>
      <c r="BD72" s="95"/>
      <c r="BE72" s="95"/>
    </row>
    <row r="73" spans="1:57" x14ac:dyDescent="0.25">
      <c r="A73" s="95"/>
      <c r="B73" s="95"/>
      <c r="C73" s="95"/>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95"/>
      <c r="AN73" s="95"/>
      <c r="AO73" s="95"/>
      <c r="AP73" s="95"/>
      <c r="AQ73" s="95"/>
      <c r="AR73" s="95"/>
      <c r="AS73" s="95"/>
      <c r="AT73" s="95"/>
      <c r="AU73" s="95"/>
      <c r="AV73" s="95"/>
      <c r="AW73" s="95"/>
      <c r="AX73" s="95"/>
      <c r="AY73" s="95"/>
      <c r="AZ73" s="95"/>
      <c r="BA73" s="95"/>
      <c r="BB73" s="95"/>
      <c r="BC73" s="95"/>
      <c r="BD73" s="95"/>
      <c r="BE73" s="95"/>
    </row>
    <row r="74" spans="1:57" x14ac:dyDescent="0.25">
      <c r="A74" s="95"/>
      <c r="B74" s="95"/>
      <c r="C74" s="95"/>
      <c r="D74" s="95"/>
      <c r="E74" s="95"/>
      <c r="F74" s="95"/>
      <c r="G74" s="95"/>
      <c r="H74" s="95"/>
      <c r="I74" s="95"/>
      <c r="J74" s="95"/>
      <c r="K74" s="95"/>
      <c r="L74" s="95"/>
      <c r="M74" s="95"/>
      <c r="N74" s="95"/>
      <c r="O74" s="95"/>
      <c r="P74" s="95"/>
      <c r="Q74" s="95"/>
      <c r="R74" s="95"/>
      <c r="S74" s="95"/>
      <c r="T74" s="95"/>
      <c r="U74" s="95"/>
      <c r="V74" s="95"/>
      <c r="W74" s="95"/>
      <c r="X74" s="95"/>
      <c r="Y74" s="95"/>
      <c r="Z74" s="95"/>
      <c r="AA74" s="95"/>
      <c r="AB74" s="95"/>
      <c r="AC74" s="95"/>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row>
    <row r="75" spans="1:57" x14ac:dyDescent="0.25">
      <c r="A75" s="95"/>
      <c r="B75" s="95"/>
      <c r="C75" s="95"/>
      <c r="D75" s="95"/>
      <c r="E75" s="95"/>
      <c r="F75" s="95"/>
      <c r="G75" s="95"/>
      <c r="H75" s="95"/>
      <c r="I75" s="95"/>
      <c r="J75" s="95"/>
      <c r="K75" s="95"/>
      <c r="L75" s="95"/>
      <c r="M75" s="95"/>
      <c r="N75" s="95"/>
      <c r="O75" s="95"/>
      <c r="P75" s="95"/>
      <c r="Q75" s="95"/>
      <c r="R75" s="95"/>
      <c r="S75" s="95"/>
      <c r="T75" s="95"/>
      <c r="U75" s="95"/>
      <c r="V75" s="95"/>
      <c r="W75" s="95"/>
      <c r="X75" s="95"/>
      <c r="Y75" s="95"/>
      <c r="Z75" s="95"/>
      <c r="AA75" s="95"/>
      <c r="AB75" s="95"/>
      <c r="AC75" s="95"/>
      <c r="AD75" s="95"/>
      <c r="AE75" s="95"/>
      <c r="AF75" s="95"/>
      <c r="AG75" s="95"/>
      <c r="AH75" s="95"/>
      <c r="AI75" s="95"/>
      <c r="AJ75" s="95"/>
      <c r="AK75" s="95"/>
      <c r="AL75" s="95"/>
      <c r="AM75" s="95"/>
      <c r="AN75" s="95"/>
      <c r="AO75" s="95"/>
      <c r="AP75" s="95"/>
      <c r="AQ75" s="95"/>
      <c r="AR75" s="95"/>
      <c r="AS75" s="95"/>
      <c r="AT75" s="95"/>
      <c r="AU75" s="95"/>
      <c r="AV75" s="95"/>
      <c r="AW75" s="95"/>
      <c r="AX75" s="95"/>
      <c r="AY75" s="95"/>
      <c r="AZ75" s="95"/>
      <c r="BA75" s="95"/>
      <c r="BB75" s="95"/>
      <c r="BC75" s="95"/>
      <c r="BD75" s="95"/>
      <c r="BE75" s="95"/>
    </row>
    <row r="76" spans="1:57" x14ac:dyDescent="0.25">
      <c r="A76" s="95"/>
      <c r="B76" s="95"/>
      <c r="C76" s="95"/>
      <c r="D76" s="95"/>
      <c r="E76" s="95"/>
      <c r="F76" s="95"/>
      <c r="G76" s="95"/>
      <c r="H76" s="95"/>
      <c r="I76" s="95"/>
      <c r="J76" s="95"/>
      <c r="K76" s="95"/>
      <c r="L76" s="95"/>
      <c r="M76" s="95"/>
      <c r="N76" s="95"/>
      <c r="O76" s="95"/>
      <c r="P76" s="95"/>
      <c r="Q76" s="95"/>
      <c r="R76" s="95"/>
      <c r="S76" s="95"/>
      <c r="T76" s="95"/>
      <c r="U76" s="95"/>
      <c r="V76" s="95"/>
      <c r="W76" s="95"/>
      <c r="X76" s="95"/>
      <c r="Y76" s="95"/>
      <c r="Z76" s="95"/>
      <c r="AA76" s="95"/>
      <c r="AB76" s="95"/>
      <c r="AC76" s="95"/>
      <c r="AD76" s="95"/>
      <c r="AE76" s="95"/>
      <c r="AF76" s="95"/>
      <c r="AG76" s="95"/>
      <c r="AH76" s="95"/>
      <c r="AI76" s="95"/>
      <c r="AJ76" s="95"/>
      <c r="AK76" s="95"/>
      <c r="AL76" s="95"/>
      <c r="AM76" s="95"/>
      <c r="AN76" s="95"/>
      <c r="AO76" s="95"/>
      <c r="AP76" s="95"/>
      <c r="AQ76" s="95"/>
      <c r="AR76" s="95"/>
      <c r="AS76" s="95"/>
      <c r="AT76" s="95"/>
      <c r="AU76" s="95"/>
      <c r="AV76" s="95"/>
      <c r="AW76" s="95"/>
      <c r="AX76" s="95"/>
      <c r="AY76" s="95"/>
      <c r="AZ76" s="95"/>
      <c r="BA76" s="95"/>
      <c r="BB76" s="95"/>
      <c r="BC76" s="95"/>
      <c r="BD76" s="95"/>
      <c r="BE76" s="95"/>
    </row>
    <row r="77" spans="1:57" x14ac:dyDescent="0.25">
      <c r="A77" s="95"/>
      <c r="B77" s="95"/>
      <c r="C77" s="95"/>
      <c r="D77" s="95"/>
      <c r="E77" s="95"/>
      <c r="F77" s="95"/>
      <c r="G77" s="95"/>
      <c r="H77" s="95"/>
      <c r="I77" s="95"/>
      <c r="J77" s="95"/>
      <c r="K77" s="95"/>
      <c r="L77" s="95"/>
      <c r="M77" s="95"/>
      <c r="N77" s="95"/>
      <c r="O77" s="95"/>
      <c r="P77" s="95"/>
      <c r="Q77" s="95"/>
      <c r="R77" s="95"/>
      <c r="S77" s="95"/>
      <c r="T77" s="95"/>
      <c r="U77" s="95"/>
      <c r="V77" s="95"/>
      <c r="W77" s="95"/>
      <c r="X77" s="95"/>
      <c r="Y77" s="95"/>
      <c r="Z77" s="95"/>
      <c r="AA77" s="95"/>
      <c r="AB77" s="95"/>
      <c r="AC77" s="95"/>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row>
    <row r="78" spans="1:57" x14ac:dyDescent="0.25">
      <c r="A78" s="95"/>
      <c r="B78" s="95"/>
      <c r="C78" s="95"/>
      <c r="D78" s="95"/>
      <c r="E78" s="95"/>
      <c r="F78" s="95"/>
      <c r="G78" s="95"/>
      <c r="H78" s="95"/>
      <c r="I78" s="95"/>
      <c r="J78" s="95"/>
      <c r="K78" s="95"/>
      <c r="L78" s="95"/>
      <c r="M78" s="95"/>
      <c r="N78" s="95"/>
      <c r="O78" s="95"/>
      <c r="P78" s="95"/>
      <c r="Q78" s="95"/>
      <c r="R78" s="95"/>
      <c r="S78" s="95"/>
      <c r="T78" s="95"/>
      <c r="U78" s="95"/>
      <c r="V78" s="95"/>
      <c r="W78" s="95"/>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5"/>
      <c r="AX78" s="95"/>
      <c r="AY78" s="95"/>
      <c r="AZ78" s="95"/>
      <c r="BA78" s="95"/>
      <c r="BB78" s="95"/>
      <c r="BC78" s="95"/>
      <c r="BD78" s="95"/>
      <c r="BE78" s="95"/>
    </row>
    <row r="79" spans="1:57" x14ac:dyDescent="0.25">
      <c r="A79" s="95"/>
      <c r="B79" s="95"/>
      <c r="C79" s="95"/>
      <c r="D79" s="95"/>
      <c r="E79" s="95"/>
      <c r="F79" s="95"/>
      <c r="G79" s="95"/>
      <c r="H79" s="95"/>
      <c r="I79" s="95"/>
      <c r="J79" s="95"/>
      <c r="K79" s="95"/>
      <c r="L79" s="95"/>
      <c r="M79" s="95"/>
      <c r="N79" s="95"/>
      <c r="O79" s="95"/>
      <c r="P79" s="95"/>
      <c r="Q79" s="95"/>
      <c r="R79" s="95"/>
      <c r="S79" s="95"/>
      <c r="T79" s="95"/>
      <c r="U79" s="95"/>
      <c r="V79" s="95"/>
      <c r="W79" s="95"/>
      <c r="X79" s="95"/>
      <c r="Y79" s="95"/>
      <c r="Z79" s="95"/>
      <c r="AA79" s="95"/>
      <c r="AB79" s="95"/>
      <c r="AC79" s="95"/>
      <c r="AD79" s="95"/>
      <c r="AE79" s="95"/>
      <c r="AF79" s="95"/>
      <c r="AG79" s="95"/>
      <c r="AH79" s="95"/>
      <c r="AI79" s="95"/>
      <c r="AJ79" s="95"/>
      <c r="AK79" s="95"/>
      <c r="AL79" s="95"/>
      <c r="AM79" s="95"/>
      <c r="AN79" s="95"/>
      <c r="AO79" s="95"/>
      <c r="AP79" s="95"/>
      <c r="AQ79" s="95"/>
      <c r="AR79" s="95"/>
      <c r="AS79" s="95"/>
      <c r="AT79" s="95"/>
      <c r="AU79" s="95"/>
      <c r="AV79" s="95"/>
      <c r="AW79" s="95"/>
      <c r="AX79" s="95"/>
      <c r="AY79" s="95"/>
      <c r="AZ79" s="95"/>
      <c r="BA79" s="95"/>
      <c r="BB79" s="95"/>
      <c r="BC79" s="95"/>
      <c r="BD79" s="95"/>
      <c r="BE79" s="95"/>
    </row>
    <row r="80" spans="1:57" x14ac:dyDescent="0.25">
      <c r="A80" s="95"/>
      <c r="B80" s="95"/>
      <c r="C80" s="95"/>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95"/>
      <c r="AS80" s="95"/>
      <c r="AT80" s="95"/>
      <c r="AU80" s="95"/>
      <c r="AV80" s="95"/>
      <c r="AW80" s="95"/>
      <c r="AX80" s="95"/>
      <c r="AY80" s="95"/>
      <c r="AZ80" s="95"/>
      <c r="BA80" s="95"/>
      <c r="BB80" s="95"/>
      <c r="BC80" s="95"/>
      <c r="BD80" s="95"/>
      <c r="BE80" s="95"/>
    </row>
    <row r="81" spans="1:57" x14ac:dyDescent="0.25">
      <c r="A81" s="95"/>
      <c r="B81" s="95"/>
      <c r="C81" s="95"/>
      <c r="D81" s="95"/>
      <c r="E81" s="95"/>
      <c r="F81" s="95"/>
      <c r="G81" s="95"/>
      <c r="H81" s="95"/>
      <c r="I81" s="95"/>
      <c r="J81" s="95"/>
      <c r="K81" s="95"/>
      <c r="L81" s="95"/>
      <c r="M81" s="95"/>
      <c r="N81" s="95"/>
      <c r="O81" s="95"/>
      <c r="P81" s="95"/>
      <c r="Q81" s="95"/>
      <c r="R81" s="95"/>
      <c r="S81" s="95"/>
      <c r="T81" s="95"/>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c r="AS81" s="95"/>
      <c r="AT81" s="95"/>
      <c r="AU81" s="95"/>
      <c r="AV81" s="95"/>
      <c r="AW81" s="95"/>
      <c r="AX81" s="95"/>
      <c r="AY81" s="95"/>
      <c r="AZ81" s="95"/>
      <c r="BA81" s="95"/>
      <c r="BB81" s="95"/>
      <c r="BC81" s="95"/>
      <c r="BD81" s="95"/>
      <c r="BE81" s="95"/>
    </row>
    <row r="82" spans="1:57" x14ac:dyDescent="0.25">
      <c r="A82" s="95"/>
      <c r="B82" s="95"/>
      <c r="C82" s="95"/>
      <c r="D82" s="95"/>
      <c r="E82" s="95"/>
      <c r="F82" s="95"/>
      <c r="G82" s="95"/>
      <c r="H82" s="95"/>
      <c r="I82" s="95"/>
      <c r="J82" s="95"/>
      <c r="K82" s="95"/>
      <c r="L82" s="95"/>
      <c r="M82" s="95"/>
      <c r="N82" s="95"/>
      <c r="O82" s="95"/>
      <c r="P82" s="95"/>
      <c r="Q82" s="95"/>
      <c r="R82" s="95"/>
      <c r="S82" s="95"/>
      <c r="T82" s="95"/>
      <c r="U82" s="95"/>
      <c r="V82" s="95"/>
      <c r="W82" s="95"/>
      <c r="X82" s="95"/>
      <c r="Y82" s="95"/>
      <c r="Z82" s="95"/>
      <c r="AA82" s="95"/>
      <c r="AB82" s="95"/>
      <c r="AC82" s="95"/>
      <c r="AD82" s="95"/>
      <c r="AE82" s="95"/>
      <c r="AF82" s="95"/>
      <c r="AG82" s="95"/>
      <c r="AH82" s="95"/>
      <c r="AI82" s="95"/>
      <c r="AJ82" s="95"/>
      <c r="AK82" s="95"/>
      <c r="AL82" s="95"/>
      <c r="AM82" s="95"/>
      <c r="AN82" s="95"/>
      <c r="AO82" s="95"/>
      <c r="AP82" s="95"/>
      <c r="AQ82" s="95"/>
      <c r="AR82" s="95"/>
      <c r="AS82" s="95"/>
      <c r="AT82" s="95"/>
      <c r="AU82" s="95"/>
      <c r="AV82" s="95"/>
      <c r="AW82" s="95"/>
      <c r="AX82" s="95"/>
      <c r="AY82" s="95"/>
      <c r="AZ82" s="95"/>
      <c r="BA82" s="95"/>
      <c r="BB82" s="95"/>
      <c r="BC82" s="95"/>
      <c r="BD82" s="95"/>
      <c r="BE82" s="95"/>
    </row>
    <row r="83" spans="1:57" x14ac:dyDescent="0.25">
      <c r="A83" s="95"/>
      <c r="B83" s="95"/>
      <c r="C83" s="95"/>
      <c r="D83" s="95"/>
      <c r="E83" s="95"/>
      <c r="F83" s="95"/>
      <c r="G83" s="95"/>
      <c r="H83" s="95"/>
      <c r="I83" s="95"/>
      <c r="J83" s="95"/>
      <c r="K83" s="95"/>
      <c r="L83" s="95"/>
      <c r="M83" s="95"/>
      <c r="N83" s="95"/>
      <c r="O83" s="95"/>
      <c r="P83" s="95"/>
      <c r="Q83" s="95"/>
      <c r="R83" s="95"/>
      <c r="S83" s="95"/>
      <c r="T83" s="95"/>
      <c r="U83" s="95"/>
      <c r="V83" s="95"/>
      <c r="W83" s="95"/>
      <c r="X83" s="95"/>
      <c r="Y83" s="95"/>
      <c r="Z83" s="95"/>
      <c r="AA83" s="95"/>
      <c r="AB83" s="95"/>
      <c r="AC83" s="95"/>
      <c r="AD83" s="95"/>
      <c r="AE83" s="95"/>
      <c r="AF83" s="95"/>
      <c r="AG83" s="95"/>
      <c r="AH83" s="95"/>
      <c r="AI83" s="95"/>
      <c r="AJ83" s="95"/>
      <c r="AK83" s="95"/>
      <c r="AL83" s="95"/>
      <c r="AM83" s="95"/>
      <c r="AN83" s="95"/>
      <c r="AO83" s="95"/>
      <c r="AP83" s="95"/>
      <c r="AQ83" s="95"/>
      <c r="AR83" s="95"/>
      <c r="AS83" s="95"/>
      <c r="AT83" s="95"/>
      <c r="AU83" s="95"/>
      <c r="AV83" s="95"/>
      <c r="AW83" s="95"/>
      <c r="AX83" s="95"/>
      <c r="AY83" s="95"/>
      <c r="AZ83" s="95"/>
      <c r="BA83" s="95"/>
      <c r="BB83" s="95"/>
      <c r="BC83" s="95"/>
      <c r="BD83" s="95"/>
      <c r="BE83" s="95"/>
    </row>
    <row r="84" spans="1:57" x14ac:dyDescent="0.25">
      <c r="A84" s="95"/>
      <c r="B84" s="95"/>
      <c r="C84" s="95"/>
      <c r="D84" s="95"/>
      <c r="E84" s="95"/>
      <c r="F84" s="95"/>
      <c r="G84" s="95"/>
      <c r="H84" s="95"/>
      <c r="I84" s="95"/>
      <c r="J84" s="95"/>
      <c r="K84" s="95"/>
      <c r="L84" s="95"/>
      <c r="M84" s="95"/>
      <c r="N84" s="95"/>
      <c r="O84" s="95"/>
      <c r="P84" s="95"/>
      <c r="Q84" s="95"/>
      <c r="R84" s="95"/>
      <c r="S84" s="95"/>
      <c r="T84" s="95"/>
      <c r="U84" s="95"/>
      <c r="V84" s="95"/>
      <c r="W84" s="95"/>
      <c r="X84" s="95"/>
      <c r="Y84" s="95"/>
      <c r="Z84" s="95"/>
      <c r="AA84" s="95"/>
      <c r="AB84" s="95"/>
      <c r="AC84" s="95"/>
      <c r="AD84" s="95"/>
      <c r="AE84" s="95"/>
      <c r="AF84" s="95"/>
      <c r="AG84" s="95"/>
      <c r="AH84" s="95"/>
      <c r="AI84" s="95"/>
      <c r="AJ84" s="95"/>
      <c r="AK84" s="95"/>
      <c r="AL84" s="95"/>
      <c r="AM84" s="95"/>
      <c r="AN84" s="95"/>
      <c r="AO84" s="95"/>
      <c r="AP84" s="95"/>
      <c r="AQ84" s="95"/>
      <c r="AR84" s="95"/>
      <c r="AS84" s="95"/>
      <c r="AT84" s="95"/>
      <c r="AU84" s="95"/>
      <c r="AV84" s="95"/>
      <c r="AW84" s="95"/>
      <c r="AX84" s="95"/>
      <c r="AY84" s="95"/>
      <c r="AZ84" s="95"/>
      <c r="BA84" s="95"/>
      <c r="BB84" s="95"/>
      <c r="BC84" s="95"/>
      <c r="BD84" s="95"/>
      <c r="BE84" s="95"/>
    </row>
    <row r="85" spans="1:57" x14ac:dyDescent="0.25">
      <c r="A85" s="95"/>
      <c r="B85" s="95"/>
      <c r="C85" s="95"/>
      <c r="D85" s="95"/>
      <c r="E85" s="95"/>
      <c r="F85" s="95"/>
      <c r="G85" s="95"/>
      <c r="H85" s="95"/>
      <c r="I85" s="95"/>
      <c r="J85" s="95"/>
      <c r="K85" s="95"/>
      <c r="L85" s="95"/>
      <c r="M85" s="95"/>
      <c r="N85" s="95"/>
      <c r="O85" s="95"/>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c r="BE85" s="95"/>
    </row>
    <row r="86" spans="1:57" x14ac:dyDescent="0.25">
      <c r="A86" s="95"/>
      <c r="B86" s="95"/>
      <c r="C86" s="95"/>
      <c r="D86" s="95"/>
      <c r="E86" s="95"/>
      <c r="F86" s="95"/>
      <c r="G86" s="95"/>
      <c r="H86" s="95"/>
      <c r="I86" s="95"/>
      <c r="J86" s="95"/>
      <c r="K86" s="95"/>
      <c r="L86" s="95"/>
      <c r="M86" s="95"/>
      <c r="N86" s="95"/>
      <c r="O86" s="95"/>
      <c r="P86" s="95"/>
      <c r="Q86" s="95"/>
      <c r="R86" s="95"/>
      <c r="S86" s="95"/>
      <c r="T86" s="95"/>
      <c r="U86" s="95"/>
      <c r="V86" s="95"/>
      <c r="W86" s="95"/>
      <c r="X86" s="95"/>
      <c r="Y86" s="95"/>
      <c r="Z86" s="95"/>
      <c r="AA86" s="95"/>
      <c r="AB86" s="95"/>
      <c r="AC86" s="95"/>
      <c r="AD86" s="95"/>
      <c r="AE86" s="95"/>
      <c r="AF86" s="95"/>
      <c r="AG86" s="95"/>
      <c r="AH86" s="95"/>
      <c r="AI86" s="95"/>
      <c r="AJ86" s="95"/>
      <c r="AK86" s="95"/>
      <c r="AL86" s="95"/>
      <c r="AM86" s="95"/>
      <c r="AN86" s="95"/>
      <c r="AO86" s="95"/>
      <c r="AP86" s="95"/>
      <c r="AQ86" s="95"/>
      <c r="AR86" s="95"/>
      <c r="AS86" s="95"/>
      <c r="AT86" s="95"/>
      <c r="AU86" s="95"/>
      <c r="AV86" s="95"/>
      <c r="AW86" s="95"/>
      <c r="AX86" s="95"/>
      <c r="AY86" s="95"/>
      <c r="AZ86" s="95"/>
      <c r="BA86" s="95"/>
      <c r="BB86" s="95"/>
      <c r="BC86" s="95"/>
      <c r="BD86" s="95"/>
      <c r="BE86" s="95"/>
    </row>
    <row r="87" spans="1:57" x14ac:dyDescent="0.25">
      <c r="A87" s="95"/>
      <c r="B87" s="95"/>
      <c r="C87" s="95"/>
      <c r="D87" s="95"/>
      <c r="E87" s="95"/>
      <c r="F87" s="95"/>
      <c r="G87" s="95"/>
      <c r="H87" s="95"/>
      <c r="I87" s="95"/>
      <c r="J87" s="95"/>
      <c r="K87" s="95"/>
      <c r="L87" s="95"/>
      <c r="M87" s="95"/>
      <c r="N87" s="95"/>
      <c r="O87" s="95"/>
      <c r="P87" s="95"/>
      <c r="Q87" s="95"/>
      <c r="R87" s="95"/>
      <c r="S87" s="95"/>
      <c r="T87" s="95"/>
      <c r="U87" s="95"/>
      <c r="V87" s="95"/>
      <c r="W87" s="95"/>
      <c r="X87" s="95"/>
      <c r="Y87" s="95"/>
      <c r="Z87" s="95"/>
      <c r="AA87" s="95"/>
      <c r="AB87" s="95"/>
      <c r="AC87" s="95"/>
      <c r="AD87" s="95"/>
      <c r="AE87" s="95"/>
      <c r="AF87" s="95"/>
      <c r="AG87" s="95"/>
      <c r="AH87" s="95"/>
      <c r="AI87" s="95"/>
      <c r="AJ87" s="95"/>
      <c r="AK87" s="95"/>
      <c r="AL87" s="95"/>
      <c r="AM87" s="95"/>
      <c r="AN87" s="95"/>
      <c r="AO87" s="95"/>
      <c r="AP87" s="95"/>
      <c r="AQ87" s="95"/>
      <c r="AR87" s="95"/>
      <c r="AS87" s="95"/>
      <c r="AT87" s="95"/>
      <c r="AU87" s="95"/>
      <c r="AV87" s="95"/>
      <c r="AW87" s="95"/>
      <c r="AX87" s="95"/>
      <c r="AY87" s="95"/>
      <c r="AZ87" s="95"/>
      <c r="BA87" s="95"/>
      <c r="BB87" s="95"/>
      <c r="BC87" s="95"/>
      <c r="BD87" s="95"/>
      <c r="BE87" s="95"/>
    </row>
    <row r="88" spans="1:57" x14ac:dyDescent="0.25">
      <c r="A88" s="95"/>
      <c r="B88" s="95"/>
      <c r="C88" s="95"/>
      <c r="D88" s="95"/>
      <c r="E88" s="95"/>
      <c r="F88" s="95"/>
      <c r="G88" s="95"/>
      <c r="H88" s="95"/>
      <c r="I88" s="95"/>
      <c r="J88" s="95"/>
      <c r="K88" s="95"/>
      <c r="L88" s="95"/>
      <c r="M88" s="95"/>
      <c r="N88" s="95"/>
      <c r="O88" s="95"/>
      <c r="P88" s="95"/>
      <c r="Q88" s="95"/>
      <c r="R88" s="95"/>
      <c r="S88" s="95"/>
      <c r="T88" s="95"/>
      <c r="U88" s="95"/>
      <c r="V88" s="95"/>
      <c r="W88" s="95"/>
      <c r="X88" s="95"/>
      <c r="Y88" s="95"/>
      <c r="Z88" s="95"/>
      <c r="AA88" s="95"/>
      <c r="AB88" s="95"/>
      <c r="AC88" s="95"/>
      <c r="AD88" s="95"/>
      <c r="AE88" s="95"/>
      <c r="AF88" s="95"/>
      <c r="AG88" s="95"/>
      <c r="AH88" s="95"/>
      <c r="AI88" s="95"/>
      <c r="AJ88" s="95"/>
      <c r="AK88" s="95"/>
      <c r="AL88" s="95"/>
      <c r="AM88" s="95"/>
      <c r="AN88" s="95"/>
      <c r="AO88" s="95"/>
      <c r="AP88" s="95"/>
      <c r="AQ88" s="95"/>
      <c r="AR88" s="95"/>
      <c r="AS88" s="95"/>
      <c r="AT88" s="95"/>
      <c r="AU88" s="95"/>
      <c r="AV88" s="95"/>
      <c r="AW88" s="95"/>
      <c r="AX88" s="95"/>
      <c r="AY88" s="95"/>
      <c r="AZ88" s="95"/>
      <c r="BA88" s="95"/>
      <c r="BB88" s="95"/>
      <c r="BC88" s="95"/>
      <c r="BD88" s="95"/>
      <c r="BE88" s="95"/>
    </row>
    <row r="89" spans="1:57" x14ac:dyDescent="0.25">
      <c r="A89" s="95"/>
      <c r="B89" s="95"/>
      <c r="C89" s="95"/>
      <c r="D89" s="95"/>
      <c r="E89" s="95"/>
      <c r="F89" s="95"/>
      <c r="G89" s="95"/>
      <c r="H89" s="95"/>
      <c r="I89" s="95"/>
      <c r="J89" s="95"/>
      <c r="K89" s="95"/>
      <c r="L89" s="95"/>
      <c r="M89" s="95"/>
      <c r="N89" s="95"/>
      <c r="O89" s="95"/>
      <c r="P89" s="95"/>
      <c r="Q89" s="95"/>
      <c r="R89" s="95"/>
      <c r="S89" s="95"/>
      <c r="T89" s="95"/>
      <c r="U89" s="95"/>
      <c r="V89" s="95"/>
      <c r="W89" s="95"/>
      <c r="X89" s="95"/>
      <c r="Y89" s="95"/>
      <c r="Z89" s="95"/>
      <c r="AA89" s="95"/>
      <c r="AB89" s="95"/>
      <c r="AC89" s="95"/>
      <c r="AD89" s="95"/>
      <c r="AE89" s="95"/>
      <c r="AF89" s="95"/>
      <c r="AG89" s="95"/>
      <c r="AH89" s="95"/>
      <c r="AI89" s="95"/>
      <c r="AJ89" s="95"/>
      <c r="AK89" s="95"/>
      <c r="AL89" s="95"/>
      <c r="AM89" s="95"/>
      <c r="AN89" s="95"/>
      <c r="AO89" s="95"/>
      <c r="AP89" s="95"/>
      <c r="AQ89" s="95"/>
      <c r="AR89" s="95"/>
      <c r="AS89" s="95"/>
      <c r="AT89" s="95"/>
      <c r="AU89" s="95"/>
      <c r="AV89" s="95"/>
      <c r="AW89" s="95"/>
      <c r="AX89" s="95"/>
      <c r="AY89" s="95"/>
      <c r="AZ89" s="95"/>
      <c r="BA89" s="95"/>
      <c r="BB89" s="95"/>
      <c r="BC89" s="95"/>
      <c r="BD89" s="95"/>
      <c r="BE89" s="95"/>
    </row>
    <row r="90" spans="1:57" x14ac:dyDescent="0.25">
      <c r="A90" s="95"/>
      <c r="B90" s="95"/>
      <c r="C90" s="95"/>
      <c r="D90" s="95"/>
      <c r="E90" s="95"/>
      <c r="F90" s="95"/>
      <c r="G90" s="95"/>
      <c r="H90" s="95"/>
      <c r="I90" s="95"/>
      <c r="J90" s="95"/>
      <c r="K90" s="95"/>
      <c r="L90" s="95"/>
      <c r="M90" s="95"/>
      <c r="N90" s="95"/>
      <c r="O90" s="95"/>
      <c r="P90" s="95"/>
      <c r="Q90" s="95"/>
      <c r="R90" s="95"/>
      <c r="S90" s="95"/>
      <c r="T90" s="95"/>
      <c r="U90" s="95"/>
      <c r="V90" s="95"/>
      <c r="W90" s="95"/>
      <c r="X90" s="95"/>
      <c r="Y90" s="95"/>
      <c r="Z90" s="95"/>
      <c r="AA90" s="95"/>
      <c r="AB90" s="95"/>
      <c r="AC90" s="95"/>
      <c r="AD90" s="95"/>
      <c r="AE90" s="95"/>
      <c r="AF90" s="95"/>
      <c r="AG90" s="95"/>
      <c r="AH90" s="95"/>
      <c r="AI90" s="95"/>
      <c r="AJ90" s="95"/>
      <c r="AK90" s="95"/>
      <c r="AL90" s="95"/>
      <c r="AM90" s="95"/>
      <c r="AN90" s="95"/>
      <c r="AO90" s="95"/>
      <c r="AP90" s="95"/>
      <c r="AQ90" s="95"/>
      <c r="AR90" s="95"/>
      <c r="AS90" s="95"/>
      <c r="AT90" s="95"/>
      <c r="AU90" s="95"/>
      <c r="AV90" s="95"/>
      <c r="AW90" s="95"/>
      <c r="AX90" s="95"/>
      <c r="AY90" s="95"/>
      <c r="AZ90" s="95"/>
      <c r="BA90" s="95"/>
      <c r="BB90" s="95"/>
      <c r="BC90" s="95"/>
      <c r="BD90" s="95"/>
      <c r="BE90" s="95"/>
    </row>
    <row r="91" spans="1:57" x14ac:dyDescent="0.25">
      <c r="A91" s="95"/>
      <c r="B91" s="95"/>
      <c r="C91" s="95"/>
      <c r="D91" s="95"/>
      <c r="E91" s="95"/>
      <c r="F91" s="95"/>
      <c r="G91" s="95"/>
      <c r="H91" s="95"/>
      <c r="I91" s="95"/>
      <c r="J91" s="95"/>
      <c r="K91" s="95"/>
      <c r="L91" s="95"/>
      <c r="M91" s="95"/>
      <c r="N91" s="95"/>
      <c r="O91" s="95"/>
      <c r="P91" s="95"/>
      <c r="Q91" s="95"/>
      <c r="R91" s="95"/>
      <c r="S91" s="95"/>
      <c r="T91" s="95"/>
      <c r="U91" s="95"/>
      <c r="V91" s="95"/>
      <c r="W91" s="95"/>
      <c r="X91" s="95"/>
      <c r="Y91" s="95"/>
      <c r="Z91" s="95"/>
      <c r="AA91" s="95"/>
      <c r="AB91" s="95"/>
      <c r="AC91" s="95"/>
      <c r="AD91" s="95"/>
      <c r="AE91" s="95"/>
      <c r="AF91" s="95"/>
      <c r="AG91" s="95"/>
      <c r="AH91" s="95"/>
      <c r="AI91" s="95"/>
      <c r="AJ91" s="95"/>
      <c r="AK91" s="95"/>
      <c r="AL91" s="95"/>
      <c r="AM91" s="95"/>
      <c r="AN91" s="95"/>
      <c r="AO91" s="95"/>
      <c r="AP91" s="95"/>
      <c r="AQ91" s="95"/>
      <c r="AR91" s="95"/>
      <c r="AS91" s="95"/>
      <c r="AT91" s="95"/>
      <c r="AU91" s="95"/>
      <c r="AV91" s="95"/>
      <c r="AW91" s="95"/>
      <c r="AX91" s="95"/>
      <c r="AY91" s="95"/>
      <c r="AZ91" s="95"/>
      <c r="BA91" s="95"/>
      <c r="BB91" s="95"/>
      <c r="BC91" s="95"/>
      <c r="BD91" s="95"/>
      <c r="BE91" s="95"/>
    </row>
    <row r="92" spans="1:57" x14ac:dyDescent="0.25">
      <c r="A92" s="95"/>
      <c r="B92" s="95"/>
      <c r="C92" s="95"/>
      <c r="D92" s="95"/>
      <c r="E92" s="95"/>
      <c r="F92" s="95"/>
      <c r="G92" s="95"/>
      <c r="H92" s="95"/>
      <c r="I92" s="95"/>
      <c r="J92" s="95"/>
      <c r="K92" s="95"/>
      <c r="L92" s="95"/>
      <c r="M92" s="95"/>
      <c r="N92" s="95"/>
      <c r="O92" s="95"/>
      <c r="P92" s="95"/>
      <c r="Q92" s="95"/>
      <c r="R92" s="95"/>
      <c r="S92" s="95"/>
      <c r="T92" s="95"/>
      <c r="U92" s="95"/>
      <c r="V92" s="95"/>
      <c r="W92" s="95"/>
      <c r="X92" s="95"/>
      <c r="Y92" s="95"/>
      <c r="Z92" s="95"/>
      <c r="AA92" s="95"/>
      <c r="AB92" s="95"/>
      <c r="AC92" s="95"/>
      <c r="AD92" s="95"/>
      <c r="AE92" s="95"/>
      <c r="AF92" s="95"/>
      <c r="AG92" s="95"/>
      <c r="AH92" s="95"/>
      <c r="AI92" s="95"/>
      <c r="AJ92" s="95"/>
      <c r="AK92" s="95"/>
      <c r="AL92" s="95"/>
      <c r="AM92" s="95"/>
      <c r="AN92" s="95"/>
      <c r="AO92" s="95"/>
      <c r="AP92" s="95"/>
      <c r="AQ92" s="95"/>
      <c r="AR92" s="95"/>
      <c r="AS92" s="95"/>
      <c r="AT92" s="95"/>
      <c r="AU92" s="95"/>
      <c r="AV92" s="95"/>
      <c r="AW92" s="95"/>
      <c r="AX92" s="95"/>
      <c r="AY92" s="95"/>
      <c r="AZ92" s="95"/>
      <c r="BA92" s="95"/>
      <c r="BB92" s="95"/>
      <c r="BC92" s="95"/>
      <c r="BD92" s="95"/>
      <c r="BE92" s="95"/>
    </row>
    <row r="93" spans="1:57" x14ac:dyDescent="0.25">
      <c r="A93" s="95"/>
      <c r="B93" s="95"/>
      <c r="C93" s="95"/>
      <c r="D93" s="95"/>
      <c r="E93" s="95"/>
      <c r="F93" s="95"/>
      <c r="G93" s="95"/>
      <c r="H93" s="95"/>
      <c r="I93" s="95"/>
      <c r="J93" s="95"/>
      <c r="K93" s="95"/>
      <c r="L93" s="95"/>
      <c r="M93" s="95"/>
      <c r="N93" s="95"/>
      <c r="O93" s="95"/>
      <c r="P93" s="95"/>
      <c r="Q93" s="95"/>
      <c r="R93" s="95"/>
      <c r="S93" s="95"/>
      <c r="T93" s="95"/>
      <c r="U93" s="95"/>
      <c r="V93" s="95"/>
      <c r="W93" s="95"/>
      <c r="X93" s="95"/>
      <c r="Y93" s="95"/>
      <c r="Z93" s="95"/>
      <c r="AA93" s="95"/>
      <c r="AB93" s="95"/>
      <c r="AC93" s="95"/>
      <c r="AD93" s="95"/>
      <c r="AE93" s="95"/>
      <c r="AF93" s="95"/>
      <c r="AG93" s="95"/>
      <c r="AH93" s="95"/>
      <c r="AI93" s="95"/>
      <c r="AJ93" s="95"/>
      <c r="AK93" s="95"/>
      <c r="AL93" s="95"/>
      <c r="AM93" s="95"/>
      <c r="AN93" s="95"/>
      <c r="AO93" s="95"/>
      <c r="AP93" s="95"/>
      <c r="AQ93" s="95"/>
      <c r="AR93" s="95"/>
      <c r="AS93" s="95"/>
      <c r="AT93" s="95"/>
      <c r="AU93" s="95"/>
      <c r="AV93" s="95"/>
      <c r="AW93" s="95"/>
      <c r="AX93" s="95"/>
      <c r="AY93" s="95"/>
      <c r="AZ93" s="95"/>
      <c r="BA93" s="95"/>
      <c r="BB93" s="95"/>
      <c r="BC93" s="95"/>
      <c r="BD93" s="95"/>
      <c r="BE93" s="95"/>
    </row>
    <row r="94" spans="1:57" x14ac:dyDescent="0.25">
      <c r="A94" s="95"/>
      <c r="B94" s="95"/>
      <c r="C94" s="95"/>
      <c r="D94" s="95"/>
      <c r="E94" s="95"/>
      <c r="F94" s="95"/>
      <c r="G94" s="95"/>
      <c r="H94" s="95"/>
      <c r="I94" s="95"/>
      <c r="J94" s="95"/>
      <c r="K94" s="95"/>
      <c r="L94" s="95"/>
      <c r="M94" s="95"/>
      <c r="N94" s="95"/>
      <c r="O94" s="95"/>
      <c r="P94" s="95"/>
      <c r="Q94" s="95"/>
      <c r="R94" s="95"/>
      <c r="S94" s="95"/>
      <c r="T94" s="95"/>
      <c r="U94" s="95"/>
      <c r="V94" s="95"/>
      <c r="W94" s="95"/>
      <c r="X94" s="95"/>
      <c r="Y94" s="95"/>
      <c r="Z94" s="95"/>
      <c r="AA94" s="95"/>
      <c r="AB94" s="95"/>
      <c r="AC94" s="95"/>
      <c r="AD94" s="95"/>
      <c r="AE94" s="95"/>
      <c r="AF94" s="95"/>
      <c r="AG94" s="95"/>
      <c r="AH94" s="95"/>
      <c r="AI94" s="95"/>
      <c r="AJ94" s="95"/>
      <c r="AK94" s="95"/>
      <c r="AL94" s="95"/>
      <c r="AM94" s="95"/>
      <c r="AN94" s="95"/>
      <c r="AO94" s="95"/>
      <c r="AP94" s="95"/>
      <c r="AQ94" s="95"/>
      <c r="AR94" s="95"/>
      <c r="AS94" s="95"/>
      <c r="AT94" s="95"/>
      <c r="AU94" s="95"/>
      <c r="AV94" s="95"/>
      <c r="AW94" s="95"/>
      <c r="AX94" s="95"/>
      <c r="AY94" s="95"/>
      <c r="AZ94" s="95"/>
      <c r="BA94" s="95"/>
      <c r="BB94" s="95"/>
      <c r="BC94" s="95"/>
      <c r="BD94" s="95"/>
      <c r="BE94" s="95"/>
    </row>
    <row r="95" spans="1:57" x14ac:dyDescent="0.25">
      <c r="A95" s="95"/>
      <c r="B95" s="95"/>
      <c r="C95" s="95"/>
      <c r="D95" s="95"/>
      <c r="E95" s="95"/>
      <c r="F95" s="95"/>
      <c r="G95" s="95"/>
      <c r="H95" s="95"/>
      <c r="I95" s="95"/>
      <c r="J95" s="95"/>
      <c r="K95" s="95"/>
      <c r="L95" s="95"/>
      <c r="M95" s="95"/>
      <c r="N95" s="95"/>
      <c r="O95" s="95"/>
      <c r="P95" s="95"/>
      <c r="Q95" s="95"/>
      <c r="R95" s="95"/>
      <c r="S95" s="95"/>
      <c r="T95" s="95"/>
      <c r="U95" s="95"/>
      <c r="V95" s="95"/>
      <c r="W95" s="95"/>
      <c r="X95" s="95"/>
      <c r="Y95" s="95"/>
      <c r="Z95" s="95"/>
      <c r="AA95" s="95"/>
      <c r="AB95" s="95"/>
      <c r="AC95" s="95"/>
      <c r="AD95" s="95"/>
      <c r="AE95" s="95"/>
      <c r="AF95" s="95"/>
      <c r="AG95" s="95"/>
      <c r="AH95" s="95"/>
      <c r="AI95" s="95"/>
      <c r="AJ95" s="95"/>
      <c r="AK95" s="95"/>
      <c r="AL95" s="95"/>
      <c r="AM95" s="95"/>
      <c r="AN95" s="95"/>
      <c r="AO95" s="95"/>
      <c r="AP95" s="95"/>
      <c r="AQ95" s="95"/>
      <c r="AR95" s="95"/>
      <c r="AS95" s="95"/>
      <c r="AT95" s="95"/>
      <c r="AU95" s="95"/>
      <c r="AV95" s="95"/>
      <c r="AW95" s="95"/>
      <c r="AX95" s="95"/>
      <c r="AY95" s="95"/>
      <c r="AZ95" s="95"/>
      <c r="BA95" s="95"/>
      <c r="BB95" s="95"/>
      <c r="BC95" s="95"/>
      <c r="BD95" s="95"/>
      <c r="BE95" s="95"/>
    </row>
    <row r="96" spans="1:57" x14ac:dyDescent="0.25">
      <c r="A96" s="95"/>
      <c r="B96" s="95"/>
      <c r="C96" s="95"/>
      <c r="D96" s="95"/>
      <c r="E96" s="95"/>
      <c r="F96" s="95"/>
      <c r="G96" s="95"/>
      <c r="H96" s="95"/>
      <c r="I96" s="95"/>
      <c r="J96" s="95"/>
      <c r="K96" s="95"/>
      <c r="L96" s="95"/>
      <c r="M96" s="95"/>
      <c r="N96" s="95"/>
      <c r="O96" s="95"/>
      <c r="P96" s="95"/>
      <c r="Q96" s="95"/>
      <c r="R96" s="95"/>
      <c r="S96" s="95"/>
      <c r="T96" s="95"/>
      <c r="U96" s="95"/>
      <c r="V96" s="95"/>
      <c r="W96" s="95"/>
      <c r="X96" s="95"/>
      <c r="Y96" s="95"/>
      <c r="Z96" s="95"/>
      <c r="AA96" s="95"/>
      <c r="AB96" s="95"/>
      <c r="AC96" s="95"/>
      <c r="AD96" s="95"/>
      <c r="AE96" s="95"/>
      <c r="AF96" s="95"/>
      <c r="AG96" s="95"/>
      <c r="AH96" s="95"/>
      <c r="AI96" s="95"/>
      <c r="AJ96" s="95"/>
      <c r="AK96" s="95"/>
      <c r="AL96" s="95"/>
      <c r="AM96" s="95"/>
      <c r="AN96" s="95"/>
      <c r="AO96" s="95"/>
      <c r="AP96" s="95"/>
      <c r="AQ96" s="95"/>
      <c r="AR96" s="95"/>
      <c r="AS96" s="95"/>
      <c r="AT96" s="95"/>
      <c r="AU96" s="95"/>
      <c r="AV96" s="95"/>
      <c r="AW96" s="95"/>
      <c r="AX96" s="95"/>
      <c r="AY96" s="95"/>
      <c r="AZ96" s="95"/>
      <c r="BA96" s="95"/>
      <c r="BB96" s="95"/>
      <c r="BC96" s="95"/>
      <c r="BD96" s="95"/>
      <c r="BE96" s="95"/>
    </row>
    <row r="97" spans="1:57" x14ac:dyDescent="0.25">
      <c r="A97" s="95"/>
      <c r="B97" s="95"/>
      <c r="C97" s="95"/>
      <c r="D97" s="95"/>
      <c r="E97" s="95"/>
      <c r="F97" s="95"/>
      <c r="G97" s="95"/>
      <c r="H97" s="95"/>
      <c r="I97" s="95"/>
      <c r="J97" s="95"/>
      <c r="K97" s="95"/>
      <c r="L97" s="95"/>
      <c r="M97" s="95"/>
      <c r="N97" s="95"/>
      <c r="O97" s="95"/>
      <c r="P97" s="95"/>
      <c r="Q97" s="95"/>
      <c r="R97" s="95"/>
      <c r="S97" s="95"/>
      <c r="T97" s="95"/>
      <c r="U97" s="95"/>
      <c r="V97" s="95"/>
      <c r="W97" s="95"/>
      <c r="X97" s="95"/>
      <c r="Y97" s="95"/>
      <c r="Z97" s="95"/>
      <c r="AA97" s="95"/>
      <c r="AB97" s="95"/>
      <c r="AC97" s="95"/>
      <c r="AD97" s="95"/>
      <c r="AE97" s="95"/>
      <c r="AF97" s="95"/>
      <c r="AG97" s="95"/>
      <c r="AH97" s="95"/>
      <c r="AI97" s="95"/>
      <c r="AJ97" s="95"/>
      <c r="AK97" s="95"/>
      <c r="AL97" s="95"/>
      <c r="AM97" s="95"/>
      <c r="AN97" s="95"/>
      <c r="AO97" s="95"/>
      <c r="AP97" s="95"/>
      <c r="AQ97" s="95"/>
      <c r="AR97" s="95"/>
      <c r="AS97" s="95"/>
      <c r="AT97" s="95"/>
      <c r="AU97" s="95"/>
      <c r="AV97" s="95"/>
      <c r="AW97" s="95"/>
      <c r="AX97" s="95"/>
      <c r="AY97" s="95"/>
      <c r="AZ97" s="95"/>
      <c r="BA97" s="95"/>
      <c r="BB97" s="95"/>
      <c r="BC97" s="95"/>
      <c r="BD97" s="95"/>
      <c r="BE97" s="95"/>
    </row>
    <row r="98" spans="1:57" x14ac:dyDescent="0.25">
      <c r="A98" s="95"/>
      <c r="B98" s="95"/>
      <c r="C98" s="95"/>
      <c r="D98" s="95"/>
      <c r="E98" s="95"/>
      <c r="F98" s="95"/>
      <c r="G98" s="95"/>
      <c r="H98" s="95"/>
      <c r="I98" s="95"/>
      <c r="J98" s="95"/>
      <c r="K98" s="95"/>
      <c r="L98" s="95"/>
      <c r="M98" s="95"/>
      <c r="N98" s="95"/>
      <c r="O98" s="95"/>
      <c r="P98" s="95"/>
      <c r="Q98" s="95"/>
      <c r="R98" s="95"/>
      <c r="S98" s="95"/>
      <c r="T98" s="95"/>
      <c r="U98" s="95"/>
      <c r="V98" s="95"/>
      <c r="W98" s="95"/>
      <c r="X98" s="95"/>
      <c r="Y98" s="95"/>
      <c r="Z98" s="95"/>
      <c r="AA98" s="95"/>
      <c r="AB98" s="95"/>
      <c r="AC98" s="95"/>
      <c r="AD98" s="95"/>
      <c r="AE98" s="95"/>
      <c r="AF98" s="95"/>
      <c r="AG98" s="95"/>
      <c r="AH98" s="95"/>
      <c r="AI98" s="95"/>
      <c r="AJ98" s="95"/>
      <c r="AK98" s="95"/>
      <c r="AL98" s="95"/>
      <c r="AM98" s="95"/>
      <c r="AN98" s="95"/>
      <c r="AO98" s="95"/>
      <c r="AP98" s="95"/>
      <c r="AQ98" s="95"/>
      <c r="AR98" s="95"/>
      <c r="AS98" s="95"/>
      <c r="AT98" s="95"/>
      <c r="AU98" s="95"/>
      <c r="AV98" s="95"/>
      <c r="AW98" s="95"/>
      <c r="AX98" s="95"/>
      <c r="AY98" s="95"/>
      <c r="AZ98" s="95"/>
      <c r="BA98" s="95"/>
      <c r="BB98" s="95"/>
      <c r="BC98" s="95"/>
      <c r="BD98" s="95"/>
      <c r="BE98" s="95"/>
    </row>
    <row r="99" spans="1:57" x14ac:dyDescent="0.25">
      <c r="A99" s="95"/>
      <c r="B99" s="95"/>
      <c r="C99" s="95"/>
      <c r="D99" s="95"/>
      <c r="E99" s="95"/>
      <c r="F99" s="95"/>
      <c r="G99" s="95"/>
      <c r="H99" s="95"/>
      <c r="I99" s="95"/>
      <c r="J99" s="95"/>
      <c r="K99" s="95"/>
      <c r="L99" s="95"/>
      <c r="M99" s="95"/>
      <c r="N99" s="95"/>
      <c r="O99" s="95"/>
      <c r="P99" s="95"/>
      <c r="Q99" s="95"/>
      <c r="R99" s="95"/>
      <c r="S99" s="95"/>
      <c r="T99" s="95"/>
      <c r="U99" s="95"/>
      <c r="V99" s="95"/>
      <c r="W99" s="95"/>
      <c r="X99" s="95"/>
      <c r="Y99" s="95"/>
      <c r="Z99" s="95"/>
      <c r="AA99" s="95"/>
      <c r="AB99" s="95"/>
      <c r="AC99" s="95"/>
      <c r="AD99" s="95"/>
      <c r="AE99" s="95"/>
      <c r="AF99" s="95"/>
      <c r="AG99" s="95"/>
      <c r="AH99" s="95"/>
      <c r="AI99" s="95"/>
      <c r="AJ99" s="95"/>
      <c r="AK99" s="95"/>
      <c r="AL99" s="95"/>
      <c r="AM99" s="95"/>
      <c r="AN99" s="95"/>
      <c r="AO99" s="95"/>
      <c r="AP99" s="95"/>
      <c r="AQ99" s="95"/>
      <c r="AR99" s="95"/>
      <c r="AS99" s="95"/>
      <c r="AT99" s="95"/>
      <c r="AU99" s="95"/>
      <c r="AV99" s="95"/>
      <c r="AW99" s="95"/>
      <c r="AX99" s="95"/>
      <c r="AY99" s="95"/>
      <c r="AZ99" s="95"/>
      <c r="BA99" s="95"/>
      <c r="BB99" s="95"/>
      <c r="BC99" s="95"/>
      <c r="BD99" s="95"/>
      <c r="BE99" s="95"/>
    </row>
    <row r="100" spans="1:57" x14ac:dyDescent="0.25">
      <c r="A100" s="95"/>
      <c r="B100" s="95"/>
      <c r="C100" s="95"/>
      <c r="D100" s="95"/>
      <c r="E100" s="95"/>
      <c r="F100" s="95"/>
      <c r="G100" s="95"/>
      <c r="H100" s="95"/>
      <c r="I100" s="95"/>
      <c r="J100" s="95"/>
      <c r="K100" s="95"/>
      <c r="L100" s="95"/>
      <c r="M100" s="95"/>
      <c r="N100" s="95"/>
      <c r="O100" s="95"/>
      <c r="P100" s="95"/>
      <c r="Q100" s="95"/>
      <c r="R100" s="95"/>
      <c r="S100" s="95"/>
      <c r="T100" s="95"/>
      <c r="U100" s="95"/>
      <c r="V100" s="95"/>
      <c r="W100" s="95"/>
      <c r="X100" s="95"/>
      <c r="Y100" s="95"/>
      <c r="Z100" s="95"/>
      <c r="AA100" s="95"/>
      <c r="AB100" s="95"/>
      <c r="AC100" s="95"/>
      <c r="AD100" s="95"/>
      <c r="AE100" s="95"/>
      <c r="AF100" s="95"/>
      <c r="AG100" s="95"/>
      <c r="AH100" s="95"/>
      <c r="AI100" s="95"/>
      <c r="AJ100" s="95"/>
      <c r="AK100" s="95"/>
      <c r="AL100" s="95"/>
      <c r="AM100" s="95"/>
      <c r="AN100" s="95"/>
      <c r="AO100" s="95"/>
      <c r="AP100" s="95"/>
      <c r="AQ100" s="95"/>
      <c r="AR100" s="95"/>
      <c r="AS100" s="95"/>
      <c r="AT100" s="95"/>
      <c r="AU100" s="95"/>
      <c r="AV100" s="95"/>
      <c r="AW100" s="95"/>
      <c r="AX100" s="95"/>
      <c r="AY100" s="95"/>
      <c r="AZ100" s="95"/>
      <c r="BA100" s="95"/>
      <c r="BB100" s="95"/>
      <c r="BC100" s="95"/>
      <c r="BD100" s="95"/>
      <c r="BE100" s="95"/>
    </row>
    <row r="101" spans="1:57" x14ac:dyDescent="0.25">
      <c r="A101" s="95"/>
      <c r="B101" s="95"/>
      <c r="C101" s="95"/>
      <c r="D101" s="95"/>
      <c r="E101" s="95"/>
      <c r="F101" s="95"/>
      <c r="G101" s="95"/>
      <c r="H101" s="95"/>
      <c r="I101" s="95"/>
      <c r="J101" s="95"/>
      <c r="K101" s="95"/>
      <c r="L101" s="95"/>
      <c r="M101" s="95"/>
      <c r="N101" s="95"/>
      <c r="O101" s="95"/>
      <c r="P101" s="95"/>
      <c r="Q101" s="95"/>
      <c r="R101" s="95"/>
      <c r="S101" s="95"/>
      <c r="T101" s="95"/>
      <c r="U101" s="95"/>
      <c r="V101" s="95"/>
      <c r="W101" s="95"/>
      <c r="X101" s="95"/>
      <c r="Y101" s="95"/>
      <c r="Z101" s="95"/>
      <c r="AA101" s="95"/>
      <c r="AB101" s="95"/>
      <c r="AC101" s="95"/>
      <c r="AD101" s="95"/>
      <c r="AE101" s="95"/>
      <c r="AF101" s="95"/>
      <c r="AG101" s="95"/>
      <c r="AH101" s="95"/>
      <c r="AI101" s="95"/>
      <c r="AJ101" s="95"/>
      <c r="AK101" s="95"/>
      <c r="AL101" s="95"/>
      <c r="AM101" s="95"/>
      <c r="AN101" s="95"/>
      <c r="AO101" s="95"/>
      <c r="AP101" s="95"/>
      <c r="AQ101" s="95"/>
      <c r="AR101" s="95"/>
      <c r="AS101" s="95"/>
      <c r="AT101" s="95"/>
      <c r="AU101" s="95"/>
      <c r="AV101" s="95"/>
      <c r="AW101" s="95"/>
      <c r="AX101" s="95"/>
      <c r="AY101" s="95"/>
      <c r="AZ101" s="95"/>
      <c r="BA101" s="95"/>
      <c r="BB101" s="95"/>
      <c r="BC101" s="95"/>
      <c r="BD101" s="95"/>
      <c r="BE101" s="95"/>
    </row>
    <row r="102" spans="1:57" x14ac:dyDescent="0.25">
      <c r="A102" s="95"/>
      <c r="B102" s="95"/>
      <c r="C102" s="95"/>
      <c r="D102" s="95"/>
      <c r="E102" s="95"/>
      <c r="F102" s="95"/>
      <c r="G102" s="95"/>
      <c r="H102" s="95"/>
      <c r="I102" s="95"/>
      <c r="J102" s="95"/>
      <c r="K102" s="95"/>
      <c r="L102" s="95"/>
      <c r="M102" s="95"/>
      <c r="N102" s="95"/>
      <c r="O102" s="95"/>
      <c r="P102" s="95"/>
      <c r="Q102" s="95"/>
      <c r="R102" s="95"/>
      <c r="S102" s="95"/>
      <c r="T102" s="95"/>
      <c r="U102" s="95"/>
      <c r="V102" s="95"/>
      <c r="W102" s="95"/>
      <c r="X102" s="95"/>
      <c r="Y102" s="95"/>
      <c r="Z102" s="95"/>
      <c r="AA102" s="95"/>
      <c r="AB102" s="95"/>
      <c r="AC102" s="95"/>
      <c r="AD102" s="95"/>
      <c r="AE102" s="95"/>
      <c r="AF102" s="95"/>
      <c r="AG102" s="95"/>
      <c r="AH102" s="95"/>
      <c r="AI102" s="95"/>
      <c r="AJ102" s="95"/>
      <c r="AK102" s="95"/>
      <c r="AL102" s="95"/>
      <c r="AM102" s="95"/>
      <c r="AN102" s="95"/>
      <c r="AO102" s="95"/>
      <c r="AP102" s="95"/>
      <c r="AQ102" s="95"/>
      <c r="AR102" s="95"/>
      <c r="AS102" s="95"/>
      <c r="AT102" s="95"/>
      <c r="AU102" s="95"/>
      <c r="AV102" s="95"/>
      <c r="AW102" s="95"/>
      <c r="AX102" s="95"/>
      <c r="AY102" s="95"/>
      <c r="AZ102" s="95"/>
      <c r="BA102" s="95"/>
      <c r="BB102" s="95"/>
      <c r="BC102" s="95"/>
      <c r="BD102" s="95"/>
      <c r="BE102" s="95"/>
    </row>
  </sheetData>
  <sheetProtection algorithmName="SHA-512" hashValue="wW6a4icE7n9A3al6rXdElJCIEZwuzAwUibB62CqWP92uWfbQooEeq5S8u/fRfXioHw6LWiAWVPafwzNdM2+HIA==" saltValue="YqyKSC4NTs3+FUYXl7HOEg==" spinCount="100000" sheet="1" objects="1" scenarios="1"/>
  <mergeCells count="2">
    <mergeCell ref="A1:H1"/>
    <mergeCell ref="A19:E19"/>
  </mergeCells>
  <pageMargins left="0.7" right="0.7" top="0.75" bottom="0.75" header="0.3" footer="0.3"/>
  <pageSetup paperSize="9"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35</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ApoGfW7/Z2pszIPNGVr9AEzXxFOuN/HowJIQd7b55I+XHDr5CBsZA/AZx6tyxOdPMSuaRL9mBVxOKjNrR6OgGQ==" saltValue="a5lII96ZLFqN2Z2yQs2ENg==" spinCount="100000" sheet="1" objects="1" scenarios="1"/>
  <pageMargins left="0.7" right="0.7" top="0.75" bottom="0.75" header="0.3" footer="0.3"/>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36</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3TXGeKoAH5geAj1H9eAzoPD17/iKRYIZKad6IUei9jgbYAdwzeJjcTzEl4uR1DMtEbjzFG1/COYZZq+x5oRj2w==" saltValue="1hod65j9m7ZR78p7AcxaRA==" spinCount="100000" sheet="1" objects="1" scenarios="1"/>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37</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5CJg0JOGyyIj39ygx9wDpmk1CcSYI4DdyULhIRPLWn/keO50MG1jGdVh5PIY83ibWZYkitWUuLCBsC5CXH0WRw==" saltValue="ORrt8PGjvj0kvNTsNZbkxA==" spinCount="100000" sheet="1" objects="1" scenarios="1"/>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38</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bTZUwyyR4Q0QV4y1c+V0RW+09Q30K170ZFRsw5axjleafdPtE3f0ggwJaKFKpNSTD9h2u2G+BcW/lm/wMECvVg==" saltValue="WQX+qyZNZujXFVMvodhgDA==" spinCount="100000" sheet="1" objects="1" scenarios="1"/>
  <pageMargins left="0.7" right="0.7" top="0.75" bottom="0.75" header="0.3" footer="0.3"/>
  <pageSetup paperSize="9"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5" sqref="A15"/>
    </sheetView>
  </sheetViews>
  <sheetFormatPr defaultRowHeight="15" x14ac:dyDescent="0.25"/>
  <cols>
    <col min="1" max="1" width="19.7109375" style="54" bestFit="1" customWidth="1"/>
    <col min="2" max="2" width="21.85546875" style="54" bestFit="1" customWidth="1"/>
    <col min="3" max="4" width="18.85546875" style="54" bestFit="1" customWidth="1"/>
    <col min="5" max="16384" width="9.140625" style="54"/>
  </cols>
  <sheetData>
    <row r="1" spans="1:4" x14ac:dyDescent="0.25">
      <c r="A1" s="7">
        <v>39</v>
      </c>
    </row>
    <row r="2" spans="1:4" x14ac:dyDescent="0.25">
      <c r="A2" s="7" t="s">
        <v>127</v>
      </c>
      <c r="B2" s="7">
        <f>VLOOKUP($A$1,Verzamelblad!$A$3:$AH$41,2)</f>
        <v>0</v>
      </c>
      <c r="C2" s="7"/>
      <c r="D2" s="7"/>
    </row>
    <row r="3" spans="1:4" x14ac:dyDescent="0.25">
      <c r="A3" s="7"/>
      <c r="B3" s="7">
        <f>VLOOKUP($A$1,Verzamelblad!$A$3:$AH$41,3)</f>
        <v>0</v>
      </c>
      <c r="C3" s="7">
        <f>VLOOKUP($A$1,Verzamelblad!$A$3:$AH$41,4)</f>
        <v>0</v>
      </c>
      <c r="D3" s="7"/>
    </row>
    <row r="4" spans="1:4" x14ac:dyDescent="0.25">
      <c r="A4" s="7"/>
      <c r="B4" s="7">
        <f>VLOOKUP($A$1,Verzamelblad!$A$3:$AH$41,7)</f>
        <v>0</v>
      </c>
      <c r="C4" s="7"/>
      <c r="D4" s="7"/>
    </row>
    <row r="6" spans="1:4" x14ac:dyDescent="0.25">
      <c r="A6" s="78" t="s">
        <v>98</v>
      </c>
      <c r="B6" s="78" t="s">
        <v>124</v>
      </c>
      <c r="C6" s="79" t="s">
        <v>125</v>
      </c>
      <c r="D6" s="79" t="s">
        <v>126</v>
      </c>
    </row>
    <row r="7" spans="1:4" x14ac:dyDescent="0.25">
      <c r="A7" s="76" t="s">
        <v>97</v>
      </c>
      <c r="B7" s="89">
        <f>VLOOKUP($A$1,Verzamelblad!$A$3:$AH$41,8)</f>
        <v>0</v>
      </c>
      <c r="C7" s="89" t="s">
        <v>224</v>
      </c>
      <c r="D7" s="89">
        <f>VLOOKUP($A$1,Verzamelblad!$A$3:$AH$41,10)</f>
        <v>0</v>
      </c>
    </row>
    <row r="8" spans="1:4" x14ac:dyDescent="0.25">
      <c r="A8" s="76" t="s">
        <v>97</v>
      </c>
      <c r="B8" s="89">
        <f>VLOOKUP($A$1,Verzamelblad!$A$3:$AH$41,11)</f>
        <v>0</v>
      </c>
      <c r="C8" s="89" t="s">
        <v>225</v>
      </c>
      <c r="D8" s="89">
        <f>VLOOKUP($A$1,Verzamelblad!$A$3:$AH$41,13)</f>
        <v>0</v>
      </c>
    </row>
    <row r="9" spans="1:4" x14ac:dyDescent="0.25">
      <c r="A9" s="88" t="s">
        <v>97</v>
      </c>
      <c r="B9" s="89">
        <f>VLOOKUP($A$1,Verzamelblad!$A$3:$AH$41,14)</f>
        <v>0</v>
      </c>
      <c r="C9" s="89" t="s">
        <v>226</v>
      </c>
      <c r="D9" s="89">
        <f>VLOOKUP($A$1,Verzamelblad!$A$3:$AH$41,16)</f>
        <v>0</v>
      </c>
    </row>
    <row r="10" spans="1:4" x14ac:dyDescent="0.25">
      <c r="A10" s="90" t="s">
        <v>97</v>
      </c>
      <c r="B10" s="89">
        <f>VLOOKUP($A$1,Verzamelblad!$A$3:$AH$41,17)</f>
        <v>0</v>
      </c>
      <c r="C10" s="89" t="s">
        <v>227</v>
      </c>
      <c r="D10" s="89">
        <f>VLOOKUP($A$1,Verzamelblad!$A$3:$AH$41,19)</f>
        <v>0</v>
      </c>
    </row>
    <row r="11" spans="1:4" x14ac:dyDescent="0.25">
      <c r="A11" s="56" t="s">
        <v>97</v>
      </c>
      <c r="B11" s="89">
        <f>VLOOKUP($A$1,Verzamelblad!$A$3:$AH$41,20)</f>
        <v>0</v>
      </c>
      <c r="C11" s="89" t="s">
        <v>228</v>
      </c>
      <c r="D11" s="89">
        <f>VLOOKUP($A$1,Verzamelblad!$A$3:$AH$41,22)</f>
        <v>0</v>
      </c>
    </row>
    <row r="12" spans="1:4" x14ac:dyDescent="0.25">
      <c r="A12" s="56" t="s">
        <v>201</v>
      </c>
      <c r="B12" s="89">
        <f>VLOOKUP($A$1,Verzamelblad!$A$3:$AH$41,23)</f>
        <v>0</v>
      </c>
      <c r="C12" s="89" t="s">
        <v>224</v>
      </c>
      <c r="D12" s="89">
        <f>VLOOKUP($A$1,Verzamelblad!$A$3:$AH$41,25)</f>
        <v>0</v>
      </c>
    </row>
    <row r="13" spans="1:4" x14ac:dyDescent="0.25">
      <c r="A13" s="56" t="s">
        <v>201</v>
      </c>
      <c r="B13" s="89">
        <f>VLOOKUP($A$1,Verzamelblad!$A$3:$AH$41,26)</f>
        <v>0</v>
      </c>
      <c r="C13" s="89" t="s">
        <v>225</v>
      </c>
      <c r="D13" s="89">
        <f>VLOOKUP($A$1,Verzamelblad!$A$3:$AH$41,28)</f>
        <v>0</v>
      </c>
    </row>
    <row r="14" spans="1:4" x14ac:dyDescent="0.25">
      <c r="A14" s="56" t="s">
        <v>201</v>
      </c>
      <c r="B14" s="89">
        <f>VLOOKUP($A$1,Verzamelblad!$A$3:$AH$41,29)</f>
        <v>0</v>
      </c>
      <c r="C14" s="89" t="s">
        <v>226</v>
      </c>
      <c r="D14" s="89">
        <f>VLOOKUP($A$1,Verzamelblad!$A$3:$AH$41,31)</f>
        <v>0</v>
      </c>
    </row>
    <row r="15" spans="1:4" x14ac:dyDescent="0.25">
      <c r="A15" s="56"/>
      <c r="B15" s="89">
        <f>VLOOKUP($A$1,Verzamelblad!$A$3:$AH$41,32)</f>
        <v>0</v>
      </c>
      <c r="C15" s="89">
        <f>VLOOKUP($A$1,Verzamelblad!$A$3:$AH$41,33)</f>
        <v>0</v>
      </c>
      <c r="D15" s="89">
        <f>VLOOKUP($A$1,Verzamelblad!$A$3:$AH$41,34)</f>
        <v>0</v>
      </c>
    </row>
  </sheetData>
  <sheetProtection algorithmName="SHA-512" hashValue="zTJep3ybC7FMxSDgQQzXBwUFnxeqhq1wRu2l7Ku1PcFX0BmTXOJBuCHsOCgTJZC61gE2CG2PyTt4UpZdxDi0Yw==" saltValue="q1PSdUoK00HeKCryj2cm1Q==" spinCount="100000" sheet="1" objects="1" scenarios="1"/>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2">
    <tabColor theme="5"/>
  </sheetPr>
  <dimension ref="A1:D29"/>
  <sheetViews>
    <sheetView zoomScaleNormal="100" workbookViewId="0">
      <selection activeCell="B8" sqref="B8"/>
    </sheetView>
  </sheetViews>
  <sheetFormatPr defaultRowHeight="15" x14ac:dyDescent="0.25"/>
  <cols>
    <col min="1" max="1" width="3.7109375" customWidth="1"/>
    <col min="2" max="2" width="189.85546875" bestFit="1" customWidth="1"/>
    <col min="3" max="3" width="15.7109375" customWidth="1"/>
    <col min="4" max="4" width="28.42578125" customWidth="1"/>
    <col min="5" max="9" width="0" hidden="1" customWidth="1"/>
  </cols>
  <sheetData>
    <row r="1" spans="1:4" ht="15.75" x14ac:dyDescent="0.25">
      <c r="A1" s="15"/>
      <c r="B1" s="16" t="s">
        <v>0</v>
      </c>
      <c r="C1" s="17"/>
    </row>
    <row r="2" spans="1:4" ht="15.75" x14ac:dyDescent="0.25">
      <c r="A2" s="15"/>
      <c r="B2" s="1"/>
      <c r="C2" s="2"/>
    </row>
    <row r="3" spans="1:4" ht="15.75" x14ac:dyDescent="0.25">
      <c r="A3" s="15"/>
      <c r="B3" s="16"/>
      <c r="C3" s="17"/>
    </row>
    <row r="5" spans="1:4" x14ac:dyDescent="0.25">
      <c r="A5" s="12"/>
      <c r="B5" s="14"/>
      <c r="C5" s="14" t="s">
        <v>1</v>
      </c>
      <c r="D5" s="14" t="s">
        <v>2</v>
      </c>
    </row>
    <row r="6" spans="1:4" x14ac:dyDescent="0.25">
      <c r="A6" s="12"/>
      <c r="B6" s="7" t="s">
        <v>66</v>
      </c>
      <c r="C6" s="40"/>
    </row>
    <row r="7" spans="1:4" x14ac:dyDescent="0.25">
      <c r="A7" s="13">
        <v>1</v>
      </c>
      <c r="B7" s="6" t="s">
        <v>63</v>
      </c>
      <c r="C7" s="41"/>
    </row>
    <row r="8" spans="1:4" x14ac:dyDescent="0.25">
      <c r="A8" s="13">
        <v>2</v>
      </c>
      <c r="B8" s="6" t="s">
        <v>67</v>
      </c>
      <c r="C8" s="41"/>
    </row>
    <row r="9" spans="1:4" x14ac:dyDescent="0.25">
      <c r="A9" s="13">
        <v>3</v>
      </c>
      <c r="B9" s="64" t="s">
        <v>70</v>
      </c>
      <c r="C9" s="41"/>
    </row>
    <row r="10" spans="1:4" x14ac:dyDescent="0.25">
      <c r="A10" s="13">
        <v>4</v>
      </c>
      <c r="B10" s="6" t="s">
        <v>78</v>
      </c>
      <c r="C10" s="41"/>
    </row>
    <row r="11" spans="1:4" x14ac:dyDescent="0.25">
      <c r="A11" s="13">
        <v>5</v>
      </c>
      <c r="B11" s="37" t="s">
        <v>68</v>
      </c>
      <c r="C11" s="41"/>
    </row>
    <row r="12" spans="1:4" x14ac:dyDescent="0.25">
      <c r="A12" s="13">
        <v>6</v>
      </c>
      <c r="B12" s="4" t="s">
        <v>59</v>
      </c>
      <c r="C12" s="41"/>
    </row>
    <row r="13" spans="1:4" x14ac:dyDescent="0.25">
      <c r="A13" s="13">
        <v>7</v>
      </c>
      <c r="B13" s="3" t="s">
        <v>64</v>
      </c>
      <c r="C13" s="41"/>
    </row>
    <row r="14" spans="1:4" x14ac:dyDescent="0.25">
      <c r="A14" s="13">
        <v>8</v>
      </c>
      <c r="B14" s="4" t="s">
        <v>79</v>
      </c>
      <c r="C14" s="41"/>
    </row>
    <row r="15" spans="1:4" x14ac:dyDescent="0.25">
      <c r="A15" s="13">
        <v>9</v>
      </c>
      <c r="B15" s="64" t="s">
        <v>71</v>
      </c>
      <c r="C15" s="41"/>
    </row>
    <row r="16" spans="1:4" x14ac:dyDescent="0.25">
      <c r="A16" s="13">
        <v>10</v>
      </c>
      <c r="B16" s="37" t="s">
        <v>76</v>
      </c>
      <c r="C16" s="41"/>
    </row>
    <row r="17" spans="1:3" hidden="1" x14ac:dyDescent="0.25">
      <c r="A17" s="13">
        <v>11</v>
      </c>
      <c r="B17" s="61"/>
      <c r="C17" s="41"/>
    </row>
    <row r="18" spans="1:3" hidden="1" x14ac:dyDescent="0.25">
      <c r="A18" s="13">
        <v>12</v>
      </c>
      <c r="B18" s="61"/>
      <c r="C18" s="41"/>
    </row>
    <row r="19" spans="1:3" ht="15" hidden="1" customHeight="1" x14ac:dyDescent="0.25">
      <c r="A19" s="13">
        <v>13</v>
      </c>
      <c r="B19" s="63"/>
      <c r="C19" s="41"/>
    </row>
    <row r="20" spans="1:3" hidden="1" x14ac:dyDescent="0.25">
      <c r="A20" s="13">
        <v>14</v>
      </c>
      <c r="B20" s="61"/>
      <c r="C20" s="41"/>
    </row>
    <row r="21" spans="1:3" hidden="1" x14ac:dyDescent="0.25">
      <c r="A21" s="13">
        <v>15</v>
      </c>
      <c r="B21" s="63"/>
      <c r="C21" s="41"/>
    </row>
    <row r="22" spans="1:3" hidden="1" x14ac:dyDescent="0.25">
      <c r="A22" s="13">
        <v>16</v>
      </c>
      <c r="B22" s="61"/>
      <c r="C22" s="41"/>
    </row>
    <row r="23" spans="1:3" hidden="1" x14ac:dyDescent="0.25">
      <c r="A23" s="13">
        <v>17</v>
      </c>
      <c r="B23" s="61"/>
      <c r="C23" s="41"/>
    </row>
    <row r="24" spans="1:3" hidden="1" x14ac:dyDescent="0.25">
      <c r="A24" s="13">
        <v>18</v>
      </c>
      <c r="B24" s="61"/>
      <c r="C24" s="41"/>
    </row>
    <row r="25" spans="1:3" hidden="1" x14ac:dyDescent="0.25">
      <c r="A25" s="13">
        <v>19</v>
      </c>
      <c r="B25" s="62"/>
      <c r="C25" s="41"/>
    </row>
    <row r="26" spans="1:3" hidden="1" x14ac:dyDescent="0.25">
      <c r="A26" s="13">
        <v>20</v>
      </c>
      <c r="B26" s="61"/>
      <c r="C26" s="41"/>
    </row>
    <row r="27" spans="1:3" hidden="1" x14ac:dyDescent="0.25">
      <c r="A27" s="13">
        <v>21</v>
      </c>
      <c r="B27" s="61"/>
      <c r="C27" s="41"/>
    </row>
    <row r="28" spans="1:3" hidden="1" x14ac:dyDescent="0.25">
      <c r="A28" s="13">
        <v>22</v>
      </c>
      <c r="B28" s="62"/>
      <c r="C28" s="42"/>
    </row>
    <row r="29" spans="1:3" x14ac:dyDescent="0.25">
      <c r="B29" s="58"/>
    </row>
  </sheetData>
  <sheetProtection algorithmName="SHA-512" hashValue="XkzKywcwu/woPakSnj0+UgvUpX516xVOhjDB8GFhP/asQ22ttXOVowCboIe7Un2yDH1wJcuv0aa0hQXnmA4u4w==" saltValue="FAxFT0n5FyrIf484S2+7cQ==" spinCount="100000" sheet="1" objects="1" scenarios="1"/>
  <pageMargins left="0.7" right="0.7" top="0.75" bottom="0.75" header="0.3" footer="0.3"/>
  <pageSetup paperSize="9" scale="43"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ltText="">
                <anchor moveWithCells="1">
                  <from>
                    <xdr:col>2</xdr:col>
                    <xdr:colOff>19050</xdr:colOff>
                    <xdr:row>7</xdr:row>
                    <xdr:rowOff>19050</xdr:rowOff>
                  </from>
                  <to>
                    <xdr:col>2</xdr:col>
                    <xdr:colOff>266700</xdr:colOff>
                    <xdr:row>7</xdr:row>
                    <xdr:rowOff>180975</xdr:rowOff>
                  </to>
                </anchor>
              </controlPr>
            </control>
          </mc:Choice>
        </mc:AlternateContent>
        <mc:AlternateContent xmlns:mc="http://schemas.openxmlformats.org/markup-compatibility/2006">
          <mc:Choice Requires="x14">
            <control shapeId="8194" r:id="rId5" name="Check Box 2">
              <controlPr defaultSize="0" autoFill="0" autoLine="0" autoPict="0" altText="">
                <anchor moveWithCells="1">
                  <from>
                    <xdr:col>2</xdr:col>
                    <xdr:colOff>19050</xdr:colOff>
                    <xdr:row>8</xdr:row>
                    <xdr:rowOff>19050</xdr:rowOff>
                  </from>
                  <to>
                    <xdr:col>2</xdr:col>
                    <xdr:colOff>266700</xdr:colOff>
                    <xdr:row>8</xdr:row>
                    <xdr:rowOff>180975</xdr:rowOff>
                  </to>
                </anchor>
              </controlPr>
            </control>
          </mc:Choice>
        </mc:AlternateContent>
        <mc:AlternateContent xmlns:mc="http://schemas.openxmlformats.org/markup-compatibility/2006">
          <mc:Choice Requires="x14">
            <control shapeId="8195" r:id="rId6" name="Check Box 3">
              <controlPr defaultSize="0" autoFill="0" autoLine="0" autoPict="0" altText="">
                <anchor moveWithCells="1">
                  <from>
                    <xdr:col>2</xdr:col>
                    <xdr:colOff>19050</xdr:colOff>
                    <xdr:row>9</xdr:row>
                    <xdr:rowOff>19050</xdr:rowOff>
                  </from>
                  <to>
                    <xdr:col>2</xdr:col>
                    <xdr:colOff>266700</xdr:colOff>
                    <xdr:row>9</xdr:row>
                    <xdr:rowOff>180975</xdr:rowOff>
                  </to>
                </anchor>
              </controlPr>
            </control>
          </mc:Choice>
        </mc:AlternateContent>
        <mc:AlternateContent xmlns:mc="http://schemas.openxmlformats.org/markup-compatibility/2006">
          <mc:Choice Requires="x14">
            <control shapeId="8196" r:id="rId7" name="Check Box 4">
              <controlPr defaultSize="0" autoFill="0" autoLine="0" autoPict="0" altText="">
                <anchor moveWithCells="1">
                  <from>
                    <xdr:col>2</xdr:col>
                    <xdr:colOff>19050</xdr:colOff>
                    <xdr:row>10</xdr:row>
                    <xdr:rowOff>19050</xdr:rowOff>
                  </from>
                  <to>
                    <xdr:col>2</xdr:col>
                    <xdr:colOff>266700</xdr:colOff>
                    <xdr:row>10</xdr:row>
                    <xdr:rowOff>180975</xdr:rowOff>
                  </to>
                </anchor>
              </controlPr>
            </control>
          </mc:Choice>
        </mc:AlternateContent>
        <mc:AlternateContent xmlns:mc="http://schemas.openxmlformats.org/markup-compatibility/2006">
          <mc:Choice Requires="x14">
            <control shapeId="8197" r:id="rId8" name="Check Box 5">
              <controlPr defaultSize="0" autoFill="0" autoLine="0" autoPict="0" altText="">
                <anchor moveWithCells="1">
                  <from>
                    <xdr:col>2</xdr:col>
                    <xdr:colOff>19050</xdr:colOff>
                    <xdr:row>11</xdr:row>
                    <xdr:rowOff>19050</xdr:rowOff>
                  </from>
                  <to>
                    <xdr:col>2</xdr:col>
                    <xdr:colOff>266700</xdr:colOff>
                    <xdr:row>11</xdr:row>
                    <xdr:rowOff>180975</xdr:rowOff>
                  </to>
                </anchor>
              </controlPr>
            </control>
          </mc:Choice>
        </mc:AlternateContent>
        <mc:AlternateContent xmlns:mc="http://schemas.openxmlformats.org/markup-compatibility/2006">
          <mc:Choice Requires="x14">
            <control shapeId="8198" r:id="rId9" name="Check Box 6">
              <controlPr defaultSize="0" autoFill="0" autoLine="0" autoPict="0" altText="">
                <anchor moveWithCells="1">
                  <from>
                    <xdr:col>2</xdr:col>
                    <xdr:colOff>19050</xdr:colOff>
                    <xdr:row>12</xdr:row>
                    <xdr:rowOff>19050</xdr:rowOff>
                  </from>
                  <to>
                    <xdr:col>2</xdr:col>
                    <xdr:colOff>266700</xdr:colOff>
                    <xdr:row>12</xdr:row>
                    <xdr:rowOff>180975</xdr:rowOff>
                  </to>
                </anchor>
              </controlPr>
            </control>
          </mc:Choice>
        </mc:AlternateContent>
        <mc:AlternateContent xmlns:mc="http://schemas.openxmlformats.org/markup-compatibility/2006">
          <mc:Choice Requires="x14">
            <control shapeId="8199" r:id="rId10" name="Check Box 7">
              <controlPr defaultSize="0" autoFill="0" autoLine="0" autoPict="0" altText="">
                <anchor moveWithCells="1">
                  <from>
                    <xdr:col>2</xdr:col>
                    <xdr:colOff>19050</xdr:colOff>
                    <xdr:row>13</xdr:row>
                    <xdr:rowOff>19050</xdr:rowOff>
                  </from>
                  <to>
                    <xdr:col>2</xdr:col>
                    <xdr:colOff>266700</xdr:colOff>
                    <xdr:row>13</xdr:row>
                    <xdr:rowOff>180975</xdr:rowOff>
                  </to>
                </anchor>
              </controlPr>
            </control>
          </mc:Choice>
        </mc:AlternateContent>
        <mc:AlternateContent xmlns:mc="http://schemas.openxmlformats.org/markup-compatibility/2006">
          <mc:Choice Requires="x14">
            <control shapeId="8200" r:id="rId11" name="Check Box 8">
              <controlPr defaultSize="0" autoFill="0" autoLine="0" autoPict="0" altText="">
                <anchor moveWithCells="1">
                  <from>
                    <xdr:col>2</xdr:col>
                    <xdr:colOff>19050</xdr:colOff>
                    <xdr:row>14</xdr:row>
                    <xdr:rowOff>19050</xdr:rowOff>
                  </from>
                  <to>
                    <xdr:col>2</xdr:col>
                    <xdr:colOff>266700</xdr:colOff>
                    <xdr:row>14</xdr:row>
                    <xdr:rowOff>180975</xdr:rowOff>
                  </to>
                </anchor>
              </controlPr>
            </control>
          </mc:Choice>
        </mc:AlternateContent>
        <mc:AlternateContent xmlns:mc="http://schemas.openxmlformats.org/markup-compatibility/2006">
          <mc:Choice Requires="x14">
            <control shapeId="8201" r:id="rId12" name="Check Box 9">
              <controlPr defaultSize="0" autoFill="0" autoLine="0" autoPict="0" altText="">
                <anchor moveWithCells="1">
                  <from>
                    <xdr:col>2</xdr:col>
                    <xdr:colOff>19050</xdr:colOff>
                    <xdr:row>15</xdr:row>
                    <xdr:rowOff>19050</xdr:rowOff>
                  </from>
                  <to>
                    <xdr:col>2</xdr:col>
                    <xdr:colOff>266700</xdr:colOff>
                    <xdr:row>15</xdr:row>
                    <xdr:rowOff>180975</xdr:rowOff>
                  </to>
                </anchor>
              </controlPr>
            </control>
          </mc:Choice>
        </mc:AlternateContent>
        <mc:AlternateContent xmlns:mc="http://schemas.openxmlformats.org/markup-compatibility/2006">
          <mc:Choice Requires="x14">
            <control shapeId="8202" r:id="rId13" name="Check Box 10">
              <controlPr defaultSize="0" autoFill="0" autoLine="0" autoPict="0" altText="">
                <anchor moveWithCells="1">
                  <from>
                    <xdr:col>2</xdr:col>
                    <xdr:colOff>19050</xdr:colOff>
                    <xdr:row>16</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03" r:id="rId14" name="Check Box 11">
              <controlPr defaultSize="0" autoFill="0" autoLine="0" autoPict="0" altText="">
                <anchor moveWithCells="1">
                  <from>
                    <xdr:col>2</xdr:col>
                    <xdr:colOff>19050</xdr:colOff>
                    <xdr:row>17</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04" r:id="rId15" name="Check Box 12">
              <controlPr defaultSize="0" autoFill="0" autoLine="0" autoPict="0" altText="">
                <anchor moveWithCells="1">
                  <from>
                    <xdr:col>2</xdr:col>
                    <xdr:colOff>19050</xdr:colOff>
                    <xdr:row>18</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05" r:id="rId16" name="Check Box 13">
              <controlPr defaultSize="0" autoFill="0" autoLine="0" autoPict="0" altText="">
                <anchor moveWithCells="1">
                  <from>
                    <xdr:col>2</xdr:col>
                    <xdr:colOff>19050</xdr:colOff>
                    <xdr:row>19</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06" r:id="rId17" name="Check Box 14">
              <controlPr defaultSize="0" autoFill="0" autoLine="0" autoPict="0" altText="">
                <anchor moveWithCells="1">
                  <from>
                    <xdr:col>2</xdr:col>
                    <xdr:colOff>19050</xdr:colOff>
                    <xdr:row>20</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07" r:id="rId18" name="Check Box 15">
              <controlPr defaultSize="0" autoFill="0" autoLine="0" autoPict="0" altText="">
                <anchor moveWithCells="1">
                  <from>
                    <xdr:col>2</xdr:col>
                    <xdr:colOff>19050</xdr:colOff>
                    <xdr:row>20</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08" r:id="rId19" name="Check Box 16">
              <controlPr defaultSize="0" autoFill="0" autoLine="0" autoPict="0" altText="">
                <anchor moveWithCells="1">
                  <from>
                    <xdr:col>2</xdr:col>
                    <xdr:colOff>19050</xdr:colOff>
                    <xdr:row>21</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09" r:id="rId20" name="Check Box 17">
              <controlPr defaultSize="0" autoFill="0" autoLine="0" autoPict="0" altText="">
                <anchor moveWithCells="1">
                  <from>
                    <xdr:col>2</xdr:col>
                    <xdr:colOff>19050</xdr:colOff>
                    <xdr:row>22</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10" r:id="rId21" name="Check Box 18">
              <controlPr defaultSize="0" autoFill="0" autoLine="0" autoPict="0" altText="">
                <anchor moveWithCells="1">
                  <from>
                    <xdr:col>2</xdr:col>
                    <xdr:colOff>19050</xdr:colOff>
                    <xdr:row>23</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11" r:id="rId22" name="Check Box 19">
              <controlPr defaultSize="0" autoFill="0" autoLine="0" autoPict="0" altText="">
                <anchor moveWithCells="1">
                  <from>
                    <xdr:col>2</xdr:col>
                    <xdr:colOff>19050</xdr:colOff>
                    <xdr:row>24</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12" r:id="rId23" name="Check Box 20">
              <controlPr defaultSize="0" autoFill="0" autoLine="0" autoPict="0" altText="">
                <anchor moveWithCells="1">
                  <from>
                    <xdr:col>2</xdr:col>
                    <xdr:colOff>19050</xdr:colOff>
                    <xdr:row>25</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13" r:id="rId24" name="Check Box 21">
              <controlPr defaultSize="0" autoFill="0" autoLine="0" autoPict="0" altText="">
                <anchor moveWithCells="1">
                  <from>
                    <xdr:col>2</xdr:col>
                    <xdr:colOff>19050</xdr:colOff>
                    <xdr:row>26</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8214" r:id="rId25" name="Check Box 22">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15" r:id="rId26" name="Check Box 23">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16" r:id="rId27" name="Check Box 24">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17" r:id="rId28" name="Check Box 25">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18" r:id="rId29" name="Check Box 26">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19" r:id="rId30" name="Check Box 27">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20" r:id="rId31" name="Check Box 28">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21" r:id="rId32" name="Check Box 29">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22" r:id="rId33" name="Check Box 30">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23" r:id="rId34" name="Check Box 31">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8224" r:id="rId35" name="Check Box 32">
              <controlPr defaultSize="0" autoFill="0" autoLine="0" autoPict="0" altText="">
                <anchor moveWithCells="1">
                  <from>
                    <xdr:col>2</xdr:col>
                    <xdr:colOff>19050</xdr:colOff>
                    <xdr:row>6</xdr:row>
                    <xdr:rowOff>19050</xdr:rowOff>
                  </from>
                  <to>
                    <xdr:col>2</xdr:col>
                    <xdr:colOff>266700</xdr:colOff>
                    <xdr:row>6</xdr:row>
                    <xdr:rowOff>180975</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3">
    <tabColor theme="5"/>
  </sheetPr>
  <dimension ref="A1:D28"/>
  <sheetViews>
    <sheetView zoomScale="90" zoomScaleNormal="90" workbookViewId="0">
      <selection activeCell="B7" sqref="B7:B20"/>
    </sheetView>
  </sheetViews>
  <sheetFormatPr defaultRowHeight="15" x14ac:dyDescent="0.25"/>
  <cols>
    <col min="1" max="1" width="3.7109375" style="54" customWidth="1"/>
    <col min="2" max="2" width="189.85546875" style="54" bestFit="1" customWidth="1"/>
    <col min="3" max="3" width="15.7109375" style="54" customWidth="1"/>
    <col min="4" max="4" width="28.42578125" style="54" customWidth="1"/>
    <col min="5" max="8" width="0" style="54" hidden="1" customWidth="1"/>
    <col min="9" max="16384" width="9.140625" style="54"/>
  </cols>
  <sheetData>
    <row r="1" spans="1:4" ht="15.75" x14ac:dyDescent="0.25">
      <c r="A1" s="15"/>
      <c r="B1" s="16" t="s">
        <v>0</v>
      </c>
      <c r="C1" s="17"/>
    </row>
    <row r="2" spans="1:4" ht="15.75" x14ac:dyDescent="0.25">
      <c r="A2" s="15"/>
      <c r="B2" s="1"/>
      <c r="C2" s="2"/>
    </row>
    <row r="3" spans="1:4" ht="15.75" x14ac:dyDescent="0.25">
      <c r="A3" s="15"/>
      <c r="B3" s="16"/>
      <c r="C3" s="17"/>
    </row>
    <row r="5" spans="1:4" x14ac:dyDescent="0.25">
      <c r="A5" s="12"/>
      <c r="B5" s="14"/>
      <c r="C5" s="14" t="s">
        <v>1</v>
      </c>
      <c r="D5" s="14" t="s">
        <v>2</v>
      </c>
    </row>
    <row r="6" spans="1:4" x14ac:dyDescent="0.25">
      <c r="A6" s="12"/>
      <c r="B6" s="7" t="s">
        <v>80</v>
      </c>
      <c r="C6" s="40"/>
    </row>
    <row r="7" spans="1:4" x14ac:dyDescent="0.25">
      <c r="A7" s="13">
        <v>1</v>
      </c>
      <c r="B7" s="6" t="s">
        <v>82</v>
      </c>
      <c r="C7" s="41"/>
    </row>
    <row r="8" spans="1:4" x14ac:dyDescent="0.25">
      <c r="A8" s="13">
        <v>2</v>
      </c>
      <c r="B8" s="6" t="s">
        <v>60</v>
      </c>
      <c r="C8" s="41"/>
    </row>
    <row r="9" spans="1:4" x14ac:dyDescent="0.25">
      <c r="A9" s="13">
        <v>3</v>
      </c>
      <c r="B9" s="6" t="s">
        <v>72</v>
      </c>
      <c r="C9" s="41"/>
    </row>
    <row r="10" spans="1:4" x14ac:dyDescent="0.25">
      <c r="A10" s="13">
        <v>4</v>
      </c>
      <c r="B10" s="6" t="s">
        <v>58</v>
      </c>
      <c r="C10" s="41"/>
    </row>
    <row r="11" spans="1:4" x14ac:dyDescent="0.25">
      <c r="A11" s="13">
        <v>5</v>
      </c>
      <c r="B11" s="6" t="s">
        <v>10</v>
      </c>
      <c r="C11" s="41"/>
    </row>
    <row r="12" spans="1:4" x14ac:dyDescent="0.25">
      <c r="A12" s="13">
        <v>6</v>
      </c>
      <c r="B12" s="6" t="s">
        <v>65</v>
      </c>
      <c r="C12" s="41"/>
    </row>
    <row r="13" spans="1:4" x14ac:dyDescent="0.25">
      <c r="A13" s="13">
        <v>7</v>
      </c>
      <c r="B13" s="6" t="s">
        <v>61</v>
      </c>
      <c r="C13" s="41"/>
    </row>
    <row r="14" spans="1:4" x14ac:dyDescent="0.25">
      <c r="A14" s="13">
        <v>8</v>
      </c>
      <c r="B14" s="59" t="s">
        <v>69</v>
      </c>
      <c r="C14" s="41"/>
    </row>
    <row r="15" spans="1:4" hidden="1" x14ac:dyDescent="0.25">
      <c r="A15" s="13">
        <v>9</v>
      </c>
      <c r="B15" s="6" t="s">
        <v>62</v>
      </c>
      <c r="C15" s="41"/>
    </row>
    <row r="16" spans="1:4" x14ac:dyDescent="0.25">
      <c r="A16" s="13">
        <v>9</v>
      </c>
      <c r="B16" s="6" t="s">
        <v>77</v>
      </c>
      <c r="C16" s="41"/>
    </row>
    <row r="17" spans="1:3" x14ac:dyDescent="0.25">
      <c r="A17" s="13">
        <v>10</v>
      </c>
      <c r="B17" s="6" t="s">
        <v>75</v>
      </c>
      <c r="C17" s="41"/>
    </row>
    <row r="18" spans="1:3" x14ac:dyDescent="0.25">
      <c r="A18" s="13">
        <v>11</v>
      </c>
      <c r="B18" s="6" t="s">
        <v>73</v>
      </c>
      <c r="C18" s="41"/>
    </row>
    <row r="19" spans="1:3" ht="15" customHeight="1" x14ac:dyDescent="0.25">
      <c r="A19" s="13">
        <v>12</v>
      </c>
      <c r="B19" s="6" t="s">
        <v>74</v>
      </c>
      <c r="C19" s="41"/>
    </row>
    <row r="20" spans="1:3" x14ac:dyDescent="0.25">
      <c r="A20" s="13">
        <v>13</v>
      </c>
      <c r="B20" s="65" t="s">
        <v>81</v>
      </c>
      <c r="C20" s="41"/>
    </row>
    <row r="21" spans="1:3" hidden="1" x14ac:dyDescent="0.25">
      <c r="A21" s="13">
        <v>15</v>
      </c>
      <c r="B21" s="3"/>
      <c r="C21" s="41"/>
    </row>
    <row r="22" spans="1:3" hidden="1" x14ac:dyDescent="0.25">
      <c r="A22" s="13">
        <v>16</v>
      </c>
      <c r="B22" s="3"/>
      <c r="C22" s="41"/>
    </row>
    <row r="23" spans="1:3" hidden="1" x14ac:dyDescent="0.25">
      <c r="A23" s="13">
        <v>17</v>
      </c>
      <c r="B23" s="3"/>
      <c r="C23" s="41"/>
    </row>
    <row r="24" spans="1:3" hidden="1" x14ac:dyDescent="0.25">
      <c r="A24" s="13">
        <v>18</v>
      </c>
      <c r="B24" s="3"/>
      <c r="C24" s="41"/>
    </row>
    <row r="25" spans="1:3" hidden="1" x14ac:dyDescent="0.25">
      <c r="A25" s="13">
        <v>19</v>
      </c>
      <c r="B25" s="3"/>
      <c r="C25" s="41"/>
    </row>
    <row r="26" spans="1:3" hidden="1" x14ac:dyDescent="0.25">
      <c r="A26" s="13">
        <v>20</v>
      </c>
      <c r="B26" s="3"/>
      <c r="C26" s="41"/>
    </row>
    <row r="27" spans="1:3" hidden="1" x14ac:dyDescent="0.25">
      <c r="A27" s="13">
        <v>21</v>
      </c>
      <c r="B27" s="3"/>
      <c r="C27" s="41"/>
    </row>
    <row r="28" spans="1:3" hidden="1" x14ac:dyDescent="0.25">
      <c r="A28" s="13">
        <v>22</v>
      </c>
      <c r="C28" s="42"/>
    </row>
  </sheetData>
  <sheetProtection algorithmName="SHA-512" hashValue="htbSgP1PFfiO5Y38+Ga7PUxtTGLvzgmElHrsI+4bAitF5OvUBxwCsDLekkzaiNiShrB+pE6dNS8kWgZ7DpcXSg==" saltValue="6tbbau0vajAGCvK5CPygzA==" spinCount="100000" sheet="1" objects="1" scenarios="1"/>
  <pageMargins left="0.7" right="0.7" top="0.75" bottom="0.75" header="0.3" footer="0.3"/>
  <pageSetup paperSize="9" scale="43"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ltText="">
                <anchor moveWithCells="1">
                  <from>
                    <xdr:col>2</xdr:col>
                    <xdr:colOff>19050</xdr:colOff>
                    <xdr:row>7</xdr:row>
                    <xdr:rowOff>19050</xdr:rowOff>
                  </from>
                  <to>
                    <xdr:col>2</xdr:col>
                    <xdr:colOff>266700</xdr:colOff>
                    <xdr:row>7</xdr:row>
                    <xdr:rowOff>180975</xdr:rowOff>
                  </to>
                </anchor>
              </controlPr>
            </control>
          </mc:Choice>
        </mc:AlternateContent>
        <mc:AlternateContent xmlns:mc="http://schemas.openxmlformats.org/markup-compatibility/2006">
          <mc:Choice Requires="x14">
            <control shapeId="36866" r:id="rId5" name="Check Box 2">
              <controlPr defaultSize="0" autoFill="0" autoLine="0" autoPict="0" altText="">
                <anchor moveWithCells="1">
                  <from>
                    <xdr:col>2</xdr:col>
                    <xdr:colOff>19050</xdr:colOff>
                    <xdr:row>8</xdr:row>
                    <xdr:rowOff>19050</xdr:rowOff>
                  </from>
                  <to>
                    <xdr:col>2</xdr:col>
                    <xdr:colOff>266700</xdr:colOff>
                    <xdr:row>8</xdr:row>
                    <xdr:rowOff>180975</xdr:rowOff>
                  </to>
                </anchor>
              </controlPr>
            </control>
          </mc:Choice>
        </mc:AlternateContent>
        <mc:AlternateContent xmlns:mc="http://schemas.openxmlformats.org/markup-compatibility/2006">
          <mc:Choice Requires="x14">
            <control shapeId="36867" r:id="rId6" name="Check Box 3">
              <controlPr defaultSize="0" autoFill="0" autoLine="0" autoPict="0" altText="">
                <anchor moveWithCells="1">
                  <from>
                    <xdr:col>2</xdr:col>
                    <xdr:colOff>19050</xdr:colOff>
                    <xdr:row>9</xdr:row>
                    <xdr:rowOff>0</xdr:rowOff>
                  </from>
                  <to>
                    <xdr:col>2</xdr:col>
                    <xdr:colOff>266700</xdr:colOff>
                    <xdr:row>9</xdr:row>
                    <xdr:rowOff>161925</xdr:rowOff>
                  </to>
                </anchor>
              </controlPr>
            </control>
          </mc:Choice>
        </mc:AlternateContent>
        <mc:AlternateContent xmlns:mc="http://schemas.openxmlformats.org/markup-compatibility/2006">
          <mc:Choice Requires="x14">
            <control shapeId="36868" r:id="rId7" name="Check Box 4">
              <controlPr defaultSize="0" autoFill="0" autoLine="0" autoPict="0" altText="">
                <anchor moveWithCells="1">
                  <from>
                    <xdr:col>2</xdr:col>
                    <xdr:colOff>19050</xdr:colOff>
                    <xdr:row>10</xdr:row>
                    <xdr:rowOff>19050</xdr:rowOff>
                  </from>
                  <to>
                    <xdr:col>2</xdr:col>
                    <xdr:colOff>266700</xdr:colOff>
                    <xdr:row>10</xdr:row>
                    <xdr:rowOff>180975</xdr:rowOff>
                  </to>
                </anchor>
              </controlPr>
            </control>
          </mc:Choice>
        </mc:AlternateContent>
        <mc:AlternateContent xmlns:mc="http://schemas.openxmlformats.org/markup-compatibility/2006">
          <mc:Choice Requires="x14">
            <control shapeId="36869" r:id="rId8" name="Check Box 5">
              <controlPr defaultSize="0" autoFill="0" autoLine="0" autoPict="0" altText="">
                <anchor moveWithCells="1">
                  <from>
                    <xdr:col>2</xdr:col>
                    <xdr:colOff>19050</xdr:colOff>
                    <xdr:row>11</xdr:row>
                    <xdr:rowOff>19050</xdr:rowOff>
                  </from>
                  <to>
                    <xdr:col>2</xdr:col>
                    <xdr:colOff>266700</xdr:colOff>
                    <xdr:row>11</xdr:row>
                    <xdr:rowOff>180975</xdr:rowOff>
                  </to>
                </anchor>
              </controlPr>
            </control>
          </mc:Choice>
        </mc:AlternateContent>
        <mc:AlternateContent xmlns:mc="http://schemas.openxmlformats.org/markup-compatibility/2006">
          <mc:Choice Requires="x14">
            <control shapeId="36870" r:id="rId9" name="Check Box 6">
              <controlPr defaultSize="0" autoFill="0" autoLine="0" autoPict="0" altText="">
                <anchor moveWithCells="1">
                  <from>
                    <xdr:col>2</xdr:col>
                    <xdr:colOff>19050</xdr:colOff>
                    <xdr:row>12</xdr:row>
                    <xdr:rowOff>19050</xdr:rowOff>
                  </from>
                  <to>
                    <xdr:col>2</xdr:col>
                    <xdr:colOff>266700</xdr:colOff>
                    <xdr:row>12</xdr:row>
                    <xdr:rowOff>180975</xdr:rowOff>
                  </to>
                </anchor>
              </controlPr>
            </control>
          </mc:Choice>
        </mc:AlternateContent>
        <mc:AlternateContent xmlns:mc="http://schemas.openxmlformats.org/markup-compatibility/2006">
          <mc:Choice Requires="x14">
            <control shapeId="36871" r:id="rId10" name="Check Box 7">
              <controlPr defaultSize="0" autoFill="0" autoLine="0" autoPict="0" altText="">
                <anchor moveWithCells="1">
                  <from>
                    <xdr:col>2</xdr:col>
                    <xdr:colOff>19050</xdr:colOff>
                    <xdr:row>13</xdr:row>
                    <xdr:rowOff>19050</xdr:rowOff>
                  </from>
                  <to>
                    <xdr:col>2</xdr:col>
                    <xdr:colOff>266700</xdr:colOff>
                    <xdr:row>13</xdr:row>
                    <xdr:rowOff>180975</xdr:rowOff>
                  </to>
                </anchor>
              </controlPr>
            </control>
          </mc:Choice>
        </mc:AlternateContent>
        <mc:AlternateContent xmlns:mc="http://schemas.openxmlformats.org/markup-compatibility/2006">
          <mc:Choice Requires="x14">
            <control shapeId="36872" r:id="rId11" name="Check Box 8">
              <controlPr defaultSize="0" autoFill="0" autoLine="0" autoPict="0" altText="">
                <anchor moveWithCells="1">
                  <from>
                    <xdr:col>2</xdr:col>
                    <xdr:colOff>19050</xdr:colOff>
                    <xdr:row>14</xdr:row>
                    <xdr:rowOff>19050</xdr:rowOff>
                  </from>
                  <to>
                    <xdr:col>2</xdr:col>
                    <xdr:colOff>266700</xdr:colOff>
                    <xdr:row>15</xdr:row>
                    <xdr:rowOff>161925</xdr:rowOff>
                  </to>
                </anchor>
              </controlPr>
            </control>
          </mc:Choice>
        </mc:AlternateContent>
        <mc:AlternateContent xmlns:mc="http://schemas.openxmlformats.org/markup-compatibility/2006">
          <mc:Choice Requires="x14">
            <control shapeId="36873" r:id="rId12" name="Check Box 9">
              <controlPr defaultSize="0" autoFill="0" autoLine="0" autoPict="0" altText="">
                <anchor moveWithCells="1">
                  <from>
                    <xdr:col>2</xdr:col>
                    <xdr:colOff>19050</xdr:colOff>
                    <xdr:row>15</xdr:row>
                    <xdr:rowOff>19050</xdr:rowOff>
                  </from>
                  <to>
                    <xdr:col>2</xdr:col>
                    <xdr:colOff>266700</xdr:colOff>
                    <xdr:row>15</xdr:row>
                    <xdr:rowOff>180975</xdr:rowOff>
                  </to>
                </anchor>
              </controlPr>
            </control>
          </mc:Choice>
        </mc:AlternateContent>
        <mc:AlternateContent xmlns:mc="http://schemas.openxmlformats.org/markup-compatibility/2006">
          <mc:Choice Requires="x14">
            <control shapeId="36874" r:id="rId13" name="Check Box 10">
              <controlPr defaultSize="0" autoFill="0" autoLine="0" autoPict="0" altText="">
                <anchor moveWithCells="1">
                  <from>
                    <xdr:col>2</xdr:col>
                    <xdr:colOff>19050</xdr:colOff>
                    <xdr:row>16</xdr:row>
                    <xdr:rowOff>19050</xdr:rowOff>
                  </from>
                  <to>
                    <xdr:col>2</xdr:col>
                    <xdr:colOff>266700</xdr:colOff>
                    <xdr:row>16</xdr:row>
                    <xdr:rowOff>180975</xdr:rowOff>
                  </to>
                </anchor>
              </controlPr>
            </control>
          </mc:Choice>
        </mc:AlternateContent>
        <mc:AlternateContent xmlns:mc="http://schemas.openxmlformats.org/markup-compatibility/2006">
          <mc:Choice Requires="x14">
            <control shapeId="36875" r:id="rId14" name="Check Box 11">
              <controlPr defaultSize="0" autoFill="0" autoLine="0" autoPict="0" altText="">
                <anchor moveWithCells="1">
                  <from>
                    <xdr:col>2</xdr:col>
                    <xdr:colOff>19050</xdr:colOff>
                    <xdr:row>17</xdr:row>
                    <xdr:rowOff>19050</xdr:rowOff>
                  </from>
                  <to>
                    <xdr:col>2</xdr:col>
                    <xdr:colOff>266700</xdr:colOff>
                    <xdr:row>17</xdr:row>
                    <xdr:rowOff>180975</xdr:rowOff>
                  </to>
                </anchor>
              </controlPr>
            </control>
          </mc:Choice>
        </mc:AlternateContent>
        <mc:AlternateContent xmlns:mc="http://schemas.openxmlformats.org/markup-compatibility/2006">
          <mc:Choice Requires="x14">
            <control shapeId="36876" r:id="rId15" name="Check Box 12">
              <controlPr defaultSize="0" autoFill="0" autoLine="0" autoPict="0" altText="">
                <anchor moveWithCells="1">
                  <from>
                    <xdr:col>2</xdr:col>
                    <xdr:colOff>19050</xdr:colOff>
                    <xdr:row>18</xdr:row>
                    <xdr:rowOff>19050</xdr:rowOff>
                  </from>
                  <to>
                    <xdr:col>2</xdr:col>
                    <xdr:colOff>266700</xdr:colOff>
                    <xdr:row>18</xdr:row>
                    <xdr:rowOff>180975</xdr:rowOff>
                  </to>
                </anchor>
              </controlPr>
            </control>
          </mc:Choice>
        </mc:AlternateContent>
        <mc:AlternateContent xmlns:mc="http://schemas.openxmlformats.org/markup-compatibility/2006">
          <mc:Choice Requires="x14">
            <control shapeId="36877" r:id="rId16" name="Check Box 13">
              <controlPr defaultSize="0" autoFill="0" autoLine="0" autoPict="0" altText="">
                <anchor moveWithCells="1">
                  <from>
                    <xdr:col>2</xdr:col>
                    <xdr:colOff>19050</xdr:colOff>
                    <xdr:row>19</xdr:row>
                    <xdr:rowOff>19050</xdr:rowOff>
                  </from>
                  <to>
                    <xdr:col>2</xdr:col>
                    <xdr:colOff>266700</xdr:colOff>
                    <xdr:row>19</xdr:row>
                    <xdr:rowOff>180975</xdr:rowOff>
                  </to>
                </anchor>
              </controlPr>
            </control>
          </mc:Choice>
        </mc:AlternateContent>
        <mc:AlternateContent xmlns:mc="http://schemas.openxmlformats.org/markup-compatibility/2006">
          <mc:Choice Requires="x14">
            <control shapeId="36878" r:id="rId17" name="Check Box 14">
              <controlPr defaultSize="0" autoFill="0" autoLine="0" autoPict="0" altText="">
                <anchor moveWithCells="1">
                  <from>
                    <xdr:col>2</xdr:col>
                    <xdr:colOff>19050</xdr:colOff>
                    <xdr:row>20</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79" r:id="rId18" name="Check Box 15">
              <controlPr defaultSize="0" autoFill="0" autoLine="0" autoPict="0" altText="">
                <anchor moveWithCells="1">
                  <from>
                    <xdr:col>2</xdr:col>
                    <xdr:colOff>19050</xdr:colOff>
                    <xdr:row>20</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0" r:id="rId19" name="Check Box 16">
              <controlPr defaultSize="0" autoFill="0" autoLine="0" autoPict="0" altText="">
                <anchor moveWithCells="1">
                  <from>
                    <xdr:col>2</xdr:col>
                    <xdr:colOff>19050</xdr:colOff>
                    <xdr:row>21</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1" r:id="rId20" name="Check Box 17">
              <controlPr defaultSize="0" autoFill="0" autoLine="0" autoPict="0" altText="">
                <anchor moveWithCells="1">
                  <from>
                    <xdr:col>2</xdr:col>
                    <xdr:colOff>19050</xdr:colOff>
                    <xdr:row>22</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2" r:id="rId21" name="Check Box 18">
              <controlPr defaultSize="0" autoFill="0" autoLine="0" autoPict="0" altText="">
                <anchor moveWithCells="1">
                  <from>
                    <xdr:col>2</xdr:col>
                    <xdr:colOff>19050</xdr:colOff>
                    <xdr:row>23</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3" r:id="rId22" name="Check Box 19">
              <controlPr defaultSize="0" autoFill="0" autoLine="0" autoPict="0" altText="">
                <anchor moveWithCells="1">
                  <from>
                    <xdr:col>2</xdr:col>
                    <xdr:colOff>19050</xdr:colOff>
                    <xdr:row>24</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4" r:id="rId23" name="Check Box 20">
              <controlPr defaultSize="0" autoFill="0" autoLine="0" autoPict="0" altText="">
                <anchor moveWithCells="1">
                  <from>
                    <xdr:col>2</xdr:col>
                    <xdr:colOff>19050</xdr:colOff>
                    <xdr:row>25</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5" r:id="rId24" name="Check Box 21">
              <controlPr defaultSize="0" autoFill="0" autoLine="0" autoPict="0" altText="">
                <anchor moveWithCells="1">
                  <from>
                    <xdr:col>2</xdr:col>
                    <xdr:colOff>19050</xdr:colOff>
                    <xdr:row>26</xdr:row>
                    <xdr:rowOff>19050</xdr:rowOff>
                  </from>
                  <to>
                    <xdr:col>2</xdr:col>
                    <xdr:colOff>266700</xdr:colOff>
                    <xdr:row>28</xdr:row>
                    <xdr:rowOff>161925</xdr:rowOff>
                  </to>
                </anchor>
              </controlPr>
            </control>
          </mc:Choice>
        </mc:AlternateContent>
        <mc:AlternateContent xmlns:mc="http://schemas.openxmlformats.org/markup-compatibility/2006">
          <mc:Choice Requires="x14">
            <control shapeId="36886" r:id="rId25" name="Check Box 22">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87" r:id="rId26" name="Check Box 23">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88" r:id="rId27" name="Check Box 24">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89" r:id="rId28" name="Check Box 25">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0" r:id="rId29" name="Check Box 26">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1" r:id="rId30" name="Check Box 27">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2" r:id="rId31" name="Check Box 28">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3" r:id="rId32" name="Check Box 29">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4" r:id="rId33" name="Check Box 30">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5" r:id="rId34" name="Check Box 31">
              <controlPr defaultSize="0" autoFill="0" autoLine="0" autoPict="0" altText="">
                <anchor moveWithCells="1">
                  <from>
                    <xdr:col>2</xdr:col>
                    <xdr:colOff>19050</xdr:colOff>
                    <xdr:row>27</xdr:row>
                    <xdr:rowOff>0</xdr:rowOff>
                  </from>
                  <to>
                    <xdr:col>2</xdr:col>
                    <xdr:colOff>266700</xdr:colOff>
                    <xdr:row>28</xdr:row>
                    <xdr:rowOff>161925</xdr:rowOff>
                  </to>
                </anchor>
              </controlPr>
            </control>
          </mc:Choice>
        </mc:AlternateContent>
        <mc:AlternateContent xmlns:mc="http://schemas.openxmlformats.org/markup-compatibility/2006">
          <mc:Choice Requires="x14">
            <control shapeId="36896" r:id="rId35" name="Check Box 32">
              <controlPr defaultSize="0" autoFill="0" autoLine="0" autoPict="0" altText="">
                <anchor moveWithCells="1">
                  <from>
                    <xdr:col>2</xdr:col>
                    <xdr:colOff>19050</xdr:colOff>
                    <xdr:row>6</xdr:row>
                    <xdr:rowOff>19050</xdr:rowOff>
                  </from>
                  <to>
                    <xdr:col>2</xdr:col>
                    <xdr:colOff>266700</xdr:colOff>
                    <xdr:row>6</xdr:row>
                    <xdr:rowOff>180975</xdr:rowOff>
                  </to>
                </anchor>
              </controlPr>
            </control>
          </mc:Choice>
        </mc:AlternateContent>
        <mc:AlternateContent xmlns:mc="http://schemas.openxmlformats.org/markup-compatibility/2006">
          <mc:Choice Requires="x14">
            <control shapeId="36897" r:id="rId36" name="Check Box 33">
              <controlPr defaultSize="0" autoFill="0" autoLine="0" autoPict="0" altText="">
                <anchor moveWithCells="1">
                  <from>
                    <xdr:col>2</xdr:col>
                    <xdr:colOff>19050</xdr:colOff>
                    <xdr:row>9</xdr:row>
                    <xdr:rowOff>19050</xdr:rowOff>
                  </from>
                  <to>
                    <xdr:col>2</xdr:col>
                    <xdr:colOff>266700</xdr:colOff>
                    <xdr:row>9</xdr:row>
                    <xdr:rowOff>180975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7">
    <tabColor theme="5"/>
  </sheetPr>
  <dimension ref="A1:D41"/>
  <sheetViews>
    <sheetView topLeftCell="A8" zoomScale="80" zoomScaleNormal="80" workbookViewId="0">
      <selection activeCell="B31" sqref="B31"/>
    </sheetView>
  </sheetViews>
  <sheetFormatPr defaultRowHeight="15" x14ac:dyDescent="0.25"/>
  <cols>
    <col min="1" max="1" width="3.7109375" customWidth="1"/>
    <col min="2" max="2" width="204.5703125" customWidth="1"/>
    <col min="3" max="3" width="10.28515625" customWidth="1"/>
    <col min="4" max="4" width="28.42578125" customWidth="1"/>
    <col min="5" max="8" width="9.140625" customWidth="1"/>
  </cols>
  <sheetData>
    <row r="1" spans="1:4" ht="15.75" x14ac:dyDescent="0.25">
      <c r="A1" s="15"/>
      <c r="B1" s="16" t="s">
        <v>0</v>
      </c>
      <c r="C1" s="17"/>
    </row>
    <row r="3" spans="1:4" x14ac:dyDescent="0.25">
      <c r="A3" s="68"/>
      <c r="B3" s="67"/>
      <c r="C3" s="67" t="s">
        <v>1</v>
      </c>
      <c r="D3" s="67" t="s">
        <v>2</v>
      </c>
    </row>
    <row r="4" spans="1:4" x14ac:dyDescent="0.25">
      <c r="A4" s="68"/>
      <c r="B4" s="75" t="s">
        <v>83</v>
      </c>
      <c r="C4" s="66"/>
      <c r="D4" s="70"/>
    </row>
    <row r="5" spans="1:4" x14ac:dyDescent="0.25">
      <c r="A5" s="69">
        <v>1</v>
      </c>
      <c r="B5" s="119" t="s">
        <v>230</v>
      </c>
      <c r="C5" s="66"/>
      <c r="D5" s="70"/>
    </row>
    <row r="6" spans="1:4" ht="30" x14ac:dyDescent="0.25">
      <c r="A6" s="69">
        <v>2</v>
      </c>
      <c r="B6" s="73" t="s">
        <v>84</v>
      </c>
      <c r="C6" s="66"/>
      <c r="D6" s="70"/>
    </row>
    <row r="7" spans="1:4" ht="30" x14ac:dyDescent="0.25">
      <c r="A7" s="69">
        <v>3</v>
      </c>
      <c r="B7" s="73" t="s">
        <v>129</v>
      </c>
      <c r="C7" s="66"/>
      <c r="D7" s="70"/>
    </row>
    <row r="8" spans="1:4" s="54" customFormat="1" x14ac:dyDescent="0.25">
      <c r="A8" s="69">
        <v>4</v>
      </c>
      <c r="B8" s="73" t="s">
        <v>130</v>
      </c>
      <c r="C8" s="66"/>
      <c r="D8" s="70"/>
    </row>
    <row r="9" spans="1:4" s="54" customFormat="1" x14ac:dyDescent="0.25">
      <c r="A9" s="69">
        <v>5</v>
      </c>
      <c r="B9" s="73" t="s">
        <v>92</v>
      </c>
      <c r="C9" s="66"/>
      <c r="D9" s="70"/>
    </row>
    <row r="10" spans="1:4" s="54" customFormat="1" x14ac:dyDescent="0.25">
      <c r="A10" s="69">
        <v>6</v>
      </c>
      <c r="B10" s="73" t="s">
        <v>93</v>
      </c>
      <c r="C10" s="66"/>
      <c r="D10" s="70"/>
    </row>
    <row r="11" spans="1:4" s="54" customFormat="1" x14ac:dyDescent="0.25">
      <c r="A11" s="69">
        <v>7</v>
      </c>
      <c r="B11" s="73" t="s">
        <v>94</v>
      </c>
      <c r="C11" s="66"/>
      <c r="D11" s="70"/>
    </row>
    <row r="12" spans="1:4" s="54" customFormat="1" x14ac:dyDescent="0.25">
      <c r="A12" s="69">
        <v>8</v>
      </c>
      <c r="B12" s="73" t="s">
        <v>102</v>
      </c>
      <c r="C12" s="66"/>
      <c r="D12" s="70"/>
    </row>
    <row r="13" spans="1:4" s="54" customFormat="1" x14ac:dyDescent="0.25">
      <c r="A13" s="69"/>
      <c r="B13" s="73"/>
      <c r="C13" s="66"/>
      <c r="D13" s="70"/>
    </row>
    <row r="14" spans="1:4" x14ac:dyDescent="0.25">
      <c r="A14" s="69"/>
      <c r="B14" s="77" t="s">
        <v>85</v>
      </c>
      <c r="C14" s="66"/>
      <c r="D14" s="70"/>
    </row>
    <row r="15" spans="1:4" ht="45" x14ac:dyDescent="0.25">
      <c r="A15" s="69">
        <v>1</v>
      </c>
      <c r="B15" s="73" t="s">
        <v>217</v>
      </c>
      <c r="C15" s="66"/>
      <c r="D15" s="70"/>
    </row>
    <row r="16" spans="1:4" ht="31.5" customHeight="1" x14ac:dyDescent="0.25">
      <c r="A16" s="69">
        <v>2</v>
      </c>
      <c r="B16" s="73" t="s">
        <v>86</v>
      </c>
      <c r="C16" s="66"/>
      <c r="D16" s="70"/>
    </row>
    <row r="17" spans="1:4" ht="45" x14ac:dyDescent="0.25">
      <c r="A17" s="69">
        <v>3</v>
      </c>
      <c r="B17" s="73" t="s">
        <v>218</v>
      </c>
      <c r="C17" s="66"/>
      <c r="D17" s="70"/>
    </row>
    <row r="18" spans="1:4" x14ac:dyDescent="0.25">
      <c r="A18" s="69">
        <v>4</v>
      </c>
      <c r="B18" s="73" t="s">
        <v>131</v>
      </c>
      <c r="C18" s="66"/>
      <c r="D18" s="70"/>
    </row>
    <row r="19" spans="1:4" x14ac:dyDescent="0.25">
      <c r="A19" s="69">
        <v>5</v>
      </c>
      <c r="B19" s="72" t="s">
        <v>219</v>
      </c>
      <c r="C19" s="66"/>
      <c r="D19" s="70"/>
    </row>
    <row r="20" spans="1:4" ht="30" x14ac:dyDescent="0.25">
      <c r="A20" s="69">
        <v>6</v>
      </c>
      <c r="B20" s="73" t="s">
        <v>87</v>
      </c>
      <c r="C20" s="66"/>
      <c r="D20" s="70"/>
    </row>
    <row r="21" spans="1:4" x14ac:dyDescent="0.25">
      <c r="A21" s="69">
        <v>7</v>
      </c>
      <c r="B21" s="73" t="s">
        <v>88</v>
      </c>
      <c r="C21" s="66"/>
      <c r="D21" s="70"/>
    </row>
    <row r="22" spans="1:4" ht="15" customHeight="1" x14ac:dyDescent="0.25">
      <c r="A22" s="69">
        <v>8</v>
      </c>
      <c r="B22" s="73" t="s">
        <v>89</v>
      </c>
      <c r="C22" s="66"/>
      <c r="D22" s="70"/>
    </row>
    <row r="23" spans="1:4" x14ac:dyDescent="0.25">
      <c r="A23" s="69">
        <v>9</v>
      </c>
      <c r="B23" s="73" t="s">
        <v>90</v>
      </c>
      <c r="C23" s="66"/>
      <c r="D23" s="70"/>
    </row>
    <row r="24" spans="1:4" x14ac:dyDescent="0.25">
      <c r="A24" s="13">
        <v>10</v>
      </c>
      <c r="B24" s="73" t="s">
        <v>91</v>
      </c>
      <c r="C24" s="66"/>
    </row>
    <row r="25" spans="1:4" ht="44.25" customHeight="1" x14ac:dyDescent="0.25">
      <c r="A25" s="13">
        <v>11</v>
      </c>
      <c r="B25" s="73" t="s">
        <v>223</v>
      </c>
      <c r="C25" s="66"/>
    </row>
    <row r="26" spans="1:4" x14ac:dyDescent="0.25">
      <c r="B26" s="71"/>
      <c r="C26" s="66"/>
    </row>
    <row r="27" spans="1:4" x14ac:dyDescent="0.25">
      <c r="B27" s="60" t="s">
        <v>103</v>
      </c>
      <c r="C27" s="66"/>
    </row>
    <row r="28" spans="1:4" s="54" customFormat="1" x14ac:dyDescent="0.25">
      <c r="A28" s="13">
        <v>1</v>
      </c>
      <c r="B28" s="73" t="s">
        <v>241</v>
      </c>
      <c r="C28" s="66"/>
    </row>
    <row r="29" spans="1:4" s="54" customFormat="1" x14ac:dyDescent="0.25">
      <c r="A29" s="13">
        <v>2</v>
      </c>
      <c r="B29" s="73" t="s">
        <v>104</v>
      </c>
      <c r="C29" s="66"/>
    </row>
    <row r="30" spans="1:4" s="54" customFormat="1" x14ac:dyDescent="0.25">
      <c r="A30" s="13">
        <v>3</v>
      </c>
      <c r="B30" s="73" t="s">
        <v>244</v>
      </c>
      <c r="C30" s="66"/>
    </row>
    <row r="31" spans="1:4" s="54" customFormat="1" x14ac:dyDescent="0.25">
      <c r="A31" s="13"/>
      <c r="B31" s="73"/>
      <c r="C31" s="66"/>
    </row>
    <row r="32" spans="1:4" s="54" customFormat="1" x14ac:dyDescent="0.25">
      <c r="A32" s="13"/>
      <c r="B32" s="77" t="s">
        <v>96</v>
      </c>
      <c r="C32" s="66"/>
    </row>
    <row r="33" spans="1:3" s="54" customFormat="1" ht="30" x14ac:dyDescent="0.25">
      <c r="A33" s="13">
        <v>1</v>
      </c>
      <c r="B33" s="73" t="s">
        <v>105</v>
      </c>
      <c r="C33" s="66"/>
    </row>
    <row r="34" spans="1:3" s="54" customFormat="1" x14ac:dyDescent="0.25">
      <c r="A34" s="13"/>
      <c r="B34" s="73"/>
      <c r="C34" s="66"/>
    </row>
    <row r="35" spans="1:3" s="54" customFormat="1" x14ac:dyDescent="0.25">
      <c r="A35" s="13"/>
      <c r="B35" s="77" t="s">
        <v>202</v>
      </c>
      <c r="C35" s="66"/>
    </row>
    <row r="36" spans="1:3" s="54" customFormat="1" x14ac:dyDescent="0.25">
      <c r="A36" s="13">
        <v>1</v>
      </c>
      <c r="B36" s="73" t="s">
        <v>220</v>
      </c>
      <c r="C36" s="66"/>
    </row>
    <row r="37" spans="1:3" s="54" customFormat="1" x14ac:dyDescent="0.25">
      <c r="A37" s="13">
        <v>2</v>
      </c>
      <c r="B37" s="73" t="s">
        <v>221</v>
      </c>
      <c r="C37" s="66"/>
    </row>
    <row r="38" spans="1:3" s="54" customFormat="1" x14ac:dyDescent="0.25">
      <c r="A38" s="13"/>
      <c r="B38" s="73"/>
      <c r="C38" s="66"/>
    </row>
    <row r="39" spans="1:3" s="54" customFormat="1" x14ac:dyDescent="0.25">
      <c r="A39" s="13"/>
      <c r="B39" s="77" t="s">
        <v>203</v>
      </c>
      <c r="C39" s="66"/>
    </row>
    <row r="40" spans="1:3" s="54" customFormat="1" x14ac:dyDescent="0.25">
      <c r="A40" s="13">
        <v>1</v>
      </c>
      <c r="B40" s="73" t="s">
        <v>222</v>
      </c>
      <c r="C40" s="66"/>
    </row>
    <row r="41" spans="1:3" x14ac:dyDescent="0.25">
      <c r="A41" s="13"/>
      <c r="B41" s="77"/>
      <c r="C41" s="66"/>
    </row>
  </sheetData>
  <sheetProtection algorithmName="SHA-512" hashValue="zUPf/wOmr+tcYoANFtwC/l1uOyuJ/lsSGDTQ+sgko70synyJWdSh0UI2nw+ZXVrEATtOpE54TyfLkz36VxLMRw==" saltValue="GV6/1t9zFo2mdaca+kZR8w==" spinCount="100000" sheet="1" objects="1" scenarios="1"/>
  <pageMargins left="0.7" right="0.7" top="0.75" bottom="0.75" header="0.3" footer="0.3"/>
  <pageSetup paperSize="9" scale="43"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59" r:id="rId4" name="Check Box 35">
              <controlPr defaultSize="0" autoFill="0" autoLine="0" autoPict="0">
                <anchor moveWithCells="1" sizeWithCells="1">
                  <from>
                    <xdr:col>2</xdr:col>
                    <xdr:colOff>190500</xdr:colOff>
                    <xdr:row>4</xdr:row>
                    <xdr:rowOff>28575</xdr:rowOff>
                  </from>
                  <to>
                    <xdr:col>2</xdr:col>
                    <xdr:colOff>438150</xdr:colOff>
                    <xdr:row>5</xdr:row>
                    <xdr:rowOff>0</xdr:rowOff>
                  </to>
                </anchor>
              </controlPr>
            </control>
          </mc:Choice>
        </mc:AlternateContent>
        <mc:AlternateContent xmlns:mc="http://schemas.openxmlformats.org/markup-compatibility/2006">
          <mc:Choice Requires="x14">
            <control shapeId="1060" r:id="rId5" name="Check Box 36">
              <controlPr defaultSize="0" autoFill="0" autoLine="0" autoPict="0">
                <anchor moveWithCells="1" sizeWithCells="1">
                  <from>
                    <xdr:col>2</xdr:col>
                    <xdr:colOff>190500</xdr:colOff>
                    <xdr:row>5</xdr:row>
                    <xdr:rowOff>28575</xdr:rowOff>
                  </from>
                  <to>
                    <xdr:col>2</xdr:col>
                    <xdr:colOff>438150</xdr:colOff>
                    <xdr:row>5</xdr:row>
                    <xdr:rowOff>190500</xdr:rowOff>
                  </to>
                </anchor>
              </controlPr>
            </control>
          </mc:Choice>
        </mc:AlternateContent>
        <mc:AlternateContent xmlns:mc="http://schemas.openxmlformats.org/markup-compatibility/2006">
          <mc:Choice Requires="x14">
            <control shapeId="1061" r:id="rId6" name="Check Box 37">
              <controlPr defaultSize="0" autoFill="0" autoLine="0" autoPict="0">
                <anchor moveWithCells="1" sizeWithCells="1">
                  <from>
                    <xdr:col>2</xdr:col>
                    <xdr:colOff>190500</xdr:colOff>
                    <xdr:row>6</xdr:row>
                    <xdr:rowOff>28575</xdr:rowOff>
                  </from>
                  <to>
                    <xdr:col>2</xdr:col>
                    <xdr:colOff>438150</xdr:colOff>
                    <xdr:row>6</xdr:row>
                    <xdr:rowOff>190500</xdr:rowOff>
                  </to>
                </anchor>
              </controlPr>
            </control>
          </mc:Choice>
        </mc:AlternateContent>
        <mc:AlternateContent xmlns:mc="http://schemas.openxmlformats.org/markup-compatibility/2006">
          <mc:Choice Requires="x14">
            <control shapeId="1062" r:id="rId7" name="Check Box 38">
              <controlPr defaultSize="0" autoFill="0" autoLine="0" autoPict="0">
                <anchor moveWithCells="1" sizeWithCells="1">
                  <from>
                    <xdr:col>2</xdr:col>
                    <xdr:colOff>190500</xdr:colOff>
                    <xdr:row>7</xdr:row>
                    <xdr:rowOff>28575</xdr:rowOff>
                  </from>
                  <to>
                    <xdr:col>2</xdr:col>
                    <xdr:colOff>438150</xdr:colOff>
                    <xdr:row>8</xdr:row>
                    <xdr:rowOff>0</xdr:rowOff>
                  </to>
                </anchor>
              </controlPr>
            </control>
          </mc:Choice>
        </mc:AlternateContent>
        <mc:AlternateContent xmlns:mc="http://schemas.openxmlformats.org/markup-compatibility/2006">
          <mc:Choice Requires="x14">
            <control shapeId="1063" r:id="rId8" name="Check Box 39">
              <controlPr defaultSize="0" autoFill="0" autoLine="0" autoPict="0">
                <anchor moveWithCells="1" sizeWithCells="1">
                  <from>
                    <xdr:col>2</xdr:col>
                    <xdr:colOff>190500</xdr:colOff>
                    <xdr:row>8</xdr:row>
                    <xdr:rowOff>28575</xdr:rowOff>
                  </from>
                  <to>
                    <xdr:col>2</xdr:col>
                    <xdr:colOff>438150</xdr:colOff>
                    <xdr:row>9</xdr:row>
                    <xdr:rowOff>0</xdr:rowOff>
                  </to>
                </anchor>
              </controlPr>
            </control>
          </mc:Choice>
        </mc:AlternateContent>
        <mc:AlternateContent xmlns:mc="http://schemas.openxmlformats.org/markup-compatibility/2006">
          <mc:Choice Requires="x14">
            <control shapeId="1064" r:id="rId9" name="Check Box 40">
              <controlPr defaultSize="0" autoFill="0" autoLine="0" autoPict="0">
                <anchor moveWithCells="1" sizeWithCells="1">
                  <from>
                    <xdr:col>2</xdr:col>
                    <xdr:colOff>190500</xdr:colOff>
                    <xdr:row>9</xdr:row>
                    <xdr:rowOff>28575</xdr:rowOff>
                  </from>
                  <to>
                    <xdr:col>2</xdr:col>
                    <xdr:colOff>438150</xdr:colOff>
                    <xdr:row>10</xdr:row>
                    <xdr:rowOff>0</xdr:rowOff>
                  </to>
                </anchor>
              </controlPr>
            </control>
          </mc:Choice>
        </mc:AlternateContent>
        <mc:AlternateContent xmlns:mc="http://schemas.openxmlformats.org/markup-compatibility/2006">
          <mc:Choice Requires="x14">
            <control shapeId="1065" r:id="rId10" name="Check Box 41">
              <controlPr defaultSize="0" autoFill="0" autoLine="0" autoPict="0">
                <anchor moveWithCells="1" sizeWithCells="1">
                  <from>
                    <xdr:col>2</xdr:col>
                    <xdr:colOff>190500</xdr:colOff>
                    <xdr:row>10</xdr:row>
                    <xdr:rowOff>28575</xdr:rowOff>
                  </from>
                  <to>
                    <xdr:col>2</xdr:col>
                    <xdr:colOff>438150</xdr:colOff>
                    <xdr:row>11</xdr:row>
                    <xdr:rowOff>0</xdr:rowOff>
                  </to>
                </anchor>
              </controlPr>
            </control>
          </mc:Choice>
        </mc:AlternateContent>
        <mc:AlternateContent xmlns:mc="http://schemas.openxmlformats.org/markup-compatibility/2006">
          <mc:Choice Requires="x14">
            <control shapeId="1066" r:id="rId11" name="Check Box 42">
              <controlPr defaultSize="0" autoFill="0" autoLine="0" autoPict="0">
                <anchor moveWithCells="1" sizeWithCells="1">
                  <from>
                    <xdr:col>2</xdr:col>
                    <xdr:colOff>190500</xdr:colOff>
                    <xdr:row>11</xdr:row>
                    <xdr:rowOff>28575</xdr:rowOff>
                  </from>
                  <to>
                    <xdr:col>2</xdr:col>
                    <xdr:colOff>438150</xdr:colOff>
                    <xdr:row>12</xdr:row>
                    <xdr:rowOff>0</xdr:rowOff>
                  </to>
                </anchor>
              </controlPr>
            </control>
          </mc:Choice>
        </mc:AlternateContent>
        <mc:AlternateContent xmlns:mc="http://schemas.openxmlformats.org/markup-compatibility/2006">
          <mc:Choice Requires="x14">
            <control shapeId="1067" r:id="rId12" name="Check Box 43">
              <controlPr defaultSize="0" autoFill="0" autoLine="0" autoPict="0">
                <anchor moveWithCells="1" sizeWithCells="1">
                  <from>
                    <xdr:col>2</xdr:col>
                    <xdr:colOff>190500</xdr:colOff>
                    <xdr:row>14</xdr:row>
                    <xdr:rowOff>28575</xdr:rowOff>
                  </from>
                  <to>
                    <xdr:col>2</xdr:col>
                    <xdr:colOff>438150</xdr:colOff>
                    <xdr:row>14</xdr:row>
                    <xdr:rowOff>190500</xdr:rowOff>
                  </to>
                </anchor>
              </controlPr>
            </control>
          </mc:Choice>
        </mc:AlternateContent>
        <mc:AlternateContent xmlns:mc="http://schemas.openxmlformats.org/markup-compatibility/2006">
          <mc:Choice Requires="x14">
            <control shapeId="1068" r:id="rId13" name="Check Box 44">
              <controlPr defaultSize="0" autoFill="0" autoLine="0" autoPict="0">
                <anchor moveWithCells="1" sizeWithCells="1">
                  <from>
                    <xdr:col>2</xdr:col>
                    <xdr:colOff>190500</xdr:colOff>
                    <xdr:row>15</xdr:row>
                    <xdr:rowOff>28575</xdr:rowOff>
                  </from>
                  <to>
                    <xdr:col>2</xdr:col>
                    <xdr:colOff>438150</xdr:colOff>
                    <xdr:row>16</xdr:row>
                    <xdr:rowOff>0</xdr:rowOff>
                  </to>
                </anchor>
              </controlPr>
            </control>
          </mc:Choice>
        </mc:AlternateContent>
        <mc:AlternateContent xmlns:mc="http://schemas.openxmlformats.org/markup-compatibility/2006">
          <mc:Choice Requires="x14">
            <control shapeId="1069" r:id="rId14" name="Check Box 45">
              <controlPr defaultSize="0" autoFill="0" autoLine="0" autoPict="0">
                <anchor moveWithCells="1" sizeWithCells="1">
                  <from>
                    <xdr:col>2</xdr:col>
                    <xdr:colOff>190500</xdr:colOff>
                    <xdr:row>16</xdr:row>
                    <xdr:rowOff>28575</xdr:rowOff>
                  </from>
                  <to>
                    <xdr:col>2</xdr:col>
                    <xdr:colOff>438150</xdr:colOff>
                    <xdr:row>16</xdr:row>
                    <xdr:rowOff>190500</xdr:rowOff>
                  </to>
                </anchor>
              </controlPr>
            </control>
          </mc:Choice>
        </mc:AlternateContent>
        <mc:AlternateContent xmlns:mc="http://schemas.openxmlformats.org/markup-compatibility/2006">
          <mc:Choice Requires="x14">
            <control shapeId="1070" r:id="rId15" name="Check Box 46">
              <controlPr defaultSize="0" autoFill="0" autoLine="0" autoPict="0">
                <anchor moveWithCells="1" sizeWithCells="1">
                  <from>
                    <xdr:col>2</xdr:col>
                    <xdr:colOff>190500</xdr:colOff>
                    <xdr:row>17</xdr:row>
                    <xdr:rowOff>28575</xdr:rowOff>
                  </from>
                  <to>
                    <xdr:col>2</xdr:col>
                    <xdr:colOff>438150</xdr:colOff>
                    <xdr:row>18</xdr:row>
                    <xdr:rowOff>0</xdr:rowOff>
                  </to>
                </anchor>
              </controlPr>
            </control>
          </mc:Choice>
        </mc:AlternateContent>
        <mc:AlternateContent xmlns:mc="http://schemas.openxmlformats.org/markup-compatibility/2006">
          <mc:Choice Requires="x14">
            <control shapeId="1071" r:id="rId16" name="Check Box 47">
              <controlPr defaultSize="0" autoFill="0" autoLine="0" autoPict="0">
                <anchor moveWithCells="1" sizeWithCells="1">
                  <from>
                    <xdr:col>2</xdr:col>
                    <xdr:colOff>190500</xdr:colOff>
                    <xdr:row>18</xdr:row>
                    <xdr:rowOff>28575</xdr:rowOff>
                  </from>
                  <to>
                    <xdr:col>2</xdr:col>
                    <xdr:colOff>438150</xdr:colOff>
                    <xdr:row>19</xdr:row>
                    <xdr:rowOff>0</xdr:rowOff>
                  </to>
                </anchor>
              </controlPr>
            </control>
          </mc:Choice>
        </mc:AlternateContent>
        <mc:AlternateContent xmlns:mc="http://schemas.openxmlformats.org/markup-compatibility/2006">
          <mc:Choice Requires="x14">
            <control shapeId="1072" r:id="rId17" name="Check Box 48">
              <controlPr defaultSize="0" autoFill="0" autoLine="0" autoPict="0">
                <anchor moveWithCells="1" sizeWithCells="1">
                  <from>
                    <xdr:col>2</xdr:col>
                    <xdr:colOff>190500</xdr:colOff>
                    <xdr:row>19</xdr:row>
                    <xdr:rowOff>28575</xdr:rowOff>
                  </from>
                  <to>
                    <xdr:col>2</xdr:col>
                    <xdr:colOff>438150</xdr:colOff>
                    <xdr:row>19</xdr:row>
                    <xdr:rowOff>190500</xdr:rowOff>
                  </to>
                </anchor>
              </controlPr>
            </control>
          </mc:Choice>
        </mc:AlternateContent>
        <mc:AlternateContent xmlns:mc="http://schemas.openxmlformats.org/markup-compatibility/2006">
          <mc:Choice Requires="x14">
            <control shapeId="1073" r:id="rId18" name="Check Box 49">
              <controlPr defaultSize="0" autoFill="0" autoLine="0" autoPict="0">
                <anchor moveWithCells="1" sizeWithCells="1">
                  <from>
                    <xdr:col>2</xdr:col>
                    <xdr:colOff>190500</xdr:colOff>
                    <xdr:row>20</xdr:row>
                    <xdr:rowOff>28575</xdr:rowOff>
                  </from>
                  <to>
                    <xdr:col>2</xdr:col>
                    <xdr:colOff>438150</xdr:colOff>
                    <xdr:row>21</xdr:row>
                    <xdr:rowOff>0</xdr:rowOff>
                  </to>
                </anchor>
              </controlPr>
            </control>
          </mc:Choice>
        </mc:AlternateContent>
        <mc:AlternateContent xmlns:mc="http://schemas.openxmlformats.org/markup-compatibility/2006">
          <mc:Choice Requires="x14">
            <control shapeId="1074" r:id="rId19" name="Check Box 50">
              <controlPr defaultSize="0" autoFill="0" autoLine="0" autoPict="0">
                <anchor moveWithCells="1" sizeWithCells="1">
                  <from>
                    <xdr:col>2</xdr:col>
                    <xdr:colOff>190500</xdr:colOff>
                    <xdr:row>21</xdr:row>
                    <xdr:rowOff>28575</xdr:rowOff>
                  </from>
                  <to>
                    <xdr:col>2</xdr:col>
                    <xdr:colOff>438150</xdr:colOff>
                    <xdr:row>22</xdr:row>
                    <xdr:rowOff>0</xdr:rowOff>
                  </to>
                </anchor>
              </controlPr>
            </control>
          </mc:Choice>
        </mc:AlternateContent>
        <mc:AlternateContent xmlns:mc="http://schemas.openxmlformats.org/markup-compatibility/2006">
          <mc:Choice Requires="x14">
            <control shapeId="1075" r:id="rId20" name="Check Box 51">
              <controlPr defaultSize="0" autoFill="0" autoLine="0" autoPict="0">
                <anchor moveWithCells="1" sizeWithCells="1">
                  <from>
                    <xdr:col>2</xdr:col>
                    <xdr:colOff>190500</xdr:colOff>
                    <xdr:row>22</xdr:row>
                    <xdr:rowOff>28575</xdr:rowOff>
                  </from>
                  <to>
                    <xdr:col>2</xdr:col>
                    <xdr:colOff>438150</xdr:colOff>
                    <xdr:row>23</xdr:row>
                    <xdr:rowOff>0</xdr:rowOff>
                  </to>
                </anchor>
              </controlPr>
            </control>
          </mc:Choice>
        </mc:AlternateContent>
        <mc:AlternateContent xmlns:mc="http://schemas.openxmlformats.org/markup-compatibility/2006">
          <mc:Choice Requires="x14">
            <control shapeId="1076" r:id="rId21" name="Check Box 52">
              <controlPr defaultSize="0" autoFill="0" autoLine="0" autoPict="0">
                <anchor moveWithCells="1" sizeWithCells="1">
                  <from>
                    <xdr:col>2</xdr:col>
                    <xdr:colOff>190500</xdr:colOff>
                    <xdr:row>23</xdr:row>
                    <xdr:rowOff>28575</xdr:rowOff>
                  </from>
                  <to>
                    <xdr:col>2</xdr:col>
                    <xdr:colOff>438150</xdr:colOff>
                    <xdr:row>24</xdr:row>
                    <xdr:rowOff>0</xdr:rowOff>
                  </to>
                </anchor>
              </controlPr>
            </control>
          </mc:Choice>
        </mc:AlternateContent>
        <mc:AlternateContent xmlns:mc="http://schemas.openxmlformats.org/markup-compatibility/2006">
          <mc:Choice Requires="x14">
            <control shapeId="1077" r:id="rId22" name="Check Box 53">
              <controlPr defaultSize="0" autoFill="0" autoLine="0" autoPict="0">
                <anchor moveWithCells="1" sizeWithCells="1">
                  <from>
                    <xdr:col>2</xdr:col>
                    <xdr:colOff>190500</xdr:colOff>
                    <xdr:row>24</xdr:row>
                    <xdr:rowOff>28575</xdr:rowOff>
                  </from>
                  <to>
                    <xdr:col>2</xdr:col>
                    <xdr:colOff>438150</xdr:colOff>
                    <xdr:row>24</xdr:row>
                    <xdr:rowOff>190500</xdr:rowOff>
                  </to>
                </anchor>
              </controlPr>
            </control>
          </mc:Choice>
        </mc:AlternateContent>
        <mc:AlternateContent xmlns:mc="http://schemas.openxmlformats.org/markup-compatibility/2006">
          <mc:Choice Requires="x14">
            <control shapeId="1078" r:id="rId23" name="Check Box 54">
              <controlPr defaultSize="0" autoFill="0" autoLine="0" autoPict="0">
                <anchor moveWithCells="1" sizeWithCells="1">
                  <from>
                    <xdr:col>2</xdr:col>
                    <xdr:colOff>190500</xdr:colOff>
                    <xdr:row>27</xdr:row>
                    <xdr:rowOff>28575</xdr:rowOff>
                  </from>
                  <to>
                    <xdr:col>2</xdr:col>
                    <xdr:colOff>438150</xdr:colOff>
                    <xdr:row>28</xdr:row>
                    <xdr:rowOff>0</xdr:rowOff>
                  </to>
                </anchor>
              </controlPr>
            </control>
          </mc:Choice>
        </mc:AlternateContent>
        <mc:AlternateContent xmlns:mc="http://schemas.openxmlformats.org/markup-compatibility/2006">
          <mc:Choice Requires="x14">
            <control shapeId="1079" r:id="rId24" name="Check Box 55">
              <controlPr defaultSize="0" autoFill="0" autoLine="0" autoPict="0">
                <anchor moveWithCells="1" sizeWithCells="1">
                  <from>
                    <xdr:col>2</xdr:col>
                    <xdr:colOff>190500</xdr:colOff>
                    <xdr:row>28</xdr:row>
                    <xdr:rowOff>28575</xdr:rowOff>
                  </from>
                  <to>
                    <xdr:col>2</xdr:col>
                    <xdr:colOff>438150</xdr:colOff>
                    <xdr:row>29</xdr:row>
                    <xdr:rowOff>0</xdr:rowOff>
                  </to>
                </anchor>
              </controlPr>
            </control>
          </mc:Choice>
        </mc:AlternateContent>
        <mc:AlternateContent xmlns:mc="http://schemas.openxmlformats.org/markup-compatibility/2006">
          <mc:Choice Requires="x14">
            <control shapeId="1080" r:id="rId25" name="Check Box 56">
              <controlPr defaultSize="0" autoFill="0" autoLine="0" autoPict="0">
                <anchor moveWithCells="1" sizeWithCells="1">
                  <from>
                    <xdr:col>2</xdr:col>
                    <xdr:colOff>190500</xdr:colOff>
                    <xdr:row>32</xdr:row>
                    <xdr:rowOff>28575</xdr:rowOff>
                  </from>
                  <to>
                    <xdr:col>2</xdr:col>
                    <xdr:colOff>438150</xdr:colOff>
                    <xdr:row>32</xdr:row>
                    <xdr:rowOff>190500</xdr:rowOff>
                  </to>
                </anchor>
              </controlPr>
            </control>
          </mc:Choice>
        </mc:AlternateContent>
        <mc:AlternateContent xmlns:mc="http://schemas.openxmlformats.org/markup-compatibility/2006">
          <mc:Choice Requires="x14">
            <control shapeId="1081" r:id="rId26" name="Check Box 57">
              <controlPr defaultSize="0" autoFill="0" autoLine="0" autoPict="0">
                <anchor moveWithCells="1" sizeWithCells="1">
                  <from>
                    <xdr:col>2</xdr:col>
                    <xdr:colOff>190500</xdr:colOff>
                    <xdr:row>33</xdr:row>
                    <xdr:rowOff>28575</xdr:rowOff>
                  </from>
                  <to>
                    <xdr:col>2</xdr:col>
                    <xdr:colOff>438150</xdr:colOff>
                    <xdr:row>34</xdr:row>
                    <xdr:rowOff>0</xdr:rowOff>
                  </to>
                </anchor>
              </controlPr>
            </control>
          </mc:Choice>
        </mc:AlternateContent>
        <mc:AlternateContent xmlns:mc="http://schemas.openxmlformats.org/markup-compatibility/2006">
          <mc:Choice Requires="x14">
            <control shapeId="1082" r:id="rId27" name="Check Box 58">
              <controlPr defaultSize="0" autoFill="0" autoLine="0" autoPict="0">
                <anchor moveWithCells="1" sizeWithCells="1">
                  <from>
                    <xdr:col>2</xdr:col>
                    <xdr:colOff>190500</xdr:colOff>
                    <xdr:row>35</xdr:row>
                    <xdr:rowOff>28575</xdr:rowOff>
                  </from>
                  <to>
                    <xdr:col>2</xdr:col>
                    <xdr:colOff>438150</xdr:colOff>
                    <xdr:row>36</xdr:row>
                    <xdr:rowOff>0</xdr:rowOff>
                  </to>
                </anchor>
              </controlPr>
            </control>
          </mc:Choice>
        </mc:AlternateContent>
        <mc:AlternateContent xmlns:mc="http://schemas.openxmlformats.org/markup-compatibility/2006">
          <mc:Choice Requires="x14">
            <control shapeId="1083" r:id="rId28" name="Check Box 59">
              <controlPr defaultSize="0" autoFill="0" autoLine="0" autoPict="0">
                <anchor moveWithCells="1" sizeWithCells="1">
                  <from>
                    <xdr:col>2</xdr:col>
                    <xdr:colOff>190500</xdr:colOff>
                    <xdr:row>36</xdr:row>
                    <xdr:rowOff>28575</xdr:rowOff>
                  </from>
                  <to>
                    <xdr:col>2</xdr:col>
                    <xdr:colOff>438150</xdr:colOff>
                    <xdr:row>37</xdr:row>
                    <xdr:rowOff>0</xdr:rowOff>
                  </to>
                </anchor>
              </controlPr>
            </control>
          </mc:Choice>
        </mc:AlternateContent>
        <mc:AlternateContent xmlns:mc="http://schemas.openxmlformats.org/markup-compatibility/2006">
          <mc:Choice Requires="x14">
            <control shapeId="1084" r:id="rId29" name="Check Box 60">
              <controlPr defaultSize="0" autoFill="0" autoLine="0" autoPict="0">
                <anchor moveWithCells="1" sizeWithCells="1">
                  <from>
                    <xdr:col>2</xdr:col>
                    <xdr:colOff>190500</xdr:colOff>
                    <xdr:row>39</xdr:row>
                    <xdr:rowOff>28575</xdr:rowOff>
                  </from>
                  <to>
                    <xdr:col>2</xdr:col>
                    <xdr:colOff>438150</xdr:colOff>
                    <xdr:row>40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D16"/>
  <sheetViews>
    <sheetView workbookViewId="0">
      <selection activeCell="A17" sqref="A17"/>
    </sheetView>
  </sheetViews>
  <sheetFormatPr defaultRowHeight="15" x14ac:dyDescent="0.25"/>
  <cols>
    <col min="1" max="1" width="19.7109375" bestFit="1" customWidth="1"/>
    <col min="2" max="2" width="21.85546875" style="128" bestFit="1" customWidth="1"/>
    <col min="3" max="3" width="18.85546875" bestFit="1" customWidth="1"/>
    <col min="4" max="4" width="18.85546875" style="128" bestFit="1" customWidth="1"/>
  </cols>
  <sheetData>
    <row r="1" spans="1:4" s="54" customFormat="1" x14ac:dyDescent="0.25">
      <c r="A1" s="7">
        <v>1</v>
      </c>
      <c r="B1" s="128"/>
      <c r="D1" s="128"/>
    </row>
    <row r="2" spans="1:4" x14ac:dyDescent="0.25">
      <c r="A2" s="7" t="s">
        <v>127</v>
      </c>
      <c r="B2" s="129" t="str">
        <f>VLOOKUP($A$1,Verzamelblad!$A$3:$AH$41,2)</f>
        <v>Het Avontuur</v>
      </c>
      <c r="C2" s="7"/>
      <c r="D2" s="129"/>
    </row>
    <row r="3" spans="1:4" s="54" customFormat="1" x14ac:dyDescent="0.25">
      <c r="A3" s="7"/>
      <c r="B3" s="129" t="str">
        <f>VLOOKUP($A$1,Verzamelblad!$A$3:$AH$41,3)</f>
        <v>Veldboeket</v>
      </c>
      <c r="C3" s="7">
        <f>VLOOKUP($A$1,Verzamelblad!$A$3:$AH$41,4)</f>
        <v>1</v>
      </c>
      <c r="D3" s="129"/>
    </row>
    <row r="4" spans="1:4" s="54" customFormat="1" x14ac:dyDescent="0.25">
      <c r="A4" s="7"/>
      <c r="B4" s="129" t="str">
        <f>VLOOKUP($A$1,Verzamelblad!$A$3:$AH$41,7)</f>
        <v>Zoeterwoude</v>
      </c>
      <c r="C4" s="7"/>
      <c r="D4" s="129"/>
    </row>
    <row r="5" spans="1:4" s="54" customFormat="1" x14ac:dyDescent="0.25">
      <c r="B5" s="128"/>
      <c r="D5" s="128"/>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x14ac:dyDescent="0.25">
      <c r="A10" s="90" t="s">
        <v>97</v>
      </c>
      <c r="B10" s="131">
        <f>VLOOKUP($A$1,Verzamelblad!$A$3:$AH$41,17)</f>
        <v>2</v>
      </c>
      <c r="C10" s="89" t="s">
        <v>227</v>
      </c>
      <c r="D10" s="131">
        <f>VLOOKUP($A$1,Verzamelblad!$A$3:$AH$41,19)</f>
        <v>80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x14ac:dyDescent="0.25">
      <c r="A13" s="56" t="s">
        <v>96</v>
      </c>
      <c r="B13" s="131">
        <f>VLOOKUP($A$1,Verzamelblad!$A$3:$AH$41,26)</f>
        <v>1</v>
      </c>
      <c r="C13" s="89" t="str">
        <f>Verzamelblad!AA3</f>
        <v>240 L</v>
      </c>
      <c r="D13" s="131" t="str">
        <f>VLOOKUP($A$1,Verzamelblad!$A$3:$AH$41,28)</f>
        <v>op afroep</v>
      </c>
    </row>
    <row r="14" spans="1:4" hidden="1" x14ac:dyDescent="0.25">
      <c r="A14" s="56" t="s">
        <v>201</v>
      </c>
      <c r="B14" s="131">
        <f>VLOOKUP($A$1,Verzamelblad!$A$3:$AH$41,29)</f>
        <v>0</v>
      </c>
      <c r="C14" s="89" t="s">
        <v>226</v>
      </c>
      <c r="D14" s="131">
        <f>VLOOKUP($A$1,Verzamelblad!$A$3:$AH$41,31)</f>
        <v>0</v>
      </c>
    </row>
    <row r="15" spans="1:4" x14ac:dyDescent="0.25">
      <c r="A15" s="56" t="s">
        <v>201</v>
      </c>
      <c r="B15" s="131">
        <f>VLOOKUP($A$1,Verzamelblad!$A$3:$AH$41,32)</f>
        <v>1</v>
      </c>
      <c r="C15" s="89" t="str">
        <f>VLOOKUP($A$1,Verzamelblad!$A$3:$AH$41,33)</f>
        <v>1100 L</v>
      </c>
      <c r="D15" s="131">
        <f>VLOOKUP($A$1,Verzamelblad!$A$3:$AH$41,34)</f>
        <v>80</v>
      </c>
    </row>
    <row r="16" spans="1:4" s="54" customFormat="1" x14ac:dyDescent="0.25">
      <c r="A16" s="56" t="s">
        <v>243</v>
      </c>
      <c r="B16" s="131">
        <v>1</v>
      </c>
      <c r="C16" s="89" t="s">
        <v>224</v>
      </c>
      <c r="D16" s="131">
        <v>40</v>
      </c>
    </row>
  </sheetData>
  <sheetProtection algorithmName="SHA-512" hashValue="ss0vpyCVQLtCLKlUJHgqum/tyq6r9AQo1dY7VgMRDBCcYIBdTNsY/SvVRvlLz+eWbUf2/zEWDr+0Qz1oJGFcbA==" saltValue="D8roIipWzK9ndkXCdONAoA==" spinCount="100000" sheet="1" objects="1" scenarios="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2</v>
      </c>
    </row>
    <row r="2" spans="1:4" x14ac:dyDescent="0.25">
      <c r="A2" s="7" t="s">
        <v>127</v>
      </c>
      <c r="B2" s="129" t="str">
        <f>VLOOKUP($A$1,Verzamelblad!$A$3:$AH$41,2)</f>
        <v>Bernardus</v>
      </c>
      <c r="C2" s="7"/>
      <c r="D2" s="129"/>
    </row>
    <row r="3" spans="1:4" x14ac:dyDescent="0.25">
      <c r="A3" s="7"/>
      <c r="B3" s="129" t="str">
        <f>VLOOKUP($A$1,Verzamelblad!$A$3:$AH$41,3)</f>
        <v>Kooikerpad</v>
      </c>
      <c r="C3" s="7">
        <f>VLOOKUP($A$1,Verzamelblad!$A$3:$AH$41,4)</f>
        <v>2</v>
      </c>
      <c r="D3" s="129"/>
    </row>
    <row r="4" spans="1:4" x14ac:dyDescent="0.25">
      <c r="A4" s="7"/>
      <c r="B4" s="129" t="str">
        <f>VLOOKUP($A$1,Verzamelblad!$A$3:$AH$41,7)</f>
        <v>Zoeterwoude</v>
      </c>
      <c r="C4" s="7"/>
      <c r="D4" s="129"/>
    </row>
    <row r="6" spans="1:4" x14ac:dyDescent="0.25">
      <c r="A6" s="78" t="s">
        <v>98</v>
      </c>
      <c r="B6" s="132" t="s">
        <v>124</v>
      </c>
      <c r="C6" s="79" t="s">
        <v>125</v>
      </c>
      <c r="D6" s="130" t="s">
        <v>126</v>
      </c>
    </row>
    <row r="7" spans="1:4" x14ac:dyDescent="0.25">
      <c r="A7" s="76" t="s">
        <v>97</v>
      </c>
      <c r="B7" s="131">
        <f>VLOOKUP($A$1,Verzamelblad!$A$3:$AH$41,8)</f>
        <v>2</v>
      </c>
      <c r="C7" s="89" t="s">
        <v>224</v>
      </c>
      <c r="D7" s="131">
        <f>VLOOKUP($A$1,Verzamelblad!$A$3:$AH$41,10)</f>
        <v>40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x14ac:dyDescent="0.25">
      <c r="A10" s="90" t="s">
        <v>97</v>
      </c>
      <c r="B10" s="131">
        <f>VLOOKUP($A$1,Verzamelblad!$A$3:$AH$41,17)</f>
        <v>1</v>
      </c>
      <c r="C10" s="89" t="s">
        <v>227</v>
      </c>
      <c r="D10" s="131">
        <f>VLOOKUP($A$1,Verzamelblad!$A$3:$AH$41,19)</f>
        <v>40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hidden="1" x14ac:dyDescent="0.25">
      <c r="A14" s="56" t="s">
        <v>201</v>
      </c>
      <c r="B14" s="131">
        <f>VLOOKUP($A$1,Verzamelblad!$A$3:$AH$41,29)</f>
        <v>0</v>
      </c>
      <c r="C14" s="89" t="s">
        <v>226</v>
      </c>
      <c r="D14" s="131">
        <f>VLOOKUP($A$1,Verzamelblad!$A$3:$AH$41,31)</f>
        <v>0</v>
      </c>
    </row>
    <row r="15" spans="1:4" x14ac:dyDescent="0.25">
      <c r="A15" s="56" t="s">
        <v>201</v>
      </c>
      <c r="B15" s="131">
        <f>VLOOKUP($A$1,Verzamelblad!$A$3:$AH$41,32)</f>
        <v>1</v>
      </c>
      <c r="C15" s="89" t="str">
        <f>VLOOKUP($A$1,Verzamelblad!$A$3:$AH$41,33)</f>
        <v>1300 L</v>
      </c>
      <c r="D15" s="131">
        <f>VLOOKUP($A$1,Verzamelblad!$A$3:$AH$41,34)</f>
        <v>40</v>
      </c>
    </row>
    <row r="16" spans="1:4" x14ac:dyDescent="0.25">
      <c r="A16" s="56" t="s">
        <v>243</v>
      </c>
      <c r="B16" s="131">
        <v>1</v>
      </c>
      <c r="C16" s="89" t="s">
        <v>224</v>
      </c>
      <c r="D16" s="131">
        <v>40</v>
      </c>
    </row>
  </sheetData>
  <sheetProtection algorithmName="SHA-512" hashValue="Ilhf8bXEseGBbCgHpJeYE5BRfVkQ3noclHJANodObVdMfK+kL5dBSMQ5nrqdjIGXgAQvYn9kRdbV0jZD1roG3g==" saltValue="sPicC6SP3FDGJWmM7nVrFg==" spinCount="100000" sheet="1" objects="1" scenarios="1"/>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3</v>
      </c>
    </row>
    <row r="2" spans="1:4" x14ac:dyDescent="0.25">
      <c r="A2" s="7" t="s">
        <v>127</v>
      </c>
      <c r="B2" s="129" t="str">
        <f>VLOOKUP($A$1,Verzamelblad!$A$3:$AH$41,2)</f>
        <v>Basisschool Joppensz</v>
      </c>
      <c r="C2" s="7"/>
      <c r="D2" s="129"/>
    </row>
    <row r="3" spans="1:4" x14ac:dyDescent="0.25">
      <c r="A3" s="7"/>
      <c r="B3" s="129" t="str">
        <f>VLOOKUP($A$1,Verzamelblad!$A$3:$AH$41,3)</f>
        <v>Van Vollenhovenkade</v>
      </c>
      <c r="C3" s="7">
        <f>VLOOKUP($A$1,Verzamelblad!$A$3:$AH$41,4)</f>
        <v>15</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x14ac:dyDescent="0.25">
      <c r="A10" s="90" t="s">
        <v>97</v>
      </c>
      <c r="B10" s="131">
        <f>VLOOKUP($A$1,Verzamelblad!$A$3:$AH$41,17)</f>
        <v>1</v>
      </c>
      <c r="C10" s="89" t="s">
        <v>227</v>
      </c>
      <c r="D10" s="131" t="str">
        <f>VLOOKUP($A$1,Verzamelblad!$A$3:$AH$41,19)</f>
        <v>op afroep</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hidden="1" x14ac:dyDescent="0.25">
      <c r="A14" s="56" t="s">
        <v>201</v>
      </c>
      <c r="B14" s="131">
        <f>VLOOKUP($A$1,Verzamelblad!$A$3:$AH$41,29)</f>
        <v>0</v>
      </c>
      <c r="C14" s="89" t="s">
        <v>226</v>
      </c>
      <c r="D14" s="131">
        <f>VLOOKUP($A$1,Verzamelblad!$A$3:$AH$41,31)</f>
        <v>0</v>
      </c>
    </row>
    <row r="15" spans="1:4" hidden="1" x14ac:dyDescent="0.25">
      <c r="A15" s="56"/>
      <c r="B15" s="131">
        <f>VLOOKUP($A$1,Verzamelblad!$A$3:$AH$41,32)</f>
        <v>0</v>
      </c>
      <c r="C15" s="89">
        <f>VLOOKUP($A$1,Verzamelblad!$A$3:$AH$41,33)</f>
        <v>0</v>
      </c>
      <c r="D15" s="131">
        <f>VLOOKUP($A$1,Verzamelblad!$A$3:$AH$41,34)</f>
        <v>0</v>
      </c>
    </row>
    <row r="16" spans="1:4" x14ac:dyDescent="0.25">
      <c r="A16" s="56" t="s">
        <v>243</v>
      </c>
      <c r="B16" s="131">
        <v>1</v>
      </c>
      <c r="C16" s="89" t="s">
        <v>224</v>
      </c>
      <c r="D16" s="131">
        <v>40</v>
      </c>
    </row>
  </sheetData>
  <sheetProtection algorithmName="SHA-512" hashValue="jRvzgE38FShLeLa7R8OIHmWuhhAFylU6iSeEZxAT3s7NLtiminqHnDun0mnpxqQTmSHyrF81J5C0wFHKK0bWcw==" saltValue="Rnt4v3mFv587wQXtx9kuZA==" spinCount="100000" sheet="1" objects="1" scenarios="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7" sqref="A17"/>
    </sheetView>
  </sheetViews>
  <sheetFormatPr defaultRowHeight="15" x14ac:dyDescent="0.25"/>
  <cols>
    <col min="1" max="1" width="19.7109375" style="54" bestFit="1" customWidth="1"/>
    <col min="2" max="2" width="21.85546875" style="128" bestFit="1" customWidth="1"/>
    <col min="3" max="3" width="18.85546875" style="54" bestFit="1" customWidth="1"/>
    <col min="4" max="4" width="18.85546875" style="128" bestFit="1" customWidth="1"/>
    <col min="5" max="16384" width="9.140625" style="54"/>
  </cols>
  <sheetData>
    <row r="1" spans="1:4" x14ac:dyDescent="0.25">
      <c r="A1" s="7">
        <v>4</v>
      </c>
    </row>
    <row r="2" spans="1:4" x14ac:dyDescent="0.25">
      <c r="A2" s="7" t="s">
        <v>127</v>
      </c>
      <c r="B2" s="129" t="str">
        <f>VLOOKUP($A$1,Verzamelblad!$A$3:$AH$41,2)</f>
        <v>t Klankbord</v>
      </c>
      <c r="C2" s="7"/>
      <c r="D2" s="129"/>
    </row>
    <row r="3" spans="1:4" x14ac:dyDescent="0.25">
      <c r="A3" s="7"/>
      <c r="B3" s="129" t="str">
        <f>VLOOKUP($A$1,Verzamelblad!$A$3:$AH$41,3)</f>
        <v>A.Kleynstraat</v>
      </c>
      <c r="C3" s="7">
        <f>VLOOKUP($A$1,Verzamelblad!$A$3:$AH$41,4)</f>
        <v>6</v>
      </c>
      <c r="D3" s="129"/>
    </row>
    <row r="4" spans="1:4" x14ac:dyDescent="0.25">
      <c r="A4" s="7"/>
      <c r="B4" s="129" t="str">
        <f>VLOOKUP($A$1,Verzamelblad!$A$3:$AH$41,7)</f>
        <v>Leiden</v>
      </c>
      <c r="C4" s="7"/>
      <c r="D4" s="129"/>
    </row>
    <row r="6" spans="1:4" x14ac:dyDescent="0.25">
      <c r="A6" s="78" t="s">
        <v>98</v>
      </c>
      <c r="B6" s="132" t="s">
        <v>124</v>
      </c>
      <c r="C6" s="79" t="s">
        <v>125</v>
      </c>
      <c r="D6" s="130" t="s">
        <v>126</v>
      </c>
    </row>
    <row r="7" spans="1:4" hidden="1" x14ac:dyDescent="0.25">
      <c r="A7" s="76" t="s">
        <v>97</v>
      </c>
      <c r="B7" s="131">
        <f>VLOOKUP($A$1,Verzamelblad!$A$3:$AH$41,8)</f>
        <v>0</v>
      </c>
      <c r="C7" s="89" t="s">
        <v>224</v>
      </c>
      <c r="D7" s="131">
        <f>VLOOKUP($A$1,Verzamelblad!$A$3:$AH$41,10)</f>
        <v>0</v>
      </c>
    </row>
    <row r="8" spans="1:4" hidden="1" x14ac:dyDescent="0.25">
      <c r="A8" s="76" t="s">
        <v>97</v>
      </c>
      <c r="B8" s="131">
        <f>VLOOKUP($A$1,Verzamelblad!$A$3:$AH$41,11)</f>
        <v>0</v>
      </c>
      <c r="C8" s="89" t="s">
        <v>225</v>
      </c>
      <c r="D8" s="131">
        <f>VLOOKUP($A$1,Verzamelblad!$A$3:$AH$41,13)</f>
        <v>0</v>
      </c>
    </row>
    <row r="9" spans="1:4" hidden="1" x14ac:dyDescent="0.25">
      <c r="A9" s="88" t="s">
        <v>97</v>
      </c>
      <c r="B9" s="131">
        <f>VLOOKUP($A$1,Verzamelblad!$A$3:$AH$41,14)</f>
        <v>0</v>
      </c>
      <c r="C9" s="89" t="s">
        <v>226</v>
      </c>
      <c r="D9" s="131">
        <f>VLOOKUP($A$1,Verzamelblad!$A$3:$AH$41,16)</f>
        <v>0</v>
      </c>
    </row>
    <row r="10" spans="1:4" x14ac:dyDescent="0.25">
      <c r="A10" s="90" t="s">
        <v>97</v>
      </c>
      <c r="B10" s="131">
        <f>VLOOKUP($A$1,Verzamelblad!$A$3:$AH$41,17)</f>
        <v>1</v>
      </c>
      <c r="C10" s="89" t="s">
        <v>227</v>
      </c>
      <c r="D10" s="131">
        <f>VLOOKUP($A$1,Verzamelblad!$A$3:$AH$41,19)</f>
        <v>80</v>
      </c>
    </row>
    <row r="11" spans="1:4" x14ac:dyDescent="0.25">
      <c r="A11" s="56" t="s">
        <v>97</v>
      </c>
      <c r="B11" s="131">
        <f>VLOOKUP($A$1,Verzamelblad!$A$3:$AH$41,20)</f>
        <v>1</v>
      </c>
      <c r="C11" s="89" t="s">
        <v>228</v>
      </c>
      <c r="D11" s="131">
        <f>VLOOKUP($A$1,Verzamelblad!$A$3:$AH$41,22)</f>
        <v>40</v>
      </c>
    </row>
    <row r="12" spans="1:4" hidden="1" x14ac:dyDescent="0.25">
      <c r="A12" s="56" t="s">
        <v>201</v>
      </c>
      <c r="B12" s="131">
        <f>VLOOKUP($A$1,Verzamelblad!$A$3:$AH$41,23)</f>
        <v>0</v>
      </c>
      <c r="C12" s="89" t="s">
        <v>224</v>
      </c>
      <c r="D12" s="131">
        <f>VLOOKUP($A$1,Verzamelblad!$A$3:$AH$41,25)</f>
        <v>0</v>
      </c>
    </row>
    <row r="13" spans="1:4" hidden="1" x14ac:dyDescent="0.25">
      <c r="A13" s="56" t="s">
        <v>201</v>
      </c>
      <c r="B13" s="131">
        <f>VLOOKUP($A$1,Verzamelblad!$A$3:$AH$41,26)</f>
        <v>0</v>
      </c>
      <c r="C13" s="89" t="s">
        <v>225</v>
      </c>
      <c r="D13" s="131">
        <f>VLOOKUP($A$1,Verzamelblad!$A$3:$AH$41,28)</f>
        <v>0</v>
      </c>
    </row>
    <row r="14" spans="1:4" x14ac:dyDescent="0.25">
      <c r="A14" s="56" t="s">
        <v>201</v>
      </c>
      <c r="B14" s="131">
        <f>VLOOKUP($A$1,Verzamelblad!$A$3:$AH$41,29)</f>
        <v>0</v>
      </c>
      <c r="C14" s="89" t="s">
        <v>226</v>
      </c>
      <c r="D14" s="131">
        <f>VLOOKUP($A$1,Verzamelblad!$A$3:$AH$41,31)</f>
        <v>0</v>
      </c>
    </row>
    <row r="15" spans="1:4" hidden="1" x14ac:dyDescent="0.25">
      <c r="A15" s="56"/>
      <c r="B15" s="131">
        <f>VLOOKUP($A$1,Verzamelblad!$A$3:$AH$41,32)</f>
        <v>0</v>
      </c>
      <c r="C15" s="89">
        <f>VLOOKUP($A$1,Verzamelblad!$A$3:$AH$41,33)</f>
        <v>0</v>
      </c>
      <c r="D15" s="131">
        <f>VLOOKUP($A$1,Verzamelblad!$A$3:$AH$41,34)</f>
        <v>0</v>
      </c>
    </row>
    <row r="16" spans="1:4" x14ac:dyDescent="0.25">
      <c r="A16" s="56" t="s">
        <v>243</v>
      </c>
      <c r="B16" s="131">
        <v>1</v>
      </c>
      <c r="C16" s="89" t="s">
        <v>224</v>
      </c>
      <c r="D16" s="131">
        <v>40</v>
      </c>
    </row>
  </sheetData>
  <sheetProtection algorithmName="SHA-512" hashValue="9zmi4rQ1/LoSY0NjJmQhWR/6yn7F4g0pcrWk0OX/Exl7yhCa252JUWc4jQjL9Q2CUW7ZoQjMCiu13SIhqhNpKg==" saltValue="OLq98+oGSvqW+z3YVyk67Q=="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46</vt:i4>
      </vt:variant>
      <vt:variant>
        <vt:lpstr>Benoemde bereiken</vt:lpstr>
      </vt:variant>
      <vt:variant>
        <vt:i4>2</vt:i4>
      </vt:variant>
    </vt:vector>
  </HeadingPairs>
  <TitlesOfParts>
    <vt:vector size="48" baseType="lpstr">
      <vt:lpstr>Verzamelblad</vt:lpstr>
      <vt:lpstr>Algemene gegevens</vt:lpstr>
      <vt:lpstr>Voorbeeld Kernassortiment</vt:lpstr>
      <vt:lpstr>Prijzenblad</vt:lpstr>
      <vt:lpstr>Programma van Eisen</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7. overige tafels</vt:lpstr>
      <vt:lpstr>8.Kasten - modulair</vt:lpstr>
      <vt:lpstr>'7. overige tafels'!Afdrukbereik</vt:lpstr>
      <vt:lpstr>'Algemene gegevens'!Afdrukbereik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Leonieke Westra</cp:lastModifiedBy>
  <cp:lastPrinted>2019-07-16T07:35:49Z</cp:lastPrinted>
  <dcterms:created xsi:type="dcterms:W3CDTF">2017-01-16T09:18:51Z</dcterms:created>
  <dcterms:modified xsi:type="dcterms:W3CDTF">2020-04-09T18:25:17Z</dcterms:modified>
</cp:coreProperties>
</file>