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Realisatie Beh\4a Projecten\3 Projectdossiers\100245R-100575W-100619G Kleurenbuurt (Poelenburg west 3-4) integraal\14 selectie - aanbesteding - gunning\Bestek 05-2020 - Herinrichting\"/>
    </mc:Choice>
  </mc:AlternateContent>
  <bookViews>
    <workbookView xWindow="-12" yWindow="7296" windowWidth="14292" windowHeight="4956" tabRatio="483" activeTab="2"/>
  </bookViews>
  <sheets>
    <sheet name="Beoordeling Verrekening" sheetId="7" r:id="rId1"/>
    <sheet name="Rekenmodel" sheetId="1" r:id="rId2"/>
    <sheet name="EMVI-prestatiemeting" sheetId="2" r:id="rId3"/>
  </sheets>
  <definedNames>
    <definedName name="_Toc380495230" localSheetId="0">'Beoordeling Verrekening'!$A$1</definedName>
    <definedName name="_Toc380495231" localSheetId="0">'Beoordeling Verrekening'!$A$6</definedName>
    <definedName name="_Toc380495232" localSheetId="0">'Beoordeling Verrekening'!$A$8</definedName>
    <definedName name="_Toc380495233" localSheetId="0">'Beoordeling Verrekening'!$A$17</definedName>
    <definedName name="_Toc404941317" localSheetId="0">'Beoordeling Verrekening'!$A$43</definedName>
    <definedName name="_xlnm.Print_Area" localSheetId="2">'EMVI-prestatiemeting'!$A$1:$R$51</definedName>
    <definedName name="_xlnm.Print_Area" localSheetId="1">Rekenmodel!$A$1:$D$23</definedName>
    <definedName name="Print_Area_0" localSheetId="2">'EMVI-prestatiemeting'!$B$2:$H$43</definedName>
    <definedName name="Z_BBBC523D_C55F_4383_A9C4_51FBF1AC7F87_.wvu.Cols" localSheetId="2" hidden="1">'EMVI-prestatiemeting'!$F:$F,'EMVI-prestatiemeting'!#REF!</definedName>
    <definedName name="Z_BBBC523D_C55F_4383_A9C4_51FBF1AC7F87_.wvu.PrintArea" localSheetId="2" hidden="1">'EMVI-prestatiemeting'!$B$2:$H$43</definedName>
  </definedNames>
  <calcPr calcId="162913"/>
  <customWorkbookViews>
    <customWorkbookView name="jvalk - Persoonlijke weergave" guid="{BBBC523D-C55F-4383-A9C4-51FBF1AC7F87}" mergeInterval="0" personalView="1" maximized="1" xWindow="1" yWindow="1" windowWidth="1016" windowHeight="546" tabRatio="310" activeSheetId="2"/>
  </customWorkbookViews>
</workbook>
</file>

<file path=xl/calcChain.xml><?xml version="1.0" encoding="utf-8"?>
<calcChain xmlns="http://schemas.openxmlformats.org/spreadsheetml/2006/main">
  <c r="C11" i="1" l="1"/>
  <c r="C10" i="1" l="1"/>
  <c r="D6" i="2" l="1"/>
  <c r="H16" i="2"/>
  <c r="F17" i="2" l="1"/>
  <c r="H17" i="2"/>
  <c r="F34" i="2" l="1"/>
  <c r="F35" i="2"/>
  <c r="F33" i="2"/>
  <c r="G29" i="2"/>
  <c r="H29" i="2" s="1"/>
  <c r="F30" i="2"/>
  <c r="F31" i="2"/>
  <c r="F29" i="2"/>
  <c r="F23" i="2"/>
  <c r="F22" i="2" s="1"/>
  <c r="F18" i="2"/>
  <c r="F19" i="2"/>
  <c r="F20" i="2"/>
  <c r="F21" i="2"/>
  <c r="F16" i="2"/>
  <c r="F15" i="2" l="1"/>
  <c r="H18" i="2" l="1"/>
  <c r="H19" i="2"/>
  <c r="H20" i="2"/>
  <c r="H21" i="2"/>
  <c r="H23" i="2"/>
  <c r="H15" i="2" l="1"/>
  <c r="H22" i="2"/>
  <c r="D22" i="2" s="1"/>
  <c r="F51" i="2"/>
  <c r="H51" i="2"/>
  <c r="F40" i="2"/>
  <c r="D15" i="2" l="1"/>
  <c r="G33" i="2"/>
  <c r="H33" i="2" s="1"/>
  <c r="G40" i="2"/>
  <c r="H40" i="2" s="1"/>
  <c r="G31" i="2"/>
  <c r="H31" i="2" s="1"/>
  <c r="G43" i="2" l="1"/>
  <c r="G34" i="2" l="1"/>
  <c r="H34" i="2" s="1"/>
  <c r="G42" i="2"/>
  <c r="G39" i="2"/>
  <c r="G38" i="2"/>
  <c r="G35" i="2"/>
  <c r="H35" i="2" s="1"/>
  <c r="G37" i="2"/>
  <c r="G30" i="2"/>
  <c r="H30" i="2" s="1"/>
  <c r="H49" i="2" l="1"/>
  <c r="F49" i="2"/>
  <c r="H38" i="2" l="1"/>
  <c r="F38" i="2"/>
  <c r="C6" i="1"/>
  <c r="C5" i="1"/>
  <c r="C4" i="1"/>
  <c r="H48" i="2"/>
  <c r="F48" i="2"/>
  <c r="H28" i="2"/>
  <c r="F28" i="2"/>
  <c r="F37" i="2"/>
  <c r="H37" i="2"/>
  <c r="F39" i="2"/>
  <c r="H39" i="2"/>
  <c r="H36" i="2" l="1"/>
  <c r="F36" i="2"/>
  <c r="D28" i="2"/>
  <c r="F32" i="2"/>
  <c r="F43" i="2"/>
  <c r="F42" i="2"/>
  <c r="F41" i="2" s="1"/>
  <c r="F50" i="2"/>
  <c r="F47" i="2"/>
  <c r="F46" i="2" s="1"/>
  <c r="H47" i="2"/>
  <c r="H50" i="2"/>
  <c r="H43" i="2"/>
  <c r="H42" i="2"/>
  <c r="H32" i="2"/>
  <c r="H41" i="2" l="1"/>
  <c r="H46" i="2"/>
  <c r="D46" i="2" s="1"/>
  <c r="D36" i="2"/>
  <c r="D32" i="2"/>
  <c r="D41" i="2" l="1"/>
  <c r="E4" i="2" s="1"/>
  <c r="C13" i="1" l="1"/>
  <c r="C14" i="1" l="1"/>
  <c r="C16" i="1" s="1"/>
</calcChain>
</file>

<file path=xl/sharedStrings.xml><?xml version="1.0" encoding="utf-8"?>
<sst xmlns="http://schemas.openxmlformats.org/spreadsheetml/2006/main" count="101" uniqueCount="85">
  <si>
    <t>Rekenmodel prestatiemeting</t>
  </si>
  <si>
    <t>Gegevens</t>
  </si>
  <si>
    <t>Verschil</t>
  </si>
  <si>
    <t>Te verrekenen bedrag</t>
  </si>
  <si>
    <t>Maximaal te behalen punten</t>
  </si>
  <si>
    <t>Behaalde punten</t>
  </si>
  <si>
    <t>Behaald percentage</t>
  </si>
  <si>
    <t>Communicatie</t>
  </si>
  <si>
    <t>Projectadministratie</t>
  </si>
  <si>
    <t>Omschrijving</t>
  </si>
  <si>
    <t>Bestek:</t>
  </si>
  <si>
    <t>Datum:</t>
  </si>
  <si>
    <t>% van totaal (samen 100%)</t>
  </si>
  <si>
    <t>= invulveld</t>
  </si>
  <si>
    <t xml:space="preserve">Aangeboden %  prestatiemeting </t>
  </si>
  <si>
    <t xml:space="preserve">Behaald % prestatiemeting </t>
  </si>
  <si>
    <t>Project:</t>
  </si>
  <si>
    <t>wegings- factor
(1 of 2)</t>
  </si>
  <si>
    <t>Periode</t>
  </si>
  <si>
    <t>Werkterrein &amp; omgeving</t>
  </si>
  <si>
    <t>Oplevering</t>
  </si>
  <si>
    <t xml:space="preserve">Beoordelings waarde
</t>
  </si>
  <si>
    <t xml:space="preserve">Per 4 weken 1x beoordelen op basis goedgekeurde planning aannemer </t>
  </si>
  <si>
    <t>Beoordelingswaardes</t>
  </si>
  <si>
    <t>Prestatiecriteria</t>
  </si>
  <si>
    <t>Malus = (0,70 - 0,80) * 0,15 * € 1.000.000,- * 2 = - € 30.000,-</t>
  </si>
  <si>
    <t>De inschrijvingssom is € 1.000.000,-</t>
  </si>
  <si>
    <t>Gerealiseerd prestatieniveau is 70%</t>
  </si>
  <si>
    <t>Aangeboden prestatieniveau is 80%</t>
  </si>
  <si>
    <t>Voorbeeld berekening malus:</t>
  </si>
  <si>
    <t>Indien er een lager prestatieniveau wordt gerealiseerd dan is aangeboden, wordt een malus toegekend. De malus wordt als volgt berekend: Het verschil tussen het behaalde prestatieniveau (in hele %) en het aangeboden prestatieniveau (in hele %) wordt vermenigvuldigd met 0,15 * de inschrijvingssom en vermenigvuldigd met 2.</t>
  </si>
  <si>
    <t>Bonus = (0,90 - 0,80) * 0,15 * € 1.000.000,- * 0,5 = € 7.500,-</t>
  </si>
  <si>
    <t>Gerealiseerd prestatieniveau is 90%</t>
  </si>
  <si>
    <t>Voorbeeld berekening bonus:</t>
  </si>
  <si>
    <t>Indien het aangeboden prestatieniveau exact wordt gerealiseerd, wordt geen bonus of malus toegekend. Een eventuele bonus of malus wordt verrekend in de eindafrekening van de opdracht. De bonus wordt bepaald volgens onderstaand rekenvoorbeeld waarbij een factor 0,5 wordt gehanteerd. De malus wordt bepaald volgens onderstaand rekenvoorbeeld waarbij een factor 2 wordt gehanteerd.</t>
  </si>
  <si>
    <r>
      <t>1.1</t>
    </r>
    <r>
      <rPr>
        <b/>
        <i/>
        <sz val="7"/>
        <color rgb="FF000000"/>
        <rFont val="Times New Roman"/>
        <family val="1"/>
      </rPr>
      <t xml:space="preserve">      </t>
    </r>
    <r>
      <rPr>
        <b/>
        <i/>
        <sz val="12"/>
        <color rgb="FF000000"/>
        <rFont val="Arial"/>
        <family val="2"/>
      </rPr>
      <t>Beoordeling prestatie</t>
    </r>
  </si>
  <si>
    <r>
      <t>1.2</t>
    </r>
    <r>
      <rPr>
        <b/>
        <i/>
        <sz val="7"/>
        <color rgb="FF000000"/>
        <rFont val="Times New Roman"/>
        <family val="1"/>
      </rPr>
      <t xml:space="preserve">      </t>
    </r>
    <r>
      <rPr>
        <b/>
        <i/>
        <sz val="12"/>
        <color rgb="FF000000"/>
        <rFont val="Arial"/>
        <family val="2"/>
      </rPr>
      <t>Verrekening</t>
    </r>
  </si>
  <si>
    <r>
      <t>1.2.1</t>
    </r>
    <r>
      <rPr>
        <b/>
        <sz val="7"/>
        <color rgb="FF000000"/>
        <rFont val="Times New Roman"/>
        <family val="1"/>
      </rPr>
      <t xml:space="preserve">       </t>
    </r>
    <r>
      <rPr>
        <b/>
        <sz val="12"/>
        <color rgb="FF000000"/>
        <rFont val="Arial"/>
        <family val="2"/>
      </rPr>
      <t>Bonus</t>
    </r>
  </si>
  <si>
    <r>
      <t>1.2.2</t>
    </r>
    <r>
      <rPr>
        <b/>
        <sz val="7"/>
        <color rgb="FF000000"/>
        <rFont val="Times New Roman"/>
        <family val="1"/>
      </rPr>
      <t xml:space="preserve">       </t>
    </r>
    <r>
      <rPr>
        <b/>
        <sz val="12"/>
        <color rgb="FF000000"/>
        <rFont val="Arial"/>
        <family val="2"/>
      </rPr>
      <t>Malus</t>
    </r>
  </si>
  <si>
    <t xml:space="preserve">Het beoordelen van de kwaliteit van het werk vindt plaats tijdens en na afronding van de uitvoering van de werkzaamheden. De vaststelling van de periodieke beoordeling vindt plaats per 4 weken. Uiterlijk een week na het verstrijken van de termijn van 4 weken verstrekt de directie de bijgewerkte prestatiemeting. </t>
  </si>
  <si>
    <t>Indien er een hoger prestatieniveau wordt gerealiseerd dan is aangeboden, wordt een bonus toegekend. De bonus wordt als volgt berekend: Het verschil tussen het behaalde prestatieniveau (in hele %) en het aangeboden prestatieniveau (in %) wordt vermenigvuldigd met 0,15 * de inschrijvingssom en vermenigvuldigd met 0,5.</t>
  </si>
  <si>
    <t>Zo spoedig mogelijk, maar uiterlijk binnen één week nadat een tekortkoming in de prestatie wordt geconstateerd, meldt de directie dat bij de aannemer. De directie motiveert wanneer hij punten voor een onderdeel niet heeft toegekend.
De hoogte van het aangeboden of gerealiseerde prestatieniveau doet niets af van de verplichting om aan de eisen in de overeenkomst te voldoen.</t>
  </si>
  <si>
    <t>Documenten: voldoen aan de eisen en tijdig ingediend</t>
  </si>
  <si>
    <t>Projectspecifiek (nader uitwerken)</t>
  </si>
  <si>
    <t>Niet tijdig ingediend en voldoet niet aan de eisen</t>
  </si>
  <si>
    <t>Tijdig ingediend en voldoet aan de eisen</t>
  </si>
  <si>
    <t>Projectkwaliteit en uitvoering</t>
  </si>
  <si>
    <t>Aannemer plaatst tijdig per fasering, 5 werkdagen voor start uitvoering, vooraankondiging en parkeerverboden conform wettelijke regelgeving.</t>
  </si>
  <si>
    <t>Opleveringsdossier, conform bestek deel 3 (o.a. V&amp;G plan incl. logboek straatwerkplan e.d.) ingediend binnen 15 werkdagen na opneming van het werk.</t>
  </si>
  <si>
    <t>Prestatiemeting overzichtsblad</t>
  </si>
  <si>
    <t>Het algemeen tijdschema wordt, bij wijzigingen, na de week van constatering verstrekt aan de directie.</t>
  </si>
  <si>
    <t>Meer- of minderwerk wordt na constatering binnen 2 werkdagen schriftelijk gemeld conform deel 3 van het bestek.</t>
  </si>
  <si>
    <t>Meer- of minderwerkt is binnen 7 werkdagen voorzien van een gedetailleerde begroting en eventuele tijdsconsequenties, conform deel 3 van het bestek.</t>
  </si>
  <si>
    <t xml:space="preserve">Kopafzetting en tijdelijke bebording geplaatst door de aannemer worden tijdens werkuren gecontroleerd, onderhouden en hersteld. </t>
  </si>
  <si>
    <r>
      <t xml:space="preserve">B. BEOORDELING </t>
    </r>
    <r>
      <rPr>
        <u/>
        <sz val="24"/>
        <color theme="1"/>
        <rFont val="Calibri"/>
        <family val="2"/>
      </rPr>
      <t>TIJDENS UITVOERING</t>
    </r>
    <r>
      <rPr>
        <sz val="24"/>
        <color theme="1"/>
        <rFont val="Calibri"/>
        <family val="2"/>
      </rPr>
      <t xml:space="preserve"> (OP BASIS VAN GEMIDDELDEN)</t>
    </r>
  </si>
  <si>
    <r>
      <t>A. BEOORDELING</t>
    </r>
    <r>
      <rPr>
        <u/>
        <sz val="24"/>
        <color theme="1"/>
        <rFont val="Calibri"/>
        <family val="2"/>
      </rPr>
      <t xml:space="preserve"> DOCUMENTEN</t>
    </r>
    <r>
      <rPr>
        <sz val="24"/>
        <color theme="1"/>
        <rFont val="Calibri"/>
        <family val="2"/>
      </rPr>
      <t xml:space="preserve"> </t>
    </r>
  </si>
  <si>
    <t>Aannemer verspreidt 7 werkdagen voor aanvang fasering bewonersbrief bij direct betrokkenen.</t>
  </si>
  <si>
    <t>Planning (o.a. algemeen tijdschema),  conform  § 26 UAV 2012, is ingediend binnen 15 werkdagen na opdracht.</t>
  </si>
  <si>
    <t>Werkplannen conform bestek (o.a. communicatieplan, instandhouden verlichting, etc.) zijn  ingediend binnen 15 werkdagen na opdracht.</t>
  </si>
  <si>
    <t>Het V&amp;G uitvoeringsplan is ingediend binnen 15 werkdagen na opdracht.</t>
  </si>
  <si>
    <t>Overzicht onderaannemers en leveranciers is ingediend binnen 15 werkdagen na opdracht.</t>
  </si>
  <si>
    <t>Aannemer informeert per fase HVC en nood- en hulpdiensten 7 werkdagen voor aanvang faseringen.</t>
  </si>
  <si>
    <t>Revisiegegevens, conform bestek, zijn compleet ingediend 5 werkdagen voor opneming van het werk.</t>
  </si>
  <si>
    <t>Aannemer levert eens per 4 weken documenten aan conform 01.20 Standaard RAW Bepalingen m.b.t. het  kwaliteits- en keuringsplan.</t>
  </si>
  <si>
    <t>Aannemer licht de directie schriftelijk uiterlijk 2 dagen van tevoren in conform de in het bestek genoemde stop- en bijwoonpunten.</t>
  </si>
  <si>
    <t>Aannemer dient wekelijks op dinsdag na de beschreven week de desbetreffende weekrapporten en -producties volledig in bij de directie.</t>
  </si>
  <si>
    <t>Totale prestatie</t>
  </si>
  <si>
    <t>Opleveringsinspectie rioolaanleg, conform bestek deel 3-25.17.01, ingediend binnen 15 werkdagen na opneming van het werk.</t>
  </si>
  <si>
    <t>Opruimen van werkterrein, conform bestek deel 2.2, is binnen 15 werkdagen na opneming van het werk gerealiseerd.</t>
  </si>
  <si>
    <t>Conform UAV 2012 par. 6 lid 16 zorgt de aannemer dagelijks voor orde en veiligheid op het werk: rondslingerende verpakkingsmaterialen, resten bouwstoffen, door- en toegangsblokkerende opstapelingen van materialen.</t>
  </si>
  <si>
    <t>De bij de opneming van het werk vastgestelde herstelpunten zijn hersteld binnen 15 werkdagen na opneming van het werk.</t>
  </si>
  <si>
    <t>Kwaliteitsplan (incl. keuringsplan), conform 01.13.02 Standaard RAW Bepalingen, is ingediend binnen 15 werkdagen na opdracht.</t>
  </si>
  <si>
    <t>De directie voert de prestatiemeting uit. De prestatiemeting vindt plaats door het toekennen van punten aan toetsingsonderdelen van de prestatiemeting. Deze punten worden omgezet naar een percentage. De waarde van de toetsingsonderdelen wordt bepaald door het behaalde aantal punten (0, 1, 2 of 3) en de wegingsfactor (1 of 2). Per groep toetsingsonderdelen (bijv. ‘Documenten’ en ‘Kwaliteit’) kan de waarde per punt verschillen ten opzichte van een andere groep. Dit verschil in de waarde per punt is afhankelijk van het percentage dat toegekend is aan die groep toetsingsonderdelen.</t>
  </si>
  <si>
    <t>In de prestatiemeting wordt onderscheid gemaakt tussen afzonderlijke beoordelingen en gemiddelde beoordelingen. De afzonderlijke beoordelingen hebben altijd waarde 3, 2, 1 of 0. 
Wanneer de toetsing van een onderdeel periodiek plaatsvindt wordt er een gemiddelde beoordelingswaarde bepaald door de som van de afzonderlijke beoordelingen te delen door het aantal periodes.</t>
  </si>
  <si>
    <t xml:space="preserve">Bankgarantie, conform aangeleverde format TenderNed, is aangetekend verstuurd t.a.v. het ingenieursbureau en ontvangen vóór de eerste betalingstermijn.
</t>
  </si>
  <si>
    <t>Project: Herinrichting en riolering Kleurenbuurt-Zuid</t>
  </si>
  <si>
    <t>Bestek: 5-2020</t>
  </si>
  <si>
    <t>Datum: 2 juli 2020</t>
  </si>
  <si>
    <t>Aandeel kwaliteit (= Waarde conform gunningcriterium 2)</t>
  </si>
  <si>
    <t>Rekenbedrag bij bonus of malus
(15% * inschrijvingssom)</t>
  </si>
  <si>
    <t>Inschrijvingssom</t>
  </si>
  <si>
    <t>Niet tijdig ingediend, maar voldoet wel aan de eisen (opnieuw ingediend na 1 herhaald verzoek)</t>
  </si>
  <si>
    <t>Tijdig ingediend, maar voldoet niet aan de eisen (voldoet wel na 1 herhaald verzoek)</t>
  </si>
  <si>
    <t>Aannemer legt klachten (van directie of belanghebbenden) en gemaakte afspraken omtrent afhandeling vast in het desbetreffende weekrapport.</t>
  </si>
  <si>
    <t>Bemalingsplan, conform Standaard 21.13.01 Standaard RAW Bepalingen en bestekspost 227000, is ingediend binnen 15 werkdagen na opdracht.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</si>
</sst>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 &quot;#,##0.00"/>
    <numFmt numFmtId="165" formatCode="&quot;€&quot;\ #,##0.00"/>
    <numFmt numFmtId="166" formatCode="[$-413]d\ mmmm\ yyyy;@"/>
  </numFmts>
  <fonts count="30" x14ac:knownFonts="1">
    <font>
      <sz val="11"/>
      <color rgb="FF000000"/>
      <name val="Calibri"/>
      <family val="2"/>
      <charset val="1"/>
    </font>
    <font>
      <sz val="11"/>
      <name val="Calibri"/>
      <family val="2"/>
      <charset val="1"/>
    </font>
    <font>
      <sz val="24"/>
      <name val="Calibri"/>
      <family val="2"/>
      <charset val="1"/>
    </font>
    <font>
      <sz val="20"/>
      <name val="Calibri"/>
      <family val="2"/>
      <charset val="1"/>
    </font>
    <font>
      <sz val="24"/>
      <color indexed="55"/>
      <name val="Calibri"/>
      <family val="2"/>
      <charset val="1"/>
    </font>
    <font>
      <sz val="12"/>
      <color indexed="55"/>
      <name val="Calibri"/>
      <family val="2"/>
      <charset val="1"/>
    </font>
    <font>
      <sz val="16"/>
      <color indexed="55"/>
      <name val="Calibri"/>
      <family val="2"/>
    </font>
    <font>
      <sz val="8"/>
      <name val="Calibri"/>
      <family val="2"/>
      <charset val="1"/>
    </font>
    <font>
      <sz val="14"/>
      <color indexed="55"/>
      <name val="Calibri"/>
      <family val="2"/>
    </font>
    <font>
      <sz val="16"/>
      <color rgb="FF000000"/>
      <name val="Calibri"/>
      <family val="2"/>
      <charset val="1"/>
    </font>
    <font>
      <sz val="10"/>
      <color rgb="FF000000"/>
      <name val="Arial"/>
      <family val="2"/>
    </font>
    <font>
      <b/>
      <sz val="10"/>
      <color rgb="FF000000"/>
      <name val="Arial"/>
      <family val="2"/>
    </font>
    <font>
      <b/>
      <sz val="7"/>
      <color rgb="FF000000"/>
      <name val="Times New Roman"/>
      <family val="1"/>
    </font>
    <font>
      <b/>
      <sz val="12"/>
      <color rgb="FF000000"/>
      <name val="Arial"/>
      <family val="2"/>
    </font>
    <font>
      <b/>
      <i/>
      <sz val="12"/>
      <color rgb="FF000000"/>
      <name val="Arial"/>
      <family val="2"/>
    </font>
    <font>
      <b/>
      <i/>
      <sz val="7"/>
      <color rgb="FF000000"/>
      <name val="Times New Roman"/>
      <family val="1"/>
    </font>
    <font>
      <sz val="11"/>
      <name val="Calibri"/>
      <family val="2"/>
    </font>
    <font>
      <sz val="10"/>
      <name val="Calibri"/>
      <family val="2"/>
      <charset val="1"/>
    </font>
    <font>
      <sz val="10"/>
      <color rgb="FF000000"/>
      <name val="Calibri"/>
      <family val="2"/>
      <charset val="1"/>
    </font>
    <font>
      <i/>
      <sz val="10"/>
      <color indexed="55"/>
      <name val="Calibri"/>
      <family val="2"/>
      <charset val="1"/>
    </font>
    <font>
      <i/>
      <sz val="10"/>
      <name val="Calibri"/>
      <family val="2"/>
      <charset val="1"/>
    </font>
    <font>
      <b/>
      <sz val="10"/>
      <color indexed="55"/>
      <name val="Calibri"/>
      <family val="2"/>
      <charset val="1"/>
    </font>
    <font>
      <sz val="10"/>
      <color indexed="55"/>
      <name val="Calibri"/>
      <family val="2"/>
      <charset val="1"/>
    </font>
    <font>
      <sz val="24"/>
      <color theme="1"/>
      <name val="Calibri"/>
      <family val="2"/>
    </font>
    <font>
      <u/>
      <sz val="24"/>
      <color theme="1"/>
      <name val="Calibri"/>
      <family val="2"/>
    </font>
    <font>
      <b/>
      <sz val="20"/>
      <name val="Calibri"/>
      <family val="2"/>
      <charset val="1"/>
    </font>
    <font>
      <b/>
      <sz val="14"/>
      <color rgb="FFFF0000"/>
      <name val="Calibri"/>
      <family val="2"/>
    </font>
    <font>
      <sz val="11"/>
      <color rgb="FFFF0000"/>
      <name val="Calibri"/>
      <family val="2"/>
      <charset val="1"/>
    </font>
    <font>
      <b/>
      <sz val="11"/>
      <color rgb="FFFF0000"/>
      <name val="Calibri"/>
      <family val="2"/>
    </font>
    <font>
      <sz val="10"/>
      <color indexed="55"/>
      <name val="Calibri"/>
      <family val="2"/>
    </font>
  </fonts>
  <fills count="18">
    <fill>
      <patternFill patternType="none"/>
    </fill>
    <fill>
      <patternFill patternType="gray125"/>
    </fill>
    <fill>
      <patternFill patternType="solid">
        <fgColor indexed="41"/>
        <bgColor indexed="15"/>
      </patternFill>
    </fill>
    <fill>
      <patternFill patternType="solid">
        <fgColor indexed="41"/>
        <bgColor indexed="64"/>
      </patternFill>
    </fill>
    <fill>
      <patternFill patternType="solid">
        <fgColor indexed="14"/>
        <bgColor indexed="64"/>
      </patternFill>
    </fill>
    <fill>
      <patternFill patternType="solid">
        <fgColor indexed="41"/>
        <bgColor indexed="13"/>
      </patternFill>
    </fill>
    <fill>
      <patternFill patternType="solid">
        <fgColor indexed="41"/>
        <bgColor indexed="18"/>
      </patternFill>
    </fill>
    <fill>
      <patternFill patternType="solid">
        <fgColor indexed="38"/>
        <bgColor indexed="13"/>
      </patternFill>
    </fill>
    <fill>
      <patternFill patternType="solid">
        <fgColor indexed="38"/>
        <bgColor indexed="64"/>
      </patternFill>
    </fill>
    <fill>
      <patternFill patternType="solid">
        <fgColor theme="0"/>
        <bgColor indexed="64"/>
      </patternFill>
    </fill>
    <fill>
      <patternFill patternType="solid">
        <fgColor theme="0"/>
        <bgColor indexed="13"/>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15"/>
      </patternFill>
    </fill>
    <fill>
      <patternFill patternType="solid">
        <fgColor rgb="FFFAD5CE"/>
        <bgColor indexed="64"/>
      </patternFill>
    </fill>
    <fill>
      <patternFill patternType="solid">
        <fgColor rgb="FFFFFF00"/>
        <bgColor indexed="15"/>
      </patternFill>
    </fill>
    <fill>
      <patternFill patternType="solid">
        <fgColor rgb="FFFFFF00"/>
        <bgColor indexed="64"/>
      </patternFill>
    </fill>
    <fill>
      <patternFill patternType="solid">
        <fgColor theme="0"/>
        <bgColor indexed="18"/>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231">
    <xf numFmtId="0" fontId="0" fillId="0" borderId="0" xfId="0"/>
    <xf numFmtId="0" fontId="0" fillId="0" borderId="0" xfId="0" applyAlignment="1">
      <alignment vertical="top" wrapText="1"/>
    </xf>
    <xf numFmtId="0" fontId="0" fillId="0" borderId="0" xfId="0" applyAlignment="1">
      <alignment wrapText="1"/>
    </xf>
    <xf numFmtId="0" fontId="0" fillId="0" borderId="0" xfId="0" applyFont="1"/>
    <xf numFmtId="0" fontId="0" fillId="0" borderId="0" xfId="0" applyBorder="1"/>
    <xf numFmtId="0" fontId="0" fillId="0" borderId="0" xfId="0" applyFont="1" applyFill="1" applyBorder="1"/>
    <xf numFmtId="0" fontId="1" fillId="0" borderId="8" xfId="0" applyFont="1" applyFill="1" applyBorder="1" applyAlignment="1">
      <alignment vertical="center" wrapText="1"/>
    </xf>
    <xf numFmtId="0" fontId="1" fillId="3" borderId="2" xfId="0" applyFont="1" applyFill="1" applyBorder="1" applyAlignment="1">
      <alignment horizontal="center" vertical="center"/>
    </xf>
    <xf numFmtId="0" fontId="1" fillId="3" borderId="11" xfId="0" applyFont="1" applyFill="1" applyBorder="1" applyAlignment="1">
      <alignment horizontal="center" vertical="center"/>
    </xf>
    <xf numFmtId="0" fontId="0" fillId="0" borderId="9" xfId="0" applyBorder="1" applyAlignment="1">
      <alignment vertical="top" wrapText="1"/>
    </xf>
    <xf numFmtId="0" fontId="0" fillId="0" borderId="0" xfId="0" applyFill="1"/>
    <xf numFmtId="0" fontId="4" fillId="0" borderId="14" xfId="0" applyFont="1" applyFill="1" applyBorder="1" applyAlignment="1">
      <alignment horizontal="center" vertical="top" wrapText="1"/>
    </xf>
    <xf numFmtId="0" fontId="0" fillId="0" borderId="10" xfId="0" applyBorder="1" applyAlignment="1">
      <alignment vertical="top" wrapText="1"/>
    </xf>
    <xf numFmtId="0" fontId="5" fillId="0" borderId="15" xfId="0" applyFont="1" applyFill="1" applyBorder="1" applyAlignment="1">
      <alignment horizontal="center" vertical="center"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0" fillId="0" borderId="0" xfId="0" applyBorder="1" applyAlignment="1">
      <alignment wrapText="1"/>
    </xf>
    <xf numFmtId="0" fontId="1" fillId="0" borderId="0" xfId="0" applyFont="1" applyFill="1" applyBorder="1" applyAlignment="1" applyProtection="1">
      <alignment horizontal="center" vertical="top" wrapText="1"/>
      <protection locked="0"/>
    </xf>
    <xf numFmtId="0" fontId="1" fillId="0" borderId="0" xfId="0" applyFont="1" applyFill="1" applyBorder="1" applyAlignment="1" applyProtection="1">
      <alignment vertical="top" wrapText="1"/>
      <protection locked="0"/>
    </xf>
    <xf numFmtId="0" fontId="5" fillId="0" borderId="17" xfId="0" applyFont="1" applyFill="1" applyBorder="1" applyAlignment="1">
      <alignment horizontal="center" vertical="center" wrapText="1"/>
    </xf>
    <xf numFmtId="0" fontId="0" fillId="0" borderId="1" xfId="0" applyBorder="1" applyAlignment="1" applyProtection="1">
      <alignment horizontal="center" vertical="top" wrapText="1"/>
    </xf>
    <xf numFmtId="0" fontId="0" fillId="0" borderId="1" xfId="0" applyBorder="1" applyAlignment="1">
      <alignment horizontal="center" vertical="top" wrapText="1"/>
    </xf>
    <xf numFmtId="0" fontId="0" fillId="2" borderId="2" xfId="0" applyFont="1" applyFill="1" applyBorder="1" applyAlignment="1" applyProtection="1">
      <alignment vertical="top" wrapText="1"/>
    </xf>
    <xf numFmtId="0" fontId="0" fillId="2" borderId="1" xfId="0" applyFill="1" applyBorder="1" applyAlignment="1">
      <alignment vertical="top" wrapText="1"/>
    </xf>
    <xf numFmtId="0" fontId="0" fillId="2" borderId="1" xfId="0" applyFill="1" applyBorder="1" applyAlignment="1" applyProtection="1">
      <alignment horizontal="center" vertical="top" wrapText="1"/>
    </xf>
    <xf numFmtId="0" fontId="0" fillId="2" borderId="1" xfId="0" applyFill="1" applyBorder="1" applyAlignment="1">
      <alignment horizontal="center" vertical="top" wrapText="1"/>
    </xf>
    <xf numFmtId="0" fontId="1" fillId="0" borderId="12" xfId="0" applyFont="1" applyFill="1" applyBorder="1" applyAlignment="1" applyProtection="1">
      <alignment horizontal="center" vertical="top" wrapText="1"/>
      <protection locked="0"/>
    </xf>
    <xf numFmtId="0" fontId="5" fillId="0" borderId="21" xfId="0" applyFont="1" applyFill="1" applyBorder="1" applyAlignment="1">
      <alignment horizontal="center" vertical="center" wrapText="1"/>
    </xf>
    <xf numFmtId="0" fontId="1" fillId="0" borderId="5" xfId="0" applyFont="1" applyFill="1" applyBorder="1" applyAlignment="1" applyProtection="1">
      <alignment horizontal="center" vertical="top" wrapText="1"/>
      <protection locked="0"/>
    </xf>
    <xf numFmtId="0" fontId="1" fillId="0" borderId="5" xfId="0" applyFont="1" applyFill="1" applyBorder="1" applyAlignment="1" applyProtection="1">
      <alignment vertical="top" wrapText="1"/>
      <protection locked="0"/>
    </xf>
    <xf numFmtId="0" fontId="1" fillId="0" borderId="24" xfId="0" applyFont="1" applyFill="1" applyBorder="1" applyAlignment="1" applyProtection="1">
      <alignment horizontal="center" vertical="top" wrapText="1"/>
      <protection locked="0"/>
    </xf>
    <xf numFmtId="9" fontId="0" fillId="2" borderId="1" xfId="0" applyNumberFormat="1" applyFill="1" applyBorder="1" applyAlignment="1" applyProtection="1">
      <alignment horizontal="center" vertical="top" wrapText="1"/>
      <protection locked="0"/>
    </xf>
    <xf numFmtId="0" fontId="0" fillId="2" borderId="3" xfId="0" applyFill="1" applyBorder="1" applyAlignment="1">
      <alignment vertical="top" wrapText="1"/>
    </xf>
    <xf numFmtId="0" fontId="0" fillId="0" borderId="15" xfId="0" applyBorder="1" applyAlignment="1" applyProtection="1">
      <alignment horizontal="center" vertical="top" wrapText="1"/>
    </xf>
    <xf numFmtId="0" fontId="0" fillId="0" borderId="5" xfId="0" applyBorder="1"/>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indent="8"/>
    </xf>
    <xf numFmtId="0" fontId="14" fillId="0" borderId="0" xfId="0" applyFont="1" applyAlignment="1">
      <alignment vertical="top"/>
    </xf>
    <xf numFmtId="0" fontId="0" fillId="0" borderId="0" xfId="0" applyAlignment="1">
      <alignment vertical="top"/>
    </xf>
    <xf numFmtId="0" fontId="11" fillId="0" borderId="0" xfId="0" applyFont="1" applyAlignment="1">
      <alignment horizontal="left" vertical="top"/>
    </xf>
    <xf numFmtId="0" fontId="14" fillId="0" borderId="0" xfId="0" applyFont="1" applyAlignment="1">
      <alignment horizontal="left" vertical="top"/>
    </xf>
    <xf numFmtId="0" fontId="0" fillId="0" borderId="0" xfId="0" applyAlignment="1">
      <alignment horizontal="left" vertical="top"/>
    </xf>
    <xf numFmtId="0" fontId="10" fillId="0" borderId="0" xfId="0" applyFont="1" applyAlignment="1">
      <alignment horizontal="left" vertical="top"/>
    </xf>
    <xf numFmtId="0" fontId="10" fillId="0" borderId="0" xfId="0" applyFont="1" applyAlignment="1">
      <alignment horizontal="left" vertical="top" wrapText="1"/>
    </xf>
    <xf numFmtId="0" fontId="0" fillId="0" borderId="0" xfId="0" applyAlignment="1">
      <alignment horizontal="left" vertical="top" wrapText="1"/>
    </xf>
    <xf numFmtId="0" fontId="18" fillId="0" borderId="0" xfId="0" applyFont="1" applyProtection="1"/>
    <xf numFmtId="0" fontId="18" fillId="0" borderId="6" xfId="0" applyFont="1" applyBorder="1" applyProtection="1"/>
    <xf numFmtId="0" fontId="18" fillId="0" borderId="5" xfId="0" applyFont="1" applyBorder="1" applyProtection="1"/>
    <xf numFmtId="0" fontId="19" fillId="0" borderId="4" xfId="0" applyFont="1" applyBorder="1" applyAlignment="1" applyProtection="1">
      <alignment horizontal="left" vertical="top"/>
    </xf>
    <xf numFmtId="0" fontId="20" fillId="0" borderId="3" xfId="0" applyFont="1" applyFill="1" applyBorder="1" applyAlignment="1" applyProtection="1">
      <alignment horizontal="left" vertical="top" wrapText="1"/>
    </xf>
    <xf numFmtId="166" fontId="18" fillId="0" borderId="10" xfId="0" applyNumberFormat="1" applyFont="1" applyBorder="1" applyAlignment="1">
      <alignment horizontal="left" vertical="top"/>
    </xf>
    <xf numFmtId="0" fontId="18" fillId="0" borderId="4" xfId="0" applyFont="1" applyBorder="1" applyAlignment="1" applyProtection="1">
      <alignment horizontal="left" vertical="top"/>
    </xf>
    <xf numFmtId="0" fontId="17" fillId="0" borderId="3" xfId="0" applyFont="1" applyFill="1" applyBorder="1" applyAlignment="1" applyProtection="1">
      <alignment horizontal="left" vertical="top" wrapText="1"/>
    </xf>
    <xf numFmtId="0" fontId="21" fillId="0" borderId="2" xfId="0" applyFont="1" applyFill="1" applyBorder="1" applyAlignment="1" applyProtection="1">
      <alignment horizontal="center" vertical="top" wrapText="1"/>
    </xf>
    <xf numFmtId="0" fontId="21" fillId="0" borderId="3" xfId="0" applyFont="1" applyFill="1" applyBorder="1" applyAlignment="1" applyProtection="1">
      <alignment horizontal="center" vertical="top" wrapText="1"/>
    </xf>
    <xf numFmtId="0" fontId="18" fillId="0" borderId="2" xfId="0" applyFont="1" applyBorder="1" applyAlignment="1" applyProtection="1">
      <alignment vertical="top" wrapText="1"/>
    </xf>
    <xf numFmtId="164" fontId="17" fillId="7" borderId="3" xfId="0" applyNumberFormat="1" applyFont="1" applyFill="1" applyBorder="1" applyAlignment="1" applyProtection="1">
      <alignment horizontal="left" vertical="top" wrapText="1"/>
      <protection locked="0"/>
    </xf>
    <xf numFmtId="9" fontId="17" fillId="7" borderId="3" xfId="0" applyNumberFormat="1" applyFont="1" applyFill="1" applyBorder="1" applyAlignment="1" applyProtection="1">
      <alignment horizontal="left" vertical="center" wrapText="1"/>
      <protection locked="0"/>
    </xf>
    <xf numFmtId="0" fontId="18" fillId="0" borderId="2" xfId="0" applyFont="1" applyBorder="1" applyAlignment="1" applyProtection="1">
      <alignment vertical="center" wrapText="1"/>
    </xf>
    <xf numFmtId="9" fontId="18" fillId="4" borderId="3" xfId="0" applyNumberFormat="1" applyFont="1" applyFill="1" applyBorder="1" applyAlignment="1" applyProtection="1">
      <alignment horizontal="left"/>
    </xf>
    <xf numFmtId="9" fontId="18" fillId="0" borderId="3" xfId="0" applyNumberFormat="1" applyFont="1" applyBorder="1" applyAlignment="1" applyProtection="1">
      <alignment horizontal="left" vertical="top"/>
    </xf>
    <xf numFmtId="2" fontId="18" fillId="0" borderId="3" xfId="0" applyNumberFormat="1" applyFont="1" applyBorder="1" applyAlignment="1" applyProtection="1">
      <alignment horizontal="left" vertical="top"/>
    </xf>
    <xf numFmtId="0" fontId="21" fillId="3" borderId="2" xfId="0" applyFont="1" applyFill="1" applyBorder="1" applyAlignment="1" applyProtection="1">
      <alignment vertical="top" wrapText="1"/>
    </xf>
    <xf numFmtId="165" fontId="21" fillId="6" borderId="3" xfId="0" applyNumberFormat="1" applyFont="1" applyFill="1" applyBorder="1" applyAlignment="1" applyProtection="1">
      <alignment horizontal="left" vertical="top" wrapText="1"/>
    </xf>
    <xf numFmtId="0" fontId="18" fillId="0" borderId="11" xfId="0" applyFont="1" applyBorder="1" applyAlignment="1" applyProtection="1">
      <alignment vertical="top" wrapText="1"/>
    </xf>
    <xf numFmtId="164" fontId="18" fillId="0" borderId="21" xfId="0" applyNumberFormat="1" applyFont="1" applyBorder="1" applyAlignment="1" applyProtection="1">
      <alignment horizontal="left" vertical="top" wrapText="1"/>
    </xf>
    <xf numFmtId="0" fontId="18" fillId="8" borderId="0" xfId="0" applyFont="1" applyFill="1" applyProtection="1"/>
    <xf numFmtId="0" fontId="18" fillId="0" borderId="0" xfId="0" quotePrefix="1" applyFont="1" applyProtection="1"/>
    <xf numFmtId="0" fontId="22" fillId="0" borderId="0" xfId="0" applyFont="1" applyProtection="1"/>
    <xf numFmtId="0" fontId="0" fillId="0" borderId="0" xfId="0" applyFont="1" applyBorder="1"/>
    <xf numFmtId="0" fontId="1" fillId="0" borderId="19"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0" fillId="0" borderId="5" xfId="0" applyFont="1" applyBorder="1"/>
    <xf numFmtId="166" fontId="0" fillId="0" borderId="26" xfId="0" applyNumberFormat="1" applyBorder="1" applyAlignment="1">
      <alignment horizontal="left" wrapText="1"/>
    </xf>
    <xf numFmtId="0" fontId="0" fillId="0" borderId="12" xfId="0" applyBorder="1"/>
    <xf numFmtId="0" fontId="0" fillId="0" borderId="24" xfId="0" applyBorder="1"/>
    <xf numFmtId="0" fontId="2" fillId="0" borderId="0" xfId="0" applyFont="1" applyFill="1" applyBorder="1" applyAlignment="1">
      <alignment horizontal="center" vertical="center"/>
    </xf>
    <xf numFmtId="9" fontId="3" fillId="0" borderId="0" xfId="0" applyNumberFormat="1" applyFont="1" applyFill="1" applyBorder="1" applyAlignment="1">
      <alignment horizontal="center" vertical="center"/>
    </xf>
    <xf numFmtId="0" fontId="0" fillId="0" borderId="41" xfId="0" applyBorder="1" applyAlignment="1" applyProtection="1">
      <alignment horizontal="center" vertical="top" wrapText="1"/>
    </xf>
    <xf numFmtId="0" fontId="0" fillId="0" borderId="41" xfId="0" applyBorder="1" applyAlignment="1">
      <alignment horizontal="center" vertical="top" wrapText="1"/>
    </xf>
    <xf numFmtId="0" fontId="1" fillId="3" borderId="43" xfId="0" applyFont="1" applyFill="1" applyBorder="1" applyAlignment="1">
      <alignment horizontal="center" vertical="center"/>
    </xf>
    <xf numFmtId="0" fontId="4" fillId="3" borderId="45" xfId="0" applyFont="1" applyFill="1" applyBorder="1" applyAlignment="1">
      <alignment horizontal="left" vertical="top" wrapText="1"/>
    </xf>
    <xf numFmtId="0" fontId="4" fillId="3" borderId="46" xfId="0" applyFont="1" applyFill="1" applyBorder="1" applyAlignment="1">
      <alignment horizontal="left" vertical="top" wrapText="1"/>
    </xf>
    <xf numFmtId="0" fontId="4" fillId="3" borderId="24" xfId="0" applyFont="1" applyFill="1" applyBorder="1" applyAlignment="1">
      <alignment horizontal="left" vertical="top" wrapText="1"/>
    </xf>
    <xf numFmtId="0" fontId="0" fillId="0" borderId="5" xfId="0" applyBorder="1" applyAlignment="1">
      <alignment horizontal="center" vertical="top" wrapText="1"/>
    </xf>
    <xf numFmtId="0" fontId="0" fillId="0" borderId="0" xfId="0" applyBorder="1" applyAlignment="1">
      <alignment horizontal="center" vertical="top" wrapText="1"/>
    </xf>
    <xf numFmtId="0" fontId="0" fillId="0" borderId="37" xfId="0" applyBorder="1" applyAlignment="1">
      <alignment horizontal="center" vertical="top" wrapText="1"/>
    </xf>
    <xf numFmtId="0" fontId="0" fillId="9" borderId="0" xfId="0" applyFill="1" applyBorder="1" applyAlignment="1">
      <alignment wrapText="1"/>
    </xf>
    <xf numFmtId="0" fontId="0" fillId="9" borderId="0" xfId="0" applyFill="1" applyBorder="1"/>
    <xf numFmtId="0" fontId="0" fillId="2" borderId="37" xfId="0" applyFill="1" applyBorder="1" applyAlignment="1">
      <alignment vertical="top" wrapText="1"/>
    </xf>
    <xf numFmtId="0" fontId="0" fillId="2" borderId="40" xfId="0" applyFill="1" applyBorder="1" applyAlignment="1">
      <alignment vertical="top" wrapText="1"/>
    </xf>
    <xf numFmtId="1" fontId="1" fillId="12" borderId="1" xfId="0" applyNumberFormat="1" applyFont="1" applyFill="1" applyBorder="1" applyAlignment="1">
      <alignment horizontal="center" vertical="top"/>
    </xf>
    <xf numFmtId="0" fontId="0" fillId="9" borderId="0" xfId="0" applyFill="1" applyAlignment="1">
      <alignment wrapText="1"/>
    </xf>
    <xf numFmtId="0" fontId="0" fillId="9" borderId="0" xfId="0" applyFill="1"/>
    <xf numFmtId="0" fontId="1" fillId="9" borderId="0" xfId="0" applyFont="1" applyFill="1" applyBorder="1" applyAlignment="1">
      <alignment horizontal="center" vertical="center"/>
    </xf>
    <xf numFmtId="0" fontId="0" fillId="0" borderId="18" xfId="0" applyFont="1" applyBorder="1" applyAlignment="1">
      <alignment horizontal="center" vertical="top" wrapText="1"/>
    </xf>
    <xf numFmtId="0" fontId="0" fillId="0" borderId="19" xfId="0" applyFont="1" applyBorder="1" applyAlignment="1">
      <alignment horizontal="center" vertical="top" wrapText="1"/>
    </xf>
    <xf numFmtId="0" fontId="0" fillId="0" borderId="9" xfId="0" applyBorder="1" applyAlignment="1">
      <alignment horizontal="center" vertical="top" wrapText="1"/>
    </xf>
    <xf numFmtId="1" fontId="1" fillId="12" borderId="41" xfId="0" applyNumberFormat="1" applyFont="1" applyFill="1" applyBorder="1" applyAlignment="1">
      <alignment horizontal="center" vertical="top"/>
    </xf>
    <xf numFmtId="0" fontId="9" fillId="0" borderId="16" xfId="0" applyFont="1" applyBorder="1" applyAlignment="1">
      <alignment vertical="top" wrapText="1"/>
    </xf>
    <xf numFmtId="9" fontId="0" fillId="0" borderId="13" xfId="0" applyNumberFormat="1" applyBorder="1" applyAlignment="1" applyProtection="1">
      <alignment horizontal="center" vertical="center" wrapText="1"/>
    </xf>
    <xf numFmtId="0" fontId="0" fillId="2" borderId="11" xfId="0" applyFont="1" applyFill="1" applyBorder="1" applyAlignment="1" applyProtection="1">
      <alignment vertical="top" wrapText="1"/>
    </xf>
    <xf numFmtId="9" fontId="0" fillId="2" borderId="15" xfId="0" applyNumberFormat="1" applyFill="1" applyBorder="1" applyAlignment="1" applyProtection="1">
      <alignment horizontal="center" vertical="top" wrapText="1"/>
      <protection locked="0"/>
    </xf>
    <xf numFmtId="0" fontId="0" fillId="2" borderId="15" xfId="0" applyFill="1" applyBorder="1" applyAlignment="1">
      <alignment vertical="top" wrapText="1"/>
    </xf>
    <xf numFmtId="0" fontId="0" fillId="2" borderId="21" xfId="0" applyFill="1" applyBorder="1" applyAlignment="1">
      <alignment vertical="top" wrapText="1"/>
    </xf>
    <xf numFmtId="1" fontId="1" fillId="12" borderId="3" xfId="0" applyNumberFormat="1" applyFont="1" applyFill="1" applyBorder="1" applyAlignment="1">
      <alignment horizontal="center" vertical="top"/>
    </xf>
    <xf numFmtId="1" fontId="1" fillId="12" borderId="21" xfId="0" applyNumberFormat="1" applyFont="1" applyFill="1" applyBorder="1" applyAlignment="1">
      <alignment horizontal="center" vertical="top"/>
    </xf>
    <xf numFmtId="1" fontId="1" fillId="12" borderId="50" xfId="0" applyNumberFormat="1" applyFont="1" applyFill="1" applyBorder="1" applyAlignment="1">
      <alignment horizontal="center" vertical="top"/>
    </xf>
    <xf numFmtId="0" fontId="0" fillId="2" borderId="51" xfId="0" applyFont="1" applyFill="1" applyBorder="1" applyAlignment="1" applyProtection="1">
      <alignment vertical="top" wrapText="1"/>
    </xf>
    <xf numFmtId="9" fontId="0" fillId="2" borderId="52" xfId="0" applyNumberFormat="1" applyFill="1" applyBorder="1" applyAlignment="1" applyProtection="1">
      <alignment horizontal="center" vertical="top" wrapText="1"/>
      <protection locked="0"/>
    </xf>
    <xf numFmtId="0" fontId="0" fillId="2" borderId="52" xfId="0" applyFill="1" applyBorder="1" applyAlignment="1">
      <alignment vertical="top" wrapText="1"/>
    </xf>
    <xf numFmtId="1" fontId="0" fillId="2" borderId="52" xfId="0" applyNumberFormat="1" applyFill="1" applyBorder="1" applyAlignment="1" applyProtection="1">
      <alignment horizontal="center" vertical="top" wrapText="1"/>
    </xf>
    <xf numFmtId="0" fontId="0" fillId="2" borderId="53" xfId="0" applyFill="1" applyBorder="1" applyAlignment="1">
      <alignment vertical="top" wrapText="1"/>
    </xf>
    <xf numFmtId="0" fontId="0" fillId="0" borderId="55" xfId="0" applyBorder="1" applyAlignment="1" applyProtection="1">
      <alignment horizontal="center" vertical="top" wrapText="1"/>
    </xf>
    <xf numFmtId="1" fontId="1" fillId="12" borderId="56" xfId="0" applyNumberFormat="1" applyFont="1" applyFill="1" applyBorder="1" applyAlignment="1">
      <alignment horizontal="center" vertical="top"/>
    </xf>
    <xf numFmtId="0" fontId="0" fillId="2" borderId="15" xfId="0" applyFill="1" applyBorder="1" applyAlignment="1" applyProtection="1">
      <alignment horizontal="center" vertical="top" wrapText="1"/>
    </xf>
    <xf numFmtId="0" fontId="0" fillId="2" borderId="15" xfId="0" applyFill="1" applyBorder="1" applyAlignment="1">
      <alignment horizontal="center" vertical="top" wrapText="1"/>
    </xf>
    <xf numFmtId="0" fontId="6" fillId="14" borderId="22" xfId="0" applyFont="1" applyFill="1" applyBorder="1" applyAlignment="1">
      <alignment horizontal="center" vertical="center" wrapText="1"/>
    </xf>
    <xf numFmtId="1" fontId="1" fillId="14" borderId="41" xfId="0" applyNumberFormat="1" applyFont="1" applyFill="1" applyBorder="1" applyAlignment="1">
      <alignment horizontal="center" vertical="top"/>
    </xf>
    <xf numFmtId="0" fontId="0" fillId="14" borderId="41" xfId="0" applyFill="1" applyBorder="1" applyAlignment="1">
      <alignment horizontal="center" vertical="top"/>
    </xf>
    <xf numFmtId="0" fontId="0" fillId="14" borderId="50" xfId="0" applyFill="1" applyBorder="1" applyAlignment="1">
      <alignment horizontal="center" vertical="top"/>
    </xf>
    <xf numFmtId="1" fontId="1" fillId="14" borderId="1" xfId="0" applyNumberFormat="1" applyFont="1" applyFill="1" applyBorder="1" applyAlignment="1">
      <alignment horizontal="center" vertical="top"/>
    </xf>
    <xf numFmtId="0" fontId="0" fillId="14" borderId="1" xfId="0" applyFill="1" applyBorder="1" applyAlignment="1">
      <alignment horizontal="center" vertical="top"/>
    </xf>
    <xf numFmtId="0" fontId="0" fillId="14" borderId="3" xfId="0" applyFill="1" applyBorder="1" applyAlignment="1">
      <alignment horizontal="center" vertical="top"/>
    </xf>
    <xf numFmtId="0" fontId="0" fillId="0" borderId="0" xfId="0" applyFont="1" applyBorder="1" applyAlignment="1">
      <alignment horizontal="center" vertical="top" wrapText="1"/>
    </xf>
    <xf numFmtId="0" fontId="0" fillId="0" borderId="48" xfId="0" applyBorder="1" applyAlignment="1">
      <alignment horizontal="center" vertical="top" wrapText="1"/>
    </xf>
    <xf numFmtId="0" fontId="0" fillId="0" borderId="54" xfId="0" applyBorder="1" applyAlignment="1">
      <alignment horizontal="center" vertical="top" wrapText="1"/>
    </xf>
    <xf numFmtId="0" fontId="0" fillId="0" borderId="58" xfId="0" applyBorder="1" applyAlignment="1" applyProtection="1">
      <alignment horizontal="center" vertical="top" wrapText="1"/>
    </xf>
    <xf numFmtId="1" fontId="1" fillId="12" borderId="59" xfId="0" applyNumberFormat="1" applyFont="1" applyFill="1" applyBorder="1" applyAlignment="1">
      <alignment horizontal="center" vertical="top"/>
    </xf>
    <xf numFmtId="0" fontId="0" fillId="2" borderId="22" xfId="0" applyFill="1" applyBorder="1" applyAlignment="1">
      <alignment horizontal="center" vertical="top" wrapText="1"/>
    </xf>
    <xf numFmtId="0" fontId="0" fillId="0" borderId="61" xfId="0" applyBorder="1" applyAlignment="1">
      <alignment horizontal="center" vertical="top" wrapText="1"/>
    </xf>
    <xf numFmtId="0" fontId="0" fillId="0" borderId="62" xfId="0" applyBorder="1" applyAlignment="1">
      <alignment horizontal="center" vertical="top" wrapText="1"/>
    </xf>
    <xf numFmtId="0" fontId="0" fillId="0" borderId="63" xfId="0" applyBorder="1" applyAlignment="1">
      <alignment horizontal="center" vertical="top" wrapText="1"/>
    </xf>
    <xf numFmtId="3" fontId="1" fillId="5" borderId="20" xfId="0" applyNumberFormat="1" applyFont="1" applyFill="1" applyBorder="1" applyAlignment="1" applyProtection="1">
      <alignment horizontal="center" vertical="top" wrapText="1"/>
      <protection locked="0"/>
    </xf>
    <xf numFmtId="0" fontId="0" fillId="0" borderId="28" xfId="0" applyBorder="1" applyAlignment="1">
      <alignment horizontal="center" vertical="top" wrapText="1"/>
    </xf>
    <xf numFmtId="9" fontId="0" fillId="15" borderId="52" xfId="0" applyNumberFormat="1" applyFill="1" applyBorder="1" applyAlignment="1" applyProtection="1">
      <alignment horizontal="center" vertical="top" wrapText="1"/>
    </xf>
    <xf numFmtId="9" fontId="0" fillId="15" borderId="15" xfId="0" applyNumberFormat="1" applyFill="1" applyBorder="1" applyAlignment="1" applyProtection="1">
      <alignment horizontal="center" vertical="top" wrapText="1"/>
    </xf>
    <xf numFmtId="9" fontId="0" fillId="15" borderId="1" xfId="0" applyNumberFormat="1" applyFill="1" applyBorder="1" applyAlignment="1" applyProtection="1">
      <alignment horizontal="center" vertical="top" wrapText="1"/>
    </xf>
    <xf numFmtId="0" fontId="0" fillId="16" borderId="41" xfId="0" applyFill="1" applyBorder="1" applyAlignment="1" applyProtection="1">
      <alignment horizontal="center" vertical="top"/>
    </xf>
    <xf numFmtId="0" fontId="0" fillId="16" borderId="1" xfId="0" applyFill="1" applyBorder="1" applyAlignment="1" applyProtection="1">
      <alignment horizontal="center" vertical="top"/>
    </xf>
    <xf numFmtId="0" fontId="0" fillId="16" borderId="55" xfId="0" applyFill="1" applyBorder="1" applyAlignment="1" applyProtection="1">
      <alignment horizontal="center" vertical="top"/>
    </xf>
    <xf numFmtId="0" fontId="0" fillId="16" borderId="58" xfId="0" applyFill="1" applyBorder="1" applyAlignment="1" applyProtection="1">
      <alignment horizontal="center" vertical="top"/>
    </xf>
    <xf numFmtId="0" fontId="0" fillId="16" borderId="15" xfId="0" applyFill="1" applyBorder="1" applyAlignment="1" applyProtection="1">
      <alignment horizontal="center" vertical="top"/>
    </xf>
    <xf numFmtId="0" fontId="0" fillId="16" borderId="6" xfId="0" applyFont="1" applyFill="1" applyBorder="1" applyAlignment="1">
      <alignment horizontal="left" vertical="center"/>
    </xf>
    <xf numFmtId="166" fontId="0" fillId="16" borderId="6" xfId="0" applyNumberFormat="1" applyFill="1" applyBorder="1" applyAlignment="1">
      <alignment horizontal="left" vertical="center" wrapText="1"/>
    </xf>
    <xf numFmtId="0" fontId="1" fillId="16" borderId="6" xfId="0" applyFont="1" applyFill="1" applyBorder="1" applyAlignment="1">
      <alignment horizontal="left" vertical="center" wrapText="1"/>
    </xf>
    <xf numFmtId="0" fontId="0" fillId="9" borderId="19" xfId="0" applyFill="1" applyBorder="1" applyAlignment="1">
      <alignment horizontal="center" vertical="top"/>
    </xf>
    <xf numFmtId="0" fontId="0" fillId="9" borderId="8" xfId="0" applyFill="1" applyBorder="1" applyAlignment="1">
      <alignment horizontal="center" vertical="top"/>
    </xf>
    <xf numFmtId="0" fontId="0" fillId="9" borderId="23" xfId="0" applyFill="1" applyBorder="1" applyAlignment="1">
      <alignment horizontal="center" vertical="top"/>
    </xf>
    <xf numFmtId="10" fontId="0" fillId="13" borderId="6" xfId="0" applyNumberFormat="1" applyFill="1" applyBorder="1" applyAlignment="1" applyProtection="1">
      <alignment horizontal="center" vertical="top"/>
      <protection locked="0"/>
    </xf>
    <xf numFmtId="10" fontId="0" fillId="13" borderId="0" xfId="0" applyNumberFormat="1" applyFill="1" applyBorder="1" applyAlignment="1" applyProtection="1">
      <alignment horizontal="center" vertical="top"/>
      <protection locked="0"/>
    </xf>
    <xf numFmtId="10" fontId="0" fillId="13" borderId="5" xfId="0" applyNumberFormat="1" applyFill="1" applyBorder="1" applyAlignment="1" applyProtection="1">
      <alignment horizontal="center" vertical="top"/>
      <protection locked="0"/>
    </xf>
    <xf numFmtId="0" fontId="1" fillId="9" borderId="6" xfId="0" applyFont="1" applyFill="1" applyBorder="1" applyAlignment="1" applyProtection="1">
      <alignment horizontal="center" vertical="top"/>
      <protection locked="0"/>
    </xf>
    <xf numFmtId="0" fontId="1" fillId="9" borderId="0" xfId="0" applyFont="1" applyFill="1" applyBorder="1" applyAlignment="1" applyProtection="1">
      <alignment horizontal="center" vertical="top"/>
      <protection locked="0"/>
    </xf>
    <xf numFmtId="0" fontId="1" fillId="9" borderId="5" xfId="0" applyFont="1" applyFill="1" applyBorder="1" applyAlignment="1" applyProtection="1">
      <alignment horizontal="center" vertical="top"/>
      <protection locked="0"/>
    </xf>
    <xf numFmtId="0" fontId="28" fillId="9" borderId="0" xfId="0" quotePrefix="1" applyFont="1" applyFill="1" applyBorder="1" applyAlignment="1" applyProtection="1">
      <alignment horizontal="left" vertical="top"/>
      <protection locked="0"/>
    </xf>
    <xf numFmtId="0" fontId="28" fillId="9" borderId="0" xfId="0" applyFont="1" applyFill="1" applyBorder="1" applyAlignment="1" applyProtection="1">
      <alignment horizontal="left" vertical="top"/>
      <protection locked="0"/>
    </xf>
    <xf numFmtId="9" fontId="27" fillId="0" borderId="12" xfId="0" applyNumberFormat="1" applyFont="1" applyBorder="1" applyAlignment="1">
      <alignment wrapText="1"/>
    </xf>
    <xf numFmtId="0" fontId="27" fillId="0" borderId="12" xfId="0" quotePrefix="1" applyFont="1" applyBorder="1"/>
    <xf numFmtId="0" fontId="18" fillId="0" borderId="3" xfId="0" applyNumberFormat="1" applyFont="1" applyBorder="1" applyAlignment="1" applyProtection="1">
      <alignment horizontal="left" vertical="top" wrapText="1"/>
    </xf>
    <xf numFmtId="165" fontId="29" fillId="17" borderId="3" xfId="0" applyNumberFormat="1" applyFont="1" applyFill="1" applyBorder="1" applyAlignment="1" applyProtection="1">
      <alignment horizontal="left" vertical="top" wrapText="1"/>
    </xf>
    <xf numFmtId="0" fontId="10"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17" fillId="2" borderId="20" xfId="0" applyFont="1" applyFill="1" applyBorder="1" applyAlignment="1" applyProtection="1">
      <alignment horizontal="center" vertical="center" wrapText="1"/>
    </xf>
    <xf numFmtId="0" fontId="22" fillId="0" borderId="0" xfId="0" applyFont="1" applyAlignment="1" applyProtection="1">
      <alignment horizontal="left" vertical="top" wrapText="1"/>
    </xf>
    <xf numFmtId="0" fontId="0" fillId="13" borderId="0" xfId="0" applyFill="1" applyBorder="1" applyAlignment="1">
      <alignment horizontal="left" vertical="top" wrapText="1"/>
    </xf>
    <xf numFmtId="0" fontId="16" fillId="11" borderId="35" xfId="0" applyFont="1" applyFill="1" applyBorder="1" applyAlignment="1" applyProtection="1">
      <alignment horizontal="left" vertical="top" wrapText="1"/>
    </xf>
    <xf numFmtId="0" fontId="16" fillId="11" borderId="37" xfId="0" applyFont="1" applyFill="1" applyBorder="1" applyAlignment="1" applyProtection="1">
      <alignment horizontal="left" vertical="top" wrapText="1"/>
    </xf>
    <xf numFmtId="0" fontId="16" fillId="11" borderId="36" xfId="0" applyFont="1" applyFill="1" applyBorder="1" applyAlignment="1" applyProtection="1">
      <alignment horizontal="left" vertical="top" wrapText="1"/>
    </xf>
    <xf numFmtId="0" fontId="16" fillId="11" borderId="42" xfId="0" applyFont="1" applyFill="1" applyBorder="1" applyAlignment="1" applyProtection="1">
      <alignment horizontal="left" vertical="top" wrapText="1"/>
    </xf>
    <xf numFmtId="0" fontId="16" fillId="11" borderId="40" xfId="0" applyFont="1" applyFill="1" applyBorder="1" applyAlignment="1" applyProtection="1">
      <alignment horizontal="left" vertical="top" wrapText="1"/>
    </xf>
    <xf numFmtId="0" fontId="16" fillId="11" borderId="17" xfId="0" applyFont="1" applyFill="1" applyBorder="1" applyAlignment="1" applyProtection="1">
      <alignment horizontal="left" vertical="top" wrapText="1"/>
    </xf>
    <xf numFmtId="0" fontId="23" fillId="3" borderId="25" xfId="0" applyFont="1" applyFill="1" applyBorder="1" applyAlignment="1">
      <alignment horizontal="left" vertical="top" wrapText="1"/>
    </xf>
    <xf numFmtId="0" fontId="23" fillId="3" borderId="7" xfId="0" applyFont="1" applyFill="1" applyBorder="1" applyAlignment="1">
      <alignment horizontal="left" vertical="top" wrapText="1"/>
    </xf>
    <xf numFmtId="0" fontId="23" fillId="3" borderId="22" xfId="0" applyFont="1" applyFill="1" applyBorder="1" applyAlignment="1">
      <alignment horizontal="left" vertical="top" wrapText="1"/>
    </xf>
    <xf numFmtId="0" fontId="0" fillId="11" borderId="35" xfId="0" applyFont="1" applyFill="1" applyBorder="1" applyAlignment="1" applyProtection="1">
      <alignment horizontal="left" vertical="top" wrapText="1"/>
    </xf>
    <xf numFmtId="0" fontId="0" fillId="11" borderId="37" xfId="0" applyFont="1" applyFill="1" applyBorder="1" applyAlignment="1" applyProtection="1">
      <alignment horizontal="left" vertical="top" wrapText="1"/>
    </xf>
    <xf numFmtId="0" fontId="0" fillId="11" borderId="36" xfId="0" applyFont="1" applyFill="1" applyBorder="1" applyAlignment="1" applyProtection="1">
      <alignment horizontal="left" vertical="top" wrapText="1"/>
    </xf>
    <xf numFmtId="0" fontId="16" fillId="11" borderId="47" xfId="0" applyFont="1" applyFill="1" applyBorder="1" applyAlignment="1" applyProtection="1">
      <alignment horizontal="left" vertical="top" wrapText="1"/>
    </xf>
    <xf numFmtId="0" fontId="16" fillId="11" borderId="48" xfId="0" applyFont="1" applyFill="1" applyBorder="1" applyAlignment="1" applyProtection="1">
      <alignment horizontal="left" vertical="top" wrapText="1"/>
    </xf>
    <xf numFmtId="0" fontId="16" fillId="11" borderId="49" xfId="0" applyFont="1" applyFill="1" applyBorder="1" applyAlignment="1" applyProtection="1">
      <alignment horizontal="left" vertical="top" wrapText="1"/>
    </xf>
    <xf numFmtId="0" fontId="2" fillId="2" borderId="19"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6" fillId="0" borderId="44" xfId="0" applyFont="1" applyBorder="1" applyAlignment="1">
      <alignment horizontal="center" vertical="top" wrapText="1"/>
    </xf>
    <xf numFmtId="0" fontId="6" fillId="0" borderId="27" xfId="0" applyFont="1" applyBorder="1" applyAlignment="1">
      <alignment horizontal="center" vertical="top" wrapText="1"/>
    </xf>
    <xf numFmtId="0" fontId="6" fillId="0" borderId="28" xfId="0" applyFont="1" applyBorder="1" applyAlignment="1">
      <alignment horizontal="center" vertical="top" wrapText="1"/>
    </xf>
    <xf numFmtId="0" fontId="8" fillId="0" borderId="25" xfId="0" applyFont="1" applyBorder="1" applyAlignment="1">
      <alignment horizontal="left" vertical="center" wrapText="1"/>
    </xf>
    <xf numFmtId="0" fontId="8" fillId="0" borderId="7" xfId="0" applyFont="1" applyBorder="1" applyAlignment="1">
      <alignment horizontal="left" vertical="center" wrapText="1"/>
    </xf>
    <xf numFmtId="0" fontId="8" fillId="0" borderId="22" xfId="0" applyFont="1" applyBorder="1" applyAlignment="1">
      <alignment horizontal="left" vertical="center" wrapText="1"/>
    </xf>
    <xf numFmtId="0" fontId="0" fillId="0" borderId="19" xfId="0" applyFont="1" applyBorder="1" applyAlignment="1">
      <alignment horizontal="center" vertical="top" wrapText="1"/>
    </xf>
    <xf numFmtId="0" fontId="0" fillId="0" borderId="6" xfId="0" applyFont="1" applyBorder="1" applyAlignment="1">
      <alignment horizontal="center" vertical="top" wrapText="1"/>
    </xf>
    <xf numFmtId="0" fontId="0" fillId="0" borderId="26" xfId="0" applyFont="1"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14" xfId="0" applyBorder="1" applyAlignment="1">
      <alignment horizontal="center" vertical="top" wrapText="1"/>
    </xf>
    <xf numFmtId="0" fontId="23" fillId="3" borderId="26" xfId="0" applyFont="1" applyFill="1" applyBorder="1" applyAlignment="1">
      <alignment horizontal="left" vertical="top" wrapText="1"/>
    </xf>
    <xf numFmtId="0" fontId="23" fillId="3" borderId="12" xfId="0" applyFont="1" applyFill="1" applyBorder="1" applyAlignment="1">
      <alignment horizontal="left" vertical="top" wrapText="1"/>
    </xf>
    <xf numFmtId="0" fontId="23" fillId="3" borderId="24" xfId="0" applyFont="1" applyFill="1" applyBorder="1" applyAlignment="1">
      <alignment horizontal="left" vertical="top" wrapText="1"/>
    </xf>
    <xf numFmtId="0" fontId="0" fillId="11" borderId="57" xfId="0" applyFont="1" applyFill="1" applyBorder="1" applyAlignment="1" applyProtection="1">
      <alignment horizontal="left" vertical="top" wrapText="1"/>
    </xf>
    <xf numFmtId="0" fontId="0" fillId="11" borderId="58" xfId="0" applyFont="1" applyFill="1" applyBorder="1" applyAlignment="1" applyProtection="1">
      <alignment horizontal="left" vertical="top" wrapText="1"/>
    </xf>
    <xf numFmtId="0" fontId="9" fillId="0" borderId="16" xfId="0" applyFont="1" applyBorder="1" applyAlignment="1">
      <alignment horizontal="left" vertical="top" wrapText="1"/>
    </xf>
    <xf numFmtId="0" fontId="9" fillId="0" borderId="29" xfId="0" applyFont="1" applyBorder="1" applyAlignment="1">
      <alignment horizontal="left" vertical="top" wrapText="1"/>
    </xf>
    <xf numFmtId="0" fontId="9" fillId="0" borderId="30" xfId="0" applyFont="1" applyBorder="1" applyAlignment="1">
      <alignment horizontal="left" vertical="top" wrapText="1"/>
    </xf>
    <xf numFmtId="9" fontId="0" fillId="0" borderId="13" xfId="0" applyNumberFormat="1" applyBorder="1" applyAlignment="1" applyProtection="1">
      <alignment horizontal="center" vertical="top" wrapText="1"/>
    </xf>
    <xf numFmtId="9" fontId="0" fillId="0" borderId="31" xfId="0" applyNumberFormat="1" applyBorder="1" applyAlignment="1" applyProtection="1">
      <alignment horizontal="center" vertical="top" wrapText="1"/>
    </xf>
    <xf numFmtId="9" fontId="0" fillId="0" borderId="32" xfId="0" applyNumberFormat="1" applyBorder="1" applyAlignment="1" applyProtection="1">
      <alignment horizontal="center" vertical="top" wrapText="1"/>
    </xf>
    <xf numFmtId="0" fontId="0" fillId="0" borderId="18" xfId="0" applyFont="1" applyBorder="1" applyAlignment="1">
      <alignment horizontal="center" vertical="top" wrapText="1"/>
    </xf>
    <xf numFmtId="0" fontId="0" fillId="0" borderId="33" xfId="0" applyFont="1" applyBorder="1" applyAlignment="1">
      <alignment horizontal="center" vertical="top" wrapText="1"/>
    </xf>
    <xf numFmtId="0" fontId="0" fillId="0" borderId="34" xfId="0" applyFont="1" applyBorder="1" applyAlignment="1">
      <alignment horizontal="center" vertical="top" wrapText="1"/>
    </xf>
    <xf numFmtId="0" fontId="0" fillId="11" borderId="43" xfId="0" applyFont="1" applyFill="1" applyBorder="1" applyAlignment="1" applyProtection="1">
      <alignment horizontal="left" vertical="top" wrapText="1"/>
    </xf>
    <xf numFmtId="0" fontId="0" fillId="11" borderId="41" xfId="0" applyFont="1" applyFill="1" applyBorder="1" applyAlignment="1" applyProtection="1">
      <alignment horizontal="left" vertical="top" wrapText="1"/>
    </xf>
    <xf numFmtId="0" fontId="0" fillId="11" borderId="60" xfId="0" applyFont="1" applyFill="1" applyBorder="1" applyAlignment="1" applyProtection="1">
      <alignment horizontal="left" vertical="top" wrapText="1"/>
    </xf>
    <xf numFmtId="0" fontId="0" fillId="11" borderId="55" xfId="0" applyFont="1" applyFill="1" applyBorder="1" applyAlignment="1" applyProtection="1">
      <alignment horizontal="left" vertical="top" wrapText="1"/>
    </xf>
    <xf numFmtId="0" fontId="0" fillId="11" borderId="2" xfId="0" applyFont="1" applyFill="1" applyBorder="1" applyAlignment="1" applyProtection="1">
      <alignment horizontal="left" vertical="top" wrapText="1"/>
    </xf>
    <xf numFmtId="0" fontId="0" fillId="11" borderId="1" xfId="0" applyFont="1" applyFill="1" applyBorder="1" applyAlignment="1" applyProtection="1">
      <alignment horizontal="left" vertical="top" wrapText="1"/>
    </xf>
    <xf numFmtId="9" fontId="26" fillId="10" borderId="0" xfId="0" applyNumberFormat="1" applyFont="1" applyFill="1" applyBorder="1" applyAlignment="1" applyProtection="1">
      <alignment horizontal="center" vertical="center" wrapText="1"/>
      <protection locked="0"/>
    </xf>
    <xf numFmtId="0" fontId="25" fillId="2" borderId="35" xfId="0" applyFont="1" applyFill="1" applyBorder="1" applyAlignment="1">
      <alignment horizontal="left" vertical="center" wrapText="1"/>
    </xf>
    <xf numFmtId="0" fontId="25" fillId="2" borderId="37" xfId="0" applyFont="1" applyFill="1" applyBorder="1" applyAlignment="1">
      <alignment horizontal="left" vertical="center" wrapText="1"/>
    </xf>
    <xf numFmtId="0" fontId="23" fillId="3" borderId="19" xfId="0" applyFont="1" applyFill="1" applyBorder="1" applyAlignment="1">
      <alignment horizontal="left" vertical="top" wrapText="1"/>
    </xf>
    <xf numFmtId="0" fontId="23" fillId="3" borderId="8" xfId="0" applyFont="1" applyFill="1" applyBorder="1" applyAlignment="1">
      <alignment horizontal="left" vertical="top" wrapText="1"/>
    </xf>
    <xf numFmtId="0" fontId="23" fillId="3" borderId="27" xfId="0" applyFont="1" applyFill="1" applyBorder="1" applyAlignment="1">
      <alignment horizontal="left" vertical="top" wrapText="1"/>
    </xf>
    <xf numFmtId="0" fontId="23" fillId="3" borderId="23" xfId="0" applyFont="1" applyFill="1" applyBorder="1" applyAlignment="1">
      <alignment horizontal="left" vertical="top" wrapText="1"/>
    </xf>
    <xf numFmtId="0" fontId="0" fillId="2" borderId="38" xfId="0" applyFill="1" applyBorder="1" applyAlignment="1">
      <alignment vertical="top" wrapText="1"/>
    </xf>
    <xf numFmtId="0" fontId="0" fillId="0" borderId="37" xfId="0" applyBorder="1" applyAlignment="1">
      <alignment vertical="top" wrapText="1"/>
    </xf>
    <xf numFmtId="0" fontId="0" fillId="2" borderId="38" xfId="0" applyFill="1" applyBorder="1" applyAlignment="1">
      <alignment horizontal="left" vertical="top" wrapText="1"/>
    </xf>
    <xf numFmtId="0" fontId="0" fillId="2" borderId="39" xfId="0" applyFill="1" applyBorder="1" applyAlignment="1">
      <alignment horizontal="left" vertical="top" wrapText="1"/>
    </xf>
    <xf numFmtId="0" fontId="0" fillId="0" borderId="40" xfId="0" applyBorder="1" applyAlignment="1">
      <alignment vertical="top" wrapText="1"/>
    </xf>
  </cellXfs>
  <cellStyles count="1">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84D1"/>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AD5CE"/>
      <color rgb="FFF29582"/>
      <color rgb="FFFFA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zoomScaleNormal="100" workbookViewId="0"/>
  </sheetViews>
  <sheetFormatPr defaultRowHeight="14.4" x14ac:dyDescent="0.3"/>
  <sheetData>
    <row r="1" spans="1:11" ht="21" customHeight="1" x14ac:dyDescent="0.3">
      <c r="A1" s="38" t="s">
        <v>35</v>
      </c>
      <c r="B1" s="39"/>
    </row>
    <row r="2" spans="1:11" ht="92.25" customHeight="1" x14ac:dyDescent="0.3">
      <c r="A2" s="163" t="s">
        <v>72</v>
      </c>
      <c r="B2" s="165"/>
      <c r="C2" s="165"/>
      <c r="D2" s="165"/>
      <c r="E2" s="165"/>
      <c r="F2" s="165"/>
      <c r="G2" s="165"/>
      <c r="H2" s="165"/>
      <c r="I2" s="165"/>
      <c r="J2" s="165"/>
      <c r="K2" s="165"/>
    </row>
    <row r="3" spans="1:11" ht="66" customHeight="1" x14ac:dyDescent="0.3">
      <c r="A3" s="163" t="s">
        <v>73</v>
      </c>
      <c r="B3" s="165"/>
      <c r="C3" s="165"/>
      <c r="D3" s="165"/>
      <c r="E3" s="165"/>
      <c r="F3" s="165"/>
      <c r="G3" s="165"/>
      <c r="H3" s="165"/>
      <c r="I3" s="165"/>
      <c r="J3" s="165"/>
      <c r="K3" s="165"/>
    </row>
    <row r="4" spans="1:11" ht="48" customHeight="1" x14ac:dyDescent="0.3">
      <c r="A4" s="163" t="s">
        <v>39</v>
      </c>
      <c r="B4" s="165"/>
      <c r="C4" s="165"/>
      <c r="D4" s="165"/>
      <c r="E4" s="165"/>
      <c r="F4" s="165"/>
      <c r="G4" s="165"/>
      <c r="H4" s="165"/>
      <c r="I4" s="165"/>
      <c r="J4" s="165"/>
      <c r="K4" s="165"/>
    </row>
    <row r="5" spans="1:11" s="2" customFormat="1" ht="60" customHeight="1" x14ac:dyDescent="0.3">
      <c r="A5" s="163" t="s">
        <v>41</v>
      </c>
      <c r="B5" s="164"/>
      <c r="C5" s="164"/>
      <c r="D5" s="164"/>
      <c r="E5" s="164"/>
      <c r="F5" s="164"/>
      <c r="G5" s="164"/>
      <c r="H5" s="164"/>
      <c r="I5" s="164"/>
      <c r="J5" s="164"/>
      <c r="K5" s="164"/>
    </row>
    <row r="6" spans="1:11" ht="15.6" x14ac:dyDescent="0.3">
      <c r="A6" s="41" t="s">
        <v>36</v>
      </c>
      <c r="B6" s="42"/>
      <c r="C6" s="42"/>
      <c r="D6" s="42"/>
      <c r="E6" s="42"/>
      <c r="F6" s="42"/>
      <c r="G6" s="42"/>
      <c r="H6" s="42"/>
      <c r="I6" s="42"/>
      <c r="J6" s="42"/>
      <c r="K6" s="42"/>
    </row>
    <row r="7" spans="1:11" ht="63" customHeight="1" x14ac:dyDescent="0.3">
      <c r="A7" s="163" t="s">
        <v>34</v>
      </c>
      <c r="B7" s="164"/>
      <c r="C7" s="164"/>
      <c r="D7" s="164"/>
      <c r="E7" s="164"/>
      <c r="F7" s="164"/>
      <c r="G7" s="164"/>
      <c r="H7" s="164"/>
      <c r="I7" s="164"/>
      <c r="J7" s="164"/>
      <c r="K7" s="164"/>
    </row>
    <row r="8" spans="1:11" ht="15.6" x14ac:dyDescent="0.3">
      <c r="A8" s="40" t="s">
        <v>37</v>
      </c>
      <c r="B8" s="42"/>
      <c r="C8" s="42"/>
      <c r="D8" s="42"/>
      <c r="E8" s="42"/>
      <c r="F8" s="42"/>
      <c r="G8" s="42"/>
      <c r="H8" s="42"/>
      <c r="I8" s="42"/>
      <c r="J8" s="42"/>
      <c r="K8" s="42"/>
    </row>
    <row r="9" spans="1:11" s="2" customFormat="1" ht="42.75" customHeight="1" x14ac:dyDescent="0.3">
      <c r="A9" s="163" t="s">
        <v>40</v>
      </c>
      <c r="B9" s="164"/>
      <c r="C9" s="164"/>
      <c r="D9" s="164"/>
      <c r="E9" s="164"/>
      <c r="F9" s="164"/>
      <c r="G9" s="164"/>
      <c r="H9" s="164"/>
      <c r="I9" s="164"/>
      <c r="J9" s="164"/>
      <c r="K9" s="164"/>
    </row>
    <row r="10" spans="1:11" s="2" customFormat="1" x14ac:dyDescent="0.3">
      <c r="A10" s="44"/>
      <c r="B10" s="45"/>
      <c r="C10" s="45"/>
      <c r="D10" s="45"/>
      <c r="E10" s="45"/>
      <c r="F10" s="45"/>
      <c r="G10" s="45"/>
      <c r="H10" s="45"/>
      <c r="I10" s="45"/>
      <c r="J10" s="45"/>
      <c r="K10" s="45"/>
    </row>
    <row r="11" spans="1:11" x14ac:dyDescent="0.3">
      <c r="A11" s="40" t="s">
        <v>33</v>
      </c>
      <c r="B11" s="42"/>
      <c r="C11" s="42"/>
      <c r="D11" s="42"/>
      <c r="E11" s="42"/>
      <c r="F11" s="42"/>
      <c r="G11" s="42"/>
      <c r="H11" s="42"/>
      <c r="I11" s="42"/>
      <c r="J11" s="42"/>
      <c r="K11" s="42"/>
    </row>
    <row r="12" spans="1:11" x14ac:dyDescent="0.3">
      <c r="A12" s="43" t="s">
        <v>28</v>
      </c>
      <c r="B12" s="42"/>
      <c r="C12" s="42"/>
      <c r="D12" s="42"/>
      <c r="E12" s="42"/>
      <c r="F12" s="42"/>
      <c r="G12" s="42"/>
      <c r="H12" s="42"/>
      <c r="I12" s="42"/>
      <c r="J12" s="42"/>
      <c r="K12" s="42"/>
    </row>
    <row r="13" spans="1:11" x14ac:dyDescent="0.3">
      <c r="A13" s="43" t="s">
        <v>32</v>
      </c>
      <c r="B13" s="42"/>
      <c r="C13" s="42"/>
      <c r="D13" s="42"/>
      <c r="E13" s="42"/>
      <c r="F13" s="42"/>
      <c r="G13" s="42"/>
      <c r="H13" s="42"/>
      <c r="I13" s="42"/>
      <c r="J13" s="42"/>
      <c r="K13" s="42"/>
    </row>
    <row r="14" spans="1:11" x14ac:dyDescent="0.3">
      <c r="A14" s="43" t="s">
        <v>26</v>
      </c>
      <c r="B14" s="42"/>
      <c r="C14" s="42"/>
      <c r="D14" s="42"/>
      <c r="E14" s="42"/>
      <c r="F14" s="42"/>
      <c r="G14" s="42"/>
      <c r="H14" s="42"/>
      <c r="I14" s="42"/>
      <c r="J14" s="42"/>
      <c r="K14" s="42"/>
    </row>
    <row r="15" spans="1:11" x14ac:dyDescent="0.3">
      <c r="A15" s="43" t="s">
        <v>31</v>
      </c>
      <c r="B15" s="42"/>
      <c r="C15" s="42"/>
      <c r="D15" s="42"/>
      <c r="E15" s="42"/>
      <c r="F15" s="42"/>
      <c r="G15" s="42"/>
      <c r="H15" s="42"/>
      <c r="I15" s="42"/>
      <c r="J15" s="42"/>
      <c r="K15" s="42"/>
    </row>
    <row r="16" spans="1:11" x14ac:dyDescent="0.3">
      <c r="A16" s="43"/>
      <c r="B16" s="42"/>
      <c r="C16" s="42"/>
      <c r="D16" s="42"/>
      <c r="E16" s="42"/>
      <c r="F16" s="42"/>
      <c r="G16" s="42"/>
      <c r="H16" s="42"/>
      <c r="I16" s="42"/>
      <c r="J16" s="42"/>
      <c r="K16" s="42"/>
    </row>
    <row r="17" spans="1:11" ht="15.6" x14ac:dyDescent="0.3">
      <c r="A17" s="40" t="s">
        <v>38</v>
      </c>
      <c r="B17" s="42"/>
      <c r="C17" s="42"/>
      <c r="D17" s="42"/>
      <c r="E17" s="42"/>
      <c r="F17" s="42"/>
      <c r="G17" s="42"/>
      <c r="H17" s="42"/>
      <c r="I17" s="42"/>
      <c r="J17" s="42"/>
      <c r="K17" s="42"/>
    </row>
    <row r="18" spans="1:11" s="2" customFormat="1" ht="44.25" customHeight="1" x14ac:dyDescent="0.3">
      <c r="A18" s="163" t="s">
        <v>30</v>
      </c>
      <c r="B18" s="164"/>
      <c r="C18" s="164"/>
      <c r="D18" s="164"/>
      <c r="E18" s="164"/>
      <c r="F18" s="164"/>
      <c r="G18" s="164"/>
      <c r="H18" s="164"/>
      <c r="I18" s="164"/>
      <c r="J18" s="164"/>
      <c r="K18" s="164"/>
    </row>
    <row r="19" spans="1:11" x14ac:dyDescent="0.3">
      <c r="A19" s="43"/>
      <c r="B19" s="42"/>
      <c r="C19" s="42"/>
      <c r="D19" s="42"/>
      <c r="E19" s="42"/>
      <c r="F19" s="42"/>
      <c r="G19" s="42"/>
      <c r="H19" s="42"/>
      <c r="I19" s="42"/>
      <c r="J19" s="42"/>
      <c r="K19" s="42"/>
    </row>
    <row r="20" spans="1:11" x14ac:dyDescent="0.3">
      <c r="A20" s="40" t="s">
        <v>29</v>
      </c>
      <c r="B20" s="42"/>
      <c r="C20" s="42"/>
      <c r="D20" s="42"/>
      <c r="E20" s="42"/>
      <c r="F20" s="42"/>
      <c r="G20" s="42"/>
      <c r="H20" s="42"/>
      <c r="I20" s="42"/>
      <c r="J20" s="42"/>
      <c r="K20" s="42"/>
    </row>
    <row r="21" spans="1:11" x14ac:dyDescent="0.3">
      <c r="A21" s="43" t="s">
        <v>28</v>
      </c>
      <c r="B21" s="42"/>
      <c r="C21" s="42"/>
      <c r="D21" s="42"/>
      <c r="E21" s="42"/>
      <c r="F21" s="42"/>
      <c r="G21" s="42"/>
      <c r="H21" s="42"/>
      <c r="I21" s="42"/>
      <c r="J21" s="42"/>
      <c r="K21" s="42"/>
    </row>
    <row r="22" spans="1:11" x14ac:dyDescent="0.3">
      <c r="A22" s="43" t="s">
        <v>27</v>
      </c>
      <c r="B22" s="42"/>
      <c r="C22" s="42"/>
      <c r="D22" s="42"/>
      <c r="E22" s="42"/>
      <c r="F22" s="42"/>
      <c r="G22" s="42"/>
      <c r="H22" s="42"/>
      <c r="I22" s="42"/>
      <c r="J22" s="42"/>
      <c r="K22" s="42"/>
    </row>
    <row r="23" spans="1:11" x14ac:dyDescent="0.3">
      <c r="A23" s="43" t="s">
        <v>26</v>
      </c>
      <c r="B23" s="42"/>
      <c r="C23" s="42"/>
      <c r="D23" s="42"/>
      <c r="E23" s="42"/>
      <c r="F23" s="42"/>
      <c r="G23" s="42"/>
      <c r="H23" s="42"/>
      <c r="I23" s="42"/>
      <c r="J23" s="42"/>
      <c r="K23" s="42"/>
    </row>
    <row r="24" spans="1:11" x14ac:dyDescent="0.3">
      <c r="A24" s="43" t="s">
        <v>25</v>
      </c>
      <c r="B24" s="42"/>
      <c r="C24" s="42"/>
      <c r="D24" s="42"/>
      <c r="E24" s="42"/>
      <c r="F24" s="42"/>
      <c r="G24" s="42"/>
      <c r="H24" s="42"/>
      <c r="I24" s="42"/>
      <c r="J24" s="42"/>
      <c r="K24" s="42"/>
    </row>
    <row r="25" spans="1:11" x14ac:dyDescent="0.3">
      <c r="A25" s="42"/>
      <c r="B25" s="42"/>
      <c r="C25" s="42"/>
      <c r="D25" s="42"/>
      <c r="E25" s="42"/>
      <c r="F25" s="42"/>
      <c r="G25" s="42"/>
      <c r="H25" s="42"/>
      <c r="I25" s="42"/>
      <c r="J25" s="42"/>
      <c r="K25" s="42"/>
    </row>
    <row r="26" spans="1:11" x14ac:dyDescent="0.3">
      <c r="A26" s="42"/>
      <c r="B26" s="42"/>
      <c r="C26" s="42"/>
      <c r="D26" s="42"/>
      <c r="E26" s="42"/>
      <c r="F26" s="42"/>
      <c r="G26" s="42"/>
      <c r="H26" s="42"/>
      <c r="I26" s="42"/>
      <c r="J26" s="42"/>
      <c r="K26" s="42"/>
    </row>
    <row r="27" spans="1:11" ht="15.6" x14ac:dyDescent="0.3">
      <c r="A27" s="41"/>
      <c r="B27" s="42"/>
      <c r="C27" s="42"/>
      <c r="D27" s="42"/>
      <c r="E27" s="42"/>
      <c r="F27" s="42"/>
      <c r="G27" s="42"/>
      <c r="H27" s="42"/>
      <c r="I27" s="42"/>
      <c r="J27" s="42"/>
      <c r="K27" s="42"/>
    </row>
    <row r="28" spans="1:11" x14ac:dyDescent="0.3">
      <c r="A28" s="43"/>
      <c r="B28" s="42"/>
      <c r="C28" s="42"/>
      <c r="D28" s="42"/>
      <c r="E28" s="42"/>
      <c r="F28" s="42"/>
      <c r="G28" s="42"/>
      <c r="H28" s="42"/>
      <c r="I28" s="42"/>
      <c r="J28" s="42"/>
      <c r="K28" s="42"/>
    </row>
    <row r="29" spans="1:11" x14ac:dyDescent="0.3">
      <c r="A29" s="43"/>
      <c r="B29" s="42"/>
      <c r="C29" s="42"/>
      <c r="D29" s="42"/>
      <c r="E29" s="42"/>
      <c r="F29" s="42"/>
      <c r="G29" s="42"/>
      <c r="H29" s="42"/>
      <c r="I29" s="42"/>
      <c r="J29" s="42"/>
      <c r="K29" s="42"/>
    </row>
    <row r="30" spans="1:11" x14ac:dyDescent="0.3">
      <c r="A30" s="43"/>
      <c r="B30" s="42"/>
      <c r="C30" s="42"/>
      <c r="D30" s="42"/>
      <c r="E30" s="42"/>
      <c r="F30" s="42"/>
      <c r="G30" s="42"/>
      <c r="H30" s="42"/>
      <c r="I30" s="42"/>
      <c r="J30" s="42"/>
      <c r="K30" s="42"/>
    </row>
    <row r="31" spans="1:11" x14ac:dyDescent="0.3">
      <c r="A31" s="43"/>
      <c r="B31" s="42"/>
      <c r="C31" s="42"/>
      <c r="D31" s="42"/>
      <c r="E31" s="42"/>
      <c r="F31" s="42"/>
      <c r="G31" s="42"/>
      <c r="H31" s="42"/>
      <c r="I31" s="42"/>
      <c r="J31" s="42"/>
      <c r="K31" s="42"/>
    </row>
    <row r="32" spans="1:11" x14ac:dyDescent="0.3">
      <c r="A32" s="43"/>
      <c r="B32" s="42"/>
      <c r="C32" s="42"/>
      <c r="D32" s="42"/>
      <c r="E32" s="42"/>
      <c r="F32" s="42"/>
      <c r="G32" s="42"/>
      <c r="H32" s="42"/>
      <c r="I32" s="42"/>
      <c r="J32" s="42"/>
      <c r="K32" s="42"/>
    </row>
    <row r="33" spans="1:11" x14ac:dyDescent="0.3">
      <c r="A33" s="43"/>
      <c r="B33" s="42"/>
      <c r="C33" s="42"/>
      <c r="D33" s="42"/>
      <c r="E33" s="42"/>
      <c r="F33" s="42"/>
      <c r="G33" s="42"/>
      <c r="H33" s="42"/>
      <c r="I33" s="42"/>
      <c r="J33" s="42"/>
      <c r="K33" s="42"/>
    </row>
    <row r="34" spans="1:11" x14ac:dyDescent="0.3">
      <c r="A34" s="43"/>
      <c r="B34" s="42"/>
      <c r="C34" s="42"/>
      <c r="D34" s="42"/>
      <c r="E34" s="42"/>
      <c r="F34" s="42"/>
      <c r="G34" s="42"/>
      <c r="H34" s="42"/>
      <c r="I34" s="42"/>
      <c r="J34" s="42"/>
      <c r="K34" s="42"/>
    </row>
    <row r="35" spans="1:11" x14ac:dyDescent="0.3">
      <c r="A35" s="43"/>
      <c r="B35" s="42"/>
      <c r="C35" s="42"/>
      <c r="D35" s="42"/>
      <c r="E35" s="42"/>
      <c r="F35" s="42"/>
      <c r="G35" s="42"/>
      <c r="H35" s="42"/>
      <c r="I35" s="42"/>
      <c r="J35" s="42"/>
      <c r="K35" s="42"/>
    </row>
    <row r="36" spans="1:11" x14ac:dyDescent="0.3">
      <c r="A36" s="43"/>
      <c r="B36" s="42"/>
      <c r="C36" s="42"/>
      <c r="D36" s="42"/>
      <c r="E36" s="42"/>
      <c r="F36" s="42"/>
      <c r="G36" s="42"/>
      <c r="H36" s="42"/>
      <c r="I36" s="42"/>
      <c r="J36" s="42"/>
      <c r="K36" s="42"/>
    </row>
    <row r="37" spans="1:11" x14ac:dyDescent="0.3">
      <c r="A37" s="43"/>
      <c r="B37" s="42"/>
      <c r="C37" s="42"/>
      <c r="D37" s="42"/>
      <c r="E37" s="42"/>
      <c r="F37" s="42"/>
      <c r="G37" s="42"/>
      <c r="H37" s="42"/>
      <c r="I37" s="42"/>
      <c r="J37" s="42"/>
      <c r="K37" s="42"/>
    </row>
    <row r="38" spans="1:11" x14ac:dyDescent="0.3">
      <c r="A38" s="43"/>
      <c r="B38" s="42"/>
      <c r="C38" s="42"/>
      <c r="D38" s="42"/>
      <c r="E38" s="42"/>
      <c r="F38" s="42"/>
      <c r="G38" s="42"/>
      <c r="H38" s="42"/>
      <c r="I38" s="42"/>
      <c r="J38" s="42"/>
      <c r="K38" s="42"/>
    </row>
    <row r="39" spans="1:11" x14ac:dyDescent="0.3">
      <c r="A39" s="43"/>
      <c r="B39" s="42"/>
      <c r="C39" s="42"/>
      <c r="D39" s="42"/>
      <c r="E39" s="42"/>
      <c r="F39" s="42"/>
      <c r="G39" s="42"/>
      <c r="H39" s="42"/>
      <c r="I39" s="42"/>
      <c r="J39" s="42"/>
      <c r="K39" s="42"/>
    </row>
    <row r="40" spans="1:11" x14ac:dyDescent="0.3">
      <c r="A40" s="43"/>
      <c r="B40" s="42"/>
      <c r="C40" s="42"/>
      <c r="D40" s="42"/>
      <c r="E40" s="42"/>
      <c r="F40" s="42"/>
      <c r="G40" s="42"/>
      <c r="H40" s="42"/>
      <c r="I40" s="42"/>
      <c r="J40" s="42"/>
      <c r="K40" s="42"/>
    </row>
    <row r="41" spans="1:11" x14ac:dyDescent="0.3">
      <c r="A41" s="43"/>
      <c r="B41" s="42"/>
      <c r="C41" s="42"/>
      <c r="D41" s="42"/>
      <c r="E41" s="42"/>
      <c r="F41" s="42"/>
      <c r="G41" s="42"/>
      <c r="H41" s="42"/>
      <c r="I41" s="42"/>
      <c r="J41" s="42"/>
      <c r="K41" s="42"/>
    </row>
    <row r="42" spans="1:11" x14ac:dyDescent="0.3">
      <c r="A42" s="43"/>
      <c r="B42" s="42"/>
      <c r="C42" s="42"/>
      <c r="D42" s="42"/>
      <c r="E42" s="42"/>
      <c r="F42" s="42"/>
      <c r="G42" s="42"/>
      <c r="H42" s="42"/>
      <c r="I42" s="42"/>
      <c r="J42" s="42"/>
      <c r="K42" s="42"/>
    </row>
    <row r="43" spans="1:11" ht="15.6" x14ac:dyDescent="0.3">
      <c r="A43" s="41"/>
      <c r="B43" s="42"/>
      <c r="C43" s="42"/>
      <c r="D43" s="42"/>
      <c r="E43" s="42"/>
      <c r="F43" s="42"/>
      <c r="G43" s="42"/>
      <c r="H43" s="42"/>
      <c r="I43" s="42"/>
      <c r="J43" s="42"/>
      <c r="K43" s="42"/>
    </row>
    <row r="44" spans="1:11" x14ac:dyDescent="0.3">
      <c r="A44" s="43"/>
      <c r="B44" s="42"/>
      <c r="C44" s="42"/>
      <c r="D44" s="42"/>
      <c r="E44" s="42"/>
      <c r="F44" s="42"/>
      <c r="G44" s="42"/>
      <c r="H44" s="42"/>
      <c r="I44" s="42"/>
      <c r="J44" s="42"/>
      <c r="K44" s="42"/>
    </row>
    <row r="45" spans="1:11" x14ac:dyDescent="0.3">
      <c r="A45" s="40"/>
      <c r="B45" s="42"/>
      <c r="C45" s="42"/>
      <c r="D45" s="42"/>
      <c r="E45" s="42"/>
      <c r="F45" s="42"/>
      <c r="G45" s="42"/>
      <c r="H45" s="42"/>
      <c r="I45" s="42"/>
      <c r="J45" s="42"/>
      <c r="K45" s="42"/>
    </row>
    <row r="46" spans="1:11" x14ac:dyDescent="0.3">
      <c r="A46" s="43"/>
      <c r="B46" s="42"/>
      <c r="C46" s="42"/>
      <c r="D46" s="42"/>
      <c r="E46" s="42"/>
      <c r="F46" s="42"/>
      <c r="G46" s="42"/>
      <c r="H46" s="42"/>
      <c r="I46" s="42"/>
      <c r="J46" s="42"/>
      <c r="K46" s="42"/>
    </row>
    <row r="47" spans="1:11" x14ac:dyDescent="0.3">
      <c r="A47" s="43"/>
      <c r="B47" s="42"/>
      <c r="C47" s="42"/>
      <c r="D47" s="42"/>
      <c r="E47" s="42"/>
      <c r="F47" s="42"/>
      <c r="G47" s="42"/>
      <c r="H47" s="42"/>
      <c r="I47" s="42"/>
      <c r="J47" s="42"/>
      <c r="K47" s="42"/>
    </row>
    <row r="48" spans="1:11" x14ac:dyDescent="0.3">
      <c r="A48" s="35"/>
    </row>
    <row r="49" spans="1:1" x14ac:dyDescent="0.3">
      <c r="A49" s="36"/>
    </row>
    <row r="50" spans="1:1" x14ac:dyDescent="0.3">
      <c r="A50" s="35"/>
    </row>
    <row r="51" spans="1:1" x14ac:dyDescent="0.3">
      <c r="A51" s="35"/>
    </row>
    <row r="52" spans="1:1" x14ac:dyDescent="0.3">
      <c r="A52" s="35"/>
    </row>
    <row r="53" spans="1:1" x14ac:dyDescent="0.3">
      <c r="A53" s="35"/>
    </row>
    <row r="54" spans="1:1" x14ac:dyDescent="0.3">
      <c r="A54" s="37"/>
    </row>
    <row r="55" spans="1:1" x14ac:dyDescent="0.3">
      <c r="A55" s="35"/>
    </row>
    <row r="56" spans="1:1" x14ac:dyDescent="0.3">
      <c r="A56" s="35"/>
    </row>
    <row r="57" spans="1:1" x14ac:dyDescent="0.3">
      <c r="A57" s="36"/>
    </row>
    <row r="58" spans="1:1" x14ac:dyDescent="0.3">
      <c r="A58" s="35"/>
    </row>
    <row r="59" spans="1:1" x14ac:dyDescent="0.3">
      <c r="A59" s="35"/>
    </row>
    <row r="60" spans="1:1" x14ac:dyDescent="0.3">
      <c r="A60" s="35"/>
    </row>
    <row r="61" spans="1:1" x14ac:dyDescent="0.3">
      <c r="A61" s="35"/>
    </row>
  </sheetData>
  <mergeCells count="7">
    <mergeCell ref="A9:K9"/>
    <mergeCell ref="A18:K18"/>
    <mergeCell ref="A2:K2"/>
    <mergeCell ref="A7:K7"/>
    <mergeCell ref="A3:K3"/>
    <mergeCell ref="A4:K4"/>
    <mergeCell ref="A5:K5"/>
  </mergeCells>
  <pageMargins left="0.7" right="0.7" top="0.75" bottom="0.75" header="0.3" footer="0.3"/>
  <pageSetup paperSize="9" scale="88"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4D"/>
  </sheetPr>
  <dimension ref="B2:C23"/>
  <sheetViews>
    <sheetView view="pageBreakPreview" zoomScale="115" zoomScaleNormal="100" zoomScaleSheetLayoutView="115" workbookViewId="0">
      <selection activeCell="C9" sqref="C9"/>
    </sheetView>
  </sheetViews>
  <sheetFormatPr defaultColWidth="8.88671875" defaultRowHeight="13.8" x14ac:dyDescent="0.3"/>
  <cols>
    <col min="1" max="1" width="2.88671875" style="46" customWidth="1"/>
    <col min="2" max="2" width="27.33203125" style="46" customWidth="1"/>
    <col min="3" max="3" width="39.6640625" style="46" bestFit="1" customWidth="1"/>
    <col min="4" max="16384" width="8.88671875" style="46"/>
  </cols>
  <sheetData>
    <row r="2" spans="2:3" ht="32.25" customHeight="1" x14ac:dyDescent="0.3">
      <c r="B2" s="166" t="s">
        <v>0</v>
      </c>
      <c r="C2" s="166"/>
    </row>
    <row r="3" spans="2:3" x14ac:dyDescent="0.3">
      <c r="B3" s="47"/>
      <c r="C3" s="48"/>
    </row>
    <row r="4" spans="2:3" ht="27.6" x14ac:dyDescent="0.3">
      <c r="B4" s="49" t="s">
        <v>16</v>
      </c>
      <c r="C4" s="50" t="str">
        <f>'EMVI-prestatiemeting'!B4</f>
        <v>Project: Herinrichting en riolering Kleurenbuurt-Zuid</v>
      </c>
    </row>
    <row r="5" spans="2:3" x14ac:dyDescent="0.3">
      <c r="B5" s="49" t="s">
        <v>10</v>
      </c>
      <c r="C5" s="50" t="str">
        <f>'EMVI-prestatiemeting'!B5</f>
        <v>Bestek: 5-2020</v>
      </c>
    </row>
    <row r="6" spans="2:3" x14ac:dyDescent="0.3">
      <c r="B6" s="49" t="s">
        <v>11</v>
      </c>
      <c r="C6" s="51" t="str">
        <f>'EMVI-prestatiemeting'!B6</f>
        <v>Datum: 2 juli 2020</v>
      </c>
    </row>
    <row r="7" spans="2:3" x14ac:dyDescent="0.3">
      <c r="B7" s="52"/>
      <c r="C7" s="53"/>
    </row>
    <row r="8" spans="2:3" x14ac:dyDescent="0.3">
      <c r="B8" s="54" t="s">
        <v>9</v>
      </c>
      <c r="C8" s="55" t="s">
        <v>1</v>
      </c>
    </row>
    <row r="9" spans="2:3" x14ac:dyDescent="0.3">
      <c r="B9" s="56" t="s">
        <v>80</v>
      </c>
      <c r="C9" s="57"/>
    </row>
    <row r="10" spans="2:3" ht="30" customHeight="1" x14ac:dyDescent="0.3">
      <c r="B10" s="56" t="s">
        <v>78</v>
      </c>
      <c r="C10" s="161">
        <f>C12*100</f>
        <v>0</v>
      </c>
    </row>
    <row r="11" spans="2:3" ht="30" customHeight="1" x14ac:dyDescent="0.3">
      <c r="B11" s="56" t="s">
        <v>79</v>
      </c>
      <c r="C11" s="162">
        <f>C9*15%</f>
        <v>0</v>
      </c>
    </row>
    <row r="12" spans="2:3" x14ac:dyDescent="0.3">
      <c r="B12" s="56" t="s">
        <v>14</v>
      </c>
      <c r="C12" s="58"/>
    </row>
    <row r="13" spans="2:3" x14ac:dyDescent="0.3">
      <c r="B13" s="59" t="s">
        <v>15</v>
      </c>
      <c r="C13" s="60">
        <f>'EMVI-prestatiemeting'!E4</f>
        <v>0</v>
      </c>
    </row>
    <row r="14" spans="2:3" x14ac:dyDescent="0.3">
      <c r="B14" s="56" t="s">
        <v>2</v>
      </c>
      <c r="C14" s="61">
        <f>C13-C12</f>
        <v>0</v>
      </c>
    </row>
    <row r="15" spans="2:3" x14ac:dyDescent="0.3">
      <c r="B15" s="56"/>
      <c r="C15" s="62"/>
    </row>
    <row r="16" spans="2:3" x14ac:dyDescent="0.3">
      <c r="B16" s="63" t="s">
        <v>3</v>
      </c>
      <c r="C16" s="64">
        <f>IF(C14&lt;=0,C14*C11*2,C14*C11*0.5)</f>
        <v>0</v>
      </c>
    </row>
    <row r="17" spans="2:3" x14ac:dyDescent="0.3">
      <c r="B17" s="65"/>
      <c r="C17" s="66"/>
    </row>
    <row r="19" spans="2:3" x14ac:dyDescent="0.3">
      <c r="B19" s="67"/>
      <c r="C19" s="68" t="s">
        <v>13</v>
      </c>
    </row>
    <row r="21" spans="2:3" x14ac:dyDescent="0.3">
      <c r="B21" s="69"/>
      <c r="C21" s="69"/>
    </row>
    <row r="22" spans="2:3" x14ac:dyDescent="0.3">
      <c r="B22" s="69"/>
      <c r="C22" s="69"/>
    </row>
    <row r="23" spans="2:3" ht="48.75" customHeight="1" x14ac:dyDescent="0.3">
      <c r="B23" s="167"/>
      <c r="C23" s="167"/>
    </row>
  </sheetData>
  <sheetProtection algorithmName="SHA-512" hashValue="01/89QQbInCCKejIW1/Ll7jqT/fwQX/JvcKGS/raNVdtVuIZG0QEZFqk0giLHdcZB7oj9a2IA+gzOyY5POe+rQ==" saltValue="UYAuv0xcASIhDAFNmErgSw==" spinCount="100000" sheet="1" objects="1" scenarios="1"/>
  <customSheetViews>
    <customSheetView guid="{BBBC523D-C55F-4383-A9C4-51FBF1AC7F87}" showGridLines="0" topLeftCell="A7">
      <selection activeCell="A22" sqref="A22:B22"/>
      <pageMargins left="0.7" right="0.7" top="0.75" bottom="0.75" header="0.51180555555555496" footer="0.51180555555555496"/>
      <pageSetup paperSize="9" scale="98" firstPageNumber="0" orientation="portrait" r:id="rId1"/>
    </customSheetView>
  </customSheetViews>
  <mergeCells count="2">
    <mergeCell ref="B2:C2"/>
    <mergeCell ref="B23:C23"/>
  </mergeCells>
  <phoneticPr fontId="7" type="noConversion"/>
  <pageMargins left="0.7" right="0.7" top="0.75" bottom="0.75" header="0.51180555555555496" footer="0.51180555555555496"/>
  <pageSetup paperSize="9" scale="98" firstPageNumber="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6E1D7"/>
    <pageSetUpPr fitToPage="1"/>
  </sheetPr>
  <dimension ref="A1:AG53"/>
  <sheetViews>
    <sheetView showGridLines="0" tabSelected="1" zoomScale="80" zoomScaleNormal="80" zoomScaleSheetLayoutView="110" workbookViewId="0">
      <selection activeCell="B13" sqref="B13:R13"/>
    </sheetView>
  </sheetViews>
  <sheetFormatPr defaultColWidth="8.6640625" defaultRowHeight="14.4" x14ac:dyDescent="0.3"/>
  <cols>
    <col min="1" max="1" width="2.33203125" customWidth="1"/>
    <col min="2" max="2" width="67.6640625" style="2" customWidth="1"/>
    <col min="3" max="3" width="10.109375" style="2" customWidth="1"/>
    <col min="4" max="4" width="38.6640625" customWidth="1"/>
    <col min="5" max="5" width="14.33203125" customWidth="1"/>
    <col min="6" max="6" width="10.6640625" customWidth="1"/>
    <col min="7" max="7" width="14.5546875" customWidth="1"/>
    <col min="8" max="8" width="9" customWidth="1"/>
    <col min="9" max="18" width="7" customWidth="1"/>
  </cols>
  <sheetData>
    <row r="1" spans="2:18" ht="15" thickBot="1" x14ac:dyDescent="0.35"/>
    <row r="2" spans="2:18" ht="30.75" customHeight="1" thickBot="1" x14ac:dyDescent="0.35">
      <c r="B2" s="184" t="s">
        <v>49</v>
      </c>
      <c r="C2" s="185"/>
      <c r="D2" s="185"/>
      <c r="E2" s="185"/>
      <c r="F2" s="185"/>
      <c r="G2" s="185"/>
      <c r="H2" s="185"/>
      <c r="I2" s="185"/>
      <c r="J2" s="185"/>
      <c r="K2" s="185"/>
      <c r="L2" s="185"/>
      <c r="M2" s="185"/>
      <c r="N2" s="185"/>
      <c r="O2" s="185"/>
      <c r="P2" s="185"/>
      <c r="Q2" s="185"/>
      <c r="R2" s="186"/>
    </row>
    <row r="3" spans="2:18" s="5" customFormat="1" ht="6" customHeight="1" x14ac:dyDescent="0.3">
      <c r="B3" s="71"/>
      <c r="C3" s="72"/>
      <c r="D3" s="6"/>
      <c r="E3" s="72"/>
      <c r="F3" s="72"/>
      <c r="G3" s="72"/>
      <c r="H3" s="72"/>
      <c r="I3" s="72"/>
      <c r="J3" s="72"/>
      <c r="K3" s="72"/>
      <c r="L3" s="72"/>
      <c r="M3" s="72"/>
      <c r="N3" s="72"/>
      <c r="O3" s="72"/>
      <c r="P3" s="72"/>
      <c r="Q3" s="72"/>
      <c r="R3" s="73"/>
    </row>
    <row r="4" spans="2:18" s="3" customFormat="1" ht="31.2" x14ac:dyDescent="0.3">
      <c r="B4" s="147" t="s">
        <v>75</v>
      </c>
      <c r="C4" s="70"/>
      <c r="D4" s="78" t="s">
        <v>66</v>
      </c>
      <c r="E4" s="79">
        <f>D15+D22+D28+D32+D36+D41+D46</f>
        <v>0</v>
      </c>
      <c r="F4" s="70"/>
      <c r="G4" s="70"/>
      <c r="H4" s="70"/>
      <c r="I4" s="70"/>
      <c r="J4" s="70"/>
      <c r="K4" s="70"/>
      <c r="L4" s="70"/>
      <c r="M4" s="70"/>
      <c r="N4" s="70"/>
      <c r="O4" s="70"/>
      <c r="P4" s="70"/>
      <c r="Q4" s="70"/>
      <c r="R4" s="74"/>
    </row>
    <row r="5" spans="2:18" ht="31.5" customHeight="1" x14ac:dyDescent="0.3">
      <c r="B5" s="145" t="s">
        <v>76</v>
      </c>
      <c r="C5" s="89"/>
      <c r="D5" s="90"/>
      <c r="E5" s="90"/>
      <c r="F5" s="90"/>
      <c r="G5" s="90"/>
      <c r="H5" s="90"/>
      <c r="I5" s="90"/>
      <c r="J5" s="90"/>
      <c r="K5" s="90"/>
      <c r="L5" s="90"/>
      <c r="M5" s="90"/>
      <c r="N5" s="90"/>
      <c r="O5" s="4"/>
      <c r="P5" s="4"/>
      <c r="Q5" s="4"/>
      <c r="R5" s="34"/>
    </row>
    <row r="6" spans="2:18" ht="31.5" customHeight="1" x14ac:dyDescent="0.3">
      <c r="B6" s="146" t="s">
        <v>77</v>
      </c>
      <c r="D6" s="219" t="str">
        <f>IF(C15+C22+C28+C32+C36+C41+C46=1,"","TOTAAL PERCENTAGE VAN PRESTATIECRITERIA KOMT NIET UIT OP 100%. PAS PERCENTAGES AAN")</f>
        <v/>
      </c>
      <c r="E6" s="219"/>
      <c r="F6" s="219"/>
      <c r="G6" s="219"/>
      <c r="H6" s="219"/>
      <c r="I6" s="219"/>
      <c r="J6" s="219"/>
      <c r="K6" s="219"/>
      <c r="L6" s="219"/>
      <c r="M6" s="219"/>
      <c r="N6" s="219"/>
      <c r="O6" s="4"/>
      <c r="P6" s="4"/>
      <c r="Q6" s="4"/>
      <c r="R6" s="34"/>
    </row>
    <row r="7" spans="2:18" ht="18.75" customHeight="1" thickBot="1" x14ac:dyDescent="0.35">
      <c r="B7" s="75"/>
      <c r="C7" s="159"/>
      <c r="D7" s="160"/>
      <c r="E7" s="76"/>
      <c r="F7" s="76"/>
      <c r="G7" s="76"/>
      <c r="H7" s="76"/>
      <c r="I7" s="76"/>
      <c r="J7" s="76"/>
      <c r="K7" s="76"/>
      <c r="L7" s="76"/>
      <c r="M7" s="76"/>
      <c r="N7" s="76"/>
      <c r="O7" s="76"/>
      <c r="P7" s="76"/>
      <c r="Q7" s="76"/>
      <c r="R7" s="77"/>
    </row>
    <row r="8" spans="2:18" ht="31.2" x14ac:dyDescent="0.3">
      <c r="B8" s="220" t="s">
        <v>23</v>
      </c>
      <c r="C8" s="221"/>
      <c r="D8" s="221"/>
      <c r="E8" s="221"/>
      <c r="F8" s="221"/>
      <c r="G8" s="221"/>
      <c r="H8" s="221"/>
      <c r="I8" s="221"/>
      <c r="J8" s="221"/>
      <c r="K8" s="221"/>
      <c r="L8" s="221"/>
      <c r="M8" s="221"/>
      <c r="N8" s="221"/>
      <c r="O8" s="221"/>
      <c r="P8" s="221"/>
      <c r="Q8" s="221"/>
      <c r="R8" s="83"/>
    </row>
    <row r="9" spans="2:18" ht="31.5" customHeight="1" x14ac:dyDescent="0.3">
      <c r="B9" s="82">
        <v>3</v>
      </c>
      <c r="C9" s="226" t="s">
        <v>45</v>
      </c>
      <c r="D9" s="227"/>
      <c r="E9" s="227"/>
      <c r="F9" s="227"/>
      <c r="G9" s="227"/>
      <c r="H9" s="227"/>
      <c r="I9" s="227"/>
      <c r="J9" s="227"/>
      <c r="K9" s="227"/>
      <c r="L9" s="227"/>
      <c r="M9" s="227"/>
      <c r="N9" s="227"/>
      <c r="O9" s="227"/>
      <c r="P9" s="227"/>
      <c r="Q9" s="91"/>
      <c r="R9" s="84"/>
    </row>
    <row r="10" spans="2:18" ht="34.5" customHeight="1" x14ac:dyDescent="0.3">
      <c r="B10" s="7">
        <v>2</v>
      </c>
      <c r="C10" s="228" t="s">
        <v>81</v>
      </c>
      <c r="D10" s="227"/>
      <c r="E10" s="227"/>
      <c r="F10" s="227"/>
      <c r="G10" s="227"/>
      <c r="H10" s="227"/>
      <c r="I10" s="227"/>
      <c r="J10" s="227"/>
      <c r="K10" s="227"/>
      <c r="L10" s="227"/>
      <c r="M10" s="227"/>
      <c r="N10" s="227"/>
      <c r="O10" s="227"/>
      <c r="P10" s="91"/>
      <c r="Q10" s="91"/>
      <c r="R10" s="84"/>
    </row>
    <row r="11" spans="2:18" ht="34.5" customHeight="1" x14ac:dyDescent="0.3">
      <c r="B11" s="7">
        <v>1</v>
      </c>
      <c r="C11" s="228" t="s">
        <v>82</v>
      </c>
      <c r="D11" s="227"/>
      <c r="E11" s="227"/>
      <c r="F11" s="227"/>
      <c r="G11" s="227"/>
      <c r="H11" s="227"/>
      <c r="I11" s="227"/>
      <c r="J11" s="227"/>
      <c r="K11" s="227"/>
      <c r="L11" s="227"/>
      <c r="M11" s="227"/>
      <c r="N11" s="227"/>
      <c r="O11" s="91"/>
      <c r="P11" s="91"/>
      <c r="Q11" s="91"/>
      <c r="R11" s="84"/>
    </row>
    <row r="12" spans="2:18" ht="34.5" customHeight="1" thickBot="1" x14ac:dyDescent="0.35">
      <c r="B12" s="8">
        <v>0</v>
      </c>
      <c r="C12" s="229" t="s">
        <v>44</v>
      </c>
      <c r="D12" s="230"/>
      <c r="E12" s="230"/>
      <c r="F12" s="230"/>
      <c r="G12" s="230"/>
      <c r="H12" s="230"/>
      <c r="I12" s="230"/>
      <c r="J12" s="230"/>
      <c r="K12" s="230"/>
      <c r="L12" s="230"/>
      <c r="M12" s="230"/>
      <c r="N12" s="92"/>
      <c r="O12" s="92"/>
      <c r="P12" s="92"/>
      <c r="Q12" s="92"/>
      <c r="R12" s="85"/>
    </row>
    <row r="13" spans="2:18" ht="34.5" customHeight="1" thickBot="1" x14ac:dyDescent="0.35">
      <c r="B13" s="222" t="s">
        <v>55</v>
      </c>
      <c r="C13" s="223"/>
      <c r="D13" s="223"/>
      <c r="E13" s="223"/>
      <c r="F13" s="223"/>
      <c r="G13" s="223"/>
      <c r="H13" s="224"/>
      <c r="I13" s="223"/>
      <c r="J13" s="223"/>
      <c r="K13" s="223"/>
      <c r="L13" s="223"/>
      <c r="M13" s="223"/>
      <c r="N13" s="223"/>
      <c r="O13" s="223"/>
      <c r="P13" s="223"/>
      <c r="Q13" s="223"/>
      <c r="R13" s="225"/>
    </row>
    <row r="14" spans="2:18" ht="60.75" customHeight="1" thickBot="1" x14ac:dyDescent="0.35">
      <c r="B14" s="101" t="s">
        <v>24</v>
      </c>
      <c r="C14" s="102" t="s">
        <v>12</v>
      </c>
      <c r="D14" s="97" t="s">
        <v>6</v>
      </c>
      <c r="E14" s="98" t="s">
        <v>17</v>
      </c>
      <c r="F14" s="9" t="s">
        <v>4</v>
      </c>
      <c r="G14" s="99" t="s">
        <v>21</v>
      </c>
      <c r="H14" s="126" t="s">
        <v>5</v>
      </c>
      <c r="I14" s="148"/>
      <c r="J14" s="149"/>
      <c r="K14" s="149"/>
      <c r="L14" s="149"/>
      <c r="M14" s="149"/>
      <c r="N14" s="149"/>
      <c r="O14" s="149"/>
      <c r="P14" s="149"/>
      <c r="Q14" s="149"/>
      <c r="R14" s="150"/>
    </row>
    <row r="15" spans="2:18" s="1" customFormat="1" ht="24" customHeight="1" thickBot="1" x14ac:dyDescent="0.35">
      <c r="B15" s="110" t="s">
        <v>42</v>
      </c>
      <c r="C15" s="137">
        <v>0.18</v>
      </c>
      <c r="D15" s="111">
        <f>H15/F15*C15</f>
        <v>0</v>
      </c>
      <c r="E15" s="112"/>
      <c r="F15" s="113">
        <f>SUM(F16:F21)</f>
        <v>27</v>
      </c>
      <c r="G15" s="114"/>
      <c r="H15" s="131">
        <f>SUM(H16:H21)</f>
        <v>0</v>
      </c>
      <c r="I15" s="151"/>
      <c r="J15" s="152"/>
      <c r="K15" s="152"/>
      <c r="L15" s="152"/>
      <c r="M15" s="152"/>
      <c r="N15" s="152"/>
      <c r="O15" s="152"/>
      <c r="P15" s="152"/>
      <c r="Q15" s="152"/>
      <c r="R15" s="153"/>
    </row>
    <row r="16" spans="2:18" s="2" customFormat="1" ht="18" customHeight="1" x14ac:dyDescent="0.3">
      <c r="B16" s="213" t="s">
        <v>57</v>
      </c>
      <c r="C16" s="214"/>
      <c r="D16" s="214"/>
      <c r="E16" s="140">
        <v>2</v>
      </c>
      <c r="F16" s="80">
        <f>E16*3</f>
        <v>6</v>
      </c>
      <c r="G16" s="109"/>
      <c r="H16" s="127">
        <f>E16*G16</f>
        <v>0</v>
      </c>
      <c r="I16" s="154"/>
      <c r="J16" s="155"/>
      <c r="K16" s="155"/>
      <c r="L16" s="155"/>
      <c r="M16" s="155"/>
      <c r="N16" s="155"/>
      <c r="O16" s="155"/>
      <c r="P16" s="155"/>
      <c r="Q16" s="155"/>
      <c r="R16" s="156"/>
    </row>
    <row r="17" spans="1:33" s="2" customFormat="1" ht="33" customHeight="1" x14ac:dyDescent="0.3">
      <c r="B17" s="178" t="s">
        <v>74</v>
      </c>
      <c r="C17" s="179"/>
      <c r="D17" s="180"/>
      <c r="E17" s="141">
        <v>1</v>
      </c>
      <c r="F17" s="20">
        <f t="shared" ref="F17:F23" si="0">E17*3</f>
        <v>3</v>
      </c>
      <c r="G17" s="107"/>
      <c r="H17" s="88">
        <f>E17*G17</f>
        <v>0</v>
      </c>
      <c r="I17" s="154"/>
      <c r="J17" s="155"/>
      <c r="K17" s="155"/>
      <c r="L17" s="155"/>
      <c r="M17" s="155"/>
      <c r="N17" s="155"/>
      <c r="O17" s="155"/>
      <c r="P17" s="155"/>
      <c r="Q17" s="155"/>
      <c r="R17" s="156"/>
    </row>
    <row r="18" spans="1:33" s="2" customFormat="1" ht="36" customHeight="1" x14ac:dyDescent="0.3">
      <c r="B18" s="217" t="s">
        <v>58</v>
      </c>
      <c r="C18" s="218"/>
      <c r="D18" s="218"/>
      <c r="E18" s="141">
        <v>2</v>
      </c>
      <c r="F18" s="20">
        <f t="shared" si="0"/>
        <v>6</v>
      </c>
      <c r="G18" s="107"/>
      <c r="H18" s="88">
        <f t="shared" ref="H18:H23" si="1">E18*G18</f>
        <v>0</v>
      </c>
      <c r="I18" s="154"/>
      <c r="J18" s="155"/>
      <c r="K18" s="155"/>
      <c r="L18" s="155"/>
      <c r="M18" s="155"/>
      <c r="N18" s="155"/>
      <c r="O18" s="155"/>
      <c r="P18" s="155"/>
      <c r="Q18" s="155"/>
      <c r="R18" s="156"/>
    </row>
    <row r="19" spans="1:33" s="2" customFormat="1" x14ac:dyDescent="0.3">
      <c r="B19" s="217" t="s">
        <v>59</v>
      </c>
      <c r="C19" s="218"/>
      <c r="D19" s="218"/>
      <c r="E19" s="141">
        <v>1</v>
      </c>
      <c r="F19" s="20">
        <f t="shared" si="0"/>
        <v>3</v>
      </c>
      <c r="G19" s="107"/>
      <c r="H19" s="88">
        <f t="shared" si="1"/>
        <v>0</v>
      </c>
      <c r="I19" s="154"/>
      <c r="J19" s="155"/>
      <c r="K19" s="155"/>
      <c r="L19" s="155"/>
      <c r="M19" s="155"/>
      <c r="N19" s="155"/>
      <c r="O19" s="155"/>
      <c r="P19" s="155"/>
      <c r="Q19" s="155"/>
      <c r="R19" s="156"/>
    </row>
    <row r="20" spans="1:33" s="2" customFormat="1" ht="19.5" customHeight="1" x14ac:dyDescent="0.3">
      <c r="B20" s="217" t="s">
        <v>60</v>
      </c>
      <c r="C20" s="218"/>
      <c r="D20" s="218"/>
      <c r="E20" s="141">
        <v>1</v>
      </c>
      <c r="F20" s="20">
        <f t="shared" si="0"/>
        <v>3</v>
      </c>
      <c r="G20" s="107"/>
      <c r="H20" s="88">
        <f t="shared" si="1"/>
        <v>0</v>
      </c>
      <c r="I20" s="154"/>
      <c r="J20" s="155"/>
      <c r="K20" s="155"/>
      <c r="L20" s="155"/>
      <c r="M20" s="155"/>
      <c r="N20" s="155"/>
      <c r="O20" s="155"/>
      <c r="P20" s="155"/>
      <c r="Q20" s="155"/>
      <c r="R20" s="156"/>
    </row>
    <row r="21" spans="1:33" s="2" customFormat="1" ht="18" customHeight="1" thickBot="1" x14ac:dyDescent="0.35">
      <c r="B21" s="215" t="s">
        <v>71</v>
      </c>
      <c r="C21" s="216"/>
      <c r="D21" s="216"/>
      <c r="E21" s="142">
        <v>2</v>
      </c>
      <c r="F21" s="115">
        <f t="shared" si="0"/>
        <v>6</v>
      </c>
      <c r="G21" s="116"/>
      <c r="H21" s="128">
        <f t="shared" si="1"/>
        <v>0</v>
      </c>
      <c r="I21" s="154"/>
      <c r="J21" s="155"/>
      <c r="K21" s="155"/>
      <c r="L21" s="155"/>
      <c r="M21" s="155"/>
      <c r="N21" s="155"/>
      <c r="O21" s="155"/>
      <c r="P21" s="155"/>
      <c r="Q21" s="155"/>
      <c r="R21" s="156"/>
    </row>
    <row r="22" spans="1:33" s="2" customFormat="1" ht="25.5" customHeight="1" thickBot="1" x14ac:dyDescent="0.35">
      <c r="B22" s="110" t="s">
        <v>43</v>
      </c>
      <c r="C22" s="137">
        <v>0.02</v>
      </c>
      <c r="D22" s="111">
        <f>H22/F22*C22</f>
        <v>0</v>
      </c>
      <c r="E22" s="112"/>
      <c r="F22" s="113">
        <f>SUM(F23:F23)</f>
        <v>3</v>
      </c>
      <c r="G22" s="114"/>
      <c r="H22" s="131">
        <f>SUM(H23:H23)</f>
        <v>0</v>
      </c>
      <c r="I22" s="154"/>
      <c r="J22" s="157"/>
      <c r="K22" s="155"/>
      <c r="L22" s="155"/>
      <c r="M22" s="155"/>
      <c r="N22" s="155"/>
      <c r="O22" s="155"/>
      <c r="P22" s="155"/>
      <c r="Q22" s="155"/>
      <c r="R22" s="156"/>
      <c r="S22" s="89"/>
      <c r="T22" s="89"/>
      <c r="U22" s="89"/>
      <c r="V22" s="89"/>
      <c r="W22" s="89"/>
      <c r="X22" s="89"/>
      <c r="Y22" s="89"/>
      <c r="Z22" s="89"/>
      <c r="AA22" s="89"/>
      <c r="AB22" s="89"/>
      <c r="AC22" s="89"/>
      <c r="AD22" s="89"/>
      <c r="AE22" s="89"/>
      <c r="AF22" s="89"/>
      <c r="AG22" s="89"/>
    </row>
    <row r="23" spans="1:33" s="2" customFormat="1" ht="30" customHeight="1" x14ac:dyDescent="0.3">
      <c r="B23" s="202" t="s">
        <v>84</v>
      </c>
      <c r="C23" s="203"/>
      <c r="D23" s="203"/>
      <c r="E23" s="143">
        <v>1</v>
      </c>
      <c r="F23" s="129">
        <f t="shared" si="0"/>
        <v>3</v>
      </c>
      <c r="G23" s="130"/>
      <c r="H23" s="136">
        <f t="shared" si="1"/>
        <v>0</v>
      </c>
      <c r="I23" s="154"/>
      <c r="J23" s="158"/>
      <c r="K23" s="155"/>
      <c r="L23" s="155"/>
      <c r="M23" s="155"/>
      <c r="N23" s="155"/>
      <c r="O23" s="155"/>
      <c r="P23" s="155"/>
      <c r="Q23" s="155"/>
      <c r="R23" s="156"/>
      <c r="S23" s="89"/>
      <c r="T23" s="89"/>
      <c r="U23" s="89"/>
      <c r="V23" s="89"/>
      <c r="W23" s="89"/>
      <c r="X23" s="89"/>
      <c r="Y23" s="89"/>
      <c r="Z23" s="89"/>
      <c r="AA23" s="89"/>
      <c r="AB23" s="89"/>
      <c r="AC23" s="89"/>
      <c r="AD23" s="89"/>
      <c r="AE23" s="89"/>
      <c r="AF23" s="89"/>
      <c r="AG23" s="89"/>
    </row>
    <row r="24" spans="1:33" s="2" customFormat="1" ht="36" customHeight="1" thickBot="1" x14ac:dyDescent="0.35">
      <c r="A24"/>
      <c r="B24" s="199" t="s">
        <v>54</v>
      </c>
      <c r="C24" s="200"/>
      <c r="D24" s="200"/>
      <c r="E24" s="200"/>
      <c r="F24" s="200"/>
      <c r="G24" s="200"/>
      <c r="H24" s="200"/>
      <c r="I24" s="200"/>
      <c r="J24" s="200"/>
      <c r="K24" s="200"/>
      <c r="L24" s="200"/>
      <c r="M24" s="200"/>
      <c r="N24" s="200"/>
      <c r="O24" s="200"/>
      <c r="P24" s="200"/>
      <c r="Q24" s="200"/>
      <c r="R24" s="201"/>
      <c r="S24" s="96"/>
      <c r="T24" s="168"/>
      <c r="U24" s="168"/>
      <c r="V24" s="168"/>
      <c r="W24" s="168"/>
      <c r="X24" s="168"/>
      <c r="Y24" s="168"/>
      <c r="Z24" s="168"/>
      <c r="AA24" s="168"/>
      <c r="AB24" s="168"/>
      <c r="AC24" s="168"/>
      <c r="AD24" s="168"/>
      <c r="AE24" s="168"/>
      <c r="AF24" s="168"/>
      <c r="AG24" s="168"/>
    </row>
    <row r="25" spans="1:33" ht="45.75" customHeight="1" thickBot="1" x14ac:dyDescent="0.35">
      <c r="B25" s="204" t="s">
        <v>24</v>
      </c>
      <c r="C25" s="207" t="s">
        <v>12</v>
      </c>
      <c r="D25" s="210" t="s">
        <v>6</v>
      </c>
      <c r="E25" s="193" t="s">
        <v>17</v>
      </c>
      <c r="F25" s="9" t="s">
        <v>4</v>
      </c>
      <c r="G25" s="196" t="s">
        <v>21</v>
      </c>
      <c r="H25" s="14" t="s">
        <v>5</v>
      </c>
      <c r="I25" s="119">
        <v>1</v>
      </c>
      <c r="J25" s="190" t="s">
        <v>22</v>
      </c>
      <c r="K25" s="191"/>
      <c r="L25" s="191"/>
      <c r="M25" s="191"/>
      <c r="N25" s="191"/>
      <c r="O25" s="191"/>
      <c r="P25" s="191"/>
      <c r="Q25" s="191"/>
      <c r="R25" s="192"/>
      <c r="S25" s="90"/>
      <c r="T25" s="90"/>
      <c r="U25" s="90"/>
      <c r="V25" s="90"/>
      <c r="W25" s="90"/>
      <c r="X25" s="90"/>
      <c r="Y25" s="90"/>
      <c r="Z25" s="90"/>
      <c r="AA25" s="90"/>
      <c r="AB25" s="90"/>
      <c r="AC25" s="90"/>
      <c r="AD25" s="90"/>
      <c r="AE25" s="90"/>
      <c r="AF25" s="90"/>
      <c r="AG25" s="90"/>
    </row>
    <row r="26" spans="1:33" ht="24" customHeight="1" x14ac:dyDescent="0.3">
      <c r="B26" s="205"/>
      <c r="C26" s="208"/>
      <c r="D26" s="211"/>
      <c r="E26" s="194"/>
      <c r="F26" s="12"/>
      <c r="G26" s="197"/>
      <c r="H26" s="15"/>
      <c r="I26" s="187" t="s">
        <v>18</v>
      </c>
      <c r="J26" s="188"/>
      <c r="K26" s="188"/>
      <c r="L26" s="188"/>
      <c r="M26" s="188"/>
      <c r="N26" s="188"/>
      <c r="O26" s="188"/>
      <c r="P26" s="188"/>
      <c r="Q26" s="188"/>
      <c r="R26" s="189"/>
      <c r="S26" s="4"/>
      <c r="T26" s="4"/>
      <c r="U26" s="4"/>
      <c r="V26" s="4"/>
      <c r="W26" s="4"/>
      <c r="X26" s="4"/>
      <c r="Y26" s="4"/>
      <c r="Z26" s="4"/>
      <c r="AA26" s="4"/>
      <c r="AB26" s="4"/>
      <c r="AC26" s="4"/>
      <c r="AD26" s="4"/>
      <c r="AE26" s="4"/>
      <c r="AF26" s="4"/>
      <c r="AG26" s="4"/>
    </row>
    <row r="27" spans="1:33" ht="21" customHeight="1" thickBot="1" x14ac:dyDescent="0.35">
      <c r="A27" s="10"/>
      <c r="B27" s="206"/>
      <c r="C27" s="209"/>
      <c r="D27" s="212"/>
      <c r="E27" s="195"/>
      <c r="F27" s="11"/>
      <c r="G27" s="198"/>
      <c r="H27" s="11"/>
      <c r="I27" s="19">
        <v>1</v>
      </c>
      <c r="J27" s="13">
        <v>2</v>
      </c>
      <c r="K27" s="13">
        <v>3</v>
      </c>
      <c r="L27" s="13">
        <v>4</v>
      </c>
      <c r="M27" s="13">
        <v>5</v>
      </c>
      <c r="N27" s="13">
        <v>6</v>
      </c>
      <c r="O27" s="13">
        <v>7</v>
      </c>
      <c r="P27" s="13">
        <v>8</v>
      </c>
      <c r="Q27" s="13">
        <v>9</v>
      </c>
      <c r="R27" s="27">
        <v>10</v>
      </c>
      <c r="S27" s="19">
        <v>11</v>
      </c>
      <c r="T27" s="13">
        <v>12</v>
      </c>
      <c r="U27" s="13">
        <v>13</v>
      </c>
      <c r="V27" s="13">
        <v>14</v>
      </c>
      <c r="W27" s="13">
        <v>15</v>
      </c>
      <c r="X27" s="13">
        <v>16</v>
      </c>
      <c r="Y27" s="13">
        <v>17</v>
      </c>
      <c r="Z27" s="13">
        <v>18</v>
      </c>
      <c r="AA27" s="13">
        <v>19</v>
      </c>
      <c r="AB27" s="27">
        <v>20</v>
      </c>
    </row>
    <row r="28" spans="1:33" s="4" customFormat="1" ht="24" customHeight="1" thickBot="1" x14ac:dyDescent="0.35">
      <c r="A28"/>
      <c r="B28" s="103" t="s">
        <v>46</v>
      </c>
      <c r="C28" s="138">
        <v>0.2</v>
      </c>
      <c r="D28" s="104">
        <f>H28/F28*C28</f>
        <v>0</v>
      </c>
      <c r="E28" s="105"/>
      <c r="F28" s="117">
        <f>SUM(F29:F31)</f>
        <v>15</v>
      </c>
      <c r="G28" s="105"/>
      <c r="H28" s="118">
        <f>SUM(H29:H31)</f>
        <v>0</v>
      </c>
      <c r="I28" s="105"/>
      <c r="J28" s="105"/>
      <c r="K28" s="105"/>
      <c r="L28" s="105"/>
      <c r="M28" s="105"/>
      <c r="N28" s="105"/>
      <c r="O28" s="105"/>
      <c r="P28" s="105"/>
      <c r="Q28" s="105"/>
      <c r="R28" s="106"/>
      <c r="S28" s="105"/>
      <c r="T28" s="105"/>
      <c r="U28" s="105"/>
      <c r="V28" s="105"/>
      <c r="W28" s="105"/>
      <c r="X28" s="105"/>
      <c r="Y28" s="105"/>
      <c r="Z28" s="105"/>
      <c r="AA28" s="105"/>
      <c r="AB28" s="106"/>
    </row>
    <row r="29" spans="1:33" ht="18" customHeight="1" x14ac:dyDescent="0.3">
      <c r="B29" s="181" t="s">
        <v>50</v>
      </c>
      <c r="C29" s="182"/>
      <c r="D29" s="183"/>
      <c r="E29" s="140">
        <v>2</v>
      </c>
      <c r="F29" s="80">
        <f t="shared" ref="F29:F35" si="2">E29*3</f>
        <v>6</v>
      </c>
      <c r="G29" s="100">
        <f>IF(SUM(I29:R29)=0,0,SUM(I29:R29)/COUNTIF(I29:R29,"&gt;=0"))</f>
        <v>0</v>
      </c>
      <c r="H29" s="81">
        <f t="shared" ref="H29:H35" si="3">E29*G29</f>
        <v>0</v>
      </c>
      <c r="I29" s="120"/>
      <c r="J29" s="121"/>
      <c r="K29" s="121"/>
      <c r="L29" s="121"/>
      <c r="M29" s="121"/>
      <c r="N29" s="121"/>
      <c r="O29" s="121"/>
      <c r="P29" s="121"/>
      <c r="Q29" s="121"/>
      <c r="R29" s="122"/>
      <c r="S29" s="120"/>
      <c r="T29" s="121"/>
      <c r="U29" s="121"/>
      <c r="V29" s="121"/>
      <c r="W29" s="121"/>
      <c r="X29" s="121"/>
      <c r="Y29" s="121"/>
      <c r="Z29" s="121"/>
      <c r="AA29" s="121"/>
      <c r="AB29" s="122"/>
    </row>
    <row r="30" spans="1:33" ht="18" customHeight="1" x14ac:dyDescent="0.3">
      <c r="B30" s="181" t="s">
        <v>63</v>
      </c>
      <c r="C30" s="182"/>
      <c r="D30" s="183"/>
      <c r="E30" s="141">
        <v>2</v>
      </c>
      <c r="F30" s="80">
        <f t="shared" si="2"/>
        <v>6</v>
      </c>
      <c r="G30" s="93">
        <f>IF(SUM(I30:R30)=0,0,SUM(I30:R30)/COUNTIF(I30:R30,"&gt;=0"))</f>
        <v>0</v>
      </c>
      <c r="H30" s="81">
        <f t="shared" si="3"/>
        <v>0</v>
      </c>
      <c r="I30" s="123"/>
      <c r="J30" s="124"/>
      <c r="K30" s="124"/>
      <c r="L30" s="124"/>
      <c r="M30" s="124"/>
      <c r="N30" s="124"/>
      <c r="O30" s="124"/>
      <c r="P30" s="124"/>
      <c r="Q30" s="124"/>
      <c r="R30" s="125"/>
      <c r="S30" s="123"/>
      <c r="T30" s="124"/>
      <c r="U30" s="124"/>
      <c r="V30" s="124"/>
      <c r="W30" s="124"/>
      <c r="X30" s="124"/>
      <c r="Y30" s="124"/>
      <c r="Z30" s="124"/>
      <c r="AA30" s="124"/>
      <c r="AB30" s="125"/>
    </row>
    <row r="31" spans="1:33" ht="34.5" customHeight="1" x14ac:dyDescent="0.3">
      <c r="B31" s="178" t="s">
        <v>64</v>
      </c>
      <c r="C31" s="179"/>
      <c r="D31" s="180"/>
      <c r="E31" s="141">
        <v>1</v>
      </c>
      <c r="F31" s="80">
        <f t="shared" si="2"/>
        <v>3</v>
      </c>
      <c r="G31" s="93">
        <f>IF(SUM(I31:R31)=0,0,SUM(I31:R31)/COUNTIF(I31:R31,"&gt;=0"))</f>
        <v>0</v>
      </c>
      <c r="H31" s="81">
        <f t="shared" si="3"/>
        <v>0</v>
      </c>
      <c r="I31" s="123"/>
      <c r="J31" s="124"/>
      <c r="K31" s="124"/>
      <c r="L31" s="124"/>
      <c r="M31" s="124"/>
      <c r="N31" s="124"/>
      <c r="O31" s="124"/>
      <c r="P31" s="124"/>
      <c r="Q31" s="124"/>
      <c r="R31" s="125"/>
      <c r="S31" s="123"/>
      <c r="T31" s="124"/>
      <c r="U31" s="124"/>
      <c r="V31" s="124"/>
      <c r="W31" s="124"/>
      <c r="X31" s="124"/>
      <c r="Y31" s="124"/>
      <c r="Z31" s="124"/>
      <c r="AA31" s="124"/>
      <c r="AB31" s="125"/>
    </row>
    <row r="32" spans="1:33" s="4" customFormat="1" ht="24" customHeight="1" x14ac:dyDescent="0.3">
      <c r="A32"/>
      <c r="B32" s="22" t="s">
        <v>7</v>
      </c>
      <c r="C32" s="139">
        <v>0.1</v>
      </c>
      <c r="D32" s="31">
        <f>H32/F32*C32</f>
        <v>0</v>
      </c>
      <c r="E32" s="23"/>
      <c r="F32" s="24">
        <f>SUM(F33:F35)</f>
        <v>9</v>
      </c>
      <c r="G32" s="23"/>
      <c r="H32" s="25">
        <f>SUM(H33:H35)</f>
        <v>0</v>
      </c>
      <c r="I32" s="23"/>
      <c r="J32" s="23"/>
      <c r="K32" s="23"/>
      <c r="L32" s="23"/>
      <c r="M32" s="23"/>
      <c r="N32" s="23"/>
      <c r="O32" s="23"/>
      <c r="P32" s="23"/>
      <c r="Q32" s="23"/>
      <c r="R32" s="32"/>
      <c r="S32" s="23"/>
      <c r="T32" s="23"/>
      <c r="U32" s="23"/>
      <c r="V32" s="23"/>
      <c r="W32" s="23"/>
      <c r="X32" s="23"/>
      <c r="Y32" s="23"/>
      <c r="Z32" s="23"/>
      <c r="AA32" s="23"/>
      <c r="AB32" s="32"/>
    </row>
    <row r="33" spans="1:28" ht="15" customHeight="1" x14ac:dyDescent="0.3">
      <c r="B33" s="169" t="s">
        <v>56</v>
      </c>
      <c r="C33" s="170"/>
      <c r="D33" s="171"/>
      <c r="E33" s="141">
        <v>1</v>
      </c>
      <c r="F33" s="20">
        <f t="shared" si="2"/>
        <v>3</v>
      </c>
      <c r="G33" s="93">
        <f>IF(SUM(I33:R33)=0,0,SUM(I33:R33)/COUNTIF(I33:R33,"&gt;=0"))</f>
        <v>0</v>
      </c>
      <c r="H33" s="21">
        <f t="shared" si="3"/>
        <v>0</v>
      </c>
      <c r="I33" s="123"/>
      <c r="J33" s="124"/>
      <c r="K33" s="124"/>
      <c r="L33" s="124"/>
      <c r="M33" s="124"/>
      <c r="N33" s="124"/>
      <c r="O33" s="124"/>
      <c r="P33" s="124"/>
      <c r="Q33" s="124"/>
      <c r="R33" s="125"/>
      <c r="S33" s="123"/>
      <c r="T33" s="124"/>
      <c r="U33" s="124"/>
      <c r="V33" s="124"/>
      <c r="W33" s="124"/>
      <c r="X33" s="124"/>
      <c r="Y33" s="124"/>
      <c r="Z33" s="124"/>
      <c r="AA33" s="124"/>
      <c r="AB33" s="125"/>
    </row>
    <row r="34" spans="1:28" ht="31.5" customHeight="1" x14ac:dyDescent="0.3">
      <c r="B34" s="169" t="s">
        <v>47</v>
      </c>
      <c r="C34" s="170"/>
      <c r="D34" s="171"/>
      <c r="E34" s="141">
        <v>1</v>
      </c>
      <c r="F34" s="20">
        <f t="shared" si="2"/>
        <v>3</v>
      </c>
      <c r="G34" s="93">
        <f>IF(SUM(I34:R34)=0,0,SUM(I34:R34)/COUNTIF(I34:R34,"&gt;=0"))</f>
        <v>0</v>
      </c>
      <c r="H34" s="21">
        <f t="shared" si="3"/>
        <v>0</v>
      </c>
      <c r="I34" s="123"/>
      <c r="J34" s="124"/>
      <c r="K34" s="124"/>
      <c r="L34" s="124"/>
      <c r="M34" s="124"/>
      <c r="N34" s="124"/>
      <c r="O34" s="124"/>
      <c r="P34" s="124"/>
      <c r="Q34" s="124"/>
      <c r="R34" s="125"/>
      <c r="S34" s="123"/>
      <c r="T34" s="124"/>
      <c r="U34" s="124"/>
      <c r="V34" s="124"/>
      <c r="W34" s="124"/>
      <c r="X34" s="124"/>
      <c r="Y34" s="124"/>
      <c r="Z34" s="124"/>
      <c r="AA34" s="124"/>
      <c r="AB34" s="125"/>
    </row>
    <row r="35" spans="1:28" ht="18" customHeight="1" x14ac:dyDescent="0.3">
      <c r="B35" s="169" t="s">
        <v>61</v>
      </c>
      <c r="C35" s="170"/>
      <c r="D35" s="171"/>
      <c r="E35" s="141">
        <v>1</v>
      </c>
      <c r="F35" s="20">
        <f t="shared" si="2"/>
        <v>3</v>
      </c>
      <c r="G35" s="93">
        <f>IF(SUM(I35:R35)=0,0,SUM(I35:R35)/COUNTIF(I35:R35,"&gt;=0"))</f>
        <v>0</v>
      </c>
      <c r="H35" s="21">
        <f t="shared" si="3"/>
        <v>0</v>
      </c>
      <c r="I35" s="123"/>
      <c r="J35" s="124"/>
      <c r="K35" s="124"/>
      <c r="L35" s="124"/>
      <c r="M35" s="124"/>
      <c r="N35" s="124"/>
      <c r="O35" s="124"/>
      <c r="P35" s="124"/>
      <c r="Q35" s="124"/>
      <c r="R35" s="125"/>
      <c r="S35" s="123"/>
      <c r="T35" s="124"/>
      <c r="U35" s="124"/>
      <c r="V35" s="124"/>
      <c r="W35" s="124"/>
      <c r="X35" s="124"/>
      <c r="Y35" s="124"/>
      <c r="Z35" s="124"/>
      <c r="AA35" s="124"/>
      <c r="AB35" s="125"/>
    </row>
    <row r="36" spans="1:28" s="4" customFormat="1" ht="24" customHeight="1" x14ac:dyDescent="0.3">
      <c r="A36"/>
      <c r="B36" s="22" t="s">
        <v>8</v>
      </c>
      <c r="C36" s="139">
        <v>0.15</v>
      </c>
      <c r="D36" s="31">
        <f>H36/F36*C36</f>
        <v>0</v>
      </c>
      <c r="E36" s="23"/>
      <c r="F36" s="24">
        <f>SUM(F37:F40)</f>
        <v>21</v>
      </c>
      <c r="G36" s="23"/>
      <c r="H36" s="25">
        <f>SUM(H37:H40)</f>
        <v>0</v>
      </c>
      <c r="I36" s="23"/>
      <c r="J36" s="23"/>
      <c r="K36" s="23"/>
      <c r="L36" s="23"/>
      <c r="M36" s="23"/>
      <c r="N36" s="23"/>
      <c r="O36" s="23"/>
      <c r="P36" s="23"/>
      <c r="Q36" s="23"/>
      <c r="R36" s="32"/>
      <c r="S36" s="23"/>
      <c r="T36" s="23"/>
      <c r="U36" s="23"/>
      <c r="V36" s="23"/>
      <c r="W36" s="23"/>
      <c r="X36" s="23"/>
      <c r="Y36" s="23"/>
      <c r="Z36" s="23"/>
      <c r="AA36" s="23"/>
      <c r="AB36" s="32"/>
    </row>
    <row r="37" spans="1:28" ht="31.2" customHeight="1" x14ac:dyDescent="0.3">
      <c r="B37" s="178" t="s">
        <v>83</v>
      </c>
      <c r="C37" s="179"/>
      <c r="D37" s="180"/>
      <c r="E37" s="141">
        <v>1</v>
      </c>
      <c r="F37" s="20">
        <f>E37*3</f>
        <v>3</v>
      </c>
      <c r="G37" s="93">
        <f>IF(SUM(I37:R37)=0,0,SUM(I37:R37)/COUNTIF(I37:R37,"&gt;=0"))</f>
        <v>0</v>
      </c>
      <c r="H37" s="21">
        <f>G37*E37</f>
        <v>0</v>
      </c>
      <c r="I37" s="123"/>
      <c r="J37" s="124"/>
      <c r="K37" s="124"/>
      <c r="L37" s="124"/>
      <c r="M37" s="124"/>
      <c r="N37" s="124"/>
      <c r="O37" s="124"/>
      <c r="P37" s="124"/>
      <c r="Q37" s="124"/>
      <c r="R37" s="125"/>
      <c r="S37" s="123"/>
      <c r="T37" s="124"/>
      <c r="U37" s="124"/>
      <c r="V37" s="124"/>
      <c r="W37" s="124"/>
      <c r="X37" s="124"/>
      <c r="Y37" s="124"/>
      <c r="Z37" s="124"/>
      <c r="AA37" s="124"/>
      <c r="AB37" s="125"/>
    </row>
    <row r="38" spans="1:28" ht="29.25" customHeight="1" x14ac:dyDescent="0.3">
      <c r="B38" s="169" t="s">
        <v>65</v>
      </c>
      <c r="C38" s="170"/>
      <c r="D38" s="171"/>
      <c r="E38" s="141">
        <v>2</v>
      </c>
      <c r="F38" s="20">
        <f t="shared" ref="F38" si="4">E38*3</f>
        <v>6</v>
      </c>
      <c r="G38" s="93">
        <f>IF(SUM(I38:R38)=0,0,SUM(I38:R38)/COUNTIF(I38:R38,"&gt;=0"))</f>
        <v>0</v>
      </c>
      <c r="H38" s="21">
        <f>G38*E38</f>
        <v>0</v>
      </c>
      <c r="I38" s="123"/>
      <c r="J38" s="124"/>
      <c r="K38" s="124"/>
      <c r="L38" s="124"/>
      <c r="M38" s="124"/>
      <c r="N38" s="124"/>
      <c r="O38" s="124"/>
      <c r="P38" s="124"/>
      <c r="Q38" s="124"/>
      <c r="R38" s="125"/>
      <c r="S38" s="123"/>
      <c r="T38" s="124"/>
      <c r="U38" s="124"/>
      <c r="V38" s="124"/>
      <c r="W38" s="124"/>
      <c r="X38" s="124"/>
      <c r="Y38" s="124"/>
      <c r="Z38" s="124"/>
      <c r="AA38" s="124"/>
      <c r="AB38" s="125"/>
    </row>
    <row r="39" spans="1:28" ht="15" customHeight="1" x14ac:dyDescent="0.3">
      <c r="B39" s="169" t="s">
        <v>51</v>
      </c>
      <c r="C39" s="170"/>
      <c r="D39" s="171"/>
      <c r="E39" s="141">
        <v>2</v>
      </c>
      <c r="F39" s="20">
        <f t="shared" ref="F39:F43" si="5">E39*3</f>
        <v>6</v>
      </c>
      <c r="G39" s="93">
        <f>IF(SUM(I39:R39)=0,0,SUM(I39:R39)/COUNTIF(I39:R39,"&gt;=0"))</f>
        <v>0</v>
      </c>
      <c r="H39" s="21">
        <f>G39*E39</f>
        <v>0</v>
      </c>
      <c r="I39" s="123"/>
      <c r="J39" s="124"/>
      <c r="K39" s="124"/>
      <c r="L39" s="124"/>
      <c r="M39" s="124"/>
      <c r="N39" s="124"/>
      <c r="O39" s="124"/>
      <c r="P39" s="124"/>
      <c r="Q39" s="124"/>
      <c r="R39" s="125"/>
      <c r="S39" s="123"/>
      <c r="T39" s="124"/>
      <c r="U39" s="124"/>
      <c r="V39" s="124"/>
      <c r="W39" s="124"/>
      <c r="X39" s="124"/>
      <c r="Y39" s="124"/>
      <c r="Z39" s="124"/>
      <c r="AA39" s="124"/>
      <c r="AB39" s="125"/>
    </row>
    <row r="40" spans="1:28" ht="36" customHeight="1" x14ac:dyDescent="0.3">
      <c r="B40" s="169" t="s">
        <v>52</v>
      </c>
      <c r="C40" s="170"/>
      <c r="D40" s="171"/>
      <c r="E40" s="141">
        <v>2</v>
      </c>
      <c r="F40" s="20">
        <f t="shared" si="5"/>
        <v>6</v>
      </c>
      <c r="G40" s="93">
        <f>IF(SUM(I40:R40)=0,0,SUM(I40:R40)/COUNTIF(I40:R40,"&gt;=0"))</f>
        <v>0</v>
      </c>
      <c r="H40" s="21">
        <f>G40*E40</f>
        <v>0</v>
      </c>
      <c r="I40" s="123"/>
      <c r="J40" s="124"/>
      <c r="K40" s="124"/>
      <c r="L40" s="124"/>
      <c r="M40" s="124"/>
      <c r="N40" s="124"/>
      <c r="O40" s="124"/>
      <c r="P40" s="124"/>
      <c r="Q40" s="124"/>
      <c r="R40" s="125"/>
      <c r="S40" s="123"/>
      <c r="T40" s="124"/>
      <c r="U40" s="124"/>
      <c r="V40" s="124"/>
      <c r="W40" s="124"/>
      <c r="X40" s="124"/>
      <c r="Y40" s="124"/>
      <c r="Z40" s="124"/>
      <c r="AA40" s="124"/>
      <c r="AB40" s="125"/>
    </row>
    <row r="41" spans="1:28" s="4" customFormat="1" ht="24" customHeight="1" x14ac:dyDescent="0.3">
      <c r="A41"/>
      <c r="B41" s="22" t="s">
        <v>19</v>
      </c>
      <c r="C41" s="139">
        <v>0.1</v>
      </c>
      <c r="D41" s="31">
        <f>H41/F41*C41</f>
        <v>0</v>
      </c>
      <c r="E41" s="23"/>
      <c r="F41" s="24">
        <f>SUM(F42:F43)</f>
        <v>9</v>
      </c>
      <c r="G41" s="23"/>
      <c r="H41" s="25">
        <f>SUM(H42:H43)</f>
        <v>0</v>
      </c>
      <c r="I41" s="23"/>
      <c r="J41" s="23"/>
      <c r="K41" s="23"/>
      <c r="L41" s="23"/>
      <c r="M41" s="23"/>
      <c r="N41" s="23"/>
      <c r="O41" s="23"/>
      <c r="P41" s="23"/>
      <c r="Q41" s="23"/>
      <c r="R41" s="32"/>
      <c r="S41" s="23"/>
      <c r="T41" s="23"/>
      <c r="U41" s="23"/>
      <c r="V41" s="23"/>
      <c r="W41" s="23"/>
      <c r="X41" s="23"/>
      <c r="Y41" s="23"/>
      <c r="Z41" s="23"/>
      <c r="AA41" s="23"/>
      <c r="AB41" s="32"/>
    </row>
    <row r="42" spans="1:28" ht="36" customHeight="1" x14ac:dyDescent="0.3">
      <c r="B42" s="169" t="s">
        <v>53</v>
      </c>
      <c r="C42" s="170"/>
      <c r="D42" s="171"/>
      <c r="E42" s="141">
        <v>1</v>
      </c>
      <c r="F42" s="20">
        <f t="shared" si="5"/>
        <v>3</v>
      </c>
      <c r="G42" s="93">
        <f>IF(SUM(I42:R42)=0,0,SUM(I42:R42)/COUNTIF(I42:R42,"&gt;=0"))</f>
        <v>0</v>
      </c>
      <c r="H42" s="21">
        <f>G42*E42</f>
        <v>0</v>
      </c>
      <c r="I42" s="123"/>
      <c r="J42" s="124"/>
      <c r="K42" s="124"/>
      <c r="L42" s="124"/>
      <c r="M42" s="124"/>
      <c r="N42" s="124"/>
      <c r="O42" s="124"/>
      <c r="P42" s="124"/>
      <c r="Q42" s="124"/>
      <c r="R42" s="125"/>
      <c r="S42" s="123"/>
      <c r="T42" s="124"/>
      <c r="U42" s="124"/>
      <c r="V42" s="124"/>
      <c r="W42" s="124"/>
      <c r="X42" s="124"/>
      <c r="Y42" s="124"/>
      <c r="Z42" s="124"/>
      <c r="AA42" s="124"/>
      <c r="AB42" s="125"/>
    </row>
    <row r="43" spans="1:28" ht="48.75" customHeight="1" thickBot="1" x14ac:dyDescent="0.35">
      <c r="B43" s="172" t="s">
        <v>69</v>
      </c>
      <c r="C43" s="173"/>
      <c r="D43" s="174"/>
      <c r="E43" s="141">
        <v>2</v>
      </c>
      <c r="F43" s="20">
        <f t="shared" si="5"/>
        <v>6</v>
      </c>
      <c r="G43" s="93">
        <f>IF(SUM(I43:R43)=0,0,SUM(I43:R43)/COUNTIF(I43:R43,"&gt;=0"))</f>
        <v>0</v>
      </c>
      <c r="H43" s="21">
        <f>G43*E43</f>
        <v>0</v>
      </c>
      <c r="I43" s="123"/>
      <c r="J43" s="124"/>
      <c r="K43" s="124"/>
      <c r="L43" s="124"/>
      <c r="M43" s="124"/>
      <c r="N43" s="124"/>
      <c r="O43" s="124"/>
      <c r="P43" s="124"/>
      <c r="Q43" s="124"/>
      <c r="R43" s="125"/>
      <c r="S43" s="123"/>
      <c r="T43" s="124"/>
      <c r="U43" s="124"/>
      <c r="V43" s="124"/>
      <c r="W43" s="124"/>
      <c r="X43" s="124"/>
      <c r="Y43" s="124"/>
      <c r="Z43" s="124"/>
      <c r="AA43" s="124"/>
      <c r="AB43" s="125"/>
    </row>
    <row r="44" spans="1:28" s="2" customFormat="1" ht="36" customHeight="1" thickBot="1" x14ac:dyDescent="0.35">
      <c r="A44"/>
      <c r="B44" s="175">
        <v>1</v>
      </c>
      <c r="C44" s="176"/>
      <c r="D44" s="176"/>
      <c r="E44" s="176"/>
      <c r="F44" s="176"/>
      <c r="G44" s="176"/>
      <c r="H44" s="176"/>
      <c r="I44" s="176"/>
      <c r="J44" s="176"/>
      <c r="K44" s="176"/>
      <c r="L44" s="176"/>
      <c r="M44" s="176"/>
      <c r="N44" s="176"/>
      <c r="O44" s="176"/>
      <c r="P44" s="176"/>
      <c r="Q44" s="176"/>
      <c r="R44" s="177"/>
      <c r="T44" s="94"/>
      <c r="U44" s="94"/>
      <c r="V44" s="94"/>
      <c r="W44" s="94"/>
      <c r="X44" s="94"/>
      <c r="Y44" s="94"/>
      <c r="Z44" s="94"/>
      <c r="AA44" s="94"/>
    </row>
    <row r="45" spans="1:28" ht="60.75" customHeight="1" thickBot="1" x14ac:dyDescent="0.35">
      <c r="B45" s="101" t="s">
        <v>24</v>
      </c>
      <c r="C45" s="102" t="s">
        <v>12</v>
      </c>
      <c r="D45" s="97" t="s">
        <v>6</v>
      </c>
      <c r="E45" s="98" t="s">
        <v>17</v>
      </c>
      <c r="F45" s="9" t="s">
        <v>4</v>
      </c>
      <c r="G45" s="9" t="s">
        <v>21</v>
      </c>
      <c r="H45" s="14" t="s">
        <v>5</v>
      </c>
      <c r="I45" s="87"/>
      <c r="J45" s="87"/>
      <c r="K45" s="87"/>
      <c r="L45" s="87"/>
      <c r="M45" s="87"/>
      <c r="N45" s="87"/>
      <c r="O45" s="87"/>
      <c r="P45" s="87"/>
      <c r="Q45" s="87"/>
      <c r="R45" s="86"/>
      <c r="T45" s="95"/>
      <c r="U45" s="95"/>
      <c r="V45" s="95"/>
      <c r="W45" s="95"/>
      <c r="X45" s="95"/>
      <c r="Y45" s="95"/>
      <c r="Z45" s="95"/>
      <c r="AA45" s="95"/>
    </row>
    <row r="46" spans="1:28" s="2" customFormat="1" ht="24" customHeight="1" thickBot="1" x14ac:dyDescent="0.35">
      <c r="B46" s="110" t="s">
        <v>20</v>
      </c>
      <c r="C46" s="137">
        <v>0.25</v>
      </c>
      <c r="D46" s="111">
        <f>H46/F46*C46</f>
        <v>0</v>
      </c>
      <c r="E46" s="112"/>
      <c r="F46" s="113">
        <f>SUM(F47:F51)</f>
        <v>24</v>
      </c>
      <c r="G46" s="114"/>
      <c r="H46" s="135">
        <f>SUM(H47:H51)</f>
        <v>0</v>
      </c>
      <c r="I46" s="17"/>
      <c r="J46" s="17"/>
      <c r="K46" s="17"/>
      <c r="L46" s="17"/>
      <c r="M46" s="17"/>
      <c r="N46" s="17"/>
      <c r="O46" s="17"/>
      <c r="P46" s="17"/>
      <c r="Q46" s="17"/>
      <c r="R46" s="28"/>
      <c r="T46" s="94"/>
      <c r="U46" s="94"/>
      <c r="V46" s="94"/>
      <c r="W46" s="94"/>
      <c r="X46" s="94"/>
      <c r="Y46" s="94"/>
      <c r="Z46" s="94"/>
      <c r="AA46" s="94"/>
    </row>
    <row r="47" spans="1:28" s="2" customFormat="1" ht="36" customHeight="1" x14ac:dyDescent="0.3">
      <c r="B47" s="181" t="s">
        <v>62</v>
      </c>
      <c r="C47" s="182"/>
      <c r="D47" s="183"/>
      <c r="E47" s="140">
        <v>2</v>
      </c>
      <c r="F47" s="80">
        <f>E47*3</f>
        <v>6</v>
      </c>
      <c r="G47" s="109"/>
      <c r="H47" s="134">
        <f t="shared" ref="H47:H51" si="6">G47*E47</f>
        <v>0</v>
      </c>
      <c r="I47" s="16"/>
      <c r="J47" s="16"/>
      <c r="K47" s="18"/>
      <c r="L47" s="18"/>
      <c r="M47" s="18"/>
      <c r="N47" s="18"/>
      <c r="O47" s="18"/>
      <c r="P47" s="18"/>
      <c r="Q47" s="18"/>
      <c r="R47" s="29"/>
      <c r="T47" s="94"/>
      <c r="U47" s="94"/>
      <c r="V47" s="94"/>
      <c r="W47" s="94"/>
      <c r="X47" s="94"/>
      <c r="Y47" s="94"/>
      <c r="Z47" s="94"/>
      <c r="AA47" s="94"/>
    </row>
    <row r="48" spans="1:28" s="2" customFormat="1" ht="33.75" customHeight="1" x14ac:dyDescent="0.3">
      <c r="B48" s="169" t="s">
        <v>67</v>
      </c>
      <c r="C48" s="170"/>
      <c r="D48" s="171"/>
      <c r="E48" s="141">
        <v>2</v>
      </c>
      <c r="F48" s="20">
        <f t="shared" ref="F48:F49" si="7">E48*3</f>
        <v>6</v>
      </c>
      <c r="G48" s="107"/>
      <c r="H48" s="132">
        <f t="shared" si="6"/>
        <v>0</v>
      </c>
      <c r="I48" s="16"/>
      <c r="J48" s="16"/>
      <c r="K48" s="18"/>
      <c r="L48" s="18"/>
      <c r="M48" s="18"/>
      <c r="N48" s="18"/>
      <c r="O48" s="18"/>
      <c r="P48" s="18"/>
      <c r="Q48" s="18"/>
      <c r="R48" s="29"/>
      <c r="S48" s="94"/>
      <c r="T48" s="94"/>
      <c r="U48" s="94"/>
      <c r="V48" s="94"/>
      <c r="W48" s="94"/>
      <c r="X48" s="94"/>
      <c r="Y48" s="94"/>
      <c r="Z48" s="94"/>
      <c r="AA48" s="94"/>
    </row>
    <row r="49" spans="2:27" s="2" customFormat="1" ht="35.25" customHeight="1" x14ac:dyDescent="0.3">
      <c r="B49" s="169" t="s">
        <v>48</v>
      </c>
      <c r="C49" s="170"/>
      <c r="D49" s="171"/>
      <c r="E49" s="141">
        <v>2</v>
      </c>
      <c r="F49" s="20">
        <f t="shared" si="7"/>
        <v>6</v>
      </c>
      <c r="G49" s="107"/>
      <c r="H49" s="132">
        <f t="shared" si="6"/>
        <v>0</v>
      </c>
      <c r="M49" s="18"/>
      <c r="N49" s="18"/>
      <c r="O49" s="18"/>
      <c r="P49" s="18"/>
      <c r="Q49" s="18"/>
      <c r="R49" s="29"/>
      <c r="S49" s="95"/>
      <c r="T49" s="95"/>
      <c r="U49" s="95"/>
      <c r="V49" s="94"/>
      <c r="W49" s="94"/>
      <c r="X49" s="94"/>
      <c r="Y49" s="94"/>
      <c r="Z49" s="94"/>
      <c r="AA49" s="94"/>
    </row>
    <row r="50" spans="2:27" s="2" customFormat="1" ht="36" customHeight="1" x14ac:dyDescent="0.3">
      <c r="B50" s="169" t="s">
        <v>70</v>
      </c>
      <c r="C50" s="170"/>
      <c r="D50" s="171"/>
      <c r="E50" s="141">
        <v>1</v>
      </c>
      <c r="F50" s="20">
        <f>E50*3</f>
        <v>3</v>
      </c>
      <c r="G50" s="107"/>
      <c r="H50" s="132">
        <f t="shared" si="6"/>
        <v>0</v>
      </c>
      <c r="I50" s="17"/>
      <c r="J50" s="17"/>
      <c r="K50" s="17"/>
      <c r="L50" s="17"/>
      <c r="M50" s="17"/>
      <c r="N50" s="17"/>
      <c r="O50" s="17"/>
      <c r="P50" s="17"/>
      <c r="Q50" s="17"/>
      <c r="R50" s="28"/>
      <c r="S50" s="94"/>
      <c r="T50" s="94"/>
      <c r="U50" s="94"/>
      <c r="V50" s="94"/>
      <c r="W50" s="94"/>
      <c r="X50" s="94"/>
      <c r="Y50" s="94"/>
      <c r="Z50" s="94"/>
      <c r="AA50" s="94"/>
    </row>
    <row r="51" spans="2:27" s="2" customFormat="1" ht="36" customHeight="1" thickBot="1" x14ac:dyDescent="0.35">
      <c r="B51" s="172" t="s">
        <v>68</v>
      </c>
      <c r="C51" s="173"/>
      <c r="D51" s="174"/>
      <c r="E51" s="144">
        <v>1</v>
      </c>
      <c r="F51" s="33">
        <f>E51*3</f>
        <v>3</v>
      </c>
      <c r="G51" s="108"/>
      <c r="H51" s="133">
        <f t="shared" si="6"/>
        <v>0</v>
      </c>
      <c r="I51" s="26"/>
      <c r="J51" s="26"/>
      <c r="K51" s="26"/>
      <c r="L51" s="26"/>
      <c r="M51" s="26"/>
      <c r="N51" s="26"/>
      <c r="O51" s="26"/>
      <c r="P51" s="26"/>
      <c r="Q51" s="26"/>
      <c r="R51" s="30"/>
      <c r="S51" s="94"/>
      <c r="T51" s="94"/>
      <c r="U51" s="94"/>
      <c r="V51" s="94"/>
      <c r="W51" s="94"/>
      <c r="X51" s="94"/>
      <c r="Y51" s="94"/>
      <c r="Z51" s="94"/>
      <c r="AA51" s="94"/>
    </row>
    <row r="52" spans="2:27" ht="17.25" customHeight="1" x14ac:dyDescent="0.3">
      <c r="S52" s="95"/>
      <c r="T52" s="95"/>
      <c r="U52" s="95"/>
      <c r="V52" s="95"/>
      <c r="W52" s="95"/>
      <c r="X52" s="95"/>
      <c r="Y52" s="95"/>
      <c r="Z52" s="95"/>
      <c r="AA52" s="95"/>
    </row>
    <row r="53" spans="2:27" ht="51.6" customHeight="1" x14ac:dyDescent="0.3">
      <c r="T53" s="95"/>
      <c r="U53" s="95"/>
      <c r="V53" s="95"/>
      <c r="W53" s="95"/>
      <c r="X53" s="95"/>
      <c r="Y53" s="95"/>
      <c r="Z53" s="95"/>
      <c r="AA53" s="95"/>
    </row>
  </sheetData>
  <sheetProtection formatCells="0" formatColumns="0" formatRows="0" insertColumns="0" insertRows="0" insertHyperlinks="0" deleteColumns="0" deleteRows="0" sort="0" autoFilter="0" pivotTables="0"/>
  <customSheetViews>
    <customSheetView guid="{BBBC523D-C55F-4383-A9C4-51FBF1AC7F87}" scale="70" showGridLines="0" fitToPage="1" hiddenColumns="1" topLeftCell="C10">
      <selection activeCell="M29" sqref="M29"/>
      <pageMargins left="0.47222222222222199" right="0.118055555555556" top="0.35416666666666702" bottom="0.35416666666666702" header="0.51180555555555496" footer="0.51180555555555496"/>
      <pageSetup paperSize="9" scale="64" firstPageNumber="0" orientation="portrait" r:id="rId1"/>
    </customSheetView>
  </customSheetViews>
  <mergeCells count="42">
    <mergeCell ref="B17:D17"/>
    <mergeCell ref="B8:Q8"/>
    <mergeCell ref="B13:R13"/>
    <mergeCell ref="C9:P9"/>
    <mergeCell ref="C10:O10"/>
    <mergeCell ref="C11:N11"/>
    <mergeCell ref="C12:M12"/>
    <mergeCell ref="B51:D51"/>
    <mergeCell ref="B50:D50"/>
    <mergeCell ref="B48:D48"/>
    <mergeCell ref="B47:D47"/>
    <mergeCell ref="B40:D40"/>
    <mergeCell ref="B2:R2"/>
    <mergeCell ref="I26:R26"/>
    <mergeCell ref="J25:R25"/>
    <mergeCell ref="E25:E27"/>
    <mergeCell ref="G25:G27"/>
    <mergeCell ref="B24:R24"/>
    <mergeCell ref="B23:D23"/>
    <mergeCell ref="B25:B27"/>
    <mergeCell ref="C25:C27"/>
    <mergeCell ref="D25:D27"/>
    <mergeCell ref="B16:D16"/>
    <mergeCell ref="B21:D21"/>
    <mergeCell ref="B20:D20"/>
    <mergeCell ref="B19:D19"/>
    <mergeCell ref="B18:D18"/>
    <mergeCell ref="D6:N6"/>
    <mergeCell ref="T24:AG24"/>
    <mergeCell ref="B49:D49"/>
    <mergeCell ref="B42:D42"/>
    <mergeCell ref="B43:D43"/>
    <mergeCell ref="B44:R44"/>
    <mergeCell ref="B33:D33"/>
    <mergeCell ref="B38:D38"/>
    <mergeCell ref="B39:D39"/>
    <mergeCell ref="B37:D37"/>
    <mergeCell ref="B35:D35"/>
    <mergeCell ref="B34:D34"/>
    <mergeCell ref="B31:D31"/>
    <mergeCell ref="B30:D30"/>
    <mergeCell ref="B29:D29"/>
  </mergeCells>
  <phoneticPr fontId="7" type="noConversion"/>
  <dataValidations xWindow="1046" yWindow="608" count="1">
    <dataValidation type="list" allowBlank="1" showInputMessage="1" showErrorMessage="1" prompt="Maak keuze" sqref="I25">
      <formula1>$I$27:$AB$27</formula1>
    </dataValidation>
  </dataValidations>
  <pageMargins left="0.70866141732283472" right="0.70866141732283472" top="0.74803149606299213" bottom="0.74803149606299213" header="0.31496062992125984" footer="0.31496062992125984"/>
  <pageSetup paperSize="8" scale="57" firstPageNumber="0"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8</vt:i4>
      </vt:variant>
    </vt:vector>
  </HeadingPairs>
  <TitlesOfParts>
    <vt:vector size="11" baseType="lpstr">
      <vt:lpstr>Beoordeling Verrekening</vt:lpstr>
      <vt:lpstr>Rekenmodel</vt:lpstr>
      <vt:lpstr>EMVI-prestatiemeting</vt:lpstr>
      <vt:lpstr>'Beoordeling Verrekening'!_Toc380495230</vt:lpstr>
      <vt:lpstr>'Beoordeling Verrekening'!_Toc380495231</vt:lpstr>
      <vt:lpstr>'Beoordeling Verrekening'!_Toc380495232</vt:lpstr>
      <vt:lpstr>'Beoordeling Verrekening'!_Toc380495233</vt:lpstr>
      <vt:lpstr>'Beoordeling Verrekening'!_Toc404941317</vt:lpstr>
      <vt:lpstr>'EMVI-prestatiemeting'!Afdrukbereik</vt:lpstr>
      <vt:lpstr>Rekenmodel!Afdrukbereik</vt:lpstr>
      <vt:lpstr>'EMVI-prestatiemeting'!Print_Area_0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Veldhuis, Pieter</dc:creator>
  <cp:lastModifiedBy>Strating, Marcel</cp:lastModifiedBy>
  <cp:revision>0</cp:revision>
  <cp:lastPrinted>2017-06-14T13:11:54Z</cp:lastPrinted>
  <dcterms:created xsi:type="dcterms:W3CDTF">2012-10-01T10:22:02Z</dcterms:created>
  <dcterms:modified xsi:type="dcterms:W3CDTF">2020-07-02T10:30:56Z</dcterms:modified>
</cp:coreProperties>
</file>