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209"/>
  <workbookPr filterPrivacy="1" codeName="ThisWorkbook" autoCompressPictures="0"/>
  <xr:revisionPtr revIDLastSave="0" documentId="13_ncr:1_{03D9E817-5E26-AA4B-A7A2-3F14058A019B}" xr6:coauthVersionLast="45" xr6:coauthVersionMax="45" xr10:uidLastSave="{00000000-0000-0000-0000-000000000000}"/>
  <bookViews>
    <workbookView xWindow="30200" yWindow="460" windowWidth="35100" windowHeight="19780" activeTab="6" xr2:uid="{00000000-000D-0000-FFFF-FFFF00000000}"/>
  </bookViews>
  <sheets>
    <sheet name="Beoordelen 1. Open vragen" sheetId="21" r:id="rId1"/>
    <sheet name="Beoordelen 2. Interview" sheetId="23" r:id="rId2"/>
    <sheet name="Beoordelaar 1" sheetId="7" r:id="rId3"/>
    <sheet name="Beoordelaar 2" sheetId="15" r:id="rId4"/>
    <sheet name="Beoordelaar 3" sheetId="16" r:id="rId5"/>
    <sheet name="Beoordelaar 4" sheetId="24" r:id="rId6"/>
    <sheet name="Consensus" sheetId="9" r:id="rId7"/>
    <sheet name="Eindscores" sheetId="19" r:id="rId8"/>
  </sheets>
  <definedNames>
    <definedName name="SCORE">'Beoordelen 1. Open vragen'!$C$15:$H$15</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D46" i="9" l="1"/>
  <c r="J74" i="9"/>
  <c r="G74" i="9"/>
  <c r="D74" i="9"/>
  <c r="J44" i="9"/>
  <c r="D44" i="9"/>
  <c r="J38" i="9"/>
  <c r="D38" i="9"/>
  <c r="J32" i="9"/>
  <c r="G32" i="9"/>
  <c r="D32" i="9"/>
  <c r="J26" i="9"/>
  <c r="G26" i="9"/>
  <c r="D26" i="9"/>
  <c r="J20" i="9"/>
  <c r="D20" i="9"/>
  <c r="J14" i="9"/>
  <c r="G14" i="9"/>
  <c r="J8" i="9"/>
  <c r="G8" i="9"/>
  <c r="D8" i="9"/>
  <c r="J46" i="9" l="1"/>
  <c r="G46" i="9"/>
  <c r="G20" i="9"/>
  <c r="G38" i="9"/>
  <c r="G44" i="9"/>
  <c r="D14" i="9"/>
  <c r="J72" i="9" l="1"/>
  <c r="G72" i="9"/>
  <c r="D72" i="9"/>
  <c r="J66" i="9"/>
  <c r="G66" i="9"/>
  <c r="D66" i="9"/>
  <c r="J60" i="9"/>
  <c r="G60" i="9"/>
  <c r="D60" i="9"/>
  <c r="J54" i="9"/>
  <c r="G54" i="9"/>
  <c r="D54" i="9"/>
  <c r="G4" i="19" l="1"/>
  <c r="E4" i="19"/>
  <c r="C4" i="19"/>
  <c r="G3" i="19"/>
  <c r="E3" i="19"/>
  <c r="C3" i="19"/>
  <c r="J70" i="9"/>
  <c r="J69" i="9"/>
  <c r="G70" i="9"/>
  <c r="G69" i="9"/>
  <c r="J64" i="9"/>
  <c r="J63" i="9"/>
  <c r="G64" i="9"/>
  <c r="G63" i="9"/>
  <c r="J58" i="9"/>
  <c r="J57" i="9"/>
  <c r="G58" i="9"/>
  <c r="G57" i="9"/>
  <c r="J52" i="9"/>
  <c r="J51" i="9"/>
  <c r="G52" i="9"/>
  <c r="G51" i="9"/>
  <c r="D70" i="9"/>
  <c r="D69" i="9"/>
  <c r="D64" i="9"/>
  <c r="D58" i="9"/>
  <c r="D63" i="9"/>
  <c r="D57" i="9"/>
  <c r="D52" i="9"/>
  <c r="D51" i="9"/>
  <c r="J41" i="9"/>
  <c r="G41" i="9"/>
  <c r="D41" i="9"/>
  <c r="J35" i="9"/>
  <c r="G35" i="9"/>
  <c r="D35" i="9"/>
  <c r="J29" i="9"/>
  <c r="G29" i="9"/>
  <c r="D29" i="9"/>
  <c r="D28" i="9"/>
  <c r="J23" i="9"/>
  <c r="G23" i="9"/>
  <c r="D23" i="9"/>
  <c r="J17" i="9"/>
  <c r="G17" i="9"/>
  <c r="D17" i="9"/>
  <c r="J11" i="9"/>
  <c r="G11" i="9"/>
  <c r="D11" i="9"/>
  <c r="J5" i="9"/>
  <c r="G5" i="9"/>
  <c r="D5" i="9"/>
  <c r="A24" i="24"/>
  <c r="A22" i="24"/>
  <c r="A20" i="24"/>
  <c r="A18" i="24"/>
  <c r="A17" i="24"/>
  <c r="A15" i="24"/>
  <c r="A13" i="24"/>
  <c r="A11" i="24"/>
  <c r="A9" i="24"/>
  <c r="A7" i="24"/>
  <c r="A5" i="24"/>
  <c r="A3" i="24"/>
  <c r="A2" i="24"/>
  <c r="I1" i="24"/>
  <c r="F1" i="24"/>
  <c r="C1" i="24"/>
  <c r="A3" i="19"/>
  <c r="J68" i="9"/>
  <c r="J62" i="9"/>
  <c r="J56" i="9"/>
  <c r="J50" i="9"/>
  <c r="G68" i="9"/>
  <c r="G62" i="9"/>
  <c r="G56" i="9"/>
  <c r="G50" i="9"/>
  <c r="J42" i="9"/>
  <c r="J40" i="9"/>
  <c r="J39" i="9"/>
  <c r="D68" i="9"/>
  <c r="D62" i="9"/>
  <c r="D61" i="9"/>
  <c r="D56" i="9"/>
  <c r="D55" i="9"/>
  <c r="D50" i="9"/>
  <c r="G42" i="9"/>
  <c r="G40" i="9"/>
  <c r="G39" i="9"/>
  <c r="D42" i="9"/>
  <c r="D36" i="9"/>
  <c r="D40" i="9"/>
  <c r="D34" i="9"/>
  <c r="D39" i="9"/>
  <c r="D33" i="9"/>
  <c r="A39" i="9"/>
  <c r="A24" i="16"/>
  <c r="A22" i="16"/>
  <c r="A20" i="16"/>
  <c r="A18" i="16"/>
  <c r="A17" i="16"/>
  <c r="A15" i="16"/>
  <c r="A13" i="16"/>
  <c r="A11" i="16"/>
  <c r="A9" i="16"/>
  <c r="A7" i="16"/>
  <c r="A5" i="16"/>
  <c r="A3" i="16"/>
  <c r="A2" i="16"/>
  <c r="A25" i="15"/>
  <c r="A23" i="15"/>
  <c r="A21" i="15"/>
  <c r="A19" i="15"/>
  <c r="A18" i="15"/>
  <c r="A15" i="15"/>
  <c r="A13" i="15"/>
  <c r="A11" i="15"/>
  <c r="A9" i="15"/>
  <c r="A7" i="15"/>
  <c r="A5" i="15"/>
  <c r="A3" i="15"/>
  <c r="A2" i="15"/>
  <c r="A15" i="7"/>
  <c r="A2" i="9"/>
  <c r="A2" i="7"/>
  <c r="J36" i="9"/>
  <c r="J34" i="9"/>
  <c r="J33" i="9"/>
  <c r="J30" i="9"/>
  <c r="J28" i="9"/>
  <c r="J27" i="9"/>
  <c r="G36" i="9"/>
  <c r="G34" i="9"/>
  <c r="G33" i="9"/>
  <c r="G30" i="9"/>
  <c r="G28" i="9"/>
  <c r="G27" i="9"/>
  <c r="D30" i="9"/>
  <c r="D27" i="9"/>
  <c r="A33" i="9"/>
  <c r="A27" i="9"/>
  <c r="J1" i="9"/>
  <c r="A13" i="7"/>
  <c r="A11" i="7"/>
  <c r="A9" i="7"/>
  <c r="J24" i="9"/>
  <c r="J22" i="9"/>
  <c r="J21" i="9"/>
  <c r="G24" i="9"/>
  <c r="G22" i="9"/>
  <c r="G21" i="9"/>
  <c r="D24" i="9"/>
  <c r="D22" i="9"/>
  <c r="D21" i="9"/>
  <c r="A21" i="9"/>
  <c r="A18" i="7"/>
  <c r="I1" i="16"/>
  <c r="F1" i="16"/>
  <c r="C1" i="16"/>
  <c r="J67" i="9"/>
  <c r="G67" i="9"/>
  <c r="D67" i="9"/>
  <c r="J61" i="9"/>
  <c r="J55" i="9"/>
  <c r="J49" i="9"/>
  <c r="G61" i="9"/>
  <c r="G55" i="9"/>
  <c r="G49" i="9"/>
  <c r="D49" i="9"/>
  <c r="J18" i="9"/>
  <c r="J16" i="9"/>
  <c r="J15" i="9"/>
  <c r="J12" i="9"/>
  <c r="J10" i="9"/>
  <c r="J9" i="9"/>
  <c r="J6" i="9"/>
  <c r="J4" i="9"/>
  <c r="J3" i="9"/>
  <c r="G18" i="9"/>
  <c r="G16" i="9"/>
  <c r="G15" i="9"/>
  <c r="G12" i="9"/>
  <c r="G10" i="9"/>
  <c r="G9" i="9"/>
  <c r="G6" i="9"/>
  <c r="G4" i="9"/>
  <c r="G3" i="9"/>
  <c r="D18" i="9"/>
  <c r="D16" i="9"/>
  <c r="D15" i="9"/>
  <c r="D12" i="9"/>
  <c r="D10" i="9"/>
  <c r="D9" i="9"/>
  <c r="D6" i="9"/>
  <c r="D4" i="9"/>
  <c r="D3" i="9"/>
  <c r="G2" i="19"/>
  <c r="E2" i="19"/>
  <c r="C2" i="19"/>
  <c r="G1" i="9"/>
  <c r="D1" i="9"/>
  <c r="A4" i="19"/>
  <c r="A67" i="9"/>
  <c r="A61" i="9"/>
  <c r="A55" i="9"/>
  <c r="A49" i="9"/>
  <c r="A15" i="9"/>
  <c r="A9" i="9"/>
  <c r="A3" i="9"/>
  <c r="A48" i="9"/>
  <c r="A25" i="7"/>
  <c r="A23" i="7"/>
  <c r="A21" i="7"/>
  <c r="A19" i="7"/>
  <c r="A3" i="7"/>
  <c r="A7" i="7"/>
  <c r="A5" i="7"/>
  <c r="I1" i="15"/>
  <c r="F1" i="15"/>
  <c r="C1" i="15"/>
  <c r="G5" i="19" l="1"/>
  <c r="G9" i="19" s="1"/>
  <c r="E5" i="19"/>
  <c r="E9" i="19" s="1"/>
  <c r="C5" i="19"/>
  <c r="C9" i="19" s="1"/>
</calcChain>
</file>

<file path=xl/sharedStrings.xml><?xml version="1.0" encoding="utf-8"?>
<sst xmlns="http://schemas.openxmlformats.org/spreadsheetml/2006/main" count="564" uniqueCount="76">
  <si>
    <t>Beoordelaar 1: &lt;&lt;&gt;&gt;</t>
  </si>
  <si>
    <t>Beoordelaar 2: &lt;&lt;&gt;&gt;</t>
  </si>
  <si>
    <t>Beoordelaar 3: &lt;&lt;&gt;&gt;</t>
  </si>
  <si>
    <t>&lt;MOTIVATIE&gt;</t>
  </si>
  <si>
    <t>Consensus</t>
  </si>
  <si>
    <t>Beoordelaar 1</t>
  </si>
  <si>
    <t>Beoordelaar 2</t>
  </si>
  <si>
    <t>Beoordelaar 3</t>
  </si>
  <si>
    <t>Score:</t>
  </si>
  <si>
    <t>Totaalwaardes</t>
  </si>
  <si>
    <t>Uitmuntend</t>
  </si>
  <si>
    <t>Onderdeel</t>
  </si>
  <si>
    <t>Totaal behaalde waarde criterium kwaliteit:</t>
  </si>
  <si>
    <t>Totaal behaalde waarde criterium prijs:</t>
  </si>
  <si>
    <t>Te behalen waarde bij Uitmuntend</t>
  </si>
  <si>
    <t>Te behalen waarde bij Goed</t>
  </si>
  <si>
    <t>Te behalen waarde bij Voldoende</t>
  </si>
  <si>
    <t>Te behalen waarde bij Matig</t>
  </si>
  <si>
    <t>Te behalen waarde bij Onvoldoende</t>
  </si>
  <si>
    <t>De exacte vragen worden niet bekendgemaakt, maar de soort vragen die worden gesteld zijn:</t>
  </si>
  <si>
    <t>Inschrijver 1</t>
  </si>
  <si>
    <t>Inschrijver 2</t>
  </si>
  <si>
    <t>Inschrijver 3</t>
  </si>
  <si>
    <t>Goed</t>
  </si>
  <si>
    <t>Voldoende</t>
  </si>
  <si>
    <t>Matig</t>
  </si>
  <si>
    <t>Onvoldoende</t>
  </si>
  <si>
    <t>KNOCK OUT</t>
  </si>
  <si>
    <t>Te behalen waarde bij</t>
  </si>
  <si>
    <t>FICTIEVE EINDWAARDE (prijs -/- kwaliteit):</t>
  </si>
  <si>
    <t>Totaalwaarde criterium kwaliteit</t>
  </si>
  <si>
    <t>KO</t>
  </si>
  <si>
    <t xml:space="preserve">Inschrijver dient te beschrijven op maximaal 2 A4 (toe te voegen op TenderNed) op welke wijze zij bij aanvang van de opdracht zich gaat verdiepen in de organisatie van de opdrachtgever, veel voorkomende vraagstukken en hoe zij haar dienstverlening gaat afstemmen op de uitvoering van de nadere opdrachten. Inschrijver beschrijft hier minimaal een realistisch tijdspad, communicatieplan en een verwachte inzet (in tijd) van de opdrachtgever. </t>
  </si>
  <si>
    <t>Consensus (6.1 en 6.2)</t>
  </si>
  <si>
    <t>Totaal behaalde waarde 6.3 Interview sleutelfunctionarissen:</t>
  </si>
  <si>
    <t>Totale score 6.1 en 6.2 Open vragen + toelichting:</t>
  </si>
  <si>
    <t>6.1	BEANTWOORDING OPEN VRAGEN + 6.2 TOELICHTING BEANTWOORDING</t>
  </si>
  <si>
    <t>SCORE:</t>
  </si>
  <si>
    <t>Indivuduele score</t>
  </si>
  <si>
    <t>BEOORDELINGSFORMULIER KWALITEIT PERCEEL 2</t>
  </si>
  <si>
    <t>6.1.1	PLAN VAN AANPAK (AANVANG DIENSTVERLENING)</t>
  </si>
  <si>
    <t>6.1.2	GOED WERKGEVERSCHAP</t>
  </si>
  <si>
    <t>6.1.3	AANPAK WERVING- EN SELECTIEPROCES</t>
  </si>
  <si>
    <t>6.1.4	SUCCESMANAGEMENT</t>
  </si>
  <si>
    <t xml:space="preserve">Inschrijver dient te beschrijven op maximaal 1 A4 (toe te voegen op TenderNed) hoe zij invulling denkt te gaan geven aan succesmanagement na een eventuele gunning. In de beantwoording beschrijft inschrijver minimaal het volgende: welk niveau accountmanagement zij gaat inzetten, op welke wijze zij de opdrachtgever gaat ondersteunen in het verder ontwikkelen van de relatie met kandidaten en opdrachtnemer, met welke frequentie zij overleggen met de contactpersonen van de opdrachtgever wil voeren, hoe zij dit denkt te gaan organiseren en welke onderwerpen hierbij minimaal aan bod komen. </t>
  </si>
  <si>
    <t xml:space="preserve">6.1.5	 MOEILIJK INVULBARE VACATURES </t>
  </si>
  <si>
    <t>6.1.6	OMGANG INHUUR ZZP’ERS EN KANDIDATEN VANUIT ANDERE ORGANISATIES</t>
  </si>
  <si>
    <t>Inschrijver dient te beschrijven op maximaal 1 A4 (toe te voegen op TenderNed) hoe zij omgaat en ervaring heeft met het inhuren en doorlenen van ZZP’ers en medewerkers vanuit andere bureaus/ organisaties die gewend zijn rechtstreeks zaken te doen met opdrachtgever. Hierbij beschrijft inschrijver minimaal op welke manier zij een aantrekkelijk landschap creëert voor ZZP’ers zodat zij geen last ondervinden van de doorleenconstructie tussen opdrachtnemer en opdrachtgever.</t>
  </si>
  <si>
    <t>6.1.7	PROCES VERVANGING</t>
  </si>
  <si>
    <t>Beoordelaar 4: &lt;&lt;&gt;&gt;</t>
  </si>
  <si>
    <t>Beoordelaar 4</t>
  </si>
  <si>
    <t>€ 250,-</t>
  </si>
  <si>
    <t>€ 0,-</t>
  </si>
  <si>
    <t>€ 500,-</t>
  </si>
  <si>
    <t>€ 5.000,-</t>
  </si>
  <si>
    <t>€ 16.000,-</t>
  </si>
  <si>
    <t>€ 25.000,-</t>
  </si>
  <si>
    <t>€ 3.000,-</t>
  </si>
  <si>
    <t>€ 1.000,-</t>
  </si>
  <si>
    <t>€ 2.500,-</t>
  </si>
  <si>
    <t>€ 8.000,-</t>
  </si>
  <si>
    <t>€ 2.000,-</t>
  </si>
  <si>
    <t>€ 12.500,-</t>
  </si>
  <si>
    <t xml:space="preserve">Motivatie </t>
  </si>
  <si>
    <t xml:space="preserve">Naast de gestelde eisen uit de onderhavige aanbesteding is de aanbestedende dienst op zoek naar een opdrachtnemer die haar gedurende de periode van de raamovereenkomst kan voorzien van veel toegevoegde waarde. Hoe meer toegevoegde waarde een inschrijver biedt, hoe hoger zij op dit onderdeel kwaliteit scoort.  </t>
  </si>
  <si>
    <t xml:space="preserve">Inschrijver zal op locatie van de aanbestedende dienst in Almere een toelichting geven op haar beantwoording van de open vragen. De beoordelaars kunnen aan de hand van de inschrijving en de toelichting nadere vragen stellen (over uitsluitend deze onderwerpen) ter verduidelijking, om zodoende de beoordeling zo goed mogelijk te laten plaatsvinden. </t>
  </si>
  <si>
    <t>Inschrijver dient te beschrijven op maximaal 2 A4 (toe te voegen op TenderNed) op welke wijze zij invulling geef aan goed werkgeverschap gericht op ZZP’ers, onderwijsgevend personeel en onderwijsassistenten en beschrijft hierbij minimaal de volgende punten;
1.	Communicatie met potentiële kandidaten;
2.	Communicatie met personeel onder contract;
3.	Ontwikkeling (deskundigheidsbevordering) van personeel onder contract;
4.	Ontwikkeling potentiële kandidaten;
5.	Het binden en motiveren van potentiële kandidaten aan de organisatie van de inschrijver;
6.	Het binden en motiveren van ingezet personeel (en ZZP’ers) aan de organisatie van de inschrijver;
7.	Organiseren events.</t>
  </si>
  <si>
    <t xml:space="preserve">Inschrijver dient te beschrijven op maximaal 2 A4 (toe te voegen op TenderNed) welke werkwijze zij hanteert bij een aanvraag voor personeel (ZZP’ers, onderwijsgevend personeel en onderwijsassistenten) voor een onderwijsorganisatie. Inschrijver beschrijft hierbij minimaal;
•	De wijze van werven en selecteren; 
•	Welke middelen inschrijver inzet voor de werving;
•	Hierbij geeft inschrijver minimaal aan op welke wijze zij de diplomering, werkervaring, bevoegdheid en geschiktheid toetst;
•	Welke werkwijze zij hanteert bij het afwijzen, dan wel terugkoppelen van een afwijzing vanuit ASG van kandidaten. Als mede hoe inschrijver ervoor zorgt dat ze afgewezen doch geschikte kandidaten gemotiveerd houdt voor eventuele volgende vacatures en hoe deze kandidaten een positief beeld houden van ASG.
Hierin wordt er verwacht dat de inschrijver duidelijk beschrijft wat de rol van de opdrachtgever in deze procedure is. </t>
  </si>
  <si>
    <t>Inschrijver dient te beschrijven op maximaal 2 A4 (toe te voegen op TenderNed) op welke wijze zij bij andere onderwijsorganisaties moeilijk in te vullen vacatures hebben vervuld (uitgesplitst naar; wiskunde/ scheikunde/ natuurkunde/ Nederlands/ Aardrijkskunde/ Duits en Economie), uitgesplitst naar bevoegdheid 1e en 2e graads. 
Inschrijver dient hierbij ook te beschrijven op maximaal 1 extra A4 (toe te voegen op TenderNed) op welke wijze zij de komende drie jaar de continuïteit van de beschikbaarheid van kandidaten met betrekking tot hiervoor genoemde moeilijk invulbare vacatures voor onderwijsgevend personeel garandeert.</t>
  </si>
  <si>
    <t>Inschrijver dient te beschrijven op maximaal 2 A4 (toe te voegen op TenderNed) hoe het aanvraagproces eruitziet en beschrijft minimaal;
•	Inzage in de portal en/of andere middelen voor het aanvragen van een invalkracht door de opdrachtgever; 
•	Inzage in het administratieve proces voor de leidinggevende van de opdrachtgever;
•	Inzage in het administratieve proces voor de invalkracht;
•	Voorbeeldrapportage zoals beschreven in het programma van eisen, bestaande uit maximaal 8 pagina’s bovenop de gevraagde 2 pagina’s.</t>
  </si>
  <si>
    <t>Na de toelichting zullen de beoordelaars vragen stellen aan de sleutelfunctionarissen van de inschrijver met vooraf vastgestelde vragen, deze vragen zijn voor iedere inschrijver gelijk, maar zullen niet worden bekendgemaakt. Dit interview zal plaatsvinden met het doel vast te kunnen stellen of de inschrijver beschikt over voldoende deskundige medewerkers om de opdracht uit deze onderhavige aanbesteding te kunnen uitvoeren.</t>
  </si>
  <si>
    <t>6.3	INTERVIEW SLEUTELFUNCTIONARISSEN</t>
  </si>
  <si>
    <t>Vraag 1</t>
  </si>
  <si>
    <t>Vraag 2</t>
  </si>
  <si>
    <t>Vraag 3</t>
  </si>
  <si>
    <t>Vraag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</si>
</sst>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 #,##0.00_-;&quot;€&quot;\ #,##0.00\-"/>
    <numFmt numFmtId="165" formatCode="&quot;€&quot;\ #,##0_-"/>
    <numFmt numFmtId="166" formatCode="&quot;€&quot;\ #,##0.00"/>
    <numFmt numFmtId="167" formatCode="&quot;€&quot;\ #,##0.0000"/>
  </numFmts>
  <fonts count="22" x14ac:knownFonts="1">
    <font>
      <sz val="11"/>
      <color theme="1"/>
      <name val="Calibri"/>
      <family val="2"/>
      <scheme val="minor"/>
    </font>
    <font>
      <b/>
      <sz val="12"/>
      <color theme="1"/>
      <name val="Verdana"/>
      <family val="2"/>
    </font>
    <font>
      <sz val="10"/>
      <color theme="1"/>
      <name val="Verdana"/>
      <family val="2"/>
    </font>
    <font>
      <b/>
      <sz val="10"/>
      <color theme="1"/>
      <name val="Verdana"/>
      <family val="2"/>
    </font>
    <font>
      <b/>
      <sz val="12"/>
      <color theme="0"/>
      <name val="Verdana"/>
      <family val="2"/>
    </font>
    <font>
      <u/>
      <sz val="11"/>
      <color theme="10"/>
      <name val="Calibri"/>
      <family val="2"/>
      <scheme val="minor"/>
    </font>
    <font>
      <u/>
      <sz val="11"/>
      <color theme="11"/>
      <name val="Calibri"/>
      <family val="2"/>
      <scheme val="minor"/>
    </font>
    <font>
      <b/>
      <sz val="11"/>
      <color theme="1"/>
      <name val="Verdana"/>
      <family val="2"/>
    </font>
    <font>
      <b/>
      <sz val="8"/>
      <name val="Verdana"/>
      <family val="2"/>
    </font>
    <font>
      <b/>
      <sz val="11"/>
      <color indexed="8"/>
      <name val="Verdana"/>
      <family val="2"/>
    </font>
    <font>
      <b/>
      <sz val="11"/>
      <color theme="0"/>
      <name val="Verdana"/>
      <family val="2"/>
    </font>
    <font>
      <b/>
      <sz val="10"/>
      <color indexed="8"/>
      <name val="Verdana"/>
      <family val="2"/>
    </font>
    <font>
      <b/>
      <sz val="10"/>
      <name val="Verdana"/>
      <family val="2"/>
    </font>
    <font>
      <sz val="10"/>
      <color theme="1"/>
      <name val="Calibri"/>
      <family val="2"/>
      <scheme val="minor"/>
    </font>
    <font>
      <sz val="12"/>
      <color rgb="FF454545"/>
      <name val="Helvetica Neue"/>
      <family val="2"/>
    </font>
    <font>
      <sz val="9"/>
      <color theme="1"/>
      <name val="Verdana"/>
      <family val="2"/>
    </font>
    <font>
      <b/>
      <sz val="9"/>
      <color theme="1"/>
      <name val="Verdana"/>
      <family val="2"/>
    </font>
    <font>
      <b/>
      <sz val="11"/>
      <color theme="1"/>
      <name val="Calibri"/>
      <family val="2"/>
      <scheme val="minor"/>
    </font>
    <font>
      <b/>
      <sz val="14"/>
      <color theme="1"/>
      <name val="Verdana"/>
      <family val="2"/>
    </font>
    <font>
      <b/>
      <sz val="11"/>
      <color theme="0"/>
      <name val="Calibri"/>
      <family val="2"/>
      <scheme val="minor"/>
    </font>
    <font>
      <sz val="10"/>
      <color rgb="FF000000"/>
      <name val="Verdana"/>
      <family val="2"/>
    </font>
    <font>
      <b/>
      <sz val="18"/>
      <color theme="0"/>
      <name val="Verdana"/>
      <family val="2"/>
    </font>
  </fonts>
  <fills count="8">
    <fill>
      <patternFill patternType="none"/>
    </fill>
    <fill>
      <patternFill patternType="gray125"/>
    </fill>
    <fill>
      <patternFill patternType="solid">
        <fgColor theme="0"/>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rgb="FFD8E4BC"/>
        <bgColor rgb="FF000000"/>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diagonal/>
    </border>
  </borders>
  <cellStyleXfs count="57">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122">
    <xf numFmtId="0" fontId="0" fillId="0" borderId="0" xfId="0"/>
    <xf numFmtId="0" fontId="0" fillId="0" borderId="0" xfId="0" applyAlignment="1">
      <alignment wrapText="1"/>
    </xf>
    <xf numFmtId="0" fontId="1" fillId="0" borderId="0" xfId="0" applyFont="1" applyAlignment="1" applyProtection="1"/>
    <xf numFmtId="0" fontId="2" fillId="0" borderId="0" xfId="0" applyFont="1" applyProtection="1"/>
    <xf numFmtId="165" fontId="2" fillId="0" borderId="0" xfId="0" applyNumberFormat="1" applyFont="1" applyAlignment="1" applyProtection="1">
      <alignment horizontal="center"/>
    </xf>
    <xf numFmtId="0" fontId="2" fillId="2" borderId="0" xfId="0" applyFont="1" applyFill="1" applyProtection="1"/>
    <xf numFmtId="0" fontId="3" fillId="2" borderId="7" xfId="0" applyFont="1" applyFill="1" applyBorder="1" applyAlignment="1" applyProtection="1">
      <alignment horizontal="left" vertical="center" indent="1"/>
    </xf>
    <xf numFmtId="0" fontId="2" fillId="2" borderId="7" xfId="0" applyFont="1" applyFill="1" applyBorder="1" applyAlignment="1" applyProtection="1">
      <alignment horizontal="left" vertical="center" wrapText="1" indent="1"/>
    </xf>
    <xf numFmtId="0" fontId="4" fillId="2" borderId="7" xfId="0" applyFont="1" applyFill="1" applyBorder="1" applyAlignment="1" applyProtection="1">
      <alignment horizontal="left" vertical="center" indent="1"/>
    </xf>
    <xf numFmtId="0" fontId="3" fillId="2" borderId="7" xfId="0" applyFont="1" applyFill="1" applyBorder="1" applyAlignment="1" applyProtection="1">
      <alignment horizontal="center" vertical="center"/>
    </xf>
    <xf numFmtId="0" fontId="4" fillId="2" borderId="7" xfId="0" applyFont="1" applyFill="1" applyBorder="1" applyAlignment="1" applyProtection="1">
      <alignment horizontal="left" vertical="center"/>
    </xf>
    <xf numFmtId="0" fontId="13" fillId="0" borderId="0" xfId="0" applyFont="1"/>
    <xf numFmtId="166" fontId="2" fillId="2" borderId="7" xfId="0" applyNumberFormat="1" applyFont="1" applyFill="1" applyBorder="1" applyAlignment="1" applyProtection="1">
      <alignment horizontal="left" vertical="center" wrapText="1" indent="1"/>
    </xf>
    <xf numFmtId="0" fontId="14" fillId="0" borderId="0" xfId="0" applyFont="1"/>
    <xf numFmtId="167" fontId="4" fillId="2" borderId="7" xfId="0" applyNumberFormat="1" applyFont="1" applyFill="1" applyBorder="1" applyAlignment="1" applyProtection="1">
      <alignment horizontal="left" vertical="center"/>
    </xf>
    <xf numFmtId="0" fontId="0" fillId="0" borderId="0" xfId="0" applyProtection="1"/>
    <xf numFmtId="0" fontId="0" fillId="0" borderId="0" xfId="0" applyFont="1"/>
    <xf numFmtId="0" fontId="17" fillId="0" borderId="0" xfId="0" applyFont="1"/>
    <xf numFmtId="166" fontId="12" fillId="0" borderId="6" xfId="0" applyNumberFormat="1" applyFont="1" applyFill="1" applyBorder="1" applyAlignment="1" applyProtection="1">
      <alignment vertical="center" wrapText="1"/>
    </xf>
    <xf numFmtId="0" fontId="0" fillId="0" borderId="6" xfId="0" applyFill="1" applyBorder="1" applyProtection="1"/>
    <xf numFmtId="0" fontId="0" fillId="0" borderId="0" xfId="0" applyFill="1" applyBorder="1" applyProtection="1"/>
    <xf numFmtId="0" fontId="7" fillId="0" borderId="0" xfId="0" applyFont="1" applyFill="1" applyBorder="1" applyAlignment="1">
      <alignment horizontal="center" vertical="center"/>
    </xf>
    <xf numFmtId="166" fontId="12" fillId="0" borderId="0" xfId="0" applyNumberFormat="1" applyFont="1" applyFill="1" applyBorder="1" applyAlignment="1" applyProtection="1">
      <alignment vertical="center" wrapText="1"/>
    </xf>
    <xf numFmtId="0" fontId="7" fillId="0" borderId="6" xfId="0" applyFont="1" applyFill="1" applyBorder="1" applyAlignment="1">
      <alignment horizontal="center" vertical="center"/>
    </xf>
    <xf numFmtId="164" fontId="2" fillId="0" borderId="6" xfId="0" applyNumberFormat="1" applyFont="1" applyFill="1" applyBorder="1" applyAlignment="1">
      <alignment horizontal="center" vertical="center" wrapText="1"/>
    </xf>
    <xf numFmtId="0" fontId="8" fillId="0" borderId="6" xfId="0" applyFont="1" applyFill="1" applyBorder="1" applyAlignment="1" applyProtection="1">
      <alignment horizontal="center" vertical="center" wrapText="1"/>
      <protection locked="0"/>
    </xf>
    <xf numFmtId="0" fontId="8" fillId="0" borderId="6" xfId="0" applyFont="1" applyFill="1" applyBorder="1" applyAlignment="1" applyProtection="1">
      <alignment horizontal="center" vertical="center" wrapText="1"/>
    </xf>
    <xf numFmtId="0" fontId="19" fillId="0" borderId="0" xfId="0" applyFont="1"/>
    <xf numFmtId="0" fontId="15" fillId="3" borderId="7" xfId="0" applyFont="1" applyFill="1" applyBorder="1" applyAlignment="1">
      <alignment horizontal="center" vertical="center" wrapText="1"/>
    </xf>
    <xf numFmtId="0" fontId="16" fillId="3" borderId="9" xfId="0" applyFont="1" applyFill="1" applyBorder="1" applyAlignment="1">
      <alignment horizontal="center" vertical="center" wrapText="1"/>
    </xf>
    <xf numFmtId="0" fontId="16" fillId="3" borderId="12" xfId="0" applyFont="1" applyFill="1" applyBorder="1" applyAlignment="1">
      <alignment horizontal="center" vertical="center" wrapText="1"/>
    </xf>
    <xf numFmtId="0" fontId="15" fillId="3" borderId="8" xfId="0" applyFont="1" applyFill="1" applyBorder="1" applyAlignment="1">
      <alignment horizontal="center" vertical="center" wrapText="1"/>
    </xf>
    <xf numFmtId="166" fontId="15" fillId="4" borderId="9" xfId="0" applyNumberFormat="1" applyFont="1" applyFill="1" applyBorder="1" applyAlignment="1">
      <alignment horizontal="center" vertical="center"/>
    </xf>
    <xf numFmtId="166" fontId="15" fillId="4" borderId="1" xfId="0" applyNumberFormat="1" applyFont="1" applyFill="1" applyBorder="1" applyAlignment="1">
      <alignment horizontal="center" vertical="center"/>
    </xf>
    <xf numFmtId="0" fontId="15" fillId="5" borderId="1" xfId="0" applyFont="1" applyFill="1" applyBorder="1" applyAlignment="1">
      <alignment horizontal="center" vertical="center" wrapText="1"/>
    </xf>
    <xf numFmtId="0" fontId="4" fillId="3" borderId="2" xfId="0" applyFont="1" applyFill="1" applyBorder="1" applyAlignment="1" applyProtection="1">
      <alignment horizontal="left" vertical="center" indent="1"/>
      <protection locked="0"/>
    </xf>
    <xf numFmtId="0" fontId="1" fillId="5" borderId="2" xfId="0" applyFont="1" applyFill="1" applyBorder="1" applyAlignment="1" applyProtection="1">
      <alignment horizontal="left" vertical="center" indent="1"/>
    </xf>
    <xf numFmtId="0" fontId="2" fillId="3" borderId="2" xfId="0" applyFont="1" applyFill="1" applyBorder="1" applyAlignment="1" applyProtection="1"/>
    <xf numFmtId="0" fontId="2" fillId="3" borderId="4" xfId="0" applyFont="1" applyFill="1" applyBorder="1" applyAlignment="1" applyProtection="1"/>
    <xf numFmtId="0" fontId="2" fillId="3" borderId="3" xfId="0" applyFont="1" applyFill="1" applyBorder="1" applyAlignment="1" applyProtection="1"/>
    <xf numFmtId="165" fontId="3" fillId="6" borderId="4" xfId="0" applyNumberFormat="1" applyFont="1" applyFill="1" applyBorder="1" applyAlignment="1" applyProtection="1">
      <alignment horizontal="center" vertical="center"/>
      <protection locked="0"/>
    </xf>
    <xf numFmtId="165" fontId="3" fillId="6" borderId="3" xfId="0" applyNumberFormat="1" applyFont="1" applyFill="1" applyBorder="1" applyAlignment="1" applyProtection="1">
      <alignment horizontal="center" vertical="center"/>
    </xf>
    <xf numFmtId="0" fontId="4" fillId="3" borderId="7" xfId="0" applyFont="1" applyFill="1" applyBorder="1" applyAlignment="1" applyProtection="1">
      <alignment horizontal="left" vertical="center" indent="1"/>
    </xf>
    <xf numFmtId="0" fontId="8" fillId="3" borderId="1" xfId="0" applyFont="1" applyFill="1" applyBorder="1" applyAlignment="1" applyProtection="1">
      <alignment horizontal="center" vertical="center" wrapText="1"/>
    </xf>
    <xf numFmtId="0" fontId="7" fillId="5" borderId="2" xfId="0" applyFont="1" applyFill="1" applyBorder="1" applyAlignment="1">
      <alignment vertical="center"/>
    </xf>
    <xf numFmtId="0" fontId="7" fillId="5" borderId="4" xfId="0" applyFont="1" applyFill="1" applyBorder="1" applyAlignment="1">
      <alignment vertical="center"/>
    </xf>
    <xf numFmtId="0" fontId="7" fillId="5" borderId="4" xfId="0" applyFont="1" applyFill="1" applyBorder="1" applyAlignment="1">
      <alignment horizontal="center" vertical="center"/>
    </xf>
    <xf numFmtId="0" fontId="7" fillId="5" borderId="1" xfId="0" applyFont="1" applyFill="1" applyBorder="1" applyAlignment="1">
      <alignment horizontal="center" vertical="center"/>
    </xf>
    <xf numFmtId="0" fontId="8" fillId="5" borderId="1" xfId="0" applyFont="1" applyFill="1" applyBorder="1" applyAlignment="1" applyProtection="1">
      <alignment horizontal="center" vertical="center" wrapText="1"/>
      <protection locked="0"/>
    </xf>
    <xf numFmtId="0" fontId="7" fillId="5" borderId="2" xfId="0" applyFont="1" applyFill="1" applyBorder="1" applyAlignment="1">
      <alignment horizontal="center" vertical="center"/>
    </xf>
    <xf numFmtId="164" fontId="2" fillId="6" borderId="1" xfId="0" applyNumberFormat="1" applyFont="1" applyFill="1" applyBorder="1" applyAlignment="1">
      <alignment horizontal="center" vertical="center" wrapText="1"/>
    </xf>
    <xf numFmtId="0" fontId="2" fillId="5" borderId="1" xfId="0" applyFont="1" applyFill="1" applyBorder="1" applyAlignment="1">
      <alignment horizontal="center" vertical="center"/>
    </xf>
    <xf numFmtId="0" fontId="4" fillId="3" borderId="2" xfId="0" applyFont="1" applyFill="1" applyBorder="1" applyAlignment="1">
      <alignment vertical="center"/>
    </xf>
    <xf numFmtId="0" fontId="4" fillId="3" borderId="3" xfId="0" applyFont="1" applyFill="1" applyBorder="1" applyAlignment="1">
      <alignment vertical="center"/>
    </xf>
    <xf numFmtId="0" fontId="1" fillId="5" borderId="1" xfId="0" applyFont="1" applyFill="1" applyBorder="1" applyAlignment="1">
      <alignment horizontal="left" vertical="center"/>
    </xf>
    <xf numFmtId="0" fontId="1" fillId="5" borderId="1" xfId="0" applyFont="1" applyFill="1" applyBorder="1" applyAlignment="1">
      <alignment horizontal="center" vertical="center"/>
    </xf>
    <xf numFmtId="0" fontId="1" fillId="6" borderId="1" xfId="0" applyFont="1" applyFill="1" applyBorder="1" applyAlignment="1">
      <alignment vertical="center" wrapText="1"/>
    </xf>
    <xf numFmtId="166" fontId="1" fillId="6" borderId="8" xfId="0" applyNumberFormat="1" applyFont="1" applyFill="1" applyBorder="1" applyAlignment="1">
      <alignment horizontal="center" vertical="center" wrapText="1"/>
    </xf>
    <xf numFmtId="166" fontId="1" fillId="6" borderId="1" xfId="0" applyNumberFormat="1" applyFont="1" applyFill="1" applyBorder="1" applyAlignment="1">
      <alignment horizontal="center" vertical="center" wrapText="1"/>
    </xf>
    <xf numFmtId="0" fontId="1" fillId="6" borderId="1" xfId="0" applyFont="1" applyFill="1" applyBorder="1" applyAlignment="1">
      <alignment horizontal="right" vertical="center"/>
    </xf>
    <xf numFmtId="166" fontId="1" fillId="6" borderId="1" xfId="0" applyNumberFormat="1" applyFont="1" applyFill="1" applyBorder="1" applyAlignment="1" applyProtection="1">
      <alignment horizontal="center" vertical="center"/>
      <protection locked="0"/>
    </xf>
    <xf numFmtId="0" fontId="21" fillId="3" borderId="1" xfId="0" applyFont="1" applyFill="1" applyBorder="1" applyAlignment="1">
      <alignment horizontal="center" vertical="center"/>
    </xf>
    <xf numFmtId="167" fontId="4" fillId="3" borderId="1" xfId="0" applyNumberFormat="1" applyFont="1" applyFill="1" applyBorder="1" applyAlignment="1">
      <alignment horizontal="center" vertical="center"/>
    </xf>
    <xf numFmtId="166" fontId="4" fillId="3" borderId="1" xfId="0" applyNumberFormat="1" applyFont="1" applyFill="1" applyBorder="1" applyAlignment="1">
      <alignment horizontal="center" vertical="center"/>
    </xf>
    <xf numFmtId="0" fontId="4" fillId="3" borderId="1" xfId="0" applyFont="1" applyFill="1" applyBorder="1" applyAlignment="1">
      <alignment horizontal="right" vertical="center"/>
    </xf>
    <xf numFmtId="0" fontId="20" fillId="7" borderId="1" xfId="0" applyFont="1" applyFill="1" applyBorder="1" applyAlignment="1">
      <alignment horizontal="center" vertical="center"/>
    </xf>
    <xf numFmtId="0" fontId="20" fillId="7" borderId="9" xfId="0" applyFont="1" applyFill="1" applyBorder="1" applyAlignment="1">
      <alignment horizontal="center" vertical="center"/>
    </xf>
    <xf numFmtId="166" fontId="12" fillId="5" borderId="2" xfId="0" applyNumberFormat="1" applyFont="1" applyFill="1" applyBorder="1" applyAlignment="1" applyProtection="1">
      <alignment vertical="center" wrapText="1"/>
    </xf>
    <xf numFmtId="166" fontId="12" fillId="5" borderId="3" xfId="0" applyNumberFormat="1" applyFont="1" applyFill="1" applyBorder="1" applyAlignment="1" applyProtection="1">
      <alignment vertical="center" wrapText="1"/>
    </xf>
    <xf numFmtId="0" fontId="3" fillId="6" borderId="1" xfId="0" applyFont="1" applyFill="1" applyBorder="1" applyAlignment="1">
      <alignment horizontal="left" vertical="center" wrapText="1"/>
    </xf>
    <xf numFmtId="0" fontId="3" fillId="5" borderId="5" xfId="0" applyFont="1" applyFill="1" applyBorder="1" applyAlignment="1">
      <alignment horizontal="left" vertical="center" wrapText="1"/>
    </xf>
    <xf numFmtId="0" fontId="3" fillId="5" borderId="13" xfId="0" applyFont="1" applyFill="1" applyBorder="1" applyAlignment="1">
      <alignment horizontal="left" vertical="center" wrapText="1"/>
    </xf>
    <xf numFmtId="0" fontId="3" fillId="5" borderId="10" xfId="0" applyFont="1" applyFill="1" applyBorder="1" applyAlignment="1">
      <alignment horizontal="left" vertical="center" wrapText="1"/>
    </xf>
    <xf numFmtId="0" fontId="3" fillId="5" borderId="12" xfId="0" applyFont="1" applyFill="1" applyBorder="1" applyAlignment="1">
      <alignment horizontal="left" vertical="center" wrapText="1"/>
    </xf>
    <xf numFmtId="0" fontId="2" fillId="6" borderId="2" xfId="0" applyFont="1" applyFill="1" applyBorder="1" applyAlignment="1">
      <alignment horizontal="left" vertical="center" wrapText="1"/>
    </xf>
    <xf numFmtId="0" fontId="2" fillId="6" borderId="3" xfId="0" applyFont="1" applyFill="1" applyBorder="1" applyAlignment="1">
      <alignment horizontal="left" vertical="center" wrapText="1"/>
    </xf>
    <xf numFmtId="0" fontId="18" fillId="3" borderId="6" xfId="0" applyFont="1" applyFill="1" applyBorder="1" applyAlignment="1">
      <alignment horizontal="center" vertical="center" wrapText="1"/>
    </xf>
    <xf numFmtId="0" fontId="18" fillId="3" borderId="0" xfId="0" applyFont="1" applyFill="1" applyBorder="1" applyAlignment="1">
      <alignment horizontal="center" vertical="center" wrapText="1"/>
    </xf>
    <xf numFmtId="0" fontId="18" fillId="3" borderId="1" xfId="0" applyFont="1" applyFill="1" applyBorder="1" applyAlignment="1">
      <alignment horizontal="left" vertical="center" wrapText="1"/>
    </xf>
    <xf numFmtId="0" fontId="1" fillId="5" borderId="1" xfId="0" applyFont="1" applyFill="1" applyBorder="1" applyAlignment="1">
      <alignment horizontal="left" vertical="center" wrapText="1"/>
    </xf>
    <xf numFmtId="0" fontId="2" fillId="5" borderId="2" xfId="0" applyFont="1" applyFill="1" applyBorder="1" applyAlignment="1">
      <alignment horizontal="left" vertical="center" wrapText="1"/>
    </xf>
    <xf numFmtId="0" fontId="2" fillId="5" borderId="3" xfId="0" applyFont="1" applyFill="1" applyBorder="1" applyAlignment="1">
      <alignment horizontal="left"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5" borderId="1" xfId="0" applyFont="1" applyFill="1" applyBorder="1" applyAlignment="1">
      <alignment horizontal="left" vertical="center" wrapText="1"/>
    </xf>
    <xf numFmtId="0" fontId="1" fillId="3" borderId="2" xfId="0" applyFont="1" applyFill="1" applyBorder="1" applyAlignment="1">
      <alignment horizontal="left" vertical="center" wrapText="1"/>
    </xf>
    <xf numFmtId="0" fontId="1" fillId="3" borderId="3" xfId="0" applyFont="1" applyFill="1" applyBorder="1" applyAlignment="1">
      <alignment horizontal="left" vertical="center" wrapText="1"/>
    </xf>
    <xf numFmtId="0" fontId="2" fillId="6" borderId="5" xfId="0" applyFont="1" applyFill="1" applyBorder="1" applyAlignment="1" applyProtection="1">
      <alignment horizontal="left" vertical="center" wrapText="1" indent="1"/>
    </xf>
    <xf numFmtId="0" fontId="2" fillId="6" borderId="6" xfId="0" applyFont="1" applyFill="1" applyBorder="1" applyAlignment="1" applyProtection="1">
      <alignment horizontal="left" vertical="center" wrapText="1" indent="1"/>
    </xf>
    <xf numFmtId="165" fontId="3" fillId="5" borderId="4" xfId="0" applyNumberFormat="1" applyFont="1" applyFill="1" applyBorder="1" applyAlignment="1" applyProtection="1">
      <alignment horizontal="center" vertical="center"/>
      <protection locked="0"/>
    </xf>
    <xf numFmtId="165" fontId="3" fillId="5" borderId="3" xfId="0" applyNumberFormat="1" applyFont="1" applyFill="1" applyBorder="1" applyAlignment="1" applyProtection="1">
      <alignment horizontal="center" vertical="center"/>
      <protection locked="0"/>
    </xf>
    <xf numFmtId="165" fontId="3" fillId="5" borderId="2" xfId="0" applyNumberFormat="1" applyFont="1" applyFill="1" applyBorder="1" applyAlignment="1" applyProtection="1">
      <alignment horizontal="center" vertical="center"/>
      <protection locked="0"/>
    </xf>
    <xf numFmtId="165" fontId="3" fillId="5" borderId="2" xfId="0" applyNumberFormat="1" applyFont="1" applyFill="1" applyBorder="1" applyAlignment="1" applyProtection="1">
      <alignment horizontal="center" vertical="center"/>
    </xf>
    <xf numFmtId="165" fontId="3" fillId="5" borderId="3" xfId="0" applyNumberFormat="1" applyFont="1" applyFill="1" applyBorder="1" applyAlignment="1" applyProtection="1">
      <alignment horizontal="center" vertical="center"/>
    </xf>
    <xf numFmtId="165" fontId="4" fillId="3" borderId="2" xfId="0" applyNumberFormat="1" applyFont="1" applyFill="1" applyBorder="1" applyAlignment="1" applyProtection="1">
      <alignment horizontal="center" vertical="center"/>
      <protection locked="0"/>
    </xf>
    <xf numFmtId="165" fontId="4" fillId="3" borderId="3" xfId="0" applyNumberFormat="1" applyFont="1" applyFill="1" applyBorder="1" applyAlignment="1" applyProtection="1">
      <alignment horizontal="center" vertical="center"/>
      <protection locked="0"/>
    </xf>
    <xf numFmtId="165" fontId="4" fillId="3" borderId="4" xfId="0" applyNumberFormat="1" applyFont="1" applyFill="1" applyBorder="1" applyAlignment="1" applyProtection="1">
      <alignment horizontal="center" vertical="center"/>
      <protection locked="0"/>
    </xf>
    <xf numFmtId="165" fontId="3" fillId="5" borderId="4" xfId="0" applyNumberFormat="1" applyFont="1" applyFill="1" applyBorder="1" applyAlignment="1" applyProtection="1">
      <alignment horizontal="center" vertical="center"/>
    </xf>
    <xf numFmtId="0" fontId="1" fillId="3" borderId="10" xfId="0" applyFont="1" applyFill="1" applyBorder="1" applyAlignment="1">
      <alignment horizontal="center" vertical="center"/>
    </xf>
    <xf numFmtId="0" fontId="1" fillId="3" borderId="11" xfId="0" applyFont="1" applyFill="1" applyBorder="1" applyAlignment="1">
      <alignment horizontal="center" vertical="center"/>
    </xf>
    <xf numFmtId="0" fontId="10" fillId="3" borderId="2" xfId="0" applyFont="1" applyFill="1" applyBorder="1" applyAlignment="1">
      <alignment horizontal="right" vertical="center" wrapText="1"/>
    </xf>
    <xf numFmtId="0" fontId="10" fillId="3" borderId="3" xfId="0" applyFont="1" applyFill="1" applyBorder="1" applyAlignment="1">
      <alignment horizontal="right" vertical="center" wrapText="1"/>
    </xf>
    <xf numFmtId="0" fontId="9" fillId="3" borderId="2" xfId="0" applyFont="1" applyFill="1" applyBorder="1" applyAlignment="1">
      <alignment horizontal="right" vertical="center" wrapText="1"/>
    </xf>
    <xf numFmtId="0" fontId="9" fillId="3" borderId="3" xfId="0" applyFont="1" applyFill="1" applyBorder="1" applyAlignment="1">
      <alignment horizontal="right" vertical="center" wrapText="1"/>
    </xf>
    <xf numFmtId="0" fontId="2" fillId="6" borderId="8" xfId="0" applyFont="1" applyFill="1" applyBorder="1" applyAlignment="1">
      <alignment horizontal="left" vertical="center" wrapText="1"/>
    </xf>
    <xf numFmtId="0" fontId="2" fillId="6" borderId="7" xfId="0" applyFont="1" applyFill="1" applyBorder="1" applyAlignment="1">
      <alignment horizontal="left" vertical="center" wrapText="1"/>
    </xf>
    <xf numFmtId="0" fontId="11" fillId="3" borderId="2" xfId="0" applyFont="1" applyFill="1" applyBorder="1" applyAlignment="1">
      <alignment horizontal="right" vertical="center" wrapText="1"/>
    </xf>
    <xf numFmtId="0" fontId="11" fillId="3" borderId="3" xfId="0" applyFont="1" applyFill="1" applyBorder="1" applyAlignment="1">
      <alignment horizontal="right" vertical="center" wrapText="1"/>
    </xf>
    <xf numFmtId="164" fontId="2" fillId="6" borderId="2" xfId="0" applyNumberFormat="1" applyFont="1" applyFill="1" applyBorder="1" applyAlignment="1" applyProtection="1">
      <alignment horizontal="center" vertical="center" wrapText="1"/>
      <protection locked="0"/>
    </xf>
    <xf numFmtId="164" fontId="2" fillId="6" borderId="8" xfId="0" applyNumberFormat="1" applyFont="1" applyFill="1" applyBorder="1" applyAlignment="1" applyProtection="1">
      <alignment horizontal="center" vertical="center" wrapText="1"/>
      <protection locked="0"/>
    </xf>
    <xf numFmtId="164" fontId="2" fillId="6" borderId="7" xfId="0" applyNumberFormat="1" applyFont="1" applyFill="1" applyBorder="1" applyAlignment="1" applyProtection="1">
      <alignment horizontal="center" vertical="center" wrapText="1"/>
      <protection locked="0"/>
    </xf>
    <xf numFmtId="164" fontId="2" fillId="6" borderId="9" xfId="0" applyNumberFormat="1" applyFont="1" applyFill="1" applyBorder="1" applyAlignment="1" applyProtection="1">
      <alignment horizontal="center" vertical="center" wrapText="1"/>
      <protection locked="0"/>
    </xf>
    <xf numFmtId="0" fontId="1" fillId="3" borderId="2" xfId="0" applyFont="1" applyFill="1" applyBorder="1" applyAlignment="1">
      <alignment horizontal="left" vertical="center"/>
    </xf>
    <xf numFmtId="0" fontId="1" fillId="3" borderId="3" xfId="0" applyFont="1" applyFill="1" applyBorder="1" applyAlignment="1">
      <alignment horizontal="left" vertical="center"/>
    </xf>
    <xf numFmtId="164" fontId="2" fillId="6" borderId="1" xfId="0" applyNumberFormat="1" applyFont="1" applyFill="1" applyBorder="1" applyAlignment="1" applyProtection="1">
      <alignment horizontal="center" vertical="center" wrapText="1"/>
      <protection locked="0"/>
    </xf>
    <xf numFmtId="0" fontId="9" fillId="3" borderId="1" xfId="0" applyFont="1" applyFill="1" applyBorder="1" applyAlignment="1">
      <alignment horizontal="right" vertical="center" wrapText="1"/>
    </xf>
    <xf numFmtId="0" fontId="10" fillId="3" borderId="1" xfId="0" applyFont="1" applyFill="1" applyBorder="1" applyAlignment="1">
      <alignment horizontal="right" vertical="center" wrapText="1"/>
    </xf>
    <xf numFmtId="166" fontId="12" fillId="5" borderId="2" xfId="0" applyNumberFormat="1" applyFont="1" applyFill="1" applyBorder="1" applyAlignment="1" applyProtection="1">
      <alignment horizontal="center" vertical="center" wrapText="1"/>
    </xf>
    <xf numFmtId="166" fontId="12" fillId="5" borderId="3" xfId="0" applyNumberFormat="1" applyFont="1" applyFill="1" applyBorder="1" applyAlignment="1" applyProtection="1">
      <alignment horizontal="center" vertical="center" wrapText="1"/>
    </xf>
    <xf numFmtId="164" fontId="2" fillId="0" borderId="0" xfId="0" applyNumberFormat="1" applyFont="1" applyFill="1" applyBorder="1" applyAlignment="1" applyProtection="1">
      <alignment horizontal="center" vertical="center" wrapText="1"/>
      <protection locked="0"/>
    </xf>
    <xf numFmtId="0" fontId="2" fillId="2" borderId="7" xfId="0" applyFont="1" applyFill="1" applyBorder="1" applyAlignment="1" applyProtection="1"/>
    <xf numFmtId="165" fontId="2" fillId="2" borderId="0" xfId="0" applyNumberFormat="1" applyFont="1" applyFill="1" applyAlignment="1" applyProtection="1">
      <alignment horizontal="center"/>
    </xf>
  </cellXfs>
  <cellStyles count="57">
    <cellStyle name="Gevolgde hyperlink" xfId="2" builtinId="9" hidden="1"/>
    <cellStyle name="Gevolgde hyperlink" xfId="4" builtinId="9" hidden="1"/>
    <cellStyle name="Gevolgde hyperlink" xfId="6" builtinId="9" hidden="1"/>
    <cellStyle name="Gevolgde hyperlink" xfId="8" builtinId="9" hidden="1"/>
    <cellStyle name="Gevolgde hyperlink" xfId="10" builtinId="9" hidden="1"/>
    <cellStyle name="Gevolgde hyperlink" xfId="12" builtinId="9" hidden="1"/>
    <cellStyle name="Gevolgde hyperlink" xfId="14" builtinId="9" hidden="1"/>
    <cellStyle name="Gevolgde hyperlink" xfId="16" builtinId="9" hidden="1"/>
    <cellStyle name="Gevolgde hyperlink" xfId="18" builtinId="9" hidden="1"/>
    <cellStyle name="Gevolgde hyperlink" xfId="20" builtinId="9" hidden="1"/>
    <cellStyle name="Gevolgde hyperlink" xfId="22" builtinId="9" hidden="1"/>
    <cellStyle name="Gevolgde hyperlink" xfId="24" builtinId="9" hidden="1"/>
    <cellStyle name="Gevolgde hyperlink" xfId="26" builtinId="9" hidden="1"/>
    <cellStyle name="Gevolgde hyperlink" xfId="28" builtinId="9" hidden="1"/>
    <cellStyle name="Gevolgde hyperlink" xfId="30" builtinId="9" hidden="1"/>
    <cellStyle name="Gevolgde hyperlink" xfId="32" builtinId="9" hidden="1"/>
    <cellStyle name="Gevolgde hyperlink" xfId="34" builtinId="9" hidden="1"/>
    <cellStyle name="Gevolgde hyperlink" xfId="36" builtinId="9" hidden="1"/>
    <cellStyle name="Gevolgde hyperlink" xfId="38" builtinId="9" hidden="1"/>
    <cellStyle name="Gevolgde hyperlink" xfId="40" builtinId="9" hidden="1"/>
    <cellStyle name="Gevolgde hyperlink" xfId="42" builtinId="9" hidden="1"/>
    <cellStyle name="Gevolgde hyperlink" xfId="44" builtinId="9" hidden="1"/>
    <cellStyle name="Gevolgde hyperlink" xfId="46" builtinId="9" hidden="1"/>
    <cellStyle name="Gevolgde hyperlink" xfId="48" builtinId="9" hidden="1"/>
    <cellStyle name="Gevolgde hyperlink" xfId="50" builtinId="9" hidden="1"/>
    <cellStyle name="Gevolgde hyperlink" xfId="52" builtinId="9" hidden="1"/>
    <cellStyle name="Gevolgde hyperlink" xfId="54" builtinId="9" hidden="1"/>
    <cellStyle name="Gevolgde hyperlink" xfId="5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Standaard" xfId="0" builtinId="0"/>
  </cellStyles>
  <dxfs count="0"/>
  <tableStyles count="0" defaultTableStyle="TableStyleMedium2" defaultPivotStyle="PivotStyleMedium9"/>
  <colors>
    <mruColors>
      <color rgb="FFFDE9D9"/>
      <color rgb="FFFFCC99"/>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8BFE7-DBCD-A64A-9307-AFAB3944EB8A}">
  <dimension ref="A1:O25"/>
  <sheetViews>
    <sheetView showGridLines="0" topLeftCell="A14" zoomScale="110" zoomScaleNormal="110" workbookViewId="0">
      <selection activeCell="C25" sqref="C25"/>
    </sheetView>
  </sheetViews>
  <sheetFormatPr baseColWidth="10" defaultRowHeight="15" x14ac:dyDescent="0.2"/>
  <cols>
    <col min="1" max="1" width="80.83203125" customWidth="1"/>
    <col min="2" max="2" width="21.83203125" customWidth="1"/>
    <col min="3" max="7" width="23.33203125" customWidth="1"/>
    <col min="8" max="15" width="10.83203125" style="16"/>
  </cols>
  <sheetData>
    <row r="1" spans="1:8" ht="33" customHeight="1" x14ac:dyDescent="0.2">
      <c r="A1" s="76" t="s">
        <v>39</v>
      </c>
      <c r="B1" s="77"/>
      <c r="C1" s="77"/>
      <c r="D1" s="77"/>
      <c r="E1" s="77"/>
      <c r="F1" s="77"/>
      <c r="G1" s="77"/>
    </row>
    <row r="2" spans="1:8" ht="33" customHeight="1" x14ac:dyDescent="0.2">
      <c r="A2" s="78"/>
      <c r="B2" s="78"/>
      <c r="C2" s="78"/>
      <c r="D2" s="78"/>
      <c r="E2" s="78"/>
      <c r="F2" s="78"/>
      <c r="G2" s="78"/>
    </row>
    <row r="3" spans="1:8" ht="30" customHeight="1" x14ac:dyDescent="0.2">
      <c r="A3" s="79" t="s">
        <v>36</v>
      </c>
      <c r="B3" s="79"/>
      <c r="C3" s="79"/>
      <c r="D3" s="79"/>
      <c r="E3" s="79"/>
      <c r="F3" s="79"/>
      <c r="G3" s="79"/>
    </row>
    <row r="4" spans="1:8" ht="118" customHeight="1" x14ac:dyDescent="0.2">
      <c r="A4" s="69" t="s">
        <v>64</v>
      </c>
      <c r="B4" s="69"/>
      <c r="C4" s="69" t="s">
        <v>65</v>
      </c>
      <c r="D4" s="69"/>
      <c r="E4" s="69"/>
      <c r="F4" s="69"/>
      <c r="G4" s="69"/>
    </row>
    <row r="5" spans="1:8" ht="20" customHeight="1" x14ac:dyDescent="0.2">
      <c r="A5" s="70" t="s">
        <v>40</v>
      </c>
      <c r="B5" s="71"/>
      <c r="C5" s="28" t="s">
        <v>28</v>
      </c>
      <c r="D5" s="28" t="s">
        <v>28</v>
      </c>
      <c r="E5" s="28" t="s">
        <v>28</v>
      </c>
      <c r="F5" s="28" t="s">
        <v>28</v>
      </c>
      <c r="G5" s="28" t="s">
        <v>28</v>
      </c>
    </row>
    <row r="6" spans="1:8" s="17" customFormat="1" ht="18" customHeight="1" x14ac:dyDescent="0.2">
      <c r="A6" s="72"/>
      <c r="B6" s="73"/>
      <c r="C6" s="29" t="s">
        <v>10</v>
      </c>
      <c r="D6" s="30" t="s">
        <v>23</v>
      </c>
      <c r="E6" s="29" t="s">
        <v>24</v>
      </c>
      <c r="F6" s="29" t="s">
        <v>25</v>
      </c>
      <c r="G6" s="29" t="s">
        <v>26</v>
      </c>
    </row>
    <row r="7" spans="1:8" ht="87" customHeight="1" x14ac:dyDescent="0.2">
      <c r="A7" s="74" t="s">
        <v>32</v>
      </c>
      <c r="B7" s="75"/>
      <c r="C7" s="33" t="s">
        <v>54</v>
      </c>
      <c r="D7" s="33" t="s">
        <v>57</v>
      </c>
      <c r="E7" s="33" t="s">
        <v>58</v>
      </c>
      <c r="F7" s="33" t="s">
        <v>52</v>
      </c>
      <c r="G7" s="33" t="s">
        <v>27</v>
      </c>
    </row>
    <row r="8" spans="1:8" ht="20" customHeight="1" x14ac:dyDescent="0.2">
      <c r="A8" s="70" t="s">
        <v>41</v>
      </c>
      <c r="B8" s="71"/>
      <c r="C8" s="31" t="s">
        <v>28</v>
      </c>
      <c r="D8" s="31" t="s">
        <v>28</v>
      </c>
      <c r="E8" s="31" t="s">
        <v>28</v>
      </c>
      <c r="F8" s="31" t="s">
        <v>28</v>
      </c>
      <c r="G8" s="31" t="s">
        <v>28</v>
      </c>
    </row>
    <row r="9" spans="1:8" s="17" customFormat="1" ht="18" customHeight="1" x14ac:dyDescent="0.2">
      <c r="A9" s="72"/>
      <c r="B9" s="73"/>
      <c r="C9" s="29" t="s">
        <v>10</v>
      </c>
      <c r="D9" s="30" t="s">
        <v>23</v>
      </c>
      <c r="E9" s="29" t="s">
        <v>24</v>
      </c>
      <c r="F9" s="29" t="s">
        <v>25</v>
      </c>
      <c r="G9" s="29" t="s">
        <v>26</v>
      </c>
    </row>
    <row r="10" spans="1:8" ht="172" customHeight="1" x14ac:dyDescent="0.2">
      <c r="A10" s="74" t="s">
        <v>66</v>
      </c>
      <c r="B10" s="75"/>
      <c r="C10" s="32" t="s">
        <v>59</v>
      </c>
      <c r="D10" s="33" t="s">
        <v>58</v>
      </c>
      <c r="E10" s="33" t="s">
        <v>53</v>
      </c>
      <c r="F10" s="33" t="s">
        <v>52</v>
      </c>
      <c r="G10" s="33" t="s">
        <v>27</v>
      </c>
    </row>
    <row r="11" spans="1:8" ht="20" customHeight="1" x14ac:dyDescent="0.2">
      <c r="A11" s="70" t="s">
        <v>42</v>
      </c>
      <c r="B11" s="71"/>
      <c r="C11" s="31" t="s">
        <v>28</v>
      </c>
      <c r="D11" s="31" t="s">
        <v>28</v>
      </c>
      <c r="E11" s="31" t="s">
        <v>28</v>
      </c>
      <c r="F11" s="31" t="s">
        <v>28</v>
      </c>
      <c r="G11" s="31" t="s">
        <v>28</v>
      </c>
    </row>
    <row r="12" spans="1:8" s="17" customFormat="1" ht="20" customHeight="1" x14ac:dyDescent="0.2">
      <c r="A12" s="72"/>
      <c r="B12" s="73"/>
      <c r="C12" s="29" t="s">
        <v>10</v>
      </c>
      <c r="D12" s="30" t="s">
        <v>23</v>
      </c>
      <c r="E12" s="29" t="s">
        <v>24</v>
      </c>
      <c r="F12" s="29" t="s">
        <v>25</v>
      </c>
      <c r="G12" s="29" t="s">
        <v>26</v>
      </c>
    </row>
    <row r="13" spans="1:8" ht="180" customHeight="1" x14ac:dyDescent="0.2">
      <c r="A13" s="74" t="s">
        <v>67</v>
      </c>
      <c r="B13" s="75"/>
      <c r="C13" s="33" t="s">
        <v>54</v>
      </c>
      <c r="D13" s="33" t="s">
        <v>57</v>
      </c>
      <c r="E13" s="33" t="s">
        <v>58</v>
      </c>
      <c r="F13" s="33" t="s">
        <v>52</v>
      </c>
      <c r="G13" s="33" t="s">
        <v>27</v>
      </c>
    </row>
    <row r="14" spans="1:8" ht="20" customHeight="1" x14ac:dyDescent="0.2">
      <c r="A14" s="70" t="s">
        <v>43</v>
      </c>
      <c r="B14" s="71"/>
      <c r="C14" s="31" t="s">
        <v>28</v>
      </c>
      <c r="D14" s="31" t="s">
        <v>28</v>
      </c>
      <c r="E14" s="31" t="s">
        <v>28</v>
      </c>
      <c r="F14" s="31" t="s">
        <v>28</v>
      </c>
      <c r="G14" s="31" t="s">
        <v>28</v>
      </c>
    </row>
    <row r="15" spans="1:8" s="17" customFormat="1" ht="20" customHeight="1" x14ac:dyDescent="0.2">
      <c r="A15" s="72"/>
      <c r="B15" s="73"/>
      <c r="C15" s="29" t="s">
        <v>10</v>
      </c>
      <c r="D15" s="30" t="s">
        <v>23</v>
      </c>
      <c r="E15" s="29" t="s">
        <v>24</v>
      </c>
      <c r="F15" s="29" t="s">
        <v>25</v>
      </c>
      <c r="G15" s="29" t="s">
        <v>26</v>
      </c>
      <c r="H15" s="27" t="s">
        <v>37</v>
      </c>
    </row>
    <row r="16" spans="1:8" ht="115" customHeight="1" x14ac:dyDescent="0.2">
      <c r="A16" s="74" t="s">
        <v>44</v>
      </c>
      <c r="B16" s="75"/>
      <c r="C16" s="32" t="s">
        <v>62</v>
      </c>
      <c r="D16" s="33" t="s">
        <v>60</v>
      </c>
      <c r="E16" s="33" t="s">
        <v>59</v>
      </c>
      <c r="F16" s="33" t="s">
        <v>52</v>
      </c>
      <c r="G16" s="33" t="s">
        <v>27</v>
      </c>
    </row>
    <row r="17" spans="1:7" ht="20" customHeight="1" x14ac:dyDescent="0.2">
      <c r="A17" s="70" t="s">
        <v>45</v>
      </c>
      <c r="B17" s="71"/>
      <c r="C17" s="31" t="s">
        <v>28</v>
      </c>
      <c r="D17" s="31" t="s">
        <v>28</v>
      </c>
      <c r="E17" s="31" t="s">
        <v>28</v>
      </c>
      <c r="F17" s="31" t="s">
        <v>28</v>
      </c>
      <c r="G17" s="31" t="s">
        <v>28</v>
      </c>
    </row>
    <row r="18" spans="1:7" s="17" customFormat="1" ht="20" customHeight="1" x14ac:dyDescent="0.2">
      <c r="A18" s="72"/>
      <c r="B18" s="73"/>
      <c r="C18" s="29" t="s">
        <v>10</v>
      </c>
      <c r="D18" s="30" t="s">
        <v>23</v>
      </c>
      <c r="E18" s="29" t="s">
        <v>24</v>
      </c>
      <c r="F18" s="29" t="s">
        <v>25</v>
      </c>
      <c r="G18" s="29" t="s">
        <v>26</v>
      </c>
    </row>
    <row r="19" spans="1:7" ht="122" customHeight="1" x14ac:dyDescent="0.2">
      <c r="A19" s="74" t="s">
        <v>68</v>
      </c>
      <c r="B19" s="75"/>
      <c r="C19" s="32" t="s">
        <v>56</v>
      </c>
      <c r="D19" s="33" t="s">
        <v>55</v>
      </c>
      <c r="E19" s="33" t="s">
        <v>54</v>
      </c>
      <c r="F19" s="33" t="s">
        <v>52</v>
      </c>
      <c r="G19" s="33" t="s">
        <v>27</v>
      </c>
    </row>
    <row r="20" spans="1:7" ht="20" customHeight="1" x14ac:dyDescent="0.2">
      <c r="A20" s="70" t="s">
        <v>46</v>
      </c>
      <c r="B20" s="71"/>
      <c r="C20" s="31" t="s">
        <v>28</v>
      </c>
      <c r="D20" s="31"/>
      <c r="E20" s="31" t="s">
        <v>28</v>
      </c>
      <c r="F20" s="31" t="s">
        <v>28</v>
      </c>
      <c r="G20" s="31" t="s">
        <v>28</v>
      </c>
    </row>
    <row r="21" spans="1:7" s="17" customFormat="1" ht="20" customHeight="1" x14ac:dyDescent="0.2">
      <c r="A21" s="72"/>
      <c r="B21" s="73"/>
      <c r="C21" s="29" t="s">
        <v>10</v>
      </c>
      <c r="D21" s="30" t="s">
        <v>23</v>
      </c>
      <c r="E21" s="29" t="s">
        <v>24</v>
      </c>
      <c r="F21" s="29" t="s">
        <v>25</v>
      </c>
      <c r="G21" s="29" t="s">
        <v>26</v>
      </c>
    </row>
    <row r="22" spans="1:7" ht="78" customHeight="1" x14ac:dyDescent="0.2">
      <c r="A22" s="74" t="s">
        <v>47</v>
      </c>
      <c r="B22" s="75"/>
      <c r="C22" s="33" t="s">
        <v>54</v>
      </c>
      <c r="D22" s="33" t="s">
        <v>57</v>
      </c>
      <c r="E22" s="33" t="s">
        <v>58</v>
      </c>
      <c r="F22" s="33" t="s">
        <v>52</v>
      </c>
      <c r="G22" s="33" t="s">
        <v>27</v>
      </c>
    </row>
    <row r="23" spans="1:7" ht="20" customHeight="1" x14ac:dyDescent="0.2">
      <c r="A23" s="70" t="s">
        <v>48</v>
      </c>
      <c r="B23" s="71"/>
      <c r="C23" s="31" t="s">
        <v>28</v>
      </c>
      <c r="D23" s="31" t="s">
        <v>28</v>
      </c>
      <c r="E23" s="31" t="s">
        <v>28</v>
      </c>
      <c r="F23" s="31" t="s">
        <v>28</v>
      </c>
      <c r="G23" s="31" t="s">
        <v>28</v>
      </c>
    </row>
    <row r="24" spans="1:7" s="17" customFormat="1" ht="20" customHeight="1" x14ac:dyDescent="0.2">
      <c r="A24" s="72"/>
      <c r="B24" s="73"/>
      <c r="C24" s="29" t="s">
        <v>10</v>
      </c>
      <c r="D24" s="30" t="s">
        <v>23</v>
      </c>
      <c r="E24" s="29" t="s">
        <v>24</v>
      </c>
      <c r="F24" s="29" t="s">
        <v>25</v>
      </c>
      <c r="G24" s="29" t="s">
        <v>26</v>
      </c>
    </row>
    <row r="25" spans="1:7" ht="145" customHeight="1" x14ac:dyDescent="0.2">
      <c r="A25" s="74" t="s">
        <v>69</v>
      </c>
      <c r="B25" s="75"/>
      <c r="C25" s="33" t="s">
        <v>54</v>
      </c>
      <c r="D25" s="33" t="s">
        <v>57</v>
      </c>
      <c r="E25" s="33" t="s">
        <v>58</v>
      </c>
      <c r="F25" s="33" t="s">
        <v>52</v>
      </c>
      <c r="G25" s="33" t="s">
        <v>27</v>
      </c>
    </row>
  </sheetData>
  <mergeCells count="20">
    <mergeCell ref="A1:G1"/>
    <mergeCell ref="A2:G2"/>
    <mergeCell ref="A13:B13"/>
    <mergeCell ref="A7:B7"/>
    <mergeCell ref="A4:B4"/>
    <mergeCell ref="A3:B3"/>
    <mergeCell ref="A10:B10"/>
    <mergeCell ref="A5:B6"/>
    <mergeCell ref="A8:B9"/>
    <mergeCell ref="A11:B12"/>
    <mergeCell ref="C3:G3"/>
    <mergeCell ref="C4:G4"/>
    <mergeCell ref="A17:B18"/>
    <mergeCell ref="A19:B19"/>
    <mergeCell ref="A23:B24"/>
    <mergeCell ref="A25:B25"/>
    <mergeCell ref="A20:B21"/>
    <mergeCell ref="A22:B22"/>
    <mergeCell ref="A16:B16"/>
    <mergeCell ref="A14: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9410C-428D-ED4F-8B37-4371181FF0C4}">
  <dimension ref="A1:G7"/>
  <sheetViews>
    <sheetView showGridLines="0" workbookViewId="0">
      <selection activeCell="G4" sqref="G4"/>
    </sheetView>
  </sheetViews>
  <sheetFormatPr baseColWidth="10" defaultRowHeight="15" x14ac:dyDescent="0.2"/>
  <cols>
    <col min="1" max="1" width="90.83203125" customWidth="1"/>
    <col min="2" max="2" width="21.83203125" customWidth="1"/>
    <col min="3" max="7" width="15.83203125" customWidth="1"/>
  </cols>
  <sheetData>
    <row r="1" spans="1:7" ht="30" customHeight="1" x14ac:dyDescent="0.2">
      <c r="A1" s="85" t="s">
        <v>71</v>
      </c>
      <c r="B1" s="86"/>
    </row>
    <row r="2" spans="1:7" ht="70" customHeight="1" x14ac:dyDescent="0.2">
      <c r="A2" s="84" t="s">
        <v>70</v>
      </c>
      <c r="B2" s="84"/>
    </row>
    <row r="3" spans="1:7" ht="35" customHeight="1" x14ac:dyDescent="0.2">
      <c r="A3" s="82" t="s">
        <v>19</v>
      </c>
      <c r="B3" s="83"/>
      <c r="C3" s="34" t="s">
        <v>14</v>
      </c>
      <c r="D3" s="34" t="s">
        <v>15</v>
      </c>
      <c r="E3" s="34" t="s">
        <v>16</v>
      </c>
      <c r="F3" s="34" t="s">
        <v>17</v>
      </c>
      <c r="G3" s="34" t="s">
        <v>18</v>
      </c>
    </row>
    <row r="4" spans="1:7" ht="20" customHeight="1" x14ac:dyDescent="0.2">
      <c r="A4" s="80" t="s">
        <v>72</v>
      </c>
      <c r="B4" s="81"/>
      <c r="C4" s="33" t="s">
        <v>59</v>
      </c>
      <c r="D4" s="33" t="s">
        <v>61</v>
      </c>
      <c r="E4" s="33" t="s">
        <v>51</v>
      </c>
      <c r="F4" s="33" t="s">
        <v>52</v>
      </c>
      <c r="G4" s="33" t="s">
        <v>31</v>
      </c>
    </row>
    <row r="5" spans="1:7" ht="20" customHeight="1" x14ac:dyDescent="0.2">
      <c r="A5" s="80" t="s">
        <v>73</v>
      </c>
      <c r="B5" s="81"/>
      <c r="C5" s="33" t="s">
        <v>59</v>
      </c>
      <c r="D5" s="33" t="s">
        <v>61</v>
      </c>
      <c r="E5" s="33" t="s">
        <v>51</v>
      </c>
      <c r="F5" s="33" t="s">
        <v>52</v>
      </c>
      <c r="G5" s="33" t="s">
        <v>31</v>
      </c>
    </row>
    <row r="6" spans="1:7" ht="20" customHeight="1" x14ac:dyDescent="0.2">
      <c r="A6" s="80" t="s">
        <v>74</v>
      </c>
      <c r="B6" s="81"/>
      <c r="C6" s="33" t="s">
        <v>59</v>
      </c>
      <c r="D6" s="33" t="s">
        <v>61</v>
      </c>
      <c r="E6" s="33" t="s">
        <v>51</v>
      </c>
      <c r="F6" s="33" t="s">
        <v>52</v>
      </c>
      <c r="G6" s="33" t="s">
        <v>31</v>
      </c>
    </row>
    <row r="7" spans="1:7" ht="20" customHeight="1" x14ac:dyDescent="0.2">
      <c r="A7" s="80" t="s">
        <v>75</v>
      </c>
      <c r="B7" s="81"/>
      <c r="C7" s="33" t="s">
        <v>59</v>
      </c>
      <c r="D7" s="33" t="s">
        <v>61</v>
      </c>
      <c r="E7" s="33" t="s">
        <v>51</v>
      </c>
      <c r="F7" s="33" t="s">
        <v>52</v>
      </c>
      <c r="G7" s="33" t="s">
        <v>31</v>
      </c>
    </row>
  </sheetData>
  <mergeCells count="7">
    <mergeCell ref="A7:B7"/>
    <mergeCell ref="A3:B3"/>
    <mergeCell ref="A2:B2"/>
    <mergeCell ref="A1:B1"/>
    <mergeCell ref="A4:B4"/>
    <mergeCell ref="A5:B5"/>
    <mergeCell ref="A6:B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1:K28"/>
  <sheetViews>
    <sheetView showGridLines="0" zoomScale="90" zoomScaleNormal="90" zoomScalePageLayoutView="85" workbookViewId="0">
      <pane ySplit="1" topLeftCell="A2" activePane="bottomLeft" state="frozen"/>
      <selection pane="bottomLeft" activeCell="H1" activeCellId="1" sqref="B1:B1048576 H1:H1048576"/>
    </sheetView>
  </sheetViews>
  <sheetFormatPr baseColWidth="10" defaultColWidth="8.83203125" defaultRowHeight="13" x14ac:dyDescent="0.15"/>
  <cols>
    <col min="1" max="1" width="90.83203125" style="3" customWidth="1"/>
    <col min="2" max="2" width="2.83203125" style="5" customWidth="1"/>
    <col min="3" max="3" width="25.83203125" style="4" customWidth="1"/>
    <col min="4" max="4" width="3.83203125" style="4" customWidth="1"/>
    <col min="5" max="5" width="2.83203125" style="121" customWidth="1"/>
    <col min="6" max="6" width="25.83203125" style="4" customWidth="1"/>
    <col min="7" max="7" width="3.83203125" style="4" customWidth="1"/>
    <col min="8" max="8" width="2.83203125" style="121" customWidth="1"/>
    <col min="9" max="9" width="25.83203125" style="3" customWidth="1"/>
    <col min="10" max="10" width="3.83203125" style="3" customWidth="1"/>
    <col min="11" max="11" width="11.6640625" style="3" bestFit="1" customWidth="1"/>
    <col min="12" max="16384" width="8.83203125" style="3"/>
  </cols>
  <sheetData>
    <row r="1" spans="1:11" ht="50" customHeight="1" x14ac:dyDescent="0.2">
      <c r="A1" s="35" t="s">
        <v>0</v>
      </c>
      <c r="B1" s="8"/>
      <c r="C1" s="96" t="s">
        <v>20</v>
      </c>
      <c r="D1" s="95"/>
      <c r="E1" s="8"/>
      <c r="F1" s="94" t="s">
        <v>21</v>
      </c>
      <c r="G1" s="95"/>
      <c r="H1" s="8"/>
      <c r="I1" s="94" t="s">
        <v>22</v>
      </c>
      <c r="J1" s="95"/>
      <c r="K1" s="2"/>
    </row>
    <row r="2" spans="1:11" ht="40" customHeight="1" x14ac:dyDescent="0.15">
      <c r="A2" s="36" t="str">
        <f>'Beoordelen 1. Open vragen'!A3:G3</f>
        <v>6.1	BEANTWOORDING OPEN VRAGEN + 6.2 TOELICHTING BEANTWOORDING</v>
      </c>
      <c r="B2" s="6"/>
      <c r="C2" s="97"/>
      <c r="D2" s="93"/>
      <c r="E2" s="6"/>
      <c r="F2" s="97"/>
      <c r="G2" s="93"/>
      <c r="H2" s="6"/>
      <c r="I2" s="97"/>
      <c r="J2" s="93"/>
    </row>
    <row r="3" spans="1:11" ht="20" customHeight="1" x14ac:dyDescent="0.15">
      <c r="A3" s="87" t="str">
        <f>'Beoordelen 1. Open vragen'!A7</f>
        <v xml:space="preserve">Inschrijver dient te beschrijven op maximaal 2 A4 (toe te voegen op TenderNed) op welke wijze zij bij aanvang van de opdracht zich gaat verdiepen in de organisatie van de opdrachtgever, veel voorkomende vraagstukken en hoe zij haar dienstverlening gaat afstemmen op de uitvoering van de nadere opdrachten. Inschrijver beschrijft hier minimaal een realistisch tijdspad, communicatieplan en een verwachte inzet (in tijd) van de opdrachtgever. </v>
      </c>
      <c r="B3" s="7"/>
      <c r="C3" s="40" t="s">
        <v>8</v>
      </c>
      <c r="D3" s="41"/>
      <c r="E3" s="7"/>
      <c r="F3" s="40" t="s">
        <v>8</v>
      </c>
      <c r="G3" s="41"/>
      <c r="H3" s="7"/>
      <c r="I3" s="40" t="s">
        <v>8</v>
      </c>
      <c r="J3" s="41"/>
    </row>
    <row r="4" spans="1:11" ht="166" customHeight="1" x14ac:dyDescent="0.15">
      <c r="A4" s="88"/>
      <c r="B4" s="7"/>
      <c r="C4" s="89" t="s">
        <v>3</v>
      </c>
      <c r="D4" s="90"/>
      <c r="E4" s="7"/>
      <c r="F4" s="91" t="s">
        <v>3</v>
      </c>
      <c r="G4" s="90"/>
      <c r="H4" s="7"/>
      <c r="I4" s="91" t="s">
        <v>3</v>
      </c>
      <c r="J4" s="90"/>
    </row>
    <row r="5" spans="1:11" ht="20" customHeight="1" x14ac:dyDescent="0.15">
      <c r="A5" s="87" t="str">
        <f>'Beoordelen 1. Open vragen'!A10</f>
        <v>Inschrijver dient te beschrijven op maximaal 2 A4 (toe te voegen op TenderNed) op welke wijze zij invulling geef aan goed werkgeverschap gericht op ZZP’ers, onderwijsgevend personeel en onderwijsassistenten en beschrijft hierbij minimaal de volgende punten;
1.	Communicatie met potentiële kandidaten;
2.	Communicatie met personeel onder contract;
3.	Ontwikkeling (deskundigheidsbevordering) van personeel onder contract;
4.	Ontwikkeling potentiële kandidaten;
5.	Het binden en motiveren van potentiële kandidaten aan de organisatie van de inschrijver;
6.	Het binden en motiveren van ingezet personeel (en ZZP’ers) aan de organisatie van de inschrijver;
7.	Organiseren events.</v>
      </c>
      <c r="B5" s="7"/>
      <c r="C5" s="40" t="s">
        <v>8</v>
      </c>
      <c r="D5" s="41"/>
      <c r="E5" s="7"/>
      <c r="F5" s="40" t="s">
        <v>8</v>
      </c>
      <c r="G5" s="41"/>
      <c r="H5" s="7"/>
      <c r="I5" s="40" t="s">
        <v>8</v>
      </c>
      <c r="J5" s="41"/>
    </row>
    <row r="6" spans="1:11" ht="154" customHeight="1" x14ac:dyDescent="0.15">
      <c r="A6" s="88"/>
      <c r="B6" s="7"/>
      <c r="C6" s="89" t="s">
        <v>3</v>
      </c>
      <c r="D6" s="90"/>
      <c r="E6" s="7"/>
      <c r="F6" s="91" t="s">
        <v>3</v>
      </c>
      <c r="G6" s="90"/>
      <c r="H6" s="7"/>
      <c r="I6" s="91" t="s">
        <v>3</v>
      </c>
      <c r="J6" s="90"/>
    </row>
    <row r="7" spans="1:11" ht="20" customHeight="1" x14ac:dyDescent="0.15">
      <c r="A7" s="87" t="str">
        <f>'Beoordelen 1. Open vragen'!A13</f>
        <v xml:space="preserve">Inschrijver dient te beschrijven op maximaal 2 A4 (toe te voegen op TenderNed) welke werkwijze zij hanteert bij een aanvraag voor personeel (ZZP’ers, onderwijsgevend personeel en onderwijsassistenten) voor een onderwijsorganisatie. Inschrijver beschrijft hierbij minimaal;
•	De wijze van werven en selecteren; 
•	Welke middelen inschrijver inzet voor de werving;
•	Hierbij geeft inschrijver minimaal aan op welke wijze zij de diplomering, werkervaring, bevoegdheid en geschiktheid toetst;
•	Welke werkwijze zij hanteert bij het afwijzen, dan wel terugkoppelen van een afwijzing vanuit ASG van kandidaten. Als mede hoe inschrijver ervoor zorgt dat ze afgewezen doch geschikte kandidaten gemotiveerd houdt voor eventuele volgende vacatures en hoe deze kandidaten een positief beeld houden van ASG.
Hierin wordt er verwacht dat de inschrijver duidelijk beschrijft wat de rol van de opdrachtgever in deze procedure is. </v>
      </c>
      <c r="B7" s="7"/>
      <c r="C7" s="40" t="s">
        <v>8</v>
      </c>
      <c r="D7" s="41"/>
      <c r="E7" s="7"/>
      <c r="F7" s="40" t="s">
        <v>8</v>
      </c>
      <c r="G7" s="41"/>
      <c r="H7" s="7"/>
      <c r="I7" s="40" t="s">
        <v>8</v>
      </c>
      <c r="J7" s="41"/>
    </row>
    <row r="8" spans="1:11" ht="159" customHeight="1" x14ac:dyDescent="0.15">
      <c r="A8" s="88"/>
      <c r="B8" s="7"/>
      <c r="C8" s="89" t="s">
        <v>3</v>
      </c>
      <c r="D8" s="90"/>
      <c r="E8" s="7"/>
      <c r="F8" s="91" t="s">
        <v>3</v>
      </c>
      <c r="G8" s="90"/>
      <c r="H8" s="7"/>
      <c r="I8" s="91" t="s">
        <v>3</v>
      </c>
      <c r="J8" s="90"/>
    </row>
    <row r="9" spans="1:11" ht="21" customHeight="1" x14ac:dyDescent="0.15">
      <c r="A9" s="87" t="str">
        <f>'Beoordelen 1. Open vragen'!A16</f>
        <v xml:space="preserve">Inschrijver dient te beschrijven op maximaal 1 A4 (toe te voegen op TenderNed) hoe zij invulling denkt te gaan geven aan succesmanagement na een eventuele gunning. In de beantwoording beschrijft inschrijver minimaal het volgende: welk niveau accountmanagement zij gaat inzetten, op welke wijze zij de opdrachtgever gaat ondersteunen in het verder ontwikkelen van de relatie met kandidaten en opdrachtnemer, met welke frequentie zij overleggen met de contactpersonen van de opdrachtgever wil voeren, hoe zij dit denkt te gaan organiseren en welke onderwerpen hierbij minimaal aan bod komen. </v>
      </c>
      <c r="B9" s="7"/>
      <c r="C9" s="40" t="s">
        <v>8</v>
      </c>
      <c r="D9" s="41"/>
      <c r="E9" s="7"/>
      <c r="F9" s="40" t="s">
        <v>8</v>
      </c>
      <c r="G9" s="41"/>
      <c r="H9" s="7"/>
      <c r="I9" s="40" t="s">
        <v>8</v>
      </c>
      <c r="J9" s="41"/>
    </row>
    <row r="10" spans="1:11" ht="156" customHeight="1" x14ac:dyDescent="0.15">
      <c r="A10" s="88"/>
      <c r="B10" s="7"/>
      <c r="C10" s="89" t="s">
        <v>3</v>
      </c>
      <c r="D10" s="90"/>
      <c r="E10" s="7"/>
      <c r="F10" s="91" t="s">
        <v>3</v>
      </c>
      <c r="G10" s="90"/>
      <c r="H10" s="7"/>
      <c r="I10" s="91" t="s">
        <v>3</v>
      </c>
      <c r="J10" s="90"/>
    </row>
    <row r="11" spans="1:11" ht="21" customHeight="1" x14ac:dyDescent="0.15">
      <c r="A11" s="87" t="str">
        <f>'Beoordelen 1. Open vragen'!A19</f>
        <v>Inschrijver dient te beschrijven op maximaal 2 A4 (toe te voegen op TenderNed) op welke wijze zij bij andere onderwijsorganisaties moeilijk in te vullen vacatures hebben vervuld (uitgesplitst naar; wiskunde/ scheikunde/ natuurkunde/ Nederlands/ Aardrijkskunde/ Duits en Economie), uitgesplitst naar bevoegdheid 1e en 2e graads. 
Inschrijver dient hierbij ook te beschrijven op maximaal 1 extra A4 (toe te voegen op TenderNed) op welke wijze zij de komende drie jaar de continuïteit van de beschikbaarheid van kandidaten met betrekking tot hiervoor genoemde moeilijk invulbare vacatures voor onderwijsgevend personeel garandeert.</v>
      </c>
      <c r="B11" s="7"/>
      <c r="C11" s="40" t="s">
        <v>8</v>
      </c>
      <c r="D11" s="41"/>
      <c r="E11" s="7"/>
      <c r="F11" s="40" t="s">
        <v>8</v>
      </c>
      <c r="G11" s="41"/>
      <c r="H11" s="7"/>
      <c r="I11" s="40" t="s">
        <v>8</v>
      </c>
      <c r="J11" s="41"/>
    </row>
    <row r="12" spans="1:11" ht="156" customHeight="1" x14ac:dyDescent="0.15">
      <c r="A12" s="88"/>
      <c r="B12" s="7"/>
      <c r="C12" s="89" t="s">
        <v>3</v>
      </c>
      <c r="D12" s="90"/>
      <c r="E12" s="7"/>
      <c r="F12" s="91" t="s">
        <v>3</v>
      </c>
      <c r="G12" s="90"/>
      <c r="H12" s="7"/>
      <c r="I12" s="91" t="s">
        <v>3</v>
      </c>
      <c r="J12" s="90"/>
    </row>
    <row r="13" spans="1:11" ht="21" customHeight="1" x14ac:dyDescent="0.15">
      <c r="A13" s="87" t="str">
        <f>'Beoordelen 1. Open vragen'!A22</f>
        <v>Inschrijver dient te beschrijven op maximaal 1 A4 (toe te voegen op TenderNed) hoe zij omgaat en ervaring heeft met het inhuren en doorlenen van ZZP’ers en medewerkers vanuit andere bureaus/ organisaties die gewend zijn rechtstreeks zaken te doen met opdrachtgever. Hierbij beschrijft inschrijver minimaal op welke manier zij een aantrekkelijk landschap creëert voor ZZP’ers zodat zij geen last ondervinden van de doorleenconstructie tussen opdrachtnemer en opdrachtgever.</v>
      </c>
      <c r="B13" s="7"/>
      <c r="C13" s="40" t="s">
        <v>8</v>
      </c>
      <c r="D13" s="41"/>
      <c r="E13" s="7"/>
      <c r="F13" s="40" t="s">
        <v>8</v>
      </c>
      <c r="G13" s="41"/>
      <c r="H13" s="7"/>
      <c r="I13" s="40" t="s">
        <v>8</v>
      </c>
      <c r="J13" s="41"/>
    </row>
    <row r="14" spans="1:11" ht="156" customHeight="1" x14ac:dyDescent="0.15">
      <c r="A14" s="88"/>
      <c r="B14" s="7"/>
      <c r="C14" s="89" t="s">
        <v>3</v>
      </c>
      <c r="D14" s="90"/>
      <c r="E14" s="7"/>
      <c r="F14" s="91" t="s">
        <v>3</v>
      </c>
      <c r="G14" s="90"/>
      <c r="H14" s="7"/>
      <c r="I14" s="91" t="s">
        <v>3</v>
      </c>
      <c r="J14" s="90"/>
    </row>
    <row r="15" spans="1:11" ht="21" customHeight="1" x14ac:dyDescent="0.15">
      <c r="A15" s="87" t="str">
        <f>'Beoordelen 1. Open vragen'!A25</f>
        <v>Inschrijver dient te beschrijven op maximaal 2 A4 (toe te voegen op TenderNed) hoe het aanvraagproces eruitziet en beschrijft minimaal;
•	Inzage in de portal en/of andere middelen voor het aanvragen van een invalkracht door de opdrachtgever; 
•	Inzage in het administratieve proces voor de leidinggevende van de opdrachtgever;
•	Inzage in het administratieve proces voor de invalkracht;
•	Voorbeeldrapportage zoals beschreven in het programma van eisen, bestaande uit maximaal 8 pagina’s bovenop de gevraagde 2 pagina’s.</v>
      </c>
      <c r="B15" s="7"/>
      <c r="C15" s="40" t="s">
        <v>8</v>
      </c>
      <c r="D15" s="41"/>
      <c r="E15" s="7"/>
      <c r="F15" s="40" t="s">
        <v>8</v>
      </c>
      <c r="G15" s="41"/>
      <c r="H15" s="7"/>
      <c r="I15" s="40" t="s">
        <v>8</v>
      </c>
      <c r="J15" s="41"/>
    </row>
    <row r="16" spans="1:11" ht="156" customHeight="1" x14ac:dyDescent="0.15">
      <c r="A16" s="88"/>
      <c r="B16" s="7"/>
      <c r="C16" s="89" t="s">
        <v>3</v>
      </c>
      <c r="D16" s="90"/>
      <c r="E16" s="7"/>
      <c r="F16" s="91" t="s">
        <v>3</v>
      </c>
      <c r="G16" s="90"/>
      <c r="H16" s="7"/>
      <c r="I16" s="91" t="s">
        <v>3</v>
      </c>
      <c r="J16" s="90"/>
    </row>
    <row r="17" spans="1:10" ht="20" customHeight="1" x14ac:dyDescent="0.15">
      <c r="A17" s="37"/>
      <c r="B17" s="120"/>
      <c r="C17" s="38"/>
      <c r="D17" s="38"/>
      <c r="E17" s="120"/>
      <c r="F17" s="38"/>
      <c r="G17" s="38"/>
      <c r="H17" s="120"/>
      <c r="I17" s="38"/>
      <c r="J17" s="39"/>
    </row>
    <row r="18" spans="1:10" ht="40" customHeight="1" x14ac:dyDescent="0.15">
      <c r="A18" s="36" t="str">
        <f>'Beoordelen 2. Interview'!A1:B1</f>
        <v>6.3	INTERVIEW SLEUTELFUNCTIONARISSEN</v>
      </c>
      <c r="B18" s="6"/>
      <c r="C18" s="92"/>
      <c r="D18" s="93"/>
      <c r="E18" s="6"/>
      <c r="F18" s="92"/>
      <c r="G18" s="93"/>
      <c r="H18" s="6"/>
      <c r="I18" s="92"/>
      <c r="J18" s="93"/>
    </row>
    <row r="19" spans="1:10" ht="20" customHeight="1" x14ac:dyDescent="0.15">
      <c r="A19" s="87" t="str">
        <f>'Beoordelen 2. Interview'!A4:B4</f>
        <v>Vraag 1</v>
      </c>
      <c r="B19" s="7"/>
      <c r="C19" s="40" t="s">
        <v>8</v>
      </c>
      <c r="D19" s="41"/>
      <c r="E19" s="7"/>
      <c r="F19" s="40" t="s">
        <v>8</v>
      </c>
      <c r="G19" s="41"/>
      <c r="H19" s="7"/>
      <c r="I19" s="40" t="s">
        <v>8</v>
      </c>
      <c r="J19" s="41"/>
    </row>
    <row r="20" spans="1:10" ht="130" customHeight="1" x14ac:dyDescent="0.15">
      <c r="A20" s="88"/>
      <c r="B20" s="7"/>
      <c r="C20" s="89" t="s">
        <v>3</v>
      </c>
      <c r="D20" s="90"/>
      <c r="E20" s="7"/>
      <c r="F20" s="91" t="s">
        <v>3</v>
      </c>
      <c r="G20" s="90"/>
      <c r="H20" s="7"/>
      <c r="I20" s="91" t="s">
        <v>3</v>
      </c>
      <c r="J20" s="90"/>
    </row>
    <row r="21" spans="1:10" ht="20" customHeight="1" x14ac:dyDescent="0.15">
      <c r="A21" s="87" t="str">
        <f>'Beoordelen 2. Interview'!A5:B5</f>
        <v>Vraag 2</v>
      </c>
      <c r="B21" s="7"/>
      <c r="C21" s="40" t="s">
        <v>8</v>
      </c>
      <c r="D21" s="41"/>
      <c r="E21" s="7"/>
      <c r="F21" s="40" t="s">
        <v>8</v>
      </c>
      <c r="G21" s="41"/>
      <c r="H21" s="7"/>
      <c r="I21" s="40" t="s">
        <v>8</v>
      </c>
      <c r="J21" s="41"/>
    </row>
    <row r="22" spans="1:10" ht="130" customHeight="1" x14ac:dyDescent="0.15">
      <c r="A22" s="88"/>
      <c r="B22" s="7"/>
      <c r="C22" s="89" t="s">
        <v>3</v>
      </c>
      <c r="D22" s="90"/>
      <c r="E22" s="7"/>
      <c r="F22" s="91" t="s">
        <v>3</v>
      </c>
      <c r="G22" s="90"/>
      <c r="H22" s="7"/>
      <c r="I22" s="91" t="s">
        <v>3</v>
      </c>
      <c r="J22" s="90"/>
    </row>
    <row r="23" spans="1:10" ht="20" customHeight="1" x14ac:dyDescent="0.15">
      <c r="A23" s="87" t="str">
        <f>'Beoordelen 2. Interview'!A6:B6</f>
        <v>Vraag 3</v>
      </c>
      <c r="B23" s="7"/>
      <c r="C23" s="40" t="s">
        <v>8</v>
      </c>
      <c r="D23" s="41"/>
      <c r="E23" s="7"/>
      <c r="F23" s="40" t="s">
        <v>8</v>
      </c>
      <c r="G23" s="41"/>
      <c r="H23" s="7"/>
      <c r="I23" s="40" t="s">
        <v>8</v>
      </c>
      <c r="J23" s="41"/>
    </row>
    <row r="24" spans="1:10" ht="130" customHeight="1" x14ac:dyDescent="0.15">
      <c r="A24" s="88"/>
      <c r="B24" s="7"/>
      <c r="C24" s="89" t="s">
        <v>3</v>
      </c>
      <c r="D24" s="90"/>
      <c r="E24" s="7"/>
      <c r="F24" s="91" t="s">
        <v>3</v>
      </c>
      <c r="G24" s="90"/>
      <c r="H24" s="7"/>
      <c r="I24" s="91" t="s">
        <v>3</v>
      </c>
      <c r="J24" s="90"/>
    </row>
    <row r="25" spans="1:10" ht="20" customHeight="1" x14ac:dyDescent="0.15">
      <c r="A25" s="87" t="str">
        <f>'Beoordelen 2. Interview'!A7:B7</f>
        <v>Vraag 4</v>
      </c>
      <c r="B25" s="7"/>
      <c r="C25" s="40" t="s">
        <v>8</v>
      </c>
      <c r="D25" s="41"/>
      <c r="E25" s="7"/>
      <c r="F25" s="40" t="s">
        <v>8</v>
      </c>
      <c r="G25" s="41"/>
      <c r="H25" s="7"/>
      <c r="I25" s="40" t="s">
        <v>8</v>
      </c>
      <c r="J25" s="41"/>
    </row>
    <row r="26" spans="1:10" ht="130" customHeight="1" x14ac:dyDescent="0.15">
      <c r="A26" s="88"/>
      <c r="B26" s="7"/>
      <c r="C26" s="89" t="s">
        <v>3</v>
      </c>
      <c r="D26" s="90"/>
      <c r="E26" s="7"/>
      <c r="F26" s="91" t="s">
        <v>3</v>
      </c>
      <c r="G26" s="90"/>
      <c r="H26" s="7"/>
      <c r="I26" s="91" t="s">
        <v>3</v>
      </c>
      <c r="J26" s="90"/>
    </row>
    <row r="27" spans="1:10" ht="20" customHeight="1" x14ac:dyDescent="0.15">
      <c r="A27" s="37"/>
      <c r="B27" s="120"/>
      <c r="C27" s="38"/>
      <c r="D27" s="38"/>
      <c r="E27" s="120"/>
      <c r="F27" s="38"/>
      <c r="G27" s="38"/>
      <c r="H27" s="120"/>
      <c r="I27" s="38"/>
      <c r="J27" s="39"/>
    </row>
    <row r="28" spans="1:10" x14ac:dyDescent="0.15">
      <c r="A28" s="5"/>
      <c r="B28" s="121"/>
      <c r="H28" s="5"/>
    </row>
  </sheetData>
  <mergeCells count="53">
    <mergeCell ref="C16:D16"/>
    <mergeCell ref="F16:G16"/>
    <mergeCell ref="I16:J16"/>
    <mergeCell ref="I1:J1"/>
    <mergeCell ref="C1:D1"/>
    <mergeCell ref="F1:G1"/>
    <mergeCell ref="C2:D2"/>
    <mergeCell ref="F2:G2"/>
    <mergeCell ref="I2:J2"/>
    <mergeCell ref="A3:A4"/>
    <mergeCell ref="C4:D4"/>
    <mergeCell ref="F4:G4"/>
    <mergeCell ref="I4:J4"/>
    <mergeCell ref="A19:A20"/>
    <mergeCell ref="C20:D20"/>
    <mergeCell ref="F20:G20"/>
    <mergeCell ref="I20:J20"/>
    <mergeCell ref="A5:A6"/>
    <mergeCell ref="C6:D6"/>
    <mergeCell ref="F6:G6"/>
    <mergeCell ref="I6:J6"/>
    <mergeCell ref="A7:A8"/>
    <mergeCell ref="C8:D8"/>
    <mergeCell ref="F8:G8"/>
    <mergeCell ref="I8:J8"/>
    <mergeCell ref="A25:A26"/>
    <mergeCell ref="C26:D26"/>
    <mergeCell ref="F26:G26"/>
    <mergeCell ref="I26:J26"/>
    <mergeCell ref="A21:A22"/>
    <mergeCell ref="C22:D22"/>
    <mergeCell ref="F22:G22"/>
    <mergeCell ref="I22:J22"/>
    <mergeCell ref="A23:A24"/>
    <mergeCell ref="C24:D24"/>
    <mergeCell ref="F24:G24"/>
    <mergeCell ref="I24:J24"/>
    <mergeCell ref="A9:A10"/>
    <mergeCell ref="C10:D10"/>
    <mergeCell ref="F10:G10"/>
    <mergeCell ref="I10:J10"/>
    <mergeCell ref="C18:D18"/>
    <mergeCell ref="F18:G18"/>
    <mergeCell ref="I18:J18"/>
    <mergeCell ref="A11:A12"/>
    <mergeCell ref="C12:D12"/>
    <mergeCell ref="F12:G12"/>
    <mergeCell ref="I12:J12"/>
    <mergeCell ref="A13:A14"/>
    <mergeCell ref="C14:D14"/>
    <mergeCell ref="F14:G14"/>
    <mergeCell ref="I14:J14"/>
    <mergeCell ref="A15:A16"/>
  </mergeCells>
  <dataValidations count="1">
    <dataValidation type="list" errorStyle="warning" allowBlank="1" showErrorMessage="1" error="Voer juiste waarde in. " sqref="C3 F3 I3 C5 F5 I5 C7 F7 I7 C19 F19 I19 C21 F21 I21 C23 F23 I23 C25 F25 I25 I9 F9 C9 I11 F11 C11 I13 F13 C13 I15 F15 C15" xr:uid="{00000000-0002-0000-0100-000000000000}">
      <formula1>SCORE</formula1>
    </dataValidation>
  </dataValidations>
  <pageMargins left="0.7" right="0.7" top="0.75" bottom="0.75" header="0.3" footer="0.3"/>
  <pageSetup paperSize="8" scale="4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28"/>
  <sheetViews>
    <sheetView showGridLines="0" zoomScale="90" zoomScaleNormal="90" zoomScalePageLayoutView="85" workbookViewId="0">
      <pane ySplit="1" topLeftCell="A16" activePane="bottomLeft" state="frozen"/>
      <selection pane="bottomLeft" activeCell="H1" activeCellId="2" sqref="B1:B1048576 E1:E1048576 H1:H1048576"/>
    </sheetView>
  </sheetViews>
  <sheetFormatPr baseColWidth="10" defaultColWidth="8.83203125" defaultRowHeight="13" x14ac:dyDescent="0.15"/>
  <cols>
    <col min="1" max="1" width="90.83203125" style="3" customWidth="1"/>
    <col min="2" max="2" width="2.83203125" style="5" customWidth="1"/>
    <col min="3" max="3" width="25.83203125" style="4" customWidth="1"/>
    <col min="4" max="4" width="3.83203125" style="4" customWidth="1"/>
    <col min="5" max="5" width="2.83203125" style="121" customWidth="1"/>
    <col min="6" max="6" width="25.83203125" style="4" customWidth="1"/>
    <col min="7" max="7" width="3.83203125" style="4" customWidth="1"/>
    <col min="8" max="8" width="2.83203125" style="121" customWidth="1"/>
    <col min="9" max="9" width="25.83203125" style="3" customWidth="1"/>
    <col min="10" max="10" width="3.83203125" style="3" customWidth="1"/>
    <col min="11" max="11" width="11.6640625" style="3" bestFit="1" customWidth="1"/>
    <col min="12" max="16384" width="8.83203125" style="3"/>
  </cols>
  <sheetData>
    <row r="1" spans="1:11" ht="50" customHeight="1" x14ac:dyDescent="0.2">
      <c r="A1" s="35" t="s">
        <v>1</v>
      </c>
      <c r="B1" s="8"/>
      <c r="C1" s="96" t="str">
        <f>'Beoordelaar 1'!C1:D1</f>
        <v>Inschrijver 1</v>
      </c>
      <c r="D1" s="95"/>
      <c r="E1" s="8"/>
      <c r="F1" s="94" t="str">
        <f>'Beoordelaar 1'!F1:G1</f>
        <v>Inschrijver 2</v>
      </c>
      <c r="G1" s="95"/>
      <c r="H1" s="8"/>
      <c r="I1" s="94" t="str">
        <f>'Beoordelaar 1'!I1:J1</f>
        <v>Inschrijver 3</v>
      </c>
      <c r="J1" s="95"/>
      <c r="K1" s="2"/>
    </row>
    <row r="2" spans="1:11" ht="40" customHeight="1" x14ac:dyDescent="0.15">
      <c r="A2" s="36" t="str">
        <f>'Beoordelen 1. Open vragen'!A3:G3</f>
        <v>6.1	BEANTWOORDING OPEN VRAGEN + 6.2 TOELICHTING BEANTWOORDING</v>
      </c>
      <c r="B2" s="6"/>
      <c r="C2" s="97"/>
      <c r="D2" s="93"/>
      <c r="E2" s="6"/>
      <c r="F2" s="97"/>
      <c r="G2" s="93"/>
      <c r="H2" s="6"/>
      <c r="I2" s="97"/>
      <c r="J2" s="93"/>
    </row>
    <row r="3" spans="1:11" ht="20" customHeight="1" x14ac:dyDescent="0.15">
      <c r="A3" s="87" t="str">
        <f>'Beoordelen 1. Open vragen'!A7</f>
        <v xml:space="preserve">Inschrijver dient te beschrijven op maximaal 2 A4 (toe te voegen op TenderNed) op welke wijze zij bij aanvang van de opdracht zich gaat verdiepen in de organisatie van de opdrachtgever, veel voorkomende vraagstukken en hoe zij haar dienstverlening gaat afstemmen op de uitvoering van de nadere opdrachten. Inschrijver beschrijft hier minimaal een realistisch tijdspad, communicatieplan en een verwachte inzet (in tijd) van de opdrachtgever. </v>
      </c>
      <c r="B3" s="7"/>
      <c r="C3" s="40" t="s">
        <v>8</v>
      </c>
      <c r="D3" s="41"/>
      <c r="E3" s="7"/>
      <c r="F3" s="40" t="s">
        <v>8</v>
      </c>
      <c r="G3" s="41"/>
      <c r="H3" s="7"/>
      <c r="I3" s="40" t="s">
        <v>8</v>
      </c>
      <c r="J3" s="41"/>
    </row>
    <row r="4" spans="1:11" ht="166" customHeight="1" x14ac:dyDescent="0.15">
      <c r="A4" s="88"/>
      <c r="B4" s="7"/>
      <c r="C4" s="89" t="s">
        <v>3</v>
      </c>
      <c r="D4" s="90"/>
      <c r="E4" s="7"/>
      <c r="F4" s="91" t="s">
        <v>3</v>
      </c>
      <c r="G4" s="90"/>
      <c r="H4" s="7"/>
      <c r="I4" s="91" t="s">
        <v>3</v>
      </c>
      <c r="J4" s="90"/>
    </row>
    <row r="5" spans="1:11" ht="20" customHeight="1" x14ac:dyDescent="0.15">
      <c r="A5" s="87" t="str">
        <f>'Beoordelen 1. Open vragen'!A10</f>
        <v>Inschrijver dient te beschrijven op maximaal 2 A4 (toe te voegen op TenderNed) op welke wijze zij invulling geef aan goed werkgeverschap gericht op ZZP’ers, onderwijsgevend personeel en onderwijsassistenten en beschrijft hierbij minimaal de volgende punten;
1.	Communicatie met potentiële kandidaten;
2.	Communicatie met personeel onder contract;
3.	Ontwikkeling (deskundigheidsbevordering) van personeel onder contract;
4.	Ontwikkeling potentiële kandidaten;
5.	Het binden en motiveren van potentiële kandidaten aan de organisatie van de inschrijver;
6.	Het binden en motiveren van ingezet personeel (en ZZP’ers) aan de organisatie van de inschrijver;
7.	Organiseren events.</v>
      </c>
      <c r="B5" s="7"/>
      <c r="C5" s="40" t="s">
        <v>8</v>
      </c>
      <c r="D5" s="41"/>
      <c r="E5" s="7"/>
      <c r="F5" s="40" t="s">
        <v>8</v>
      </c>
      <c r="G5" s="41"/>
      <c r="H5" s="7"/>
      <c r="I5" s="40" t="s">
        <v>8</v>
      </c>
      <c r="J5" s="41"/>
    </row>
    <row r="6" spans="1:11" ht="154" customHeight="1" x14ac:dyDescent="0.15">
      <c r="A6" s="88"/>
      <c r="B6" s="7"/>
      <c r="C6" s="89" t="s">
        <v>3</v>
      </c>
      <c r="D6" s="90"/>
      <c r="E6" s="7"/>
      <c r="F6" s="91" t="s">
        <v>3</v>
      </c>
      <c r="G6" s="90"/>
      <c r="H6" s="7"/>
      <c r="I6" s="91" t="s">
        <v>3</v>
      </c>
      <c r="J6" s="90"/>
    </row>
    <row r="7" spans="1:11" ht="20" customHeight="1" x14ac:dyDescent="0.15">
      <c r="A7" s="87" t="str">
        <f>'Beoordelen 1. Open vragen'!A13</f>
        <v xml:space="preserve">Inschrijver dient te beschrijven op maximaal 2 A4 (toe te voegen op TenderNed) welke werkwijze zij hanteert bij een aanvraag voor personeel (ZZP’ers, onderwijsgevend personeel en onderwijsassistenten) voor een onderwijsorganisatie. Inschrijver beschrijft hierbij minimaal;
•	De wijze van werven en selecteren; 
•	Welke middelen inschrijver inzet voor de werving;
•	Hierbij geeft inschrijver minimaal aan op welke wijze zij de diplomering, werkervaring, bevoegdheid en geschiktheid toetst;
•	Welke werkwijze zij hanteert bij het afwijzen, dan wel terugkoppelen van een afwijzing vanuit ASG van kandidaten. Als mede hoe inschrijver ervoor zorgt dat ze afgewezen doch geschikte kandidaten gemotiveerd houdt voor eventuele volgende vacatures en hoe deze kandidaten een positief beeld houden van ASG.
Hierin wordt er verwacht dat de inschrijver duidelijk beschrijft wat de rol van de opdrachtgever in deze procedure is. </v>
      </c>
      <c r="B7" s="7"/>
      <c r="C7" s="40" t="s">
        <v>8</v>
      </c>
      <c r="D7" s="41"/>
      <c r="E7" s="7"/>
      <c r="F7" s="40" t="s">
        <v>8</v>
      </c>
      <c r="G7" s="41"/>
      <c r="H7" s="7"/>
      <c r="I7" s="40" t="s">
        <v>8</v>
      </c>
      <c r="J7" s="41"/>
    </row>
    <row r="8" spans="1:11" ht="159" customHeight="1" x14ac:dyDescent="0.15">
      <c r="A8" s="88"/>
      <c r="B8" s="7"/>
      <c r="C8" s="89" t="s">
        <v>3</v>
      </c>
      <c r="D8" s="90"/>
      <c r="E8" s="7"/>
      <c r="F8" s="91" t="s">
        <v>3</v>
      </c>
      <c r="G8" s="90"/>
      <c r="H8" s="7"/>
      <c r="I8" s="91" t="s">
        <v>3</v>
      </c>
      <c r="J8" s="90"/>
    </row>
    <row r="9" spans="1:11" ht="21" customHeight="1" x14ac:dyDescent="0.15">
      <c r="A9" s="87" t="str">
        <f>'Beoordelen 1. Open vragen'!A16</f>
        <v xml:space="preserve">Inschrijver dient te beschrijven op maximaal 1 A4 (toe te voegen op TenderNed) hoe zij invulling denkt te gaan geven aan succesmanagement na een eventuele gunning. In de beantwoording beschrijft inschrijver minimaal het volgende: welk niveau accountmanagement zij gaat inzetten, op welke wijze zij de opdrachtgever gaat ondersteunen in het verder ontwikkelen van de relatie met kandidaten en opdrachtnemer, met welke frequentie zij overleggen met de contactpersonen van de opdrachtgever wil voeren, hoe zij dit denkt te gaan organiseren en welke onderwerpen hierbij minimaal aan bod komen. </v>
      </c>
      <c r="B9" s="7"/>
      <c r="C9" s="40" t="s">
        <v>8</v>
      </c>
      <c r="D9" s="41"/>
      <c r="E9" s="7"/>
      <c r="F9" s="40" t="s">
        <v>8</v>
      </c>
      <c r="G9" s="41"/>
      <c r="H9" s="7"/>
      <c r="I9" s="40" t="s">
        <v>8</v>
      </c>
      <c r="J9" s="41"/>
    </row>
    <row r="10" spans="1:11" ht="156" customHeight="1" x14ac:dyDescent="0.15">
      <c r="A10" s="88"/>
      <c r="B10" s="7"/>
      <c r="C10" s="89" t="s">
        <v>3</v>
      </c>
      <c r="D10" s="90"/>
      <c r="E10" s="7"/>
      <c r="F10" s="91" t="s">
        <v>3</v>
      </c>
      <c r="G10" s="90"/>
      <c r="H10" s="7"/>
      <c r="I10" s="91" t="s">
        <v>3</v>
      </c>
      <c r="J10" s="90"/>
    </row>
    <row r="11" spans="1:11" ht="21" customHeight="1" x14ac:dyDescent="0.15">
      <c r="A11" s="87" t="str">
        <f>'Beoordelen 1. Open vragen'!A19</f>
        <v>Inschrijver dient te beschrijven op maximaal 2 A4 (toe te voegen op TenderNed) op welke wijze zij bij andere onderwijsorganisaties moeilijk in te vullen vacatures hebben vervuld (uitgesplitst naar; wiskunde/ scheikunde/ natuurkunde/ Nederlands/ Aardrijkskunde/ Duits en Economie), uitgesplitst naar bevoegdheid 1e en 2e graads. 
Inschrijver dient hierbij ook te beschrijven op maximaal 1 extra A4 (toe te voegen op TenderNed) op welke wijze zij de komende drie jaar de continuïteit van de beschikbaarheid van kandidaten met betrekking tot hiervoor genoemde moeilijk invulbare vacatures voor onderwijsgevend personeel garandeert.</v>
      </c>
      <c r="B11" s="7"/>
      <c r="C11" s="40" t="s">
        <v>8</v>
      </c>
      <c r="D11" s="41"/>
      <c r="E11" s="7"/>
      <c r="F11" s="40" t="s">
        <v>8</v>
      </c>
      <c r="G11" s="41"/>
      <c r="H11" s="7"/>
      <c r="I11" s="40" t="s">
        <v>8</v>
      </c>
      <c r="J11" s="41"/>
    </row>
    <row r="12" spans="1:11" ht="156" customHeight="1" x14ac:dyDescent="0.15">
      <c r="A12" s="88"/>
      <c r="B12" s="7"/>
      <c r="C12" s="89" t="s">
        <v>3</v>
      </c>
      <c r="D12" s="90"/>
      <c r="E12" s="7"/>
      <c r="F12" s="91" t="s">
        <v>3</v>
      </c>
      <c r="G12" s="90"/>
      <c r="H12" s="7"/>
      <c r="I12" s="91" t="s">
        <v>3</v>
      </c>
      <c r="J12" s="90"/>
    </row>
    <row r="13" spans="1:11" ht="21" customHeight="1" x14ac:dyDescent="0.15">
      <c r="A13" s="87" t="str">
        <f>'Beoordelen 1. Open vragen'!A22</f>
        <v>Inschrijver dient te beschrijven op maximaal 1 A4 (toe te voegen op TenderNed) hoe zij omgaat en ervaring heeft met het inhuren en doorlenen van ZZP’ers en medewerkers vanuit andere bureaus/ organisaties die gewend zijn rechtstreeks zaken te doen met opdrachtgever. Hierbij beschrijft inschrijver minimaal op welke manier zij een aantrekkelijk landschap creëert voor ZZP’ers zodat zij geen last ondervinden van de doorleenconstructie tussen opdrachtnemer en opdrachtgever.</v>
      </c>
      <c r="B13" s="7"/>
      <c r="C13" s="40" t="s">
        <v>8</v>
      </c>
      <c r="D13" s="41"/>
      <c r="E13" s="7"/>
      <c r="F13" s="40" t="s">
        <v>8</v>
      </c>
      <c r="G13" s="41"/>
      <c r="H13" s="7"/>
      <c r="I13" s="40" t="s">
        <v>8</v>
      </c>
      <c r="J13" s="41"/>
    </row>
    <row r="14" spans="1:11" ht="156" customHeight="1" x14ac:dyDescent="0.15">
      <c r="A14" s="88"/>
      <c r="B14" s="7"/>
      <c r="C14" s="89" t="s">
        <v>3</v>
      </c>
      <c r="D14" s="90"/>
      <c r="E14" s="7"/>
      <c r="F14" s="91" t="s">
        <v>3</v>
      </c>
      <c r="G14" s="90"/>
      <c r="H14" s="7"/>
      <c r="I14" s="91" t="s">
        <v>3</v>
      </c>
      <c r="J14" s="90"/>
    </row>
    <row r="15" spans="1:11" ht="21" customHeight="1" x14ac:dyDescent="0.15">
      <c r="A15" s="87" t="str">
        <f>'Beoordelen 1. Open vragen'!A25</f>
        <v>Inschrijver dient te beschrijven op maximaal 2 A4 (toe te voegen op TenderNed) hoe het aanvraagproces eruitziet en beschrijft minimaal;
•	Inzage in de portal en/of andere middelen voor het aanvragen van een invalkracht door de opdrachtgever; 
•	Inzage in het administratieve proces voor de leidinggevende van de opdrachtgever;
•	Inzage in het administratieve proces voor de invalkracht;
•	Voorbeeldrapportage zoals beschreven in het programma van eisen, bestaande uit maximaal 8 pagina’s bovenop de gevraagde 2 pagina’s.</v>
      </c>
      <c r="B15" s="7"/>
      <c r="C15" s="40" t="s">
        <v>8</v>
      </c>
      <c r="D15" s="41"/>
      <c r="E15" s="7"/>
      <c r="F15" s="40" t="s">
        <v>8</v>
      </c>
      <c r="G15" s="41"/>
      <c r="H15" s="7"/>
      <c r="I15" s="40" t="s">
        <v>8</v>
      </c>
      <c r="J15" s="41"/>
    </row>
    <row r="16" spans="1:11" ht="156" customHeight="1" x14ac:dyDescent="0.15">
      <c r="A16" s="88"/>
      <c r="B16" s="7"/>
      <c r="C16" s="89" t="s">
        <v>3</v>
      </c>
      <c r="D16" s="90"/>
      <c r="E16" s="7"/>
      <c r="F16" s="91" t="s">
        <v>3</v>
      </c>
      <c r="G16" s="90"/>
      <c r="H16" s="7"/>
      <c r="I16" s="91" t="s">
        <v>3</v>
      </c>
      <c r="J16" s="90"/>
    </row>
    <row r="17" spans="1:10" ht="20" customHeight="1" x14ac:dyDescent="0.15">
      <c r="A17" s="37"/>
      <c r="B17" s="120"/>
      <c r="C17" s="38"/>
      <c r="D17" s="38"/>
      <c r="E17" s="120"/>
      <c r="F17" s="38"/>
      <c r="G17" s="38"/>
      <c r="H17" s="120"/>
      <c r="I17" s="38"/>
      <c r="J17" s="39"/>
    </row>
    <row r="18" spans="1:10" ht="40" customHeight="1" x14ac:dyDescent="0.15">
      <c r="A18" s="36" t="str">
        <f>'Beoordelen 2. Interview'!A1:B1</f>
        <v>6.3	INTERVIEW SLEUTELFUNCTIONARISSEN</v>
      </c>
      <c r="B18" s="6"/>
      <c r="C18" s="92"/>
      <c r="D18" s="93"/>
      <c r="E18" s="6"/>
      <c r="F18" s="92"/>
      <c r="G18" s="93"/>
      <c r="H18" s="6"/>
      <c r="I18" s="92"/>
      <c r="J18" s="93"/>
    </row>
    <row r="19" spans="1:10" ht="20" customHeight="1" x14ac:dyDescent="0.15">
      <c r="A19" s="87" t="str">
        <f>'Beoordelen 2. Interview'!A4:B4</f>
        <v>Vraag 1</v>
      </c>
      <c r="B19" s="7"/>
      <c r="C19" s="40" t="s">
        <v>8</v>
      </c>
      <c r="D19" s="41"/>
      <c r="E19" s="7"/>
      <c r="F19" s="40" t="s">
        <v>8</v>
      </c>
      <c r="G19" s="41"/>
      <c r="H19" s="7"/>
      <c r="I19" s="40" t="s">
        <v>8</v>
      </c>
      <c r="J19" s="41"/>
    </row>
    <row r="20" spans="1:10" ht="130" customHeight="1" x14ac:dyDescent="0.15">
      <c r="A20" s="88"/>
      <c r="B20" s="7"/>
      <c r="C20" s="89" t="s">
        <v>3</v>
      </c>
      <c r="D20" s="90"/>
      <c r="E20" s="7"/>
      <c r="F20" s="91" t="s">
        <v>3</v>
      </c>
      <c r="G20" s="90"/>
      <c r="H20" s="7"/>
      <c r="I20" s="91" t="s">
        <v>3</v>
      </c>
      <c r="J20" s="90"/>
    </row>
    <row r="21" spans="1:10" ht="20" customHeight="1" x14ac:dyDescent="0.15">
      <c r="A21" s="87" t="str">
        <f>'Beoordelen 2. Interview'!A5:B5</f>
        <v>Vraag 2</v>
      </c>
      <c r="B21" s="7"/>
      <c r="C21" s="40" t="s">
        <v>8</v>
      </c>
      <c r="D21" s="41"/>
      <c r="E21" s="7"/>
      <c r="F21" s="40" t="s">
        <v>8</v>
      </c>
      <c r="G21" s="41"/>
      <c r="H21" s="7"/>
      <c r="I21" s="40" t="s">
        <v>8</v>
      </c>
      <c r="J21" s="41"/>
    </row>
    <row r="22" spans="1:10" ht="130" customHeight="1" x14ac:dyDescent="0.15">
      <c r="A22" s="88"/>
      <c r="B22" s="7"/>
      <c r="C22" s="89" t="s">
        <v>3</v>
      </c>
      <c r="D22" s="90"/>
      <c r="E22" s="7"/>
      <c r="F22" s="91" t="s">
        <v>3</v>
      </c>
      <c r="G22" s="90"/>
      <c r="H22" s="7"/>
      <c r="I22" s="91" t="s">
        <v>3</v>
      </c>
      <c r="J22" s="90"/>
    </row>
    <row r="23" spans="1:10" ht="20" customHeight="1" x14ac:dyDescent="0.15">
      <c r="A23" s="87" t="str">
        <f>'Beoordelen 2. Interview'!A6:B6</f>
        <v>Vraag 3</v>
      </c>
      <c r="B23" s="7"/>
      <c r="C23" s="40" t="s">
        <v>8</v>
      </c>
      <c r="D23" s="41"/>
      <c r="E23" s="7"/>
      <c r="F23" s="40" t="s">
        <v>8</v>
      </c>
      <c r="G23" s="41"/>
      <c r="H23" s="7"/>
      <c r="I23" s="40" t="s">
        <v>8</v>
      </c>
      <c r="J23" s="41"/>
    </row>
    <row r="24" spans="1:10" ht="130" customHeight="1" x14ac:dyDescent="0.15">
      <c r="A24" s="88"/>
      <c r="B24" s="7"/>
      <c r="C24" s="89" t="s">
        <v>3</v>
      </c>
      <c r="D24" s="90"/>
      <c r="E24" s="7"/>
      <c r="F24" s="91" t="s">
        <v>3</v>
      </c>
      <c r="G24" s="90"/>
      <c r="H24" s="7"/>
      <c r="I24" s="91" t="s">
        <v>3</v>
      </c>
      <c r="J24" s="90"/>
    </row>
    <row r="25" spans="1:10" ht="20" customHeight="1" x14ac:dyDescent="0.15">
      <c r="A25" s="87" t="str">
        <f>'Beoordelen 2. Interview'!A7:B7</f>
        <v>Vraag 4</v>
      </c>
      <c r="B25" s="7"/>
      <c r="C25" s="40" t="s">
        <v>8</v>
      </c>
      <c r="D25" s="41"/>
      <c r="E25" s="7"/>
      <c r="F25" s="40" t="s">
        <v>8</v>
      </c>
      <c r="G25" s="41"/>
      <c r="H25" s="7"/>
      <c r="I25" s="40" t="s">
        <v>8</v>
      </c>
      <c r="J25" s="41"/>
    </row>
    <row r="26" spans="1:10" ht="130" customHeight="1" x14ac:dyDescent="0.15">
      <c r="A26" s="88"/>
      <c r="B26" s="7"/>
      <c r="C26" s="89" t="s">
        <v>3</v>
      </c>
      <c r="D26" s="90"/>
      <c r="E26" s="7"/>
      <c r="F26" s="91" t="s">
        <v>3</v>
      </c>
      <c r="G26" s="90"/>
      <c r="H26" s="7"/>
      <c r="I26" s="91" t="s">
        <v>3</v>
      </c>
      <c r="J26" s="90"/>
    </row>
    <row r="27" spans="1:10" ht="20" customHeight="1" x14ac:dyDescent="0.15">
      <c r="A27" s="37"/>
      <c r="B27" s="120"/>
      <c r="C27" s="38"/>
      <c r="D27" s="38"/>
      <c r="E27" s="120"/>
      <c r="F27" s="38"/>
      <c r="G27" s="38"/>
      <c r="H27" s="120"/>
      <c r="I27" s="38"/>
      <c r="J27" s="39"/>
    </row>
    <row r="28" spans="1:10" x14ac:dyDescent="0.15">
      <c r="A28" s="5"/>
      <c r="B28" s="121"/>
      <c r="H28" s="5"/>
    </row>
  </sheetData>
  <mergeCells count="53">
    <mergeCell ref="A25:A26"/>
    <mergeCell ref="C26:D26"/>
    <mergeCell ref="F26:G26"/>
    <mergeCell ref="I26:J26"/>
    <mergeCell ref="A21:A22"/>
    <mergeCell ref="C22:D22"/>
    <mergeCell ref="F22:G22"/>
    <mergeCell ref="I22:J22"/>
    <mergeCell ref="A23:A24"/>
    <mergeCell ref="C24:D24"/>
    <mergeCell ref="F24:G24"/>
    <mergeCell ref="I24:J24"/>
    <mergeCell ref="C18:D18"/>
    <mergeCell ref="F18:G18"/>
    <mergeCell ref="I18:J18"/>
    <mergeCell ref="A19:A20"/>
    <mergeCell ref="C20:D20"/>
    <mergeCell ref="F20:G20"/>
    <mergeCell ref="I20:J20"/>
    <mergeCell ref="A3:A4"/>
    <mergeCell ref="C4:D4"/>
    <mergeCell ref="F4:G4"/>
    <mergeCell ref="I4:J4"/>
    <mergeCell ref="A5:A6"/>
    <mergeCell ref="C6:D6"/>
    <mergeCell ref="F6:G6"/>
    <mergeCell ref="I6:J6"/>
    <mergeCell ref="I1:J1"/>
    <mergeCell ref="C1:D1"/>
    <mergeCell ref="F1:G1"/>
    <mergeCell ref="C2:D2"/>
    <mergeCell ref="F2:G2"/>
    <mergeCell ref="I2:J2"/>
    <mergeCell ref="A9:A10"/>
    <mergeCell ref="C10:D10"/>
    <mergeCell ref="F10:G10"/>
    <mergeCell ref="I10:J10"/>
    <mergeCell ref="A7:A8"/>
    <mergeCell ref="C8:D8"/>
    <mergeCell ref="F8:G8"/>
    <mergeCell ref="I8:J8"/>
    <mergeCell ref="C16:D16"/>
    <mergeCell ref="F16:G16"/>
    <mergeCell ref="I16:J16"/>
    <mergeCell ref="A11:A12"/>
    <mergeCell ref="C12:D12"/>
    <mergeCell ref="F12:G12"/>
    <mergeCell ref="I12:J12"/>
    <mergeCell ref="A13:A14"/>
    <mergeCell ref="C14:D14"/>
    <mergeCell ref="F14:G14"/>
    <mergeCell ref="I14:J14"/>
    <mergeCell ref="A15:A16"/>
  </mergeCells>
  <dataValidations count="1">
    <dataValidation type="list" errorStyle="warning" allowBlank="1" showErrorMessage="1" error="Voer juiste waarde in. " sqref="C3 F3 I3 C5 F5 I5 C7 F7 I7 C19 F19 I19 C21 F21 I21 C23 F23 I23 C25 F25 I25 I9 F9 C9 I11 F11 C11 I13 F13 C13 I15 F15 C15" xr:uid="{7D7A6271-1F80-7C4D-8F71-9080DB15B39B}">
      <formula1>SCORE</formula1>
    </dataValidation>
  </dataValidations>
  <pageMargins left="0.7" right="0.7" top="0.75" bottom="0.75" header="0.3" footer="0.3"/>
  <pageSetup paperSize="8" scale="4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27"/>
  <sheetViews>
    <sheetView showGridLines="0" zoomScale="90" zoomScaleNormal="90" zoomScalePageLayoutView="85" workbookViewId="0">
      <pane ySplit="1" topLeftCell="A15" activePane="bottomLeft" state="frozen"/>
      <selection pane="bottomLeft" activeCell="H1" activeCellId="2" sqref="B1:B1048576 E1:E1048576 H1:H1048576"/>
    </sheetView>
  </sheetViews>
  <sheetFormatPr baseColWidth="10" defaultColWidth="8.83203125" defaultRowHeight="13" x14ac:dyDescent="0.15"/>
  <cols>
    <col min="1" max="1" width="90.83203125" style="3" customWidth="1"/>
    <col min="2" max="2" width="2.83203125" style="5" customWidth="1"/>
    <col min="3" max="3" width="25.83203125" style="4" customWidth="1"/>
    <col min="4" max="4" width="3.83203125" style="4" customWidth="1"/>
    <col min="5" max="5" width="2.83203125" style="121" customWidth="1"/>
    <col min="6" max="6" width="25.83203125" style="4" customWidth="1"/>
    <col min="7" max="7" width="3.83203125" style="4" customWidth="1"/>
    <col min="8" max="8" width="2.83203125" style="121" customWidth="1"/>
    <col min="9" max="9" width="25.83203125" style="3" customWidth="1"/>
    <col min="10" max="10" width="3.83203125" style="3" customWidth="1"/>
    <col min="11" max="11" width="11.6640625" style="3" bestFit="1" customWidth="1"/>
    <col min="12" max="16384" width="8.83203125" style="3"/>
  </cols>
  <sheetData>
    <row r="1" spans="1:11" ht="50" customHeight="1" x14ac:dyDescent="0.2">
      <c r="A1" s="35" t="s">
        <v>2</v>
      </c>
      <c r="B1" s="8"/>
      <c r="C1" s="96" t="str">
        <f>'Beoordelaar 1'!C1</f>
        <v>Inschrijver 1</v>
      </c>
      <c r="D1" s="95"/>
      <c r="E1" s="8"/>
      <c r="F1" s="94" t="str">
        <f>'Beoordelaar 1'!F1</f>
        <v>Inschrijver 2</v>
      </c>
      <c r="G1" s="95"/>
      <c r="H1" s="8"/>
      <c r="I1" s="94" t="str">
        <f>'Beoordelaar 1'!I1</f>
        <v>Inschrijver 3</v>
      </c>
      <c r="J1" s="95"/>
      <c r="K1" s="2"/>
    </row>
    <row r="2" spans="1:11" ht="40" customHeight="1" x14ac:dyDescent="0.15">
      <c r="A2" s="36" t="str">
        <f>'Beoordelen 1. Open vragen'!A3:G3</f>
        <v>6.1	BEANTWOORDING OPEN VRAGEN + 6.2 TOELICHTING BEANTWOORDING</v>
      </c>
      <c r="B2" s="6"/>
      <c r="C2" s="97"/>
      <c r="D2" s="93"/>
      <c r="E2" s="6"/>
      <c r="F2" s="97"/>
      <c r="G2" s="93"/>
      <c r="H2" s="6"/>
      <c r="I2" s="97"/>
      <c r="J2" s="93"/>
    </row>
    <row r="3" spans="1:11" ht="20" customHeight="1" x14ac:dyDescent="0.15">
      <c r="A3" s="87" t="str">
        <f>'Beoordelen 1. Open vragen'!A7</f>
        <v xml:space="preserve">Inschrijver dient te beschrijven op maximaal 2 A4 (toe te voegen op TenderNed) op welke wijze zij bij aanvang van de opdracht zich gaat verdiepen in de organisatie van de opdrachtgever, veel voorkomende vraagstukken en hoe zij haar dienstverlening gaat afstemmen op de uitvoering van de nadere opdrachten. Inschrijver beschrijft hier minimaal een realistisch tijdspad, communicatieplan en een verwachte inzet (in tijd) van de opdrachtgever. </v>
      </c>
      <c r="B3" s="7"/>
      <c r="C3" s="40" t="s">
        <v>8</v>
      </c>
      <c r="D3" s="41"/>
      <c r="E3" s="7"/>
      <c r="F3" s="40" t="s">
        <v>8</v>
      </c>
      <c r="G3" s="41"/>
      <c r="H3" s="7"/>
      <c r="I3" s="40" t="s">
        <v>8</v>
      </c>
      <c r="J3" s="41"/>
    </row>
    <row r="4" spans="1:11" ht="166" customHeight="1" x14ac:dyDescent="0.15">
      <c r="A4" s="88"/>
      <c r="B4" s="7"/>
      <c r="C4" s="89" t="s">
        <v>3</v>
      </c>
      <c r="D4" s="90"/>
      <c r="E4" s="7"/>
      <c r="F4" s="91" t="s">
        <v>3</v>
      </c>
      <c r="G4" s="90"/>
      <c r="H4" s="7"/>
      <c r="I4" s="91" t="s">
        <v>3</v>
      </c>
      <c r="J4" s="90"/>
    </row>
    <row r="5" spans="1:11" ht="20" customHeight="1" x14ac:dyDescent="0.15">
      <c r="A5" s="87" t="str">
        <f>'Beoordelen 1. Open vragen'!A10</f>
        <v>Inschrijver dient te beschrijven op maximaal 2 A4 (toe te voegen op TenderNed) op welke wijze zij invulling geef aan goed werkgeverschap gericht op ZZP’ers, onderwijsgevend personeel en onderwijsassistenten en beschrijft hierbij minimaal de volgende punten;
1.	Communicatie met potentiële kandidaten;
2.	Communicatie met personeel onder contract;
3.	Ontwikkeling (deskundigheidsbevordering) van personeel onder contract;
4.	Ontwikkeling potentiële kandidaten;
5.	Het binden en motiveren van potentiële kandidaten aan de organisatie van de inschrijver;
6.	Het binden en motiveren van ingezet personeel (en ZZP’ers) aan de organisatie van de inschrijver;
7.	Organiseren events.</v>
      </c>
      <c r="B5" s="7"/>
      <c r="C5" s="40" t="s">
        <v>8</v>
      </c>
      <c r="D5" s="41"/>
      <c r="E5" s="7"/>
      <c r="F5" s="40" t="s">
        <v>8</v>
      </c>
      <c r="G5" s="41"/>
      <c r="H5" s="7"/>
      <c r="I5" s="40" t="s">
        <v>8</v>
      </c>
      <c r="J5" s="41"/>
    </row>
    <row r="6" spans="1:11" ht="154" customHeight="1" x14ac:dyDescent="0.15">
      <c r="A6" s="88"/>
      <c r="B6" s="7"/>
      <c r="C6" s="89" t="s">
        <v>3</v>
      </c>
      <c r="D6" s="90"/>
      <c r="E6" s="7"/>
      <c r="F6" s="91" t="s">
        <v>3</v>
      </c>
      <c r="G6" s="90"/>
      <c r="H6" s="7"/>
      <c r="I6" s="91" t="s">
        <v>3</v>
      </c>
      <c r="J6" s="90"/>
    </row>
    <row r="7" spans="1:11" ht="20" customHeight="1" x14ac:dyDescent="0.15">
      <c r="A7" s="87" t="str">
        <f>'Beoordelen 1. Open vragen'!A13</f>
        <v xml:space="preserve">Inschrijver dient te beschrijven op maximaal 2 A4 (toe te voegen op TenderNed) welke werkwijze zij hanteert bij een aanvraag voor personeel (ZZP’ers, onderwijsgevend personeel en onderwijsassistenten) voor een onderwijsorganisatie. Inschrijver beschrijft hierbij minimaal;
•	De wijze van werven en selecteren; 
•	Welke middelen inschrijver inzet voor de werving;
•	Hierbij geeft inschrijver minimaal aan op welke wijze zij de diplomering, werkervaring, bevoegdheid en geschiktheid toetst;
•	Welke werkwijze zij hanteert bij het afwijzen, dan wel terugkoppelen van een afwijzing vanuit ASG van kandidaten. Als mede hoe inschrijver ervoor zorgt dat ze afgewezen doch geschikte kandidaten gemotiveerd houdt voor eventuele volgende vacatures en hoe deze kandidaten een positief beeld houden van ASG.
Hierin wordt er verwacht dat de inschrijver duidelijk beschrijft wat de rol van de opdrachtgever in deze procedure is. </v>
      </c>
      <c r="B7" s="7"/>
      <c r="C7" s="40" t="s">
        <v>8</v>
      </c>
      <c r="D7" s="41"/>
      <c r="E7" s="7"/>
      <c r="F7" s="40" t="s">
        <v>8</v>
      </c>
      <c r="G7" s="41"/>
      <c r="H7" s="7"/>
      <c r="I7" s="40" t="s">
        <v>8</v>
      </c>
      <c r="J7" s="41"/>
    </row>
    <row r="8" spans="1:11" ht="159" customHeight="1" x14ac:dyDescent="0.15">
      <c r="A8" s="88"/>
      <c r="B8" s="7"/>
      <c r="C8" s="89" t="s">
        <v>3</v>
      </c>
      <c r="D8" s="90"/>
      <c r="E8" s="7"/>
      <c r="F8" s="91" t="s">
        <v>3</v>
      </c>
      <c r="G8" s="90"/>
      <c r="H8" s="7"/>
      <c r="I8" s="91" t="s">
        <v>3</v>
      </c>
      <c r="J8" s="90"/>
    </row>
    <row r="9" spans="1:11" ht="21" customHeight="1" x14ac:dyDescent="0.15">
      <c r="A9" s="87" t="str">
        <f>'Beoordelen 1. Open vragen'!A16</f>
        <v xml:space="preserve">Inschrijver dient te beschrijven op maximaal 1 A4 (toe te voegen op TenderNed) hoe zij invulling denkt te gaan geven aan succesmanagement na een eventuele gunning. In de beantwoording beschrijft inschrijver minimaal het volgende: welk niveau accountmanagement zij gaat inzetten, op welke wijze zij de opdrachtgever gaat ondersteunen in het verder ontwikkelen van de relatie met kandidaten en opdrachtnemer, met welke frequentie zij overleggen met de contactpersonen van de opdrachtgever wil voeren, hoe zij dit denkt te gaan organiseren en welke onderwerpen hierbij minimaal aan bod komen. </v>
      </c>
      <c r="B9" s="7"/>
      <c r="C9" s="40" t="s">
        <v>8</v>
      </c>
      <c r="D9" s="41"/>
      <c r="E9" s="7"/>
      <c r="F9" s="40" t="s">
        <v>8</v>
      </c>
      <c r="G9" s="41"/>
      <c r="H9" s="7"/>
      <c r="I9" s="40" t="s">
        <v>8</v>
      </c>
      <c r="J9" s="41"/>
    </row>
    <row r="10" spans="1:11" ht="156" customHeight="1" x14ac:dyDescent="0.15">
      <c r="A10" s="88"/>
      <c r="B10" s="7"/>
      <c r="C10" s="89" t="s">
        <v>3</v>
      </c>
      <c r="D10" s="90"/>
      <c r="E10" s="7"/>
      <c r="F10" s="91" t="s">
        <v>3</v>
      </c>
      <c r="G10" s="90"/>
      <c r="H10" s="7"/>
      <c r="I10" s="91" t="s">
        <v>3</v>
      </c>
      <c r="J10" s="90"/>
    </row>
    <row r="11" spans="1:11" ht="21" customHeight="1" x14ac:dyDescent="0.15">
      <c r="A11" s="87" t="str">
        <f>'Beoordelen 1. Open vragen'!A19</f>
        <v>Inschrijver dient te beschrijven op maximaal 2 A4 (toe te voegen op TenderNed) op welke wijze zij bij andere onderwijsorganisaties moeilijk in te vullen vacatures hebben vervuld (uitgesplitst naar; wiskunde/ scheikunde/ natuurkunde/ Nederlands/ Aardrijkskunde/ Duits en Economie), uitgesplitst naar bevoegdheid 1e en 2e graads. 
Inschrijver dient hierbij ook te beschrijven op maximaal 1 extra A4 (toe te voegen op TenderNed) op welke wijze zij de komende drie jaar de continuïteit van de beschikbaarheid van kandidaten met betrekking tot hiervoor genoemde moeilijk invulbare vacatures voor onderwijsgevend personeel garandeert.</v>
      </c>
      <c r="B11" s="7"/>
      <c r="C11" s="40" t="s">
        <v>8</v>
      </c>
      <c r="D11" s="41"/>
      <c r="E11" s="7"/>
      <c r="F11" s="40" t="s">
        <v>8</v>
      </c>
      <c r="G11" s="41"/>
      <c r="H11" s="7"/>
      <c r="I11" s="40" t="s">
        <v>8</v>
      </c>
      <c r="J11" s="41"/>
    </row>
    <row r="12" spans="1:11" ht="156" customHeight="1" x14ac:dyDescent="0.15">
      <c r="A12" s="88"/>
      <c r="B12" s="7"/>
      <c r="C12" s="89" t="s">
        <v>3</v>
      </c>
      <c r="D12" s="90"/>
      <c r="E12" s="7"/>
      <c r="F12" s="91" t="s">
        <v>3</v>
      </c>
      <c r="G12" s="90"/>
      <c r="H12" s="7"/>
      <c r="I12" s="91" t="s">
        <v>3</v>
      </c>
      <c r="J12" s="90"/>
    </row>
    <row r="13" spans="1:11" ht="21" customHeight="1" x14ac:dyDescent="0.15">
      <c r="A13" s="87" t="str">
        <f>'Beoordelen 1. Open vragen'!A22</f>
        <v>Inschrijver dient te beschrijven op maximaal 1 A4 (toe te voegen op TenderNed) hoe zij omgaat en ervaring heeft met het inhuren en doorlenen van ZZP’ers en medewerkers vanuit andere bureaus/ organisaties die gewend zijn rechtstreeks zaken te doen met opdrachtgever. Hierbij beschrijft inschrijver minimaal op welke manier zij een aantrekkelijk landschap creëert voor ZZP’ers zodat zij geen last ondervinden van de doorleenconstructie tussen opdrachtnemer en opdrachtgever.</v>
      </c>
      <c r="B13" s="7"/>
      <c r="C13" s="40" t="s">
        <v>8</v>
      </c>
      <c r="D13" s="41"/>
      <c r="E13" s="7"/>
      <c r="F13" s="40" t="s">
        <v>8</v>
      </c>
      <c r="G13" s="41"/>
      <c r="H13" s="7"/>
      <c r="I13" s="40" t="s">
        <v>8</v>
      </c>
      <c r="J13" s="41"/>
    </row>
    <row r="14" spans="1:11" ht="156" customHeight="1" x14ac:dyDescent="0.15">
      <c r="A14" s="88"/>
      <c r="B14" s="7"/>
      <c r="C14" s="89" t="s">
        <v>3</v>
      </c>
      <c r="D14" s="90"/>
      <c r="E14" s="7"/>
      <c r="F14" s="91" t="s">
        <v>3</v>
      </c>
      <c r="G14" s="90"/>
      <c r="H14" s="7"/>
      <c r="I14" s="91" t="s">
        <v>3</v>
      </c>
      <c r="J14" s="90"/>
    </row>
    <row r="15" spans="1:11" ht="21" customHeight="1" x14ac:dyDescent="0.15">
      <c r="A15" s="87" t="str">
        <f>'Beoordelen 1. Open vragen'!A25</f>
        <v>Inschrijver dient te beschrijven op maximaal 2 A4 (toe te voegen op TenderNed) hoe het aanvraagproces eruitziet en beschrijft minimaal;
•	Inzage in de portal en/of andere middelen voor het aanvragen van een invalkracht door de opdrachtgever; 
•	Inzage in het administratieve proces voor de leidinggevende van de opdrachtgever;
•	Inzage in het administratieve proces voor de invalkracht;
•	Voorbeeldrapportage zoals beschreven in het programma van eisen, bestaande uit maximaal 8 pagina’s bovenop de gevraagde 2 pagina’s.</v>
      </c>
      <c r="B15" s="7"/>
      <c r="C15" s="40" t="s">
        <v>8</v>
      </c>
      <c r="D15" s="41"/>
      <c r="E15" s="7"/>
      <c r="F15" s="40" t="s">
        <v>8</v>
      </c>
      <c r="G15" s="41"/>
      <c r="H15" s="7"/>
      <c r="I15" s="40" t="s">
        <v>8</v>
      </c>
      <c r="J15" s="41"/>
    </row>
    <row r="16" spans="1:11" ht="157" customHeight="1" x14ac:dyDescent="0.15">
      <c r="A16" s="88"/>
      <c r="B16" s="7"/>
      <c r="C16" s="89" t="s">
        <v>3</v>
      </c>
      <c r="D16" s="90"/>
      <c r="E16" s="7"/>
      <c r="F16" s="91" t="s">
        <v>3</v>
      </c>
      <c r="G16" s="90"/>
      <c r="H16" s="7"/>
      <c r="I16" s="91" t="s">
        <v>3</v>
      </c>
      <c r="J16" s="90"/>
    </row>
    <row r="17" spans="1:10" ht="40" customHeight="1" x14ac:dyDescent="0.15">
      <c r="A17" s="36" t="str">
        <f>'Beoordelen 2. Interview'!A1:B1</f>
        <v>6.3	INTERVIEW SLEUTELFUNCTIONARISSEN</v>
      </c>
      <c r="B17" s="6"/>
      <c r="C17" s="92"/>
      <c r="D17" s="93"/>
      <c r="E17" s="6"/>
      <c r="F17" s="92"/>
      <c r="G17" s="93"/>
      <c r="H17" s="6"/>
      <c r="I17" s="92"/>
      <c r="J17" s="93"/>
    </row>
    <row r="18" spans="1:10" ht="20" customHeight="1" x14ac:dyDescent="0.15">
      <c r="A18" s="87" t="str">
        <f>'Beoordelen 2. Interview'!A4:B4</f>
        <v>Vraag 1</v>
      </c>
      <c r="B18" s="7"/>
      <c r="C18" s="40" t="s">
        <v>8</v>
      </c>
      <c r="D18" s="41"/>
      <c r="E18" s="7"/>
      <c r="F18" s="40" t="s">
        <v>8</v>
      </c>
      <c r="G18" s="41"/>
      <c r="H18" s="7"/>
      <c r="I18" s="40" t="s">
        <v>8</v>
      </c>
      <c r="J18" s="41"/>
    </row>
    <row r="19" spans="1:10" ht="130" customHeight="1" x14ac:dyDescent="0.15">
      <c r="A19" s="88"/>
      <c r="B19" s="7"/>
      <c r="C19" s="89" t="s">
        <v>3</v>
      </c>
      <c r="D19" s="90"/>
      <c r="E19" s="7"/>
      <c r="F19" s="91" t="s">
        <v>3</v>
      </c>
      <c r="G19" s="90"/>
      <c r="H19" s="7"/>
      <c r="I19" s="91" t="s">
        <v>3</v>
      </c>
      <c r="J19" s="90"/>
    </row>
    <row r="20" spans="1:10" ht="20" customHeight="1" x14ac:dyDescent="0.15">
      <c r="A20" s="87" t="str">
        <f>'Beoordelen 2. Interview'!A5:B5</f>
        <v>Vraag 2</v>
      </c>
      <c r="B20" s="7"/>
      <c r="C20" s="40" t="s">
        <v>8</v>
      </c>
      <c r="D20" s="41"/>
      <c r="E20" s="7"/>
      <c r="F20" s="40" t="s">
        <v>8</v>
      </c>
      <c r="G20" s="41"/>
      <c r="H20" s="7"/>
      <c r="I20" s="40" t="s">
        <v>8</v>
      </c>
      <c r="J20" s="41"/>
    </row>
    <row r="21" spans="1:10" ht="130" customHeight="1" x14ac:dyDescent="0.15">
      <c r="A21" s="88"/>
      <c r="B21" s="7"/>
      <c r="C21" s="89" t="s">
        <v>3</v>
      </c>
      <c r="D21" s="90"/>
      <c r="E21" s="7"/>
      <c r="F21" s="91" t="s">
        <v>3</v>
      </c>
      <c r="G21" s="90"/>
      <c r="H21" s="7"/>
      <c r="I21" s="91" t="s">
        <v>3</v>
      </c>
      <c r="J21" s="90"/>
    </row>
    <row r="22" spans="1:10" ht="20" customHeight="1" x14ac:dyDescent="0.15">
      <c r="A22" s="87" t="str">
        <f>'Beoordelen 2. Interview'!A6:B6</f>
        <v>Vraag 3</v>
      </c>
      <c r="B22" s="7"/>
      <c r="C22" s="40" t="s">
        <v>8</v>
      </c>
      <c r="D22" s="41"/>
      <c r="E22" s="7"/>
      <c r="F22" s="40" t="s">
        <v>8</v>
      </c>
      <c r="G22" s="41"/>
      <c r="H22" s="7"/>
      <c r="I22" s="40" t="s">
        <v>8</v>
      </c>
      <c r="J22" s="41"/>
    </row>
    <row r="23" spans="1:10" ht="130" customHeight="1" x14ac:dyDescent="0.15">
      <c r="A23" s="88"/>
      <c r="B23" s="7"/>
      <c r="C23" s="89" t="s">
        <v>3</v>
      </c>
      <c r="D23" s="90"/>
      <c r="E23" s="7"/>
      <c r="F23" s="91" t="s">
        <v>3</v>
      </c>
      <c r="G23" s="90"/>
      <c r="H23" s="7"/>
      <c r="I23" s="91" t="s">
        <v>3</v>
      </c>
      <c r="J23" s="90"/>
    </row>
    <row r="24" spans="1:10" ht="20" customHeight="1" x14ac:dyDescent="0.15">
      <c r="A24" s="87" t="str">
        <f>'Beoordelen 2. Interview'!A7:B7</f>
        <v>Vraag 4</v>
      </c>
      <c r="B24" s="7"/>
      <c r="C24" s="40" t="s">
        <v>8</v>
      </c>
      <c r="D24" s="41"/>
      <c r="E24" s="7"/>
      <c r="F24" s="40" t="s">
        <v>8</v>
      </c>
      <c r="G24" s="41"/>
      <c r="H24" s="7"/>
      <c r="I24" s="40" t="s">
        <v>8</v>
      </c>
      <c r="J24" s="41"/>
    </row>
    <row r="25" spans="1:10" ht="130" customHeight="1" x14ac:dyDescent="0.15">
      <c r="A25" s="88"/>
      <c r="B25" s="7"/>
      <c r="C25" s="89" t="s">
        <v>3</v>
      </c>
      <c r="D25" s="90"/>
      <c r="E25" s="7"/>
      <c r="F25" s="91" t="s">
        <v>3</v>
      </c>
      <c r="G25" s="90"/>
      <c r="H25" s="7"/>
      <c r="I25" s="91" t="s">
        <v>3</v>
      </c>
      <c r="J25" s="90"/>
    </row>
    <row r="26" spans="1:10" ht="20" customHeight="1" x14ac:dyDescent="0.15">
      <c r="A26" s="37"/>
      <c r="B26" s="120"/>
      <c r="C26" s="38"/>
      <c r="D26" s="38"/>
      <c r="E26" s="120"/>
      <c r="F26" s="38"/>
      <c r="G26" s="38"/>
      <c r="H26" s="120"/>
      <c r="I26" s="38"/>
      <c r="J26" s="39"/>
    </row>
    <row r="27" spans="1:10" x14ac:dyDescent="0.15">
      <c r="A27" s="5"/>
      <c r="B27" s="121"/>
      <c r="H27" s="5"/>
    </row>
  </sheetData>
  <mergeCells count="53">
    <mergeCell ref="A24:A25"/>
    <mergeCell ref="C25:D25"/>
    <mergeCell ref="F25:G25"/>
    <mergeCell ref="I25:J25"/>
    <mergeCell ref="A20:A21"/>
    <mergeCell ref="C21:D21"/>
    <mergeCell ref="F21:G21"/>
    <mergeCell ref="I21:J21"/>
    <mergeCell ref="A22:A23"/>
    <mergeCell ref="C23:D23"/>
    <mergeCell ref="F23:G23"/>
    <mergeCell ref="I23:J23"/>
    <mergeCell ref="C17:D17"/>
    <mergeCell ref="F17:G17"/>
    <mergeCell ref="I17:J17"/>
    <mergeCell ref="A18:A19"/>
    <mergeCell ref="C19:D19"/>
    <mergeCell ref="F19:G19"/>
    <mergeCell ref="I19:J19"/>
    <mergeCell ref="A3:A4"/>
    <mergeCell ref="C4:D4"/>
    <mergeCell ref="F4:G4"/>
    <mergeCell ref="I4:J4"/>
    <mergeCell ref="A5:A6"/>
    <mergeCell ref="C6:D6"/>
    <mergeCell ref="F6:G6"/>
    <mergeCell ref="I6:J6"/>
    <mergeCell ref="I1:J1"/>
    <mergeCell ref="C1:D1"/>
    <mergeCell ref="F1:G1"/>
    <mergeCell ref="C2:D2"/>
    <mergeCell ref="F2:G2"/>
    <mergeCell ref="I2:J2"/>
    <mergeCell ref="A9:A10"/>
    <mergeCell ref="C10:D10"/>
    <mergeCell ref="F10:G10"/>
    <mergeCell ref="I10:J10"/>
    <mergeCell ref="A7:A8"/>
    <mergeCell ref="C8:D8"/>
    <mergeCell ref="F8:G8"/>
    <mergeCell ref="I8:J8"/>
    <mergeCell ref="C16:D16"/>
    <mergeCell ref="F16:G16"/>
    <mergeCell ref="I16:J16"/>
    <mergeCell ref="A11:A12"/>
    <mergeCell ref="C12:D12"/>
    <mergeCell ref="F12:G12"/>
    <mergeCell ref="I12:J12"/>
    <mergeCell ref="A13:A14"/>
    <mergeCell ref="C14:D14"/>
    <mergeCell ref="F14:G14"/>
    <mergeCell ref="I14:J14"/>
    <mergeCell ref="A15:A16"/>
  </mergeCells>
  <dataValidations count="1">
    <dataValidation type="list" errorStyle="warning" allowBlank="1" showErrorMessage="1" error="Voer juiste waarde in. " sqref="C3 F3 I3 C5 F5 I5 C7 F7 I7 C18 F18 I18 C20 F20 I20 C22 F22 I22 C24 F24 I24 I9 F9 C9 I11 F11 C11 I13 F13 C13 I15 F15 C15" xr:uid="{D58AD608-C006-644B-93A0-E1914C48CB98}">
      <formula1>SCORE</formula1>
    </dataValidation>
  </dataValidations>
  <pageMargins left="0.7" right="0.7" top="0.75" bottom="0.75" header="0.3" footer="0.3"/>
  <pageSetup paperSize="8" scale="4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C49F8-F881-6D41-A5B5-F6CB9BF944FB}">
  <dimension ref="A1:K27"/>
  <sheetViews>
    <sheetView showGridLines="0" topLeftCell="A19" workbookViewId="0">
      <selection activeCell="H19" activeCellId="2" sqref="B1:B1048576 E1:E1048576 H1:H1048576"/>
    </sheetView>
  </sheetViews>
  <sheetFormatPr baseColWidth="10" defaultColWidth="8.83203125" defaultRowHeight="13" x14ac:dyDescent="0.15"/>
  <cols>
    <col min="1" max="1" width="90.83203125" style="3" customWidth="1"/>
    <col min="2" max="2" width="2.83203125" style="5" customWidth="1"/>
    <col min="3" max="3" width="25.83203125" style="4" customWidth="1"/>
    <col min="4" max="4" width="3.83203125" style="4" customWidth="1"/>
    <col min="5" max="5" width="2.83203125" style="121" customWidth="1"/>
    <col min="6" max="6" width="25.83203125" style="4" customWidth="1"/>
    <col min="7" max="7" width="3.83203125" style="4" customWidth="1"/>
    <col min="8" max="8" width="2.83203125" style="121" customWidth="1"/>
    <col min="9" max="9" width="25.83203125" style="3" customWidth="1"/>
    <col min="10" max="10" width="3.83203125" style="3" customWidth="1"/>
    <col min="11" max="11" width="11.6640625" style="3" bestFit="1" customWidth="1"/>
    <col min="12" max="16384" width="8.83203125" style="3"/>
  </cols>
  <sheetData>
    <row r="1" spans="1:11" ht="50" customHeight="1" x14ac:dyDescent="0.2">
      <c r="A1" s="35" t="s">
        <v>49</v>
      </c>
      <c r="B1" s="8"/>
      <c r="C1" s="96" t="str">
        <f>'Beoordelaar 1'!C1</f>
        <v>Inschrijver 1</v>
      </c>
      <c r="D1" s="95"/>
      <c r="E1" s="8"/>
      <c r="F1" s="94" t="str">
        <f>'Beoordelaar 1'!F1</f>
        <v>Inschrijver 2</v>
      </c>
      <c r="G1" s="95"/>
      <c r="H1" s="8"/>
      <c r="I1" s="94" t="str">
        <f>'Beoordelaar 1'!I1</f>
        <v>Inschrijver 3</v>
      </c>
      <c r="J1" s="95"/>
      <c r="K1" s="2"/>
    </row>
    <row r="2" spans="1:11" ht="40" customHeight="1" x14ac:dyDescent="0.15">
      <c r="A2" s="36" t="str">
        <f>'Beoordelen 1. Open vragen'!A3:G3</f>
        <v>6.1	BEANTWOORDING OPEN VRAGEN + 6.2 TOELICHTING BEANTWOORDING</v>
      </c>
      <c r="B2" s="6"/>
      <c r="C2" s="97"/>
      <c r="D2" s="93"/>
      <c r="E2" s="6"/>
      <c r="F2" s="97"/>
      <c r="G2" s="93"/>
      <c r="H2" s="6"/>
      <c r="I2" s="97"/>
      <c r="J2" s="93"/>
    </row>
    <row r="3" spans="1:11" ht="20" customHeight="1" x14ac:dyDescent="0.15">
      <c r="A3" s="87" t="str">
        <f>'Beoordelen 1. Open vragen'!A7</f>
        <v xml:space="preserve">Inschrijver dient te beschrijven op maximaal 2 A4 (toe te voegen op TenderNed) op welke wijze zij bij aanvang van de opdracht zich gaat verdiepen in de organisatie van de opdrachtgever, veel voorkomende vraagstukken en hoe zij haar dienstverlening gaat afstemmen op de uitvoering van de nadere opdrachten. Inschrijver beschrijft hier minimaal een realistisch tijdspad, communicatieplan en een verwachte inzet (in tijd) van de opdrachtgever. </v>
      </c>
      <c r="B3" s="7"/>
      <c r="C3" s="40" t="s">
        <v>8</v>
      </c>
      <c r="D3" s="41"/>
      <c r="E3" s="7"/>
      <c r="F3" s="40" t="s">
        <v>8</v>
      </c>
      <c r="G3" s="41"/>
      <c r="H3" s="7"/>
      <c r="I3" s="40" t="s">
        <v>8</v>
      </c>
      <c r="J3" s="41"/>
    </row>
    <row r="4" spans="1:11" ht="166" customHeight="1" x14ac:dyDescent="0.15">
      <c r="A4" s="88"/>
      <c r="B4" s="7"/>
      <c r="C4" s="89" t="s">
        <v>3</v>
      </c>
      <c r="D4" s="90"/>
      <c r="E4" s="7"/>
      <c r="F4" s="91" t="s">
        <v>3</v>
      </c>
      <c r="G4" s="90"/>
      <c r="H4" s="7"/>
      <c r="I4" s="91" t="s">
        <v>3</v>
      </c>
      <c r="J4" s="90"/>
    </row>
    <row r="5" spans="1:11" ht="20" customHeight="1" x14ac:dyDescent="0.15">
      <c r="A5" s="87" t="str">
        <f>'Beoordelen 1. Open vragen'!A10</f>
        <v>Inschrijver dient te beschrijven op maximaal 2 A4 (toe te voegen op TenderNed) op welke wijze zij invulling geef aan goed werkgeverschap gericht op ZZP’ers, onderwijsgevend personeel en onderwijsassistenten en beschrijft hierbij minimaal de volgende punten;
1.	Communicatie met potentiële kandidaten;
2.	Communicatie met personeel onder contract;
3.	Ontwikkeling (deskundigheidsbevordering) van personeel onder contract;
4.	Ontwikkeling potentiële kandidaten;
5.	Het binden en motiveren van potentiële kandidaten aan de organisatie van de inschrijver;
6.	Het binden en motiveren van ingezet personeel (en ZZP’ers) aan de organisatie van de inschrijver;
7.	Organiseren events.</v>
      </c>
      <c r="B5" s="7"/>
      <c r="C5" s="40" t="s">
        <v>8</v>
      </c>
      <c r="D5" s="41"/>
      <c r="E5" s="7"/>
      <c r="F5" s="40" t="s">
        <v>8</v>
      </c>
      <c r="G5" s="41"/>
      <c r="H5" s="7"/>
      <c r="I5" s="40" t="s">
        <v>8</v>
      </c>
      <c r="J5" s="41"/>
    </row>
    <row r="6" spans="1:11" ht="154" customHeight="1" x14ac:dyDescent="0.15">
      <c r="A6" s="88"/>
      <c r="B6" s="7"/>
      <c r="C6" s="89" t="s">
        <v>3</v>
      </c>
      <c r="D6" s="90"/>
      <c r="E6" s="7"/>
      <c r="F6" s="91" t="s">
        <v>3</v>
      </c>
      <c r="G6" s="90"/>
      <c r="H6" s="7"/>
      <c r="I6" s="91" t="s">
        <v>3</v>
      </c>
      <c r="J6" s="90"/>
    </row>
    <row r="7" spans="1:11" ht="20" customHeight="1" x14ac:dyDescent="0.15">
      <c r="A7" s="87" t="str">
        <f>'Beoordelen 1. Open vragen'!A13</f>
        <v xml:space="preserve">Inschrijver dient te beschrijven op maximaal 2 A4 (toe te voegen op TenderNed) welke werkwijze zij hanteert bij een aanvraag voor personeel (ZZP’ers, onderwijsgevend personeel en onderwijsassistenten) voor een onderwijsorganisatie. Inschrijver beschrijft hierbij minimaal;
•	De wijze van werven en selecteren; 
•	Welke middelen inschrijver inzet voor de werving;
•	Hierbij geeft inschrijver minimaal aan op welke wijze zij de diplomering, werkervaring, bevoegdheid en geschiktheid toetst;
•	Welke werkwijze zij hanteert bij het afwijzen, dan wel terugkoppelen van een afwijzing vanuit ASG van kandidaten. Als mede hoe inschrijver ervoor zorgt dat ze afgewezen doch geschikte kandidaten gemotiveerd houdt voor eventuele volgende vacatures en hoe deze kandidaten een positief beeld houden van ASG.
Hierin wordt er verwacht dat de inschrijver duidelijk beschrijft wat de rol van de opdrachtgever in deze procedure is. </v>
      </c>
      <c r="B7" s="7"/>
      <c r="C7" s="40" t="s">
        <v>8</v>
      </c>
      <c r="D7" s="41"/>
      <c r="E7" s="7"/>
      <c r="F7" s="40" t="s">
        <v>8</v>
      </c>
      <c r="G7" s="41"/>
      <c r="H7" s="7"/>
      <c r="I7" s="40" t="s">
        <v>8</v>
      </c>
      <c r="J7" s="41"/>
    </row>
    <row r="8" spans="1:11" ht="159" customHeight="1" x14ac:dyDescent="0.15">
      <c r="A8" s="88"/>
      <c r="B8" s="7"/>
      <c r="C8" s="89" t="s">
        <v>3</v>
      </c>
      <c r="D8" s="90"/>
      <c r="E8" s="7"/>
      <c r="F8" s="91" t="s">
        <v>3</v>
      </c>
      <c r="G8" s="90"/>
      <c r="H8" s="7"/>
      <c r="I8" s="91" t="s">
        <v>3</v>
      </c>
      <c r="J8" s="90"/>
    </row>
    <row r="9" spans="1:11" ht="21" customHeight="1" x14ac:dyDescent="0.15">
      <c r="A9" s="87" t="str">
        <f>'Beoordelen 1. Open vragen'!A16</f>
        <v xml:space="preserve">Inschrijver dient te beschrijven op maximaal 1 A4 (toe te voegen op TenderNed) hoe zij invulling denkt te gaan geven aan succesmanagement na een eventuele gunning. In de beantwoording beschrijft inschrijver minimaal het volgende: welk niveau accountmanagement zij gaat inzetten, op welke wijze zij de opdrachtgever gaat ondersteunen in het verder ontwikkelen van de relatie met kandidaten en opdrachtnemer, met welke frequentie zij overleggen met de contactpersonen van de opdrachtgever wil voeren, hoe zij dit denkt te gaan organiseren en welke onderwerpen hierbij minimaal aan bod komen. </v>
      </c>
      <c r="B9" s="7"/>
      <c r="C9" s="40" t="s">
        <v>8</v>
      </c>
      <c r="D9" s="41"/>
      <c r="E9" s="7"/>
      <c r="F9" s="40" t="s">
        <v>8</v>
      </c>
      <c r="G9" s="41"/>
      <c r="H9" s="7"/>
      <c r="I9" s="40" t="s">
        <v>8</v>
      </c>
      <c r="J9" s="41"/>
    </row>
    <row r="10" spans="1:11" ht="156" customHeight="1" x14ac:dyDescent="0.15">
      <c r="A10" s="88"/>
      <c r="B10" s="7"/>
      <c r="C10" s="89" t="s">
        <v>3</v>
      </c>
      <c r="D10" s="90"/>
      <c r="E10" s="7"/>
      <c r="F10" s="91" t="s">
        <v>3</v>
      </c>
      <c r="G10" s="90"/>
      <c r="H10" s="7"/>
      <c r="I10" s="91" t="s">
        <v>3</v>
      </c>
      <c r="J10" s="90"/>
    </row>
    <row r="11" spans="1:11" ht="21" customHeight="1" x14ac:dyDescent="0.15">
      <c r="A11" s="87" t="str">
        <f>'Beoordelen 1. Open vragen'!A19</f>
        <v>Inschrijver dient te beschrijven op maximaal 2 A4 (toe te voegen op TenderNed) op welke wijze zij bij andere onderwijsorganisaties moeilijk in te vullen vacatures hebben vervuld (uitgesplitst naar; wiskunde/ scheikunde/ natuurkunde/ Nederlands/ Aardrijkskunde/ Duits en Economie), uitgesplitst naar bevoegdheid 1e en 2e graads. 
Inschrijver dient hierbij ook te beschrijven op maximaal 1 extra A4 (toe te voegen op TenderNed) op welke wijze zij de komende drie jaar de continuïteit van de beschikbaarheid van kandidaten met betrekking tot hiervoor genoemde moeilijk invulbare vacatures voor onderwijsgevend personeel garandeert.</v>
      </c>
      <c r="B11" s="7"/>
      <c r="C11" s="40" t="s">
        <v>8</v>
      </c>
      <c r="D11" s="41"/>
      <c r="E11" s="7"/>
      <c r="F11" s="40" t="s">
        <v>8</v>
      </c>
      <c r="G11" s="41"/>
      <c r="H11" s="7"/>
      <c r="I11" s="40" t="s">
        <v>8</v>
      </c>
      <c r="J11" s="41"/>
    </row>
    <row r="12" spans="1:11" ht="156" customHeight="1" x14ac:dyDescent="0.15">
      <c r="A12" s="88"/>
      <c r="B12" s="7"/>
      <c r="C12" s="89" t="s">
        <v>3</v>
      </c>
      <c r="D12" s="90"/>
      <c r="E12" s="7"/>
      <c r="F12" s="91" t="s">
        <v>3</v>
      </c>
      <c r="G12" s="90"/>
      <c r="H12" s="7"/>
      <c r="I12" s="91" t="s">
        <v>3</v>
      </c>
      <c r="J12" s="90"/>
    </row>
    <row r="13" spans="1:11" ht="21" customHeight="1" x14ac:dyDescent="0.15">
      <c r="A13" s="87" t="str">
        <f>'Beoordelen 1. Open vragen'!A22</f>
        <v>Inschrijver dient te beschrijven op maximaal 1 A4 (toe te voegen op TenderNed) hoe zij omgaat en ervaring heeft met het inhuren en doorlenen van ZZP’ers en medewerkers vanuit andere bureaus/ organisaties die gewend zijn rechtstreeks zaken te doen met opdrachtgever. Hierbij beschrijft inschrijver minimaal op welke manier zij een aantrekkelijk landschap creëert voor ZZP’ers zodat zij geen last ondervinden van de doorleenconstructie tussen opdrachtnemer en opdrachtgever.</v>
      </c>
      <c r="B13" s="7"/>
      <c r="C13" s="40" t="s">
        <v>8</v>
      </c>
      <c r="D13" s="41"/>
      <c r="E13" s="7"/>
      <c r="F13" s="40" t="s">
        <v>8</v>
      </c>
      <c r="G13" s="41"/>
      <c r="H13" s="7"/>
      <c r="I13" s="40" t="s">
        <v>8</v>
      </c>
      <c r="J13" s="41"/>
    </row>
    <row r="14" spans="1:11" ht="156" customHeight="1" x14ac:dyDescent="0.15">
      <c r="A14" s="88"/>
      <c r="B14" s="7"/>
      <c r="C14" s="89" t="s">
        <v>3</v>
      </c>
      <c r="D14" s="90"/>
      <c r="E14" s="7"/>
      <c r="F14" s="91" t="s">
        <v>3</v>
      </c>
      <c r="G14" s="90"/>
      <c r="H14" s="7"/>
      <c r="I14" s="91" t="s">
        <v>3</v>
      </c>
      <c r="J14" s="90"/>
    </row>
    <row r="15" spans="1:11" ht="21" customHeight="1" x14ac:dyDescent="0.15">
      <c r="A15" s="87" t="str">
        <f>'Beoordelen 1. Open vragen'!A25</f>
        <v>Inschrijver dient te beschrijven op maximaal 2 A4 (toe te voegen op TenderNed) hoe het aanvraagproces eruitziet en beschrijft minimaal;
•	Inzage in de portal en/of andere middelen voor het aanvragen van een invalkracht door de opdrachtgever; 
•	Inzage in het administratieve proces voor de leidinggevende van de opdrachtgever;
•	Inzage in het administratieve proces voor de invalkracht;
•	Voorbeeldrapportage zoals beschreven in het programma van eisen, bestaande uit maximaal 8 pagina’s bovenop de gevraagde 2 pagina’s.</v>
      </c>
      <c r="B15" s="7"/>
      <c r="C15" s="40" t="s">
        <v>8</v>
      </c>
      <c r="D15" s="41"/>
      <c r="E15" s="7"/>
      <c r="F15" s="40" t="s">
        <v>8</v>
      </c>
      <c r="G15" s="41"/>
      <c r="H15" s="7"/>
      <c r="I15" s="40" t="s">
        <v>8</v>
      </c>
      <c r="J15" s="41"/>
    </row>
    <row r="16" spans="1:11" ht="157" customHeight="1" x14ac:dyDescent="0.15">
      <c r="A16" s="88"/>
      <c r="B16" s="7"/>
      <c r="C16" s="89" t="s">
        <v>3</v>
      </c>
      <c r="D16" s="90"/>
      <c r="E16" s="7"/>
      <c r="F16" s="91" t="s">
        <v>3</v>
      </c>
      <c r="G16" s="90"/>
      <c r="H16" s="7"/>
      <c r="I16" s="91" t="s">
        <v>3</v>
      </c>
      <c r="J16" s="90"/>
    </row>
    <row r="17" spans="1:10" ht="40" customHeight="1" x14ac:dyDescent="0.15">
      <c r="A17" s="36" t="str">
        <f>'Beoordelen 2. Interview'!A1:B1</f>
        <v>6.3	INTERVIEW SLEUTELFUNCTIONARISSEN</v>
      </c>
      <c r="B17" s="6"/>
      <c r="C17" s="92"/>
      <c r="D17" s="93"/>
      <c r="E17" s="6"/>
      <c r="F17" s="92"/>
      <c r="G17" s="93"/>
      <c r="H17" s="6"/>
      <c r="I17" s="92"/>
      <c r="J17" s="93"/>
    </row>
    <row r="18" spans="1:10" ht="20" customHeight="1" x14ac:dyDescent="0.15">
      <c r="A18" s="87" t="str">
        <f>'Beoordelen 2. Interview'!A4:B4</f>
        <v>Vraag 1</v>
      </c>
      <c r="B18" s="7"/>
      <c r="C18" s="40" t="s">
        <v>8</v>
      </c>
      <c r="D18" s="41"/>
      <c r="E18" s="7"/>
      <c r="F18" s="40" t="s">
        <v>8</v>
      </c>
      <c r="G18" s="41"/>
      <c r="H18" s="7"/>
      <c r="I18" s="40" t="s">
        <v>8</v>
      </c>
      <c r="J18" s="41"/>
    </row>
    <row r="19" spans="1:10" ht="130" customHeight="1" x14ac:dyDescent="0.15">
      <c r="A19" s="88"/>
      <c r="B19" s="7"/>
      <c r="C19" s="89" t="s">
        <v>3</v>
      </c>
      <c r="D19" s="90"/>
      <c r="E19" s="7"/>
      <c r="F19" s="91" t="s">
        <v>3</v>
      </c>
      <c r="G19" s="90"/>
      <c r="H19" s="7"/>
      <c r="I19" s="91" t="s">
        <v>3</v>
      </c>
      <c r="J19" s="90"/>
    </row>
    <row r="20" spans="1:10" ht="20" customHeight="1" x14ac:dyDescent="0.15">
      <c r="A20" s="87" t="str">
        <f>'Beoordelen 2. Interview'!A5:B5</f>
        <v>Vraag 2</v>
      </c>
      <c r="B20" s="7"/>
      <c r="C20" s="40" t="s">
        <v>8</v>
      </c>
      <c r="D20" s="41"/>
      <c r="E20" s="7"/>
      <c r="F20" s="40" t="s">
        <v>8</v>
      </c>
      <c r="G20" s="41"/>
      <c r="H20" s="7"/>
      <c r="I20" s="40" t="s">
        <v>8</v>
      </c>
      <c r="J20" s="41"/>
    </row>
    <row r="21" spans="1:10" ht="130" customHeight="1" x14ac:dyDescent="0.15">
      <c r="A21" s="88"/>
      <c r="B21" s="7"/>
      <c r="C21" s="89" t="s">
        <v>3</v>
      </c>
      <c r="D21" s="90"/>
      <c r="E21" s="7"/>
      <c r="F21" s="91" t="s">
        <v>3</v>
      </c>
      <c r="G21" s="90"/>
      <c r="H21" s="7"/>
      <c r="I21" s="91" t="s">
        <v>3</v>
      </c>
      <c r="J21" s="90"/>
    </row>
    <row r="22" spans="1:10" ht="20" customHeight="1" x14ac:dyDescent="0.15">
      <c r="A22" s="87" t="str">
        <f>'Beoordelen 2. Interview'!A6:B6</f>
        <v>Vraag 3</v>
      </c>
      <c r="B22" s="7"/>
      <c r="C22" s="40" t="s">
        <v>8</v>
      </c>
      <c r="D22" s="41"/>
      <c r="E22" s="7"/>
      <c r="F22" s="40" t="s">
        <v>8</v>
      </c>
      <c r="G22" s="41"/>
      <c r="H22" s="7"/>
      <c r="I22" s="40" t="s">
        <v>8</v>
      </c>
      <c r="J22" s="41"/>
    </row>
    <row r="23" spans="1:10" ht="130" customHeight="1" x14ac:dyDescent="0.15">
      <c r="A23" s="88"/>
      <c r="B23" s="7"/>
      <c r="C23" s="89" t="s">
        <v>3</v>
      </c>
      <c r="D23" s="90"/>
      <c r="E23" s="7"/>
      <c r="F23" s="91" t="s">
        <v>3</v>
      </c>
      <c r="G23" s="90"/>
      <c r="H23" s="7"/>
      <c r="I23" s="91" t="s">
        <v>3</v>
      </c>
      <c r="J23" s="90"/>
    </row>
    <row r="24" spans="1:10" ht="20" customHeight="1" x14ac:dyDescent="0.15">
      <c r="A24" s="87" t="str">
        <f>'Beoordelen 2. Interview'!A7:B7</f>
        <v>Vraag 4</v>
      </c>
      <c r="B24" s="7"/>
      <c r="C24" s="40" t="s">
        <v>8</v>
      </c>
      <c r="D24" s="41"/>
      <c r="E24" s="7"/>
      <c r="F24" s="40" t="s">
        <v>8</v>
      </c>
      <c r="G24" s="41"/>
      <c r="H24" s="7"/>
      <c r="I24" s="40" t="s">
        <v>8</v>
      </c>
      <c r="J24" s="41"/>
    </row>
    <row r="25" spans="1:10" ht="130" customHeight="1" x14ac:dyDescent="0.15">
      <c r="A25" s="88"/>
      <c r="B25" s="7"/>
      <c r="C25" s="89" t="s">
        <v>3</v>
      </c>
      <c r="D25" s="90"/>
      <c r="E25" s="7"/>
      <c r="F25" s="91" t="s">
        <v>3</v>
      </c>
      <c r="G25" s="90"/>
      <c r="H25" s="7"/>
      <c r="I25" s="91" t="s">
        <v>3</v>
      </c>
      <c r="J25" s="90"/>
    </row>
    <row r="26" spans="1:10" ht="20" customHeight="1" x14ac:dyDescent="0.15">
      <c r="A26" s="37"/>
      <c r="B26" s="120"/>
      <c r="C26" s="38"/>
      <c r="D26" s="38"/>
      <c r="E26" s="120"/>
      <c r="F26" s="38"/>
      <c r="G26" s="38"/>
      <c r="H26" s="120"/>
      <c r="I26" s="38"/>
      <c r="J26" s="39"/>
    </row>
    <row r="27" spans="1:10" x14ac:dyDescent="0.15">
      <c r="A27" s="5"/>
      <c r="B27" s="121"/>
      <c r="H27" s="5"/>
    </row>
  </sheetData>
  <mergeCells count="53">
    <mergeCell ref="C1:D1"/>
    <mergeCell ref="F1:G1"/>
    <mergeCell ref="I1:J1"/>
    <mergeCell ref="C2:D2"/>
    <mergeCell ref="F2:G2"/>
    <mergeCell ref="I2:J2"/>
    <mergeCell ref="A3:A4"/>
    <mergeCell ref="C4:D4"/>
    <mergeCell ref="F4:G4"/>
    <mergeCell ref="I4:J4"/>
    <mergeCell ref="A5:A6"/>
    <mergeCell ref="C6:D6"/>
    <mergeCell ref="F6:G6"/>
    <mergeCell ref="I6:J6"/>
    <mergeCell ref="A7:A8"/>
    <mergeCell ref="C8:D8"/>
    <mergeCell ref="F8:G8"/>
    <mergeCell ref="I8:J8"/>
    <mergeCell ref="A9:A10"/>
    <mergeCell ref="C10:D10"/>
    <mergeCell ref="F10:G10"/>
    <mergeCell ref="I10:J10"/>
    <mergeCell ref="A11:A12"/>
    <mergeCell ref="C12:D12"/>
    <mergeCell ref="F12:G12"/>
    <mergeCell ref="I12:J12"/>
    <mergeCell ref="A13:A14"/>
    <mergeCell ref="C14:D14"/>
    <mergeCell ref="F14:G14"/>
    <mergeCell ref="I14:J14"/>
    <mergeCell ref="A15:A16"/>
    <mergeCell ref="C16:D16"/>
    <mergeCell ref="F16:G16"/>
    <mergeCell ref="I16:J16"/>
    <mergeCell ref="C17:D17"/>
    <mergeCell ref="F17:G17"/>
    <mergeCell ref="I17:J17"/>
    <mergeCell ref="A18:A19"/>
    <mergeCell ref="C19:D19"/>
    <mergeCell ref="F19:G19"/>
    <mergeCell ref="I19:J19"/>
    <mergeCell ref="A20:A21"/>
    <mergeCell ref="C21:D21"/>
    <mergeCell ref="F21:G21"/>
    <mergeCell ref="I21:J21"/>
    <mergeCell ref="A22:A23"/>
    <mergeCell ref="C23:D23"/>
    <mergeCell ref="F23:G23"/>
    <mergeCell ref="I23:J23"/>
    <mergeCell ref="A24:A25"/>
    <mergeCell ref="C25:D25"/>
    <mergeCell ref="F25:G25"/>
    <mergeCell ref="I25:J25"/>
  </mergeCells>
  <dataValidations count="1">
    <dataValidation type="list" errorStyle="warning" allowBlank="1" showErrorMessage="1" error="Voer juiste waarde in. " sqref="C3 F3 I3 C5 F5 I5 C7 F7 I7 C18 F18 I18 C20 F20 I20 C22 F22 I22 C24 F24 I24 I9 F9 C9 I11 F11 C11 I13 F13 C13 I15 F15 C15" xr:uid="{08061147-0A09-BD40-96CC-D280C73B240D}">
      <formula1>SCORE</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pageSetUpPr fitToPage="1"/>
  </sheetPr>
  <dimension ref="A1:P75"/>
  <sheetViews>
    <sheetView showGridLines="0" tabSelected="1" zoomScaleNormal="100" workbookViewId="0">
      <pane ySplit="1" topLeftCell="A15" activePane="bottomLeft" state="frozen"/>
      <selection pane="bottomLeft" activeCell="F46" sqref="F46"/>
    </sheetView>
  </sheetViews>
  <sheetFormatPr baseColWidth="10" defaultColWidth="8.83203125" defaultRowHeight="15" x14ac:dyDescent="0.2"/>
  <cols>
    <col min="1" max="1" width="80.83203125" customWidth="1"/>
    <col min="2" max="2" width="15.6640625" customWidth="1"/>
    <col min="3" max="3" width="2.83203125" style="5" customWidth="1"/>
    <col min="4" max="5" width="28.83203125" customWidth="1"/>
    <col min="6" max="6" width="2.83203125" customWidth="1"/>
    <col min="7" max="7" width="28.83203125" customWidth="1"/>
    <col min="8" max="8" width="28.83203125" style="5" customWidth="1"/>
    <col min="9" max="9" width="2.83203125" customWidth="1"/>
    <col min="10" max="12" width="28.83203125" customWidth="1"/>
    <col min="13" max="13" width="28.83203125" style="5" customWidth="1"/>
    <col min="14" max="17" width="28.83203125" customWidth="1"/>
  </cols>
  <sheetData>
    <row r="1" spans="1:13" ht="40" customHeight="1" x14ac:dyDescent="0.2">
      <c r="A1" s="112" t="s">
        <v>9</v>
      </c>
      <c r="B1" s="113"/>
      <c r="C1" s="42"/>
      <c r="D1" s="98" t="str">
        <f>'Beoordelaar 1'!C1</f>
        <v>Inschrijver 1</v>
      </c>
      <c r="E1" s="99"/>
      <c r="F1" s="9"/>
      <c r="G1" s="98" t="str">
        <f>'Beoordelaar 1'!F1</f>
        <v>Inschrijver 2</v>
      </c>
      <c r="H1" s="99"/>
      <c r="I1" s="9"/>
      <c r="J1" s="98" t="str">
        <f>'Beoordelaar 1'!I1</f>
        <v>Inschrijver 3</v>
      </c>
      <c r="K1" s="99"/>
      <c r="M1"/>
    </row>
    <row r="2" spans="1:13" ht="20" customHeight="1" x14ac:dyDescent="0.2">
      <c r="A2" s="44" t="str">
        <f>'Beoordelen 1. Open vragen'!A3:G3</f>
        <v>6.1	BEANTWOORDING OPEN VRAGEN + 6.2 TOELICHTING BEANTWOORDING</v>
      </c>
      <c r="B2" s="45"/>
      <c r="C2" s="6"/>
      <c r="D2" s="46" t="s">
        <v>38</v>
      </c>
      <c r="E2" s="47" t="s">
        <v>63</v>
      </c>
      <c r="F2" s="9"/>
      <c r="G2" s="46" t="s">
        <v>38</v>
      </c>
      <c r="H2" s="47" t="s">
        <v>63</v>
      </c>
      <c r="I2" s="9"/>
      <c r="J2" s="46" t="s">
        <v>38</v>
      </c>
      <c r="K2" s="47" t="s">
        <v>63</v>
      </c>
      <c r="M2"/>
    </row>
    <row r="3" spans="1:13" ht="50" customHeight="1" x14ac:dyDescent="0.2">
      <c r="A3" s="104" t="str">
        <f>'Beoordelen 1. Open vragen'!A7:B7</f>
        <v xml:space="preserve">Inschrijver dient te beschrijven op maximaal 2 A4 (toe te voegen op TenderNed) op welke wijze zij bij aanvang van de opdracht zich gaat verdiepen in de organisatie van de opdrachtgever, veel voorkomende vraagstukken en hoe zij haar dienstverlening gaat afstemmen op de uitvoering van de nadere opdrachten. Inschrijver beschrijft hier minimaal een realistisch tijdspad, communicatieplan en een verwachte inzet (in tijd) van de opdrachtgever. </v>
      </c>
      <c r="B3" s="51" t="s">
        <v>5</v>
      </c>
      <c r="C3" s="7"/>
      <c r="D3" s="50" t="str">
        <f>'Beoordelaar 1'!C3</f>
        <v>Score:</v>
      </c>
      <c r="E3" s="114" t="s">
        <v>3</v>
      </c>
      <c r="F3" s="7"/>
      <c r="G3" s="50" t="str">
        <f>'Beoordelaar 1'!F3</f>
        <v>Score:</v>
      </c>
      <c r="H3" s="114" t="s">
        <v>3</v>
      </c>
      <c r="I3" s="7"/>
      <c r="J3" s="50" t="str">
        <f>'Beoordelaar 1'!I3</f>
        <v>Score:</v>
      </c>
      <c r="K3" s="114" t="s">
        <v>3</v>
      </c>
      <c r="M3"/>
    </row>
    <row r="4" spans="1:13" ht="50" customHeight="1" x14ac:dyDescent="0.2">
      <c r="A4" s="105"/>
      <c r="B4" s="51" t="s">
        <v>6</v>
      </c>
      <c r="C4" s="7"/>
      <c r="D4" s="50" t="str">
        <f>'Beoordelaar 2'!C3</f>
        <v>Score:</v>
      </c>
      <c r="E4" s="114"/>
      <c r="F4" s="7"/>
      <c r="G4" s="50" t="str">
        <f>'Beoordelaar 2'!F3</f>
        <v>Score:</v>
      </c>
      <c r="H4" s="114"/>
      <c r="I4" s="7"/>
      <c r="J4" s="50" t="str">
        <f>'Beoordelaar 2'!I3</f>
        <v>Score:</v>
      </c>
      <c r="K4" s="114"/>
      <c r="M4"/>
    </row>
    <row r="5" spans="1:13" ht="50" customHeight="1" x14ac:dyDescent="0.2">
      <c r="A5" s="105"/>
      <c r="B5" s="51" t="s">
        <v>7</v>
      </c>
      <c r="C5" s="7"/>
      <c r="D5" s="50" t="str">
        <f>'Beoordelaar 2'!C3</f>
        <v>Score:</v>
      </c>
      <c r="E5" s="114"/>
      <c r="F5" s="7"/>
      <c r="G5" s="50" t="str">
        <f>'Beoordelaar 2'!F3</f>
        <v>Score:</v>
      </c>
      <c r="H5" s="114"/>
      <c r="I5" s="7"/>
      <c r="J5" s="50" t="str">
        <f>'Beoordelaar 2'!I3</f>
        <v>Score:</v>
      </c>
      <c r="K5" s="114"/>
      <c r="M5"/>
    </row>
    <row r="6" spans="1:13" ht="50" customHeight="1" x14ac:dyDescent="0.2">
      <c r="A6" s="105"/>
      <c r="B6" s="51" t="s">
        <v>50</v>
      </c>
      <c r="C6" s="7"/>
      <c r="D6" s="50" t="str">
        <f>'Beoordelaar 3'!C3</f>
        <v>Score:</v>
      </c>
      <c r="E6" s="114"/>
      <c r="F6" s="7"/>
      <c r="G6" s="50" t="str">
        <f>'Beoordelaar 3'!F3</f>
        <v>Score:</v>
      </c>
      <c r="H6" s="114"/>
      <c r="I6" s="7"/>
      <c r="J6" s="50" t="str">
        <f>'Beoordelaar 3'!I3</f>
        <v>Score:</v>
      </c>
      <c r="K6" s="114"/>
      <c r="M6"/>
    </row>
    <row r="7" spans="1:13" ht="20" customHeight="1" x14ac:dyDescent="0.2">
      <c r="A7" s="115" t="s">
        <v>33</v>
      </c>
      <c r="B7" s="115"/>
      <c r="C7" s="7"/>
      <c r="D7" s="48" t="s">
        <v>37</v>
      </c>
      <c r="E7" s="114"/>
      <c r="F7" s="7"/>
      <c r="G7" s="48" t="s">
        <v>37</v>
      </c>
      <c r="H7" s="114"/>
      <c r="I7" s="7"/>
      <c r="J7" s="48" t="s">
        <v>37</v>
      </c>
      <c r="K7" s="114"/>
      <c r="M7"/>
    </row>
    <row r="8" spans="1:13" ht="20" customHeight="1" x14ac:dyDescent="0.2">
      <c r="A8" s="116"/>
      <c r="B8" s="116"/>
      <c r="C8" s="7"/>
      <c r="D8" s="43" t="str">
        <f>IF(D7="Uitmuntend","€ 5.000",IF(D7="Goed","€ 3.000",IF(D7="Voldoende","€ 1.000",IF(D7="Matig","€ 0",IF(D7="Onvoldoende","KNOCK OUT"," ")))))</f>
        <v xml:space="preserve"> </v>
      </c>
      <c r="E8" s="114"/>
      <c r="F8" s="7"/>
      <c r="G8" s="43" t="str">
        <f>IF(G7="Uitmuntend","€ 5.000",IF(G7="Goed","€ 3.000",IF(G7="Voldoende","€ 1.000",IF(G7="Matig","€ 0",IF(G7="Onvoldoende","KNOCK OUT"," ")))))</f>
        <v xml:space="preserve"> </v>
      </c>
      <c r="H8" s="114"/>
      <c r="I8" s="7"/>
      <c r="J8" s="43" t="str">
        <f>IF(J7="Uitmuntend","€ 5.000",IF(J7="Goed","€ 3.000",IF(J7="Voldoende","€ 1.000",IF(J7="Matig","€ 0",IF(J7="Onvoldoende","KNOCK OUT"," ")))))</f>
        <v xml:space="preserve"> </v>
      </c>
      <c r="K8" s="114"/>
      <c r="M8"/>
    </row>
    <row r="9" spans="1:13" ht="50" customHeight="1" x14ac:dyDescent="0.2">
      <c r="A9" s="104" t="str">
        <f>'Beoordelen 1. Open vragen'!A10:B10</f>
        <v>Inschrijver dient te beschrijven op maximaal 2 A4 (toe te voegen op TenderNed) op welke wijze zij invulling geef aan goed werkgeverschap gericht op ZZP’ers, onderwijsgevend personeel en onderwijsassistenten en beschrijft hierbij minimaal de volgende punten;
1.	Communicatie met potentiële kandidaten;
2.	Communicatie met personeel onder contract;
3.	Ontwikkeling (deskundigheidsbevordering) van personeel onder contract;
4.	Ontwikkeling potentiële kandidaten;
5.	Het binden en motiveren van potentiële kandidaten aan de organisatie van de inschrijver;
6.	Het binden en motiveren van ingezet personeel (en ZZP’ers) aan de organisatie van de inschrijver;
7.	Organiseren events.</v>
      </c>
      <c r="B9" s="51" t="s">
        <v>5</v>
      </c>
      <c r="C9" s="7"/>
      <c r="D9" s="50" t="str">
        <f>'Beoordelaar 1'!C5</f>
        <v>Score:</v>
      </c>
      <c r="E9" s="109" t="s">
        <v>3</v>
      </c>
      <c r="F9" s="7"/>
      <c r="G9" s="50" t="str">
        <f>'Beoordelaar 1'!F5</f>
        <v>Score:</v>
      </c>
      <c r="H9" s="114" t="s">
        <v>3</v>
      </c>
      <c r="I9" s="7"/>
      <c r="J9" s="50" t="str">
        <f>'Beoordelaar 1'!I5</f>
        <v>Score:</v>
      </c>
      <c r="K9" s="114" t="s">
        <v>3</v>
      </c>
      <c r="M9"/>
    </row>
    <row r="10" spans="1:13" ht="50" customHeight="1" x14ac:dyDescent="0.2">
      <c r="A10" s="105"/>
      <c r="B10" s="51" t="s">
        <v>6</v>
      </c>
      <c r="C10" s="7"/>
      <c r="D10" s="50" t="str">
        <f>'Beoordelaar 2'!C5</f>
        <v>Score:</v>
      </c>
      <c r="E10" s="110"/>
      <c r="F10" s="7"/>
      <c r="G10" s="50" t="str">
        <f>'Beoordelaar 2'!F5</f>
        <v>Score:</v>
      </c>
      <c r="H10" s="114"/>
      <c r="I10" s="7"/>
      <c r="J10" s="50" t="str">
        <f>'Beoordelaar 2'!I5</f>
        <v>Score:</v>
      </c>
      <c r="K10" s="114"/>
      <c r="M10"/>
    </row>
    <row r="11" spans="1:13" ht="50" customHeight="1" x14ac:dyDescent="0.2">
      <c r="A11" s="105"/>
      <c r="B11" s="51" t="s">
        <v>7</v>
      </c>
      <c r="C11" s="7"/>
      <c r="D11" s="50" t="str">
        <f>'Beoordelaar 2'!C5</f>
        <v>Score:</v>
      </c>
      <c r="E11" s="110"/>
      <c r="F11" s="7"/>
      <c r="G11" s="50" t="str">
        <f>'Beoordelaar 2'!F5</f>
        <v>Score:</v>
      </c>
      <c r="H11" s="114"/>
      <c r="I11" s="7"/>
      <c r="J11" s="50" t="str">
        <f>'Beoordelaar 2'!I5</f>
        <v>Score:</v>
      </c>
      <c r="K11" s="114"/>
      <c r="M11"/>
    </row>
    <row r="12" spans="1:13" ht="50" customHeight="1" x14ac:dyDescent="0.2">
      <c r="A12" s="105"/>
      <c r="B12" s="51" t="s">
        <v>50</v>
      </c>
      <c r="C12" s="7"/>
      <c r="D12" s="50" t="str">
        <f>'Beoordelaar 3'!C5</f>
        <v>Score:</v>
      </c>
      <c r="E12" s="110"/>
      <c r="F12" s="7"/>
      <c r="G12" s="50" t="str">
        <f>'Beoordelaar 3'!F5</f>
        <v>Score:</v>
      </c>
      <c r="H12" s="114"/>
      <c r="I12" s="7"/>
      <c r="J12" s="50" t="str">
        <f>'Beoordelaar 3'!I5</f>
        <v>Score:</v>
      </c>
      <c r="K12" s="114"/>
      <c r="M12"/>
    </row>
    <row r="13" spans="1:13" ht="20" customHeight="1" x14ac:dyDescent="0.2">
      <c r="A13" s="102" t="s">
        <v>33</v>
      </c>
      <c r="B13" s="103"/>
      <c r="C13" s="7"/>
      <c r="D13" s="48" t="s">
        <v>37</v>
      </c>
      <c r="E13" s="110"/>
      <c r="F13" s="7"/>
      <c r="G13" s="48" t="s">
        <v>37</v>
      </c>
      <c r="H13" s="114"/>
      <c r="I13" s="7"/>
      <c r="J13" s="48" t="s">
        <v>37</v>
      </c>
      <c r="K13" s="114"/>
      <c r="M13"/>
    </row>
    <row r="14" spans="1:13" ht="20" customHeight="1" x14ac:dyDescent="0.2">
      <c r="A14" s="100"/>
      <c r="B14" s="101"/>
      <c r="C14" s="7"/>
      <c r="D14" s="43" t="str">
        <f>IF(D13="Uitmuntend","€ 2.500",IF(D13="Goed","€ 1.000",IF(D13="Voldoende","€ 500",IF(D13="Matig","€ 0",IF(D13="Onvoldoende","KNOCK OUT"," ")))))</f>
        <v xml:space="preserve"> </v>
      </c>
      <c r="E14" s="111"/>
      <c r="F14" s="7"/>
      <c r="G14" s="43" t="str">
        <f>IF(G13="Uitmuntend","€ 2.500",IF(G13="Goed","€ 1.000",IF(G13="Voldoende","€ 500",IF(G13="Matig","€ 0",IF(G13="Onvoldoende","KNOCK OUT"," ")))))</f>
        <v xml:space="preserve"> </v>
      </c>
      <c r="H14" s="114"/>
      <c r="I14" s="7"/>
      <c r="J14" s="43" t="str">
        <f>IF(J13="Uitmuntend","€ 2.500",IF(J13="Goed","€ 1.000",IF(J13="Voldoende","€ 500",IF(J13="Matig","€ 0",IF(J13="Onvoldoende","KNOCK OUT"," ")))))</f>
        <v xml:space="preserve"> </v>
      </c>
      <c r="K14" s="114"/>
      <c r="M14"/>
    </row>
    <row r="15" spans="1:13" ht="50" customHeight="1" x14ac:dyDescent="0.2">
      <c r="A15" s="104" t="str">
        <f>'Beoordelen 1. Open vragen'!A13:B13</f>
        <v xml:space="preserve">Inschrijver dient te beschrijven op maximaal 2 A4 (toe te voegen op TenderNed) welke werkwijze zij hanteert bij een aanvraag voor personeel (ZZP’ers, onderwijsgevend personeel en onderwijsassistenten) voor een onderwijsorganisatie. Inschrijver beschrijft hierbij minimaal;
•	De wijze van werven en selecteren; 
•	Welke middelen inschrijver inzet voor de werving;
•	Hierbij geeft inschrijver minimaal aan op welke wijze zij de diplomering, werkervaring, bevoegdheid en geschiktheid toetst;
•	Welke werkwijze zij hanteert bij het afwijzen, dan wel terugkoppelen van een afwijzing vanuit ASG van kandidaten. Als mede hoe inschrijver ervoor zorgt dat ze afgewezen doch geschikte kandidaten gemotiveerd houdt voor eventuele volgende vacatures en hoe deze kandidaten een positief beeld houden van ASG.
Hierin wordt er verwacht dat de inschrijver duidelijk beschrijft wat de rol van de opdrachtgever in deze procedure is. </v>
      </c>
      <c r="B15" s="51" t="s">
        <v>5</v>
      </c>
      <c r="C15" s="7"/>
      <c r="D15" s="50" t="str">
        <f>'Beoordelaar 1'!C7</f>
        <v>Score:</v>
      </c>
      <c r="E15" s="114" t="s">
        <v>3</v>
      </c>
      <c r="F15" s="7"/>
      <c r="G15" s="50" t="str">
        <f>'Beoordelaar 1'!F7</f>
        <v>Score:</v>
      </c>
      <c r="H15" s="114" t="s">
        <v>3</v>
      </c>
      <c r="I15" s="7"/>
      <c r="J15" s="50" t="str">
        <f>'Beoordelaar 1'!I7</f>
        <v>Score:</v>
      </c>
      <c r="K15" s="114" t="s">
        <v>3</v>
      </c>
      <c r="M15"/>
    </row>
    <row r="16" spans="1:13" ht="50" customHeight="1" x14ac:dyDescent="0.2">
      <c r="A16" s="105"/>
      <c r="B16" s="51" t="s">
        <v>6</v>
      </c>
      <c r="C16" s="7"/>
      <c r="D16" s="50" t="str">
        <f>'Beoordelaar 2'!C7</f>
        <v>Score:</v>
      </c>
      <c r="E16" s="114"/>
      <c r="F16" s="7"/>
      <c r="G16" s="50" t="str">
        <f>'Beoordelaar 2'!F7</f>
        <v>Score:</v>
      </c>
      <c r="H16" s="114"/>
      <c r="I16" s="7"/>
      <c r="J16" s="50" t="str">
        <f>'Beoordelaar 2'!I7</f>
        <v>Score:</v>
      </c>
      <c r="K16" s="114"/>
      <c r="M16"/>
    </row>
    <row r="17" spans="1:13" ht="50" customHeight="1" x14ac:dyDescent="0.2">
      <c r="A17" s="105"/>
      <c r="B17" s="51" t="s">
        <v>7</v>
      </c>
      <c r="C17" s="7"/>
      <c r="D17" s="50" t="str">
        <f>'Beoordelaar 2'!C7</f>
        <v>Score:</v>
      </c>
      <c r="E17" s="114"/>
      <c r="F17" s="7"/>
      <c r="G17" s="50" t="str">
        <f>'Beoordelaar 2'!F7</f>
        <v>Score:</v>
      </c>
      <c r="H17" s="114"/>
      <c r="I17" s="7"/>
      <c r="J17" s="50" t="str">
        <f>'Beoordelaar 2'!I7</f>
        <v>Score:</v>
      </c>
      <c r="K17" s="114"/>
      <c r="M17"/>
    </row>
    <row r="18" spans="1:13" ht="50" customHeight="1" x14ac:dyDescent="0.2">
      <c r="A18" s="105"/>
      <c r="B18" s="51" t="s">
        <v>50</v>
      </c>
      <c r="C18" s="7"/>
      <c r="D18" s="50" t="str">
        <f>'Beoordelaar 3'!C7</f>
        <v>Score:</v>
      </c>
      <c r="E18" s="114"/>
      <c r="F18" s="7"/>
      <c r="G18" s="50" t="str">
        <f>'Beoordelaar 3'!F7</f>
        <v>Score:</v>
      </c>
      <c r="H18" s="114"/>
      <c r="I18" s="7"/>
      <c r="J18" s="50" t="str">
        <f>'Beoordelaar 3'!I7</f>
        <v>Score:</v>
      </c>
      <c r="K18" s="114"/>
      <c r="M18"/>
    </row>
    <row r="19" spans="1:13" ht="20" customHeight="1" x14ac:dyDescent="0.2">
      <c r="A19" s="102" t="s">
        <v>33</v>
      </c>
      <c r="B19" s="103"/>
      <c r="C19" s="7"/>
      <c r="D19" s="48" t="s">
        <v>37</v>
      </c>
      <c r="E19" s="114"/>
      <c r="F19" s="7"/>
      <c r="G19" s="48" t="s">
        <v>37</v>
      </c>
      <c r="H19" s="114"/>
      <c r="I19" s="7"/>
      <c r="J19" s="48" t="s">
        <v>37</v>
      </c>
      <c r="K19" s="114"/>
      <c r="M19"/>
    </row>
    <row r="20" spans="1:13" ht="20" customHeight="1" x14ac:dyDescent="0.2">
      <c r="A20" s="100"/>
      <c r="B20" s="101"/>
      <c r="C20" s="7"/>
      <c r="D20" s="43" t="str">
        <f>IF(D19="Uitmuntend","€ 5.000",IF(D19="Goed","€ 3.000",IF(D19="Voldoende","€ 1.000",IF(D19="Matig","€ 0",IF(D19="Onvoldoende","KNOCK OUT"," ")))))</f>
        <v xml:space="preserve"> </v>
      </c>
      <c r="E20" s="114"/>
      <c r="F20" s="7"/>
      <c r="G20" s="43" t="str">
        <f>IF(G19="Uitmuntend","€ 5.000",IF(G19="Goed","€ 3.000",IF(G19="Voldoende","€ 1.000",IF(G19="Matig","€ 0",IF(G19="Onvoldoende","KNOCK OUT"," ")))))</f>
        <v xml:space="preserve"> </v>
      </c>
      <c r="H20" s="114"/>
      <c r="I20" s="7"/>
      <c r="J20" s="43" t="str">
        <f>IF(J19="Uitmuntend","€ 5.000",IF(J19="Goed","€ 3.000",IF(J19="Voldoende","€ 1.000",IF(J19="Matig","€ 0",IF(J19="Onvoldoende","KNOCK OUT"," ")))))</f>
        <v xml:space="preserve"> </v>
      </c>
      <c r="K20" s="114"/>
      <c r="M20"/>
    </row>
    <row r="21" spans="1:13" ht="65" customHeight="1" x14ac:dyDescent="0.2">
      <c r="A21" s="104" t="str">
        <f>'Beoordelen 1. Open vragen'!A16:B16</f>
        <v xml:space="preserve">Inschrijver dient te beschrijven op maximaal 1 A4 (toe te voegen op TenderNed) hoe zij invulling denkt te gaan geven aan succesmanagement na een eventuele gunning. In de beantwoording beschrijft inschrijver minimaal het volgende: welk niveau accountmanagement zij gaat inzetten, op welke wijze zij de opdrachtgever gaat ondersteunen in het verder ontwikkelen van de relatie met kandidaten en opdrachtnemer, met welke frequentie zij overleggen met de contactpersonen van de opdrachtgever wil voeren, hoe zij dit denkt te gaan organiseren en welke onderwerpen hierbij minimaal aan bod komen. </v>
      </c>
      <c r="B21" s="51" t="s">
        <v>5</v>
      </c>
      <c r="C21" s="7"/>
      <c r="D21" s="50" t="str">
        <f>'Beoordelaar 1'!C9</f>
        <v>Score:</v>
      </c>
      <c r="E21" s="114" t="s">
        <v>3</v>
      </c>
      <c r="F21" s="7"/>
      <c r="G21" s="50" t="str">
        <f>'Beoordelaar 1'!F9</f>
        <v>Score:</v>
      </c>
      <c r="H21" s="114" t="s">
        <v>3</v>
      </c>
      <c r="I21" s="7"/>
      <c r="J21" s="50" t="str">
        <f>'Beoordelaar 1'!I9</f>
        <v>Score:</v>
      </c>
      <c r="K21" s="114" t="s">
        <v>3</v>
      </c>
      <c r="M21"/>
    </row>
    <row r="22" spans="1:13" ht="65" customHeight="1" x14ac:dyDescent="0.2">
      <c r="A22" s="105"/>
      <c r="B22" s="51" t="s">
        <v>6</v>
      </c>
      <c r="C22" s="7"/>
      <c r="D22" s="50" t="str">
        <f>'Beoordelaar 2'!C9</f>
        <v>Score:</v>
      </c>
      <c r="E22" s="114"/>
      <c r="F22" s="7"/>
      <c r="G22" s="50" t="str">
        <f>'Beoordelaar 2'!F9</f>
        <v>Score:</v>
      </c>
      <c r="H22" s="114"/>
      <c r="I22" s="7"/>
      <c r="J22" s="50" t="str">
        <f>'Beoordelaar 2'!I9</f>
        <v>Score:</v>
      </c>
      <c r="K22" s="114"/>
      <c r="M22"/>
    </row>
    <row r="23" spans="1:13" ht="65" customHeight="1" x14ac:dyDescent="0.2">
      <c r="A23" s="105"/>
      <c r="B23" s="51" t="s">
        <v>7</v>
      </c>
      <c r="C23" s="7"/>
      <c r="D23" s="50" t="str">
        <f>'Beoordelaar 2'!C9</f>
        <v>Score:</v>
      </c>
      <c r="E23" s="114"/>
      <c r="F23" s="7"/>
      <c r="G23" s="50" t="str">
        <f>'Beoordelaar 2'!F9</f>
        <v>Score:</v>
      </c>
      <c r="H23" s="114"/>
      <c r="I23" s="7"/>
      <c r="J23" s="50" t="str">
        <f>'Beoordelaar 2'!I9</f>
        <v>Score:</v>
      </c>
      <c r="K23" s="114"/>
      <c r="M23"/>
    </row>
    <row r="24" spans="1:13" ht="65" customHeight="1" x14ac:dyDescent="0.2">
      <c r="A24" s="105"/>
      <c r="B24" s="51" t="s">
        <v>50</v>
      </c>
      <c r="C24" s="7"/>
      <c r="D24" s="50" t="str">
        <f>'Beoordelaar 3'!C9</f>
        <v>Score:</v>
      </c>
      <c r="E24" s="114"/>
      <c r="F24" s="7"/>
      <c r="G24" s="50" t="str">
        <f>'Beoordelaar 3'!F9</f>
        <v>Score:</v>
      </c>
      <c r="H24" s="114"/>
      <c r="I24" s="7"/>
      <c r="J24" s="50" t="str">
        <f>'Beoordelaar 3'!I9</f>
        <v>Score:</v>
      </c>
      <c r="K24" s="114"/>
      <c r="M24"/>
    </row>
    <row r="25" spans="1:13" ht="20" customHeight="1" x14ac:dyDescent="0.2">
      <c r="A25" s="102" t="s">
        <v>33</v>
      </c>
      <c r="B25" s="103"/>
      <c r="C25" s="7"/>
      <c r="D25" s="48" t="s">
        <v>37</v>
      </c>
      <c r="E25" s="114"/>
      <c r="F25" s="7"/>
      <c r="G25" s="48" t="s">
        <v>37</v>
      </c>
      <c r="H25" s="114"/>
      <c r="I25" s="7"/>
      <c r="J25" s="48" t="s">
        <v>37</v>
      </c>
      <c r="K25" s="114"/>
      <c r="M25"/>
    </row>
    <row r="26" spans="1:13" ht="20" customHeight="1" x14ac:dyDescent="0.2">
      <c r="A26" s="100"/>
      <c r="B26" s="101"/>
      <c r="C26" s="7"/>
      <c r="D26" s="43" t="str">
        <f>IF(D25="Uitmuntend","€ 12.500",IF(D25="Goed","€ 8.000",IF(D25="Voldoende","€ 2.500",IF(D25="Matig","€ 0",IF(D25="Onvoldoende","KNOCK OUT"," ")))))</f>
        <v xml:space="preserve"> </v>
      </c>
      <c r="E26" s="114"/>
      <c r="F26" s="7"/>
      <c r="G26" s="43" t="str">
        <f>IF(G25="Uitmuntend","€ 12.500",IF(G25="Goed","€ 8.000",IF(G25="Voldoende","€ 2.500",IF(G25="Matig","€ 0",IF(G25="Onvoldoende","KNOCK OUT"," ")))))</f>
        <v xml:space="preserve"> </v>
      </c>
      <c r="H26" s="114"/>
      <c r="I26" s="7"/>
      <c r="J26" s="43" t="str">
        <f>IF(J25="Uitmuntend","€ 12.500",IF(J25="Goed","€ 8.000",IF(J25="Voldoende","€ 2.500",IF(J25="Matig","€ 0",IF(J25="Onvoldoende","KNOCK OUT"," ")))))</f>
        <v xml:space="preserve"> </v>
      </c>
      <c r="K26" s="114"/>
      <c r="M26"/>
    </row>
    <row r="27" spans="1:13" ht="50" customHeight="1" x14ac:dyDescent="0.2">
      <c r="A27" s="104" t="str">
        <f>'Beoordelen 1. Open vragen'!A19:B19</f>
        <v>Inschrijver dient te beschrijven op maximaal 2 A4 (toe te voegen op TenderNed) op welke wijze zij bij andere onderwijsorganisaties moeilijk in te vullen vacatures hebben vervuld (uitgesplitst naar; wiskunde/ scheikunde/ natuurkunde/ Nederlands/ Aardrijkskunde/ Duits en Economie), uitgesplitst naar bevoegdheid 1e en 2e graads. 
Inschrijver dient hierbij ook te beschrijven op maximaal 1 extra A4 (toe te voegen op TenderNed) op welke wijze zij de komende drie jaar de continuïteit van de beschikbaarheid van kandidaten met betrekking tot hiervoor genoemde moeilijk invulbare vacatures voor onderwijsgevend personeel garandeert.</v>
      </c>
      <c r="B27" s="65" t="s">
        <v>5</v>
      </c>
      <c r="C27" s="7"/>
      <c r="D27" s="50" t="str">
        <f>'Beoordelaar 1'!C11</f>
        <v>Score:</v>
      </c>
      <c r="E27" s="114" t="s">
        <v>3</v>
      </c>
      <c r="F27" s="7"/>
      <c r="G27" s="50" t="str">
        <f>'Beoordelaar 1'!F11</f>
        <v>Score:</v>
      </c>
      <c r="H27" s="114" t="s">
        <v>3</v>
      </c>
      <c r="I27" s="7"/>
      <c r="J27" s="50" t="str">
        <f>'Beoordelaar 1'!I11</f>
        <v>Score:</v>
      </c>
      <c r="K27" s="114" t="s">
        <v>3</v>
      </c>
      <c r="M27"/>
    </row>
    <row r="28" spans="1:13" ht="50" customHeight="1" x14ac:dyDescent="0.2">
      <c r="A28" s="105"/>
      <c r="B28" s="66" t="s">
        <v>6</v>
      </c>
      <c r="C28" s="7"/>
      <c r="D28" s="50" t="str">
        <f>'Beoordelaar 2'!C11</f>
        <v>Score:</v>
      </c>
      <c r="E28" s="114"/>
      <c r="F28" s="7"/>
      <c r="G28" s="50" t="str">
        <f>'Beoordelaar 2'!F11</f>
        <v>Score:</v>
      </c>
      <c r="H28" s="114"/>
      <c r="I28" s="7"/>
      <c r="J28" s="50" t="str">
        <f>'Beoordelaar 2'!I11</f>
        <v>Score:</v>
      </c>
      <c r="K28" s="114"/>
      <c r="M28"/>
    </row>
    <row r="29" spans="1:13" ht="50" customHeight="1" x14ac:dyDescent="0.2">
      <c r="A29" s="105"/>
      <c r="B29" s="66" t="s">
        <v>7</v>
      </c>
      <c r="C29" s="7"/>
      <c r="D29" s="50" t="str">
        <f>'Beoordelaar 2'!C11</f>
        <v>Score:</v>
      </c>
      <c r="E29" s="114"/>
      <c r="F29" s="7"/>
      <c r="G29" s="50" t="str">
        <f>'Beoordelaar 2'!F11</f>
        <v>Score:</v>
      </c>
      <c r="H29" s="114"/>
      <c r="I29" s="7"/>
      <c r="J29" s="50" t="str">
        <f>'Beoordelaar 2'!I11</f>
        <v>Score:</v>
      </c>
      <c r="K29" s="114"/>
      <c r="M29"/>
    </row>
    <row r="30" spans="1:13" ht="50" customHeight="1" x14ac:dyDescent="0.2">
      <c r="A30" s="105"/>
      <c r="B30" s="66" t="s">
        <v>50</v>
      </c>
      <c r="C30" s="7"/>
      <c r="D30" s="50" t="str">
        <f>'Beoordelaar 3'!C11</f>
        <v>Score:</v>
      </c>
      <c r="E30" s="114"/>
      <c r="F30" s="7"/>
      <c r="G30" s="50" t="str">
        <f>'Beoordelaar 3'!F11</f>
        <v>Score:</v>
      </c>
      <c r="H30" s="114"/>
      <c r="I30" s="7"/>
      <c r="J30" s="50" t="str">
        <f>'Beoordelaar 3'!I11</f>
        <v>Score:</v>
      </c>
      <c r="K30" s="114"/>
      <c r="M30"/>
    </row>
    <row r="31" spans="1:13" ht="20" customHeight="1" x14ac:dyDescent="0.2">
      <c r="A31" s="102" t="s">
        <v>33</v>
      </c>
      <c r="B31" s="103"/>
      <c r="C31" s="7"/>
      <c r="D31" s="48" t="s">
        <v>37</v>
      </c>
      <c r="E31" s="114"/>
      <c r="F31" s="7"/>
      <c r="G31" s="48" t="s">
        <v>37</v>
      </c>
      <c r="H31" s="114"/>
      <c r="I31" s="7"/>
      <c r="J31" s="48" t="s">
        <v>37</v>
      </c>
      <c r="K31" s="114"/>
      <c r="M31"/>
    </row>
    <row r="32" spans="1:13" ht="20" customHeight="1" x14ac:dyDescent="0.2">
      <c r="A32" s="100"/>
      <c r="B32" s="101"/>
      <c r="C32" s="7"/>
      <c r="D32" s="43" t="str">
        <f>IF(D31="Uitmuntend","€ 25.000",IF(D31="Goed","€ 16.000",IF(D31="Voldoende","€ 5.000",IF(D31="Matig","€ 0",IF(D31="Onvoldoende","KNOCK OUT"," ")))))</f>
        <v xml:space="preserve"> </v>
      </c>
      <c r="E32" s="114"/>
      <c r="F32" s="7"/>
      <c r="G32" s="43" t="str">
        <f>IF(G31="Uitmuntend","€ 25.000",IF(G31="Goed","€ 16.000",IF(G31="Voldoende","€ 5.000",IF(G31="Matig","€ 0",IF(G31="Onvoldoende","KNOCK OUT"," ")))))</f>
        <v xml:space="preserve"> </v>
      </c>
      <c r="H32" s="114"/>
      <c r="I32" s="7"/>
      <c r="J32" s="43" t="str">
        <f>IF(J31="Uitmuntend","€ 25.000",IF(J31="Goed","€ 16.000",IF(J31="Voldoende","€ 5.000",IF(J31="Matig","€ 0",IF(J31="Onvoldoende","KNOCK OUT"," ")))))</f>
        <v xml:space="preserve"> </v>
      </c>
      <c r="K32" s="114"/>
      <c r="M32"/>
    </row>
    <row r="33" spans="1:15" ht="50" customHeight="1" x14ac:dyDescent="0.2">
      <c r="A33" s="104" t="str">
        <f>'Beoordelen 1. Open vragen'!A22:B22</f>
        <v>Inschrijver dient te beschrijven op maximaal 1 A4 (toe te voegen op TenderNed) hoe zij omgaat en ervaring heeft met het inhuren en doorlenen van ZZP’ers en medewerkers vanuit andere bureaus/ organisaties die gewend zijn rechtstreeks zaken te doen met opdrachtgever. Hierbij beschrijft inschrijver minimaal op welke manier zij een aantrekkelijk landschap creëert voor ZZP’ers zodat zij geen last ondervinden van de doorleenconstructie tussen opdrachtnemer en opdrachtgever.</v>
      </c>
      <c r="B33" s="65" t="s">
        <v>5</v>
      </c>
      <c r="C33" s="7"/>
      <c r="D33" s="50" t="str">
        <f>'Beoordelaar 1'!C13</f>
        <v>Score:</v>
      </c>
      <c r="E33" s="114" t="s">
        <v>3</v>
      </c>
      <c r="F33" s="7"/>
      <c r="G33" s="50" t="str">
        <f>'Beoordelaar 1'!F13</f>
        <v>Score:</v>
      </c>
      <c r="H33" s="114" t="s">
        <v>3</v>
      </c>
      <c r="I33" s="7"/>
      <c r="J33" s="50" t="str">
        <f>'Beoordelaar 1'!I13</f>
        <v>Score:</v>
      </c>
      <c r="K33" s="114" t="s">
        <v>3</v>
      </c>
      <c r="M33"/>
    </row>
    <row r="34" spans="1:15" ht="50" customHeight="1" x14ac:dyDescent="0.2">
      <c r="A34" s="105"/>
      <c r="B34" s="66" t="s">
        <v>6</v>
      </c>
      <c r="C34" s="7"/>
      <c r="D34" s="50" t="str">
        <f>'Beoordelaar 2'!C13</f>
        <v>Score:</v>
      </c>
      <c r="E34" s="114"/>
      <c r="F34" s="7"/>
      <c r="G34" s="50" t="str">
        <f>'Beoordelaar 2'!F13</f>
        <v>Score:</v>
      </c>
      <c r="H34" s="114"/>
      <c r="I34" s="7"/>
      <c r="J34" s="50" t="str">
        <f>'Beoordelaar 2'!I13</f>
        <v>Score:</v>
      </c>
      <c r="K34" s="114"/>
      <c r="M34"/>
    </row>
    <row r="35" spans="1:15" ht="50" customHeight="1" x14ac:dyDescent="0.2">
      <c r="A35" s="105"/>
      <c r="B35" s="66" t="s">
        <v>7</v>
      </c>
      <c r="C35" s="7"/>
      <c r="D35" s="50" t="str">
        <f>'Beoordelaar 2'!C13</f>
        <v>Score:</v>
      </c>
      <c r="E35" s="114"/>
      <c r="F35" s="7"/>
      <c r="G35" s="50" t="str">
        <f>'Beoordelaar 2'!F13</f>
        <v>Score:</v>
      </c>
      <c r="H35" s="114"/>
      <c r="I35" s="7"/>
      <c r="J35" s="50" t="str">
        <f>'Beoordelaar 2'!I13</f>
        <v>Score:</v>
      </c>
      <c r="K35" s="114"/>
      <c r="M35"/>
    </row>
    <row r="36" spans="1:15" ht="50" customHeight="1" x14ac:dyDescent="0.2">
      <c r="A36" s="105"/>
      <c r="B36" s="66" t="s">
        <v>50</v>
      </c>
      <c r="C36" s="7"/>
      <c r="D36" s="50" t="str">
        <f>'Beoordelaar 3'!C13</f>
        <v>Score:</v>
      </c>
      <c r="E36" s="114"/>
      <c r="F36" s="7"/>
      <c r="G36" s="50" t="str">
        <f>'Beoordelaar 3'!F13</f>
        <v>Score:</v>
      </c>
      <c r="H36" s="114"/>
      <c r="I36" s="7"/>
      <c r="J36" s="50" t="str">
        <f>'Beoordelaar 3'!I13</f>
        <v>Score:</v>
      </c>
      <c r="K36" s="114"/>
      <c r="M36"/>
    </row>
    <row r="37" spans="1:15" ht="20" customHeight="1" x14ac:dyDescent="0.2">
      <c r="A37" s="102" t="s">
        <v>33</v>
      </c>
      <c r="B37" s="103"/>
      <c r="C37" s="7"/>
      <c r="D37" s="48" t="s">
        <v>37</v>
      </c>
      <c r="E37" s="114"/>
      <c r="F37" s="7"/>
      <c r="G37" s="48" t="s">
        <v>37</v>
      </c>
      <c r="H37" s="114"/>
      <c r="I37" s="7"/>
      <c r="J37" s="48" t="s">
        <v>37</v>
      </c>
      <c r="K37" s="114"/>
      <c r="M37"/>
    </row>
    <row r="38" spans="1:15" ht="20" customHeight="1" x14ac:dyDescent="0.2">
      <c r="A38" s="100"/>
      <c r="B38" s="101"/>
      <c r="C38" s="7"/>
      <c r="D38" s="43" t="str">
        <f>IF(D37="Uitmuntend","€ 5.000",IF(D37="Goed","€ 3.000",IF(D37="Voldoende","€ 1.000",IF(D37="Matig","€ 0",IF(D37="Onvoldoende","KNOCK OUT"," ")))))</f>
        <v xml:space="preserve"> </v>
      </c>
      <c r="E38" s="114"/>
      <c r="F38" s="7"/>
      <c r="G38" s="43" t="str">
        <f>IF(G37="Uitmuntend","€ 5.000",IF(G37="Goed","€ 3.000",IF(G37="Voldoende","€ 1.000",IF(G37="Matig","€ 0",IF(G37="Onvoldoende","KNOCK OUT"," ")))))</f>
        <v xml:space="preserve"> </v>
      </c>
      <c r="H38" s="114"/>
      <c r="I38" s="7"/>
      <c r="J38" s="43" t="str">
        <f>IF(J37="Uitmuntend","€ 5.000",IF(J37="Goed","€ 3.000",IF(J37="Voldoende","€ 1.000",IF(J37="Matig","€ 0",IF(J37="Onvoldoende","KNOCK OUT"," ")))))</f>
        <v xml:space="preserve"> </v>
      </c>
      <c r="K38" s="114"/>
      <c r="M38"/>
    </row>
    <row r="39" spans="1:15" ht="50" customHeight="1" x14ac:dyDescent="0.2">
      <c r="A39" s="104" t="str">
        <f>'Beoordelen 1. Open vragen'!A25:B25</f>
        <v>Inschrijver dient te beschrijven op maximaal 2 A4 (toe te voegen op TenderNed) hoe het aanvraagproces eruitziet en beschrijft minimaal;
•	Inzage in de portal en/of andere middelen voor het aanvragen van een invalkracht door de opdrachtgever; 
•	Inzage in het administratieve proces voor de leidinggevende van de opdrachtgever;
•	Inzage in het administratieve proces voor de invalkracht;
•	Voorbeeldrapportage zoals beschreven in het programma van eisen, bestaande uit maximaal 8 pagina’s bovenop de gevraagde 2 pagina’s.</v>
      </c>
      <c r="B39" s="65" t="s">
        <v>5</v>
      </c>
      <c r="C39" s="7"/>
      <c r="D39" s="50" t="str">
        <f>'Beoordelaar 1'!C15</f>
        <v>Score:</v>
      </c>
      <c r="E39" s="114" t="s">
        <v>3</v>
      </c>
      <c r="F39" s="7"/>
      <c r="G39" s="50" t="str">
        <f>'Beoordelaar 1'!F15</f>
        <v>Score:</v>
      </c>
      <c r="H39" s="114" t="s">
        <v>3</v>
      </c>
      <c r="I39" s="7"/>
      <c r="J39" s="50" t="str">
        <f>'Beoordelaar 1'!I15</f>
        <v>Score:</v>
      </c>
      <c r="K39" s="114" t="s">
        <v>3</v>
      </c>
      <c r="M39"/>
    </row>
    <row r="40" spans="1:15" ht="50" customHeight="1" x14ac:dyDescent="0.2">
      <c r="A40" s="105"/>
      <c r="B40" s="66" t="s">
        <v>6</v>
      </c>
      <c r="C40" s="7"/>
      <c r="D40" s="50" t="str">
        <f>'Beoordelaar 2'!C15</f>
        <v>Score:</v>
      </c>
      <c r="E40" s="114"/>
      <c r="F40" s="7"/>
      <c r="G40" s="50" t="str">
        <f>'Beoordelaar 2'!F15</f>
        <v>Score:</v>
      </c>
      <c r="H40" s="114"/>
      <c r="I40" s="7"/>
      <c r="J40" s="50" t="str">
        <f>'Beoordelaar 2'!I15</f>
        <v>Score:</v>
      </c>
      <c r="K40" s="114"/>
      <c r="M40"/>
    </row>
    <row r="41" spans="1:15" ht="50" customHeight="1" x14ac:dyDescent="0.2">
      <c r="A41" s="105"/>
      <c r="B41" s="66" t="s">
        <v>7</v>
      </c>
      <c r="C41" s="7"/>
      <c r="D41" s="50" t="str">
        <f>'Beoordelaar 2'!C15</f>
        <v>Score:</v>
      </c>
      <c r="E41" s="114"/>
      <c r="F41" s="7"/>
      <c r="G41" s="50" t="str">
        <f>'Beoordelaar 2'!F15</f>
        <v>Score:</v>
      </c>
      <c r="H41" s="114"/>
      <c r="I41" s="7"/>
      <c r="J41" s="50" t="str">
        <f>'Beoordelaar 2'!I15</f>
        <v>Score:</v>
      </c>
      <c r="K41" s="114"/>
      <c r="M41"/>
    </row>
    <row r="42" spans="1:15" ht="50" customHeight="1" x14ac:dyDescent="0.2">
      <c r="A42" s="105"/>
      <c r="B42" s="66" t="s">
        <v>50</v>
      </c>
      <c r="C42" s="7"/>
      <c r="D42" s="50" t="str">
        <f>'Beoordelaar 3'!C15</f>
        <v>Score:</v>
      </c>
      <c r="E42" s="114"/>
      <c r="F42" s="7"/>
      <c r="G42" s="50" t="str">
        <f>'Beoordelaar 3'!F15</f>
        <v>Score:</v>
      </c>
      <c r="H42" s="114"/>
      <c r="I42" s="7"/>
      <c r="J42" s="50" t="str">
        <f>'Beoordelaar 3'!I15</f>
        <v>Score:</v>
      </c>
      <c r="K42" s="114"/>
      <c r="M42"/>
    </row>
    <row r="43" spans="1:15" ht="20" customHeight="1" x14ac:dyDescent="0.2">
      <c r="A43" s="102" t="s">
        <v>33</v>
      </c>
      <c r="B43" s="103"/>
      <c r="C43" s="7"/>
      <c r="D43" s="48" t="s">
        <v>37</v>
      </c>
      <c r="E43" s="114"/>
      <c r="F43" s="7"/>
      <c r="G43" s="48" t="s">
        <v>37</v>
      </c>
      <c r="H43" s="114"/>
      <c r="I43" s="7"/>
      <c r="J43" s="48" t="s">
        <v>37</v>
      </c>
      <c r="K43" s="114"/>
      <c r="M43"/>
    </row>
    <row r="44" spans="1:15" ht="20" customHeight="1" x14ac:dyDescent="0.2">
      <c r="A44" s="100"/>
      <c r="B44" s="101"/>
      <c r="C44" s="7"/>
      <c r="D44" s="43" t="str">
        <f>IF(D43="Uitmuntend","€ 5.000",IF(D43="Goed","€ 3.000",IF(D43="Voldoende","€ 1.000",IF(D43="Matig","€ 0",IF(D43="Onvoldoende","KNOCK OUT"," ")))))</f>
        <v xml:space="preserve"> </v>
      </c>
      <c r="E44" s="114"/>
      <c r="F44" s="7"/>
      <c r="G44" s="43" t="str">
        <f>IF(G43="Uitmuntend","€ 5.000",IF(G43="Goed","€ 3.000",IF(G43="Voldoende","€ 1.000",IF(G43="Matig","€ 0",IF(G43="Onvoldoende","KNOCK OUT"," ")))))</f>
        <v xml:space="preserve"> </v>
      </c>
      <c r="H44" s="114"/>
      <c r="I44" s="7"/>
      <c r="J44" s="43" t="str">
        <f>IF(J43="Uitmuntend","€ 5.000",IF(J43="Goed","€ 3.000",IF(J43="Voldoende","€ 1.000",IF(J43="Matig","€ 0",IF(J43="Onvoldoende","KNOCK OUT"," ")))))</f>
        <v xml:space="preserve"> </v>
      </c>
      <c r="K44" s="114"/>
      <c r="M44"/>
    </row>
    <row r="45" spans="1:15" ht="20" customHeight="1" x14ac:dyDescent="0.2">
      <c r="C45"/>
      <c r="H45"/>
      <c r="M45"/>
    </row>
    <row r="46" spans="1:15" ht="30" customHeight="1" x14ac:dyDescent="0.2">
      <c r="A46" s="106" t="s">
        <v>35</v>
      </c>
      <c r="B46" s="107"/>
      <c r="C46" s="7"/>
      <c r="D46" s="117" t="e">
        <f>D8+D14+D20+D26+D32+D38+D44</f>
        <v>#VALUE!</v>
      </c>
      <c r="E46" s="118"/>
      <c r="F46" s="12"/>
      <c r="G46" s="117" t="e">
        <f>G8+G14+G20+G26+G32+G38+G44</f>
        <v>#VALUE!</v>
      </c>
      <c r="H46" s="118"/>
      <c r="I46" s="12"/>
      <c r="J46" s="117" t="e">
        <f>J8+J14+J20+J26+J32+J38+J44</f>
        <v>#VALUE!</v>
      </c>
      <c r="K46" s="118"/>
      <c r="M46"/>
    </row>
    <row r="47" spans="1:15" ht="15" customHeight="1" x14ac:dyDescent="0.2">
      <c r="A47" s="11"/>
      <c r="B47" s="11"/>
      <c r="C47" s="11"/>
      <c r="D47" s="11"/>
      <c r="E47" s="11"/>
      <c r="F47" s="11"/>
      <c r="G47" s="11"/>
      <c r="H47" s="11"/>
      <c r="I47" s="11"/>
      <c r="J47" s="11"/>
      <c r="K47" s="11"/>
      <c r="L47" s="11"/>
      <c r="M47"/>
      <c r="N47" s="11"/>
      <c r="O47" s="11"/>
    </row>
    <row r="48" spans="1:15" ht="20" customHeight="1" x14ac:dyDescent="0.2">
      <c r="A48" s="44" t="str">
        <f>'Beoordelen 2. Interview'!A1:B1</f>
        <v>6.3	INTERVIEW SLEUTELFUNCTIONARISSEN</v>
      </c>
      <c r="B48" s="45"/>
      <c r="C48" s="6"/>
      <c r="D48" s="46"/>
      <c r="E48" s="49" t="s">
        <v>63</v>
      </c>
      <c r="F48" s="23"/>
      <c r="G48" s="47"/>
      <c r="H48" s="49" t="s">
        <v>63</v>
      </c>
      <c r="I48" s="23"/>
      <c r="J48" s="47"/>
      <c r="K48" s="49" t="s">
        <v>63</v>
      </c>
      <c r="L48" s="23"/>
      <c r="M48" s="21"/>
    </row>
    <row r="49" spans="1:13" ht="18" customHeight="1" x14ac:dyDescent="0.2">
      <c r="A49" s="104" t="str">
        <f>'Beoordelen 2. Interview'!A4:B4</f>
        <v>Vraag 1</v>
      </c>
      <c r="B49" s="51" t="s">
        <v>5</v>
      </c>
      <c r="C49" s="7"/>
      <c r="D49" s="50" t="str">
        <f>'Beoordelaar 1'!C19</f>
        <v>Score:</v>
      </c>
      <c r="E49" s="109" t="s">
        <v>3</v>
      </c>
      <c r="F49" s="24"/>
      <c r="G49" s="50" t="str">
        <f>'Beoordelaar 1'!F19</f>
        <v>Score:</v>
      </c>
      <c r="H49" s="108" t="s">
        <v>3</v>
      </c>
      <c r="I49" s="24"/>
      <c r="J49" s="50" t="str">
        <f>'Beoordelaar 1'!I19</f>
        <v>Score:</v>
      </c>
      <c r="K49" s="108" t="s">
        <v>3</v>
      </c>
      <c r="L49" s="24"/>
      <c r="M49" s="119"/>
    </row>
    <row r="50" spans="1:13" ht="18" customHeight="1" x14ac:dyDescent="0.2">
      <c r="A50" s="105"/>
      <c r="B50" s="51" t="s">
        <v>6</v>
      </c>
      <c r="C50" s="7"/>
      <c r="D50" s="50" t="str">
        <f>'Beoordelaar 2'!C19</f>
        <v>Score:</v>
      </c>
      <c r="E50" s="110"/>
      <c r="F50" s="24"/>
      <c r="G50" s="50" t="str">
        <f>'Beoordelaar 2'!F19</f>
        <v>Score:</v>
      </c>
      <c r="H50" s="108"/>
      <c r="I50" s="24"/>
      <c r="J50" s="50" t="str">
        <f>'Beoordelaar 2'!I19</f>
        <v>Score:</v>
      </c>
      <c r="K50" s="108"/>
      <c r="L50" s="24"/>
      <c r="M50" s="119"/>
    </row>
    <row r="51" spans="1:13" ht="18" customHeight="1" x14ac:dyDescent="0.2">
      <c r="A51" s="105"/>
      <c r="B51" s="51" t="s">
        <v>7</v>
      </c>
      <c r="C51" s="7"/>
      <c r="D51" s="50" t="str">
        <f>'Beoordelaar 3'!C18</f>
        <v>Score:</v>
      </c>
      <c r="E51" s="110"/>
      <c r="F51" s="24"/>
      <c r="G51" s="50" t="str">
        <f>'Beoordelaar 3'!F18</f>
        <v>Score:</v>
      </c>
      <c r="H51" s="108"/>
      <c r="I51" s="24"/>
      <c r="J51" s="50" t="str">
        <f>'Beoordelaar 3'!I18</f>
        <v>Score:</v>
      </c>
      <c r="K51" s="108"/>
      <c r="L51" s="24"/>
      <c r="M51" s="119"/>
    </row>
    <row r="52" spans="1:13" ht="18" customHeight="1" x14ac:dyDescent="0.2">
      <c r="A52" s="105"/>
      <c r="B52" s="51" t="s">
        <v>50</v>
      </c>
      <c r="C52" s="7"/>
      <c r="D52" s="50" t="str">
        <f>'Beoordelaar 4'!C18</f>
        <v>Score:</v>
      </c>
      <c r="E52" s="110"/>
      <c r="F52" s="24"/>
      <c r="G52" s="50" t="str">
        <f>'Beoordelaar 4'!F18</f>
        <v>Score:</v>
      </c>
      <c r="H52" s="108"/>
      <c r="I52" s="24"/>
      <c r="J52" s="50" t="str">
        <f>'Beoordelaar 4'!I18</f>
        <v>Score:</v>
      </c>
      <c r="K52" s="108"/>
      <c r="L52" s="24"/>
      <c r="M52" s="119"/>
    </row>
    <row r="53" spans="1:13" ht="20" customHeight="1" x14ac:dyDescent="0.2">
      <c r="A53" s="102" t="s">
        <v>4</v>
      </c>
      <c r="B53" s="103"/>
      <c r="C53" s="7"/>
      <c r="D53" s="48" t="s">
        <v>8</v>
      </c>
      <c r="E53" s="110"/>
      <c r="F53" s="25"/>
      <c r="G53" s="48" t="s">
        <v>8</v>
      </c>
      <c r="H53" s="108"/>
      <c r="I53" s="25"/>
      <c r="J53" s="48" t="s">
        <v>8</v>
      </c>
      <c r="K53" s="108"/>
      <c r="L53" s="25"/>
      <c r="M53" s="119"/>
    </row>
    <row r="54" spans="1:13" ht="20" customHeight="1" x14ac:dyDescent="0.2">
      <c r="A54" s="100"/>
      <c r="B54" s="101"/>
      <c r="C54" s="7"/>
      <c r="D54" s="43" t="str">
        <f>IF(D53="Uitmuntend","€ 2.500",IF(D53="Goed","€ 2.000",IF(D53="Voldoende","€ 250",IF(D53="Matig","€ 0",IF(D53="Onvoldoende","KNOCK OUT"," ")))))</f>
        <v xml:space="preserve"> </v>
      </c>
      <c r="E54" s="111"/>
      <c r="F54" s="26"/>
      <c r="G54" s="43" t="str">
        <f>IF(G53="Uitmuntend","€ 2.500",IF(G53="Goed","€ 2.000",IF(G53="Voldoende","€ 250",IF(G53="Matig","€ 0",IF(G53="Onvoldoende","KNOCK OUT"," ")))))</f>
        <v xml:space="preserve"> </v>
      </c>
      <c r="H54" s="108"/>
      <c r="I54" s="26"/>
      <c r="J54" s="43" t="str">
        <f>IF(J53="Uitmuntend","€ 2.500",IF(J53="Goed","€ 2.000",IF(J53="Voldoende","€ 250",IF(J53="Matig","€ 0",IF(J53="Onvoldoende","KNOCK OUT"," ")))))</f>
        <v xml:space="preserve"> </v>
      </c>
      <c r="K54" s="108"/>
      <c r="L54" s="26"/>
      <c r="M54" s="119"/>
    </row>
    <row r="55" spans="1:13" ht="18" customHeight="1" x14ac:dyDescent="0.2">
      <c r="A55" s="104" t="str">
        <f>'Beoordelen 2. Interview'!A5:B5</f>
        <v>Vraag 2</v>
      </c>
      <c r="B55" s="51" t="s">
        <v>5</v>
      </c>
      <c r="C55" s="7"/>
      <c r="D55" s="50" t="str">
        <f>'Beoordelaar 1'!C21</f>
        <v>Score:</v>
      </c>
      <c r="E55" s="109" t="s">
        <v>3</v>
      </c>
      <c r="F55" s="24"/>
      <c r="G55" s="50" t="str">
        <f>'Beoordelaar 1'!F21</f>
        <v>Score:</v>
      </c>
      <c r="H55" s="108" t="s">
        <v>3</v>
      </c>
      <c r="I55" s="24"/>
      <c r="J55" s="50" t="str">
        <f>'Beoordelaar 1'!I21</f>
        <v>Score:</v>
      </c>
      <c r="K55" s="108" t="s">
        <v>3</v>
      </c>
      <c r="L55" s="24"/>
      <c r="M55" s="119"/>
    </row>
    <row r="56" spans="1:13" ht="18" customHeight="1" x14ac:dyDescent="0.2">
      <c r="A56" s="105"/>
      <c r="B56" s="51" t="s">
        <v>6</v>
      </c>
      <c r="C56" s="7"/>
      <c r="D56" s="50" t="str">
        <f>'Beoordelaar 2'!C21</f>
        <v>Score:</v>
      </c>
      <c r="E56" s="110"/>
      <c r="F56" s="24"/>
      <c r="G56" s="50" t="str">
        <f>'Beoordelaar 2'!F21</f>
        <v>Score:</v>
      </c>
      <c r="H56" s="108"/>
      <c r="I56" s="24"/>
      <c r="J56" s="50" t="str">
        <f>'Beoordelaar 2'!I21</f>
        <v>Score:</v>
      </c>
      <c r="K56" s="108"/>
      <c r="L56" s="24"/>
      <c r="M56" s="119"/>
    </row>
    <row r="57" spans="1:13" ht="18" customHeight="1" x14ac:dyDescent="0.2">
      <c r="A57" s="105"/>
      <c r="B57" s="51" t="s">
        <v>7</v>
      </c>
      <c r="C57" s="7"/>
      <c r="D57" s="50" t="str">
        <f>'Beoordelaar 3'!C20</f>
        <v>Score:</v>
      </c>
      <c r="E57" s="110"/>
      <c r="F57" s="24"/>
      <c r="G57" s="50" t="str">
        <f>'Beoordelaar 3'!F20</f>
        <v>Score:</v>
      </c>
      <c r="H57" s="108"/>
      <c r="I57" s="24"/>
      <c r="J57" s="50" t="str">
        <f>'Beoordelaar 3'!I20</f>
        <v>Score:</v>
      </c>
      <c r="K57" s="108"/>
      <c r="L57" s="24"/>
      <c r="M57" s="119"/>
    </row>
    <row r="58" spans="1:13" ht="18" customHeight="1" x14ac:dyDescent="0.2">
      <c r="A58" s="105"/>
      <c r="B58" s="51" t="s">
        <v>50</v>
      </c>
      <c r="C58" s="7"/>
      <c r="D58" s="50" t="str">
        <f>'Beoordelaar 4'!C20</f>
        <v>Score:</v>
      </c>
      <c r="E58" s="110"/>
      <c r="F58" s="24"/>
      <c r="G58" s="50" t="str">
        <f>'Beoordelaar 4'!F20</f>
        <v>Score:</v>
      </c>
      <c r="H58" s="108"/>
      <c r="I58" s="24"/>
      <c r="J58" s="50" t="str">
        <f>'Beoordelaar 4'!I20</f>
        <v>Score:</v>
      </c>
      <c r="K58" s="108"/>
      <c r="L58" s="24"/>
      <c r="M58" s="119"/>
    </row>
    <row r="59" spans="1:13" ht="20" customHeight="1" x14ac:dyDescent="0.2">
      <c r="A59" s="102" t="s">
        <v>4</v>
      </c>
      <c r="B59" s="103"/>
      <c r="C59" s="7"/>
      <c r="D59" s="48" t="s">
        <v>8</v>
      </c>
      <c r="E59" s="110"/>
      <c r="F59" s="25"/>
      <c r="G59" s="48" t="s">
        <v>8</v>
      </c>
      <c r="H59" s="108"/>
      <c r="I59" s="25"/>
      <c r="J59" s="48" t="s">
        <v>8</v>
      </c>
      <c r="K59" s="108"/>
      <c r="L59" s="25"/>
      <c r="M59" s="119"/>
    </row>
    <row r="60" spans="1:13" ht="20" customHeight="1" x14ac:dyDescent="0.2">
      <c r="A60" s="100"/>
      <c r="B60" s="101"/>
      <c r="C60" s="7"/>
      <c r="D60" s="43" t="str">
        <f>IF(D59="Uitmuntend","€ 2.500",IF(D59="Goed","€ 2.000",IF(D59="Voldoende","€ 250",IF(D59="Matig","€ 0",IF(D59="Onvoldoende","KNOCK OUT"," ")))))</f>
        <v xml:space="preserve"> </v>
      </c>
      <c r="E60" s="111"/>
      <c r="F60" s="26"/>
      <c r="G60" s="43" t="str">
        <f>IF(G59="Uitmuntend","€ 2.500",IF(G59="Goed","€ 2.000",IF(G59="Voldoende","€ 250",IF(G59="Matig","€ 0",IF(G59="Onvoldoende","KNOCK OUT"," ")))))</f>
        <v xml:space="preserve"> </v>
      </c>
      <c r="H60" s="108"/>
      <c r="I60" s="26"/>
      <c r="J60" s="43" t="str">
        <f>IF(J59="Uitmuntend","€ 2.500",IF(J59="Goed","€ 2.000",IF(J59="Voldoende","€ 250",IF(J59="Matig","€ 0",IF(J59="Onvoldoende","KNOCK OUT"," ")))))</f>
        <v xml:space="preserve"> </v>
      </c>
      <c r="K60" s="108"/>
      <c r="L60" s="26"/>
      <c r="M60" s="119"/>
    </row>
    <row r="61" spans="1:13" ht="18" customHeight="1" x14ac:dyDescent="0.2">
      <c r="A61" s="104" t="str">
        <f>'Beoordelen 2. Interview'!A6:B6</f>
        <v>Vraag 3</v>
      </c>
      <c r="B61" s="51" t="s">
        <v>5</v>
      </c>
      <c r="C61" s="7"/>
      <c r="D61" s="50" t="str">
        <f>'Beoordelaar 1'!C23</f>
        <v>Score:</v>
      </c>
      <c r="E61" s="109" t="s">
        <v>3</v>
      </c>
      <c r="F61" s="24"/>
      <c r="G61" s="50" t="str">
        <f>'Beoordelaar 1'!F23</f>
        <v>Score:</v>
      </c>
      <c r="H61" s="108" t="s">
        <v>3</v>
      </c>
      <c r="I61" s="24"/>
      <c r="J61" s="50" t="str">
        <f>'Beoordelaar 1'!I23</f>
        <v>Score:</v>
      </c>
      <c r="K61" s="108" t="s">
        <v>3</v>
      </c>
      <c r="L61" s="24"/>
      <c r="M61" s="119"/>
    </row>
    <row r="62" spans="1:13" ht="18" customHeight="1" x14ac:dyDescent="0.2">
      <c r="A62" s="105"/>
      <c r="B62" s="51" t="s">
        <v>6</v>
      </c>
      <c r="C62" s="7"/>
      <c r="D62" s="50" t="str">
        <f>'Beoordelaar 2'!C23</f>
        <v>Score:</v>
      </c>
      <c r="E62" s="110"/>
      <c r="F62" s="24"/>
      <c r="G62" s="50" t="str">
        <f>'Beoordelaar 2'!F23</f>
        <v>Score:</v>
      </c>
      <c r="H62" s="108"/>
      <c r="I62" s="24"/>
      <c r="J62" s="50" t="str">
        <f>'Beoordelaar 2'!I23</f>
        <v>Score:</v>
      </c>
      <c r="K62" s="108"/>
      <c r="L62" s="24"/>
      <c r="M62" s="119"/>
    </row>
    <row r="63" spans="1:13" ht="18" customHeight="1" x14ac:dyDescent="0.2">
      <c r="A63" s="105"/>
      <c r="B63" s="51" t="s">
        <v>7</v>
      </c>
      <c r="C63" s="7"/>
      <c r="D63" s="50" t="str">
        <f>'Beoordelaar 3'!C22</f>
        <v>Score:</v>
      </c>
      <c r="E63" s="110"/>
      <c r="F63" s="24"/>
      <c r="G63" s="50" t="str">
        <f>'Beoordelaar 3'!F22</f>
        <v>Score:</v>
      </c>
      <c r="H63" s="108"/>
      <c r="I63" s="24"/>
      <c r="J63" s="50" t="str">
        <f>'Beoordelaar 3'!I22</f>
        <v>Score:</v>
      </c>
      <c r="K63" s="108"/>
      <c r="L63" s="24"/>
      <c r="M63" s="119"/>
    </row>
    <row r="64" spans="1:13" ht="18" customHeight="1" x14ac:dyDescent="0.2">
      <c r="A64" s="105"/>
      <c r="B64" s="51" t="s">
        <v>50</v>
      </c>
      <c r="C64" s="7"/>
      <c r="D64" s="50" t="str">
        <f>'Beoordelaar 4'!C22</f>
        <v>Score:</v>
      </c>
      <c r="E64" s="110"/>
      <c r="F64" s="24"/>
      <c r="G64" s="50" t="str">
        <f>'Beoordelaar 4'!F22</f>
        <v>Score:</v>
      </c>
      <c r="H64" s="108"/>
      <c r="I64" s="24"/>
      <c r="J64" s="50" t="str">
        <f>'Beoordelaar 4'!I22</f>
        <v>Score:</v>
      </c>
      <c r="K64" s="108"/>
      <c r="L64" s="24"/>
      <c r="M64" s="119"/>
    </row>
    <row r="65" spans="1:16" ht="20" customHeight="1" x14ac:dyDescent="0.2">
      <c r="A65" s="102" t="s">
        <v>4</v>
      </c>
      <c r="B65" s="103"/>
      <c r="C65" s="7"/>
      <c r="D65" s="48" t="s">
        <v>8</v>
      </c>
      <c r="E65" s="110"/>
      <c r="F65" s="25"/>
      <c r="G65" s="48" t="s">
        <v>8</v>
      </c>
      <c r="H65" s="108"/>
      <c r="I65" s="25"/>
      <c r="J65" s="48" t="s">
        <v>8</v>
      </c>
      <c r="K65" s="108"/>
      <c r="L65" s="25"/>
      <c r="M65" s="119"/>
    </row>
    <row r="66" spans="1:16" ht="20" customHeight="1" x14ac:dyDescent="0.2">
      <c r="A66" s="100"/>
      <c r="B66" s="101"/>
      <c r="C66" s="7"/>
      <c r="D66" s="43" t="str">
        <f>IF(D65="Uitmuntend","€ 2.500",IF(D65="Goed","€ 2.000",IF(D65="Voldoende","€ 250",IF(D65="Matig","€ 0",IF(D65="Onvoldoende","KNOCK OUT"," ")))))</f>
        <v xml:space="preserve"> </v>
      </c>
      <c r="E66" s="111"/>
      <c r="F66" s="26"/>
      <c r="G66" s="43" t="str">
        <f>IF(G65="Uitmuntend","€ 2.500",IF(G65="Goed","€ 2.000",IF(G65="Voldoende","€ 250",IF(G65="Matig","€ 0",IF(G65="Onvoldoende","KNOCK OUT"," ")))))</f>
        <v xml:space="preserve"> </v>
      </c>
      <c r="H66" s="108"/>
      <c r="I66" s="26"/>
      <c r="J66" s="43" t="str">
        <f>IF(J65="Uitmuntend","€ 2.500",IF(J65="Goed","€ 2.000",IF(J65="Voldoende","€ 250",IF(J65="Matig","€ 0",IF(J65="Onvoldoende","KNOCK OUT"," ")))))</f>
        <v xml:space="preserve"> </v>
      </c>
      <c r="K66" s="108"/>
      <c r="L66" s="26"/>
      <c r="M66" s="119"/>
    </row>
    <row r="67" spans="1:16" ht="18" customHeight="1" x14ac:dyDescent="0.2">
      <c r="A67" s="104" t="str">
        <f>'Beoordelen 2. Interview'!A7:B7</f>
        <v>Vraag 4</v>
      </c>
      <c r="B67" s="51" t="s">
        <v>5</v>
      </c>
      <c r="C67" s="7"/>
      <c r="D67" s="50" t="str">
        <f>'Beoordelaar 1'!C25</f>
        <v>Score:</v>
      </c>
      <c r="E67" s="109" t="s">
        <v>3</v>
      </c>
      <c r="F67" s="24"/>
      <c r="G67" s="50" t="str">
        <f>'Beoordelaar 1'!F25</f>
        <v>Score:</v>
      </c>
      <c r="H67" s="108" t="s">
        <v>3</v>
      </c>
      <c r="I67" s="24"/>
      <c r="J67" s="50" t="str">
        <f>'Beoordelaar 1'!I25</f>
        <v>Score:</v>
      </c>
      <c r="K67" s="108" t="s">
        <v>3</v>
      </c>
      <c r="L67" s="24"/>
      <c r="M67" s="119"/>
    </row>
    <row r="68" spans="1:16" ht="18" customHeight="1" x14ac:dyDescent="0.2">
      <c r="A68" s="105"/>
      <c r="B68" s="51" t="s">
        <v>6</v>
      </c>
      <c r="C68" s="7"/>
      <c r="D68" s="50" t="str">
        <f>'Beoordelaar 2'!C25</f>
        <v>Score:</v>
      </c>
      <c r="E68" s="110"/>
      <c r="F68" s="24"/>
      <c r="G68" s="50" t="str">
        <f>'Beoordelaar 2'!F25</f>
        <v>Score:</v>
      </c>
      <c r="H68" s="108"/>
      <c r="I68" s="24"/>
      <c r="J68" s="50" t="str">
        <f>'Beoordelaar 2'!I25</f>
        <v>Score:</v>
      </c>
      <c r="K68" s="108"/>
      <c r="L68" s="24"/>
      <c r="M68" s="119"/>
    </row>
    <row r="69" spans="1:16" ht="18" customHeight="1" x14ac:dyDescent="0.2">
      <c r="A69" s="105"/>
      <c r="B69" s="51" t="s">
        <v>7</v>
      </c>
      <c r="C69" s="7"/>
      <c r="D69" s="50" t="str">
        <f>'Beoordelaar 3'!C24</f>
        <v>Score:</v>
      </c>
      <c r="E69" s="110"/>
      <c r="F69" s="24"/>
      <c r="G69" s="50" t="str">
        <f>'Beoordelaar 3'!F24</f>
        <v>Score:</v>
      </c>
      <c r="H69" s="108"/>
      <c r="I69" s="24"/>
      <c r="J69" s="50" t="str">
        <f>'Beoordelaar 3'!I24</f>
        <v>Score:</v>
      </c>
      <c r="K69" s="108"/>
      <c r="L69" s="24"/>
      <c r="M69" s="119"/>
    </row>
    <row r="70" spans="1:16" ht="18" customHeight="1" x14ac:dyDescent="0.2">
      <c r="A70" s="105"/>
      <c r="B70" s="51" t="s">
        <v>50</v>
      </c>
      <c r="C70" s="7"/>
      <c r="D70" s="50" t="str">
        <f>'Beoordelaar 4'!C24</f>
        <v>Score:</v>
      </c>
      <c r="E70" s="110"/>
      <c r="F70" s="24"/>
      <c r="G70" s="50" t="str">
        <f>'Beoordelaar 4'!F24</f>
        <v>Score:</v>
      </c>
      <c r="H70" s="108"/>
      <c r="I70" s="24"/>
      <c r="J70" s="50" t="str">
        <f>'Beoordelaar 4'!I24</f>
        <v>Score:</v>
      </c>
      <c r="K70" s="108"/>
      <c r="L70" s="24"/>
      <c r="M70" s="119"/>
    </row>
    <row r="71" spans="1:16" ht="20" customHeight="1" x14ac:dyDescent="0.2">
      <c r="A71" s="102" t="s">
        <v>4</v>
      </c>
      <c r="B71" s="103"/>
      <c r="C71" s="7"/>
      <c r="D71" s="48" t="s">
        <v>8</v>
      </c>
      <c r="E71" s="110"/>
      <c r="F71" s="25"/>
      <c r="G71" s="48" t="s">
        <v>8</v>
      </c>
      <c r="H71" s="108"/>
      <c r="I71" s="25"/>
      <c r="J71" s="48" t="s">
        <v>8</v>
      </c>
      <c r="K71" s="108"/>
      <c r="L71" s="25"/>
      <c r="M71" s="119"/>
    </row>
    <row r="72" spans="1:16" ht="20" customHeight="1" x14ac:dyDescent="0.2">
      <c r="A72" s="100"/>
      <c r="B72" s="101"/>
      <c r="C72" s="7"/>
      <c r="D72" s="43" t="str">
        <f>IF(D71="Uitmuntend","€ 2.500",IF(D71="Goed","€ 2.000",IF(D71="Voldoende","€ 250",IF(D71="Matig","€ 0",IF(D71="Onvoldoende","KNOCK OUT"," ")))))</f>
        <v xml:space="preserve"> </v>
      </c>
      <c r="E72" s="111"/>
      <c r="F72" s="26"/>
      <c r="G72" s="43" t="str">
        <f>IF(G71="Uitmuntend","€ 2.500",IF(G71="Goed","€ 2.000",IF(G71="Voldoende","€ 250",IF(G71="Matig","€ 0",IF(G71="Onvoldoende","KNOCK OUT"," ")))))</f>
        <v xml:space="preserve"> </v>
      </c>
      <c r="H72" s="108"/>
      <c r="I72" s="26"/>
      <c r="J72" s="43" t="str">
        <f>IF(J71="Uitmuntend","€ 2.500",IF(J71="Goed","€ 2.000",IF(J71="Voldoende","€ 250",IF(J71="Matig","€ 0",IF(J71="Onvoldoende","KNOCK OUT"," ")))))</f>
        <v xml:space="preserve"> </v>
      </c>
      <c r="K72" s="108"/>
      <c r="L72" s="26"/>
      <c r="M72" s="119"/>
    </row>
    <row r="73" spans="1:16" ht="20" customHeight="1" x14ac:dyDescent="0.2">
      <c r="C73"/>
      <c r="D73" s="15"/>
      <c r="E73" s="15"/>
      <c r="F73" s="19"/>
      <c r="G73" s="15"/>
      <c r="H73" s="15"/>
      <c r="I73" s="19"/>
      <c r="J73" s="15"/>
      <c r="K73" s="15"/>
      <c r="L73" s="19"/>
      <c r="M73" s="20"/>
    </row>
    <row r="74" spans="1:16" ht="30" customHeight="1" x14ac:dyDescent="0.2">
      <c r="A74" s="106" t="s">
        <v>34</v>
      </c>
      <c r="B74" s="107"/>
      <c r="C74" s="7"/>
      <c r="D74" s="67" t="e">
        <f>D54+D60+D66+D72</f>
        <v>#VALUE!</v>
      </c>
      <c r="E74" s="68"/>
      <c r="F74" s="18"/>
      <c r="G74" s="67" t="e">
        <f>G54+G60+G66+G72</f>
        <v>#VALUE!</v>
      </c>
      <c r="H74" s="68"/>
      <c r="I74" s="18"/>
      <c r="J74" s="67" t="e">
        <f>J54+J60+J66+J72</f>
        <v>#VALUE!</v>
      </c>
      <c r="K74" s="68"/>
      <c r="L74" s="18"/>
      <c r="M74" s="22"/>
    </row>
    <row r="75" spans="1:16" ht="15" customHeight="1" x14ac:dyDescent="0.2">
      <c r="A75" s="11"/>
      <c r="B75" s="11"/>
      <c r="C75" s="11"/>
      <c r="D75" s="11"/>
      <c r="E75" s="11"/>
      <c r="F75" s="11"/>
      <c r="G75" s="11"/>
      <c r="H75" s="11"/>
      <c r="I75" s="11"/>
      <c r="J75" s="11"/>
      <c r="K75" s="11"/>
      <c r="L75" s="11"/>
      <c r="M75" s="11"/>
      <c r="O75" s="11"/>
      <c r="P75" s="11"/>
    </row>
  </sheetData>
  <mergeCells count="79">
    <mergeCell ref="E33:E38"/>
    <mergeCell ref="E39:E44"/>
    <mergeCell ref="H49:H54"/>
    <mergeCell ref="H55:H60"/>
    <mergeCell ref="M55:M60"/>
    <mergeCell ref="M61:M66"/>
    <mergeCell ref="M67:M72"/>
    <mergeCell ref="E55:E60"/>
    <mergeCell ref="E49:E54"/>
    <mergeCell ref="K21:K26"/>
    <mergeCell ref="K27:K32"/>
    <mergeCell ref="K33:K38"/>
    <mergeCell ref="K39:K44"/>
    <mergeCell ref="M49:M54"/>
    <mergeCell ref="G46:H46"/>
    <mergeCell ref="J46:K46"/>
    <mergeCell ref="A54:B54"/>
    <mergeCell ref="A59:B59"/>
    <mergeCell ref="K49:K54"/>
    <mergeCell ref="D46:E46"/>
    <mergeCell ref="H21:H26"/>
    <mergeCell ref="H27:H32"/>
    <mergeCell ref="H33:H38"/>
    <mergeCell ref="H39:H44"/>
    <mergeCell ref="A3:A6"/>
    <mergeCell ref="A9:A12"/>
    <mergeCell ref="A15:A18"/>
    <mergeCell ref="A20:B20"/>
    <mergeCell ref="A7:B7"/>
    <mergeCell ref="A8:B8"/>
    <mergeCell ref="A13:B13"/>
    <mergeCell ref="E3:E8"/>
    <mergeCell ref="E9:E14"/>
    <mergeCell ref="E15:E20"/>
    <mergeCell ref="E21:E26"/>
    <mergeCell ref="E27:E32"/>
    <mergeCell ref="A43:B43"/>
    <mergeCell ref="A44:B44"/>
    <mergeCell ref="A46:B46"/>
    <mergeCell ref="A49:A52"/>
    <mergeCell ref="A61:A64"/>
    <mergeCell ref="A74:B74"/>
    <mergeCell ref="A60:B60"/>
    <mergeCell ref="A55:A58"/>
    <mergeCell ref="A53:B53"/>
    <mergeCell ref="K55:K60"/>
    <mergeCell ref="K67:K72"/>
    <mergeCell ref="E61:E66"/>
    <mergeCell ref="E67:E72"/>
    <mergeCell ref="H61:H66"/>
    <mergeCell ref="H67:H72"/>
    <mergeCell ref="A67:A70"/>
    <mergeCell ref="A72:B72"/>
    <mergeCell ref="A65:B65"/>
    <mergeCell ref="A66:B66"/>
    <mergeCell ref="A71:B71"/>
    <mergeCell ref="K61:K66"/>
    <mergeCell ref="A21:A24"/>
    <mergeCell ref="A27:A30"/>
    <mergeCell ref="A33:A36"/>
    <mergeCell ref="A39:A42"/>
    <mergeCell ref="A25:B25"/>
    <mergeCell ref="A26:B26"/>
    <mergeCell ref="A31:B31"/>
    <mergeCell ref="A32:B32"/>
    <mergeCell ref="A37:B37"/>
    <mergeCell ref="A38:B38"/>
    <mergeCell ref="D1:E1"/>
    <mergeCell ref="G1:H1"/>
    <mergeCell ref="J1:K1"/>
    <mergeCell ref="A14:B14"/>
    <mergeCell ref="A19:B19"/>
    <mergeCell ref="A1:B1"/>
    <mergeCell ref="H3:H8"/>
    <mergeCell ref="H9:H14"/>
    <mergeCell ref="H15:H20"/>
    <mergeCell ref="K3:K8"/>
    <mergeCell ref="K9:K14"/>
    <mergeCell ref="K15:K20"/>
  </mergeCells>
  <dataValidations count="1">
    <dataValidation type="list" errorStyle="warning" allowBlank="1" showErrorMessage="1" sqref="G25 J53 J59 J65 J71 D71 D65 D59 D53 J7 G13 J25 G71 G65 G59 G53 J19 G31 G37 J43 G43 J37 J31 G7 G19 J13 D7 D13 D19 D25 D31 D37 D43" xr:uid="{00000000-0002-0000-0400-000000000000}">
      <formula1>SCORE</formula1>
    </dataValidation>
  </dataValidations>
  <pageMargins left="0.7" right="0.7" top="0.75" bottom="0.75" header="0.3" footer="0.3"/>
  <pageSetup paperSize="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BD7D7-90BC-2D41-A84E-7FCCFF5FF637}">
  <dimension ref="A1:G19"/>
  <sheetViews>
    <sheetView showGridLines="0" workbookViewId="0">
      <selection activeCell="C4" sqref="C4"/>
    </sheetView>
  </sheetViews>
  <sheetFormatPr baseColWidth="10" defaultRowHeight="15" x14ac:dyDescent="0.2"/>
  <cols>
    <col min="1" max="1" width="96.5" customWidth="1"/>
    <col min="2" max="2" width="2.83203125" customWidth="1"/>
    <col min="3" max="3" width="28.83203125" customWidth="1"/>
    <col min="4" max="4" width="2.83203125" customWidth="1"/>
    <col min="5" max="5" width="28.83203125" customWidth="1"/>
    <col min="6" max="6" width="2.83203125" customWidth="1"/>
    <col min="7" max="7" width="28.83203125" customWidth="1"/>
  </cols>
  <sheetData>
    <row r="1" spans="1:7" ht="30" customHeight="1" x14ac:dyDescent="0.2">
      <c r="A1" s="52" t="s">
        <v>30</v>
      </c>
      <c r="B1" s="8"/>
      <c r="C1" s="53"/>
      <c r="D1" s="8"/>
      <c r="E1" s="53"/>
      <c r="F1" s="8"/>
      <c r="G1" s="53"/>
    </row>
    <row r="2" spans="1:7" ht="30" customHeight="1" x14ac:dyDescent="0.2">
      <c r="A2" s="54" t="s">
        <v>11</v>
      </c>
      <c r="B2" s="8"/>
      <c r="C2" s="55" t="str">
        <f>'Beoordelaar 1'!C1</f>
        <v>Inschrijver 1</v>
      </c>
      <c r="D2" s="10"/>
      <c r="E2" s="55" t="str">
        <f>'Beoordelaar 1'!F1</f>
        <v>Inschrijver 2</v>
      </c>
      <c r="F2" s="10"/>
      <c r="G2" s="55" t="str">
        <f>'Beoordelaar 1'!I1</f>
        <v>Inschrijver 3</v>
      </c>
    </row>
    <row r="3" spans="1:7" s="1" customFormat="1" ht="35" customHeight="1" x14ac:dyDescent="0.2">
      <c r="A3" s="56" t="str">
        <f>'Beoordelen 1. Open vragen'!A3:G3</f>
        <v>6.1	BEANTWOORDING OPEN VRAGEN + 6.2 TOELICHTING BEANTWOORDING</v>
      </c>
      <c r="B3" s="8"/>
      <c r="C3" s="57" t="e">
        <f>Consensus!D46</f>
        <v>#VALUE!</v>
      </c>
      <c r="D3" s="10"/>
      <c r="E3" s="57" t="e">
        <f>Consensus!G46</f>
        <v>#VALUE!</v>
      </c>
      <c r="F3" s="10"/>
      <c r="G3" s="57" t="e">
        <f>Consensus!J46</f>
        <v>#VALUE!</v>
      </c>
    </row>
    <row r="4" spans="1:7" s="1" customFormat="1" ht="35" customHeight="1" x14ac:dyDescent="0.2">
      <c r="A4" s="56" t="str">
        <f>'Beoordelen 2. Interview'!A1:B1</f>
        <v>6.3	INTERVIEW SLEUTELFUNCTIONARISSEN</v>
      </c>
      <c r="B4" s="8"/>
      <c r="C4" s="58" t="e">
        <f>Consensus!D74</f>
        <v>#VALUE!</v>
      </c>
      <c r="D4" s="10"/>
      <c r="E4" s="58" t="e">
        <f>Consensus!G74</f>
        <v>#VALUE!</v>
      </c>
      <c r="F4" s="10"/>
      <c r="G4" s="58" t="e">
        <f>Consensus!J74</f>
        <v>#VALUE!</v>
      </c>
    </row>
    <row r="5" spans="1:7" ht="30" customHeight="1" x14ac:dyDescent="0.2">
      <c r="A5" s="64" t="s">
        <v>12</v>
      </c>
      <c r="B5" s="8"/>
      <c r="C5" s="63" t="e">
        <f>C3+C4</f>
        <v>#VALUE!</v>
      </c>
      <c r="D5" s="10"/>
      <c r="E5" s="63" t="e">
        <f>E3+E4</f>
        <v>#VALUE!</v>
      </c>
      <c r="F5" s="10"/>
      <c r="G5" s="63" t="e">
        <f>G3+G4</f>
        <v>#VALUE!</v>
      </c>
    </row>
    <row r="6" spans="1:7" ht="15" customHeight="1" x14ac:dyDescent="0.2"/>
    <row r="7" spans="1:7" ht="30" customHeight="1" x14ac:dyDescent="0.2">
      <c r="A7" s="59" t="s">
        <v>13</v>
      </c>
      <c r="B7" s="8"/>
      <c r="C7" s="60">
        <v>0</v>
      </c>
      <c r="D7" s="10"/>
      <c r="E7" s="60">
        <v>0</v>
      </c>
      <c r="F7" s="10"/>
      <c r="G7" s="60">
        <v>0</v>
      </c>
    </row>
    <row r="9" spans="1:7" ht="30" customHeight="1" x14ac:dyDescent="0.2">
      <c r="A9" s="61" t="s">
        <v>29</v>
      </c>
      <c r="B9" s="8"/>
      <c r="C9" s="62" t="e">
        <f>C7-C5</f>
        <v>#VALUE!</v>
      </c>
      <c r="D9" s="14"/>
      <c r="E9" s="62" t="e">
        <f>E7-E5</f>
        <v>#VALUE!</v>
      </c>
      <c r="F9" s="14"/>
      <c r="G9" s="62" t="e">
        <f>G7-G5</f>
        <v>#VALUE!</v>
      </c>
    </row>
    <row r="16" spans="1:7" ht="16" x14ac:dyDescent="0.2">
      <c r="C16" s="13"/>
    </row>
    <row r="17" spans="3:3" ht="16" x14ac:dyDescent="0.2">
      <c r="C17" s="13"/>
    </row>
    <row r="18" spans="3:3" ht="16" x14ac:dyDescent="0.2">
      <c r="C18" s="13"/>
    </row>
    <row r="19" spans="3:3" ht="16" x14ac:dyDescent="0.2">
      <c r="C19" s="1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8</vt:i4>
      </vt:variant>
      <vt:variant>
        <vt:lpstr>Benoemde bereiken</vt:lpstr>
      </vt:variant>
      <vt:variant>
        <vt:i4>1</vt:i4>
      </vt:variant>
    </vt:vector>
  </HeadingPairs>
  <TitlesOfParts>
    <vt:vector size="9" baseType="lpstr">
      <vt:lpstr>Beoordelen 1. Open vragen</vt:lpstr>
      <vt:lpstr>Beoordelen 2. Interview</vt:lpstr>
      <vt:lpstr>Beoordelaar 1</vt:lpstr>
      <vt:lpstr>Beoordelaar 2</vt:lpstr>
      <vt:lpstr>Beoordelaar 3</vt:lpstr>
      <vt:lpstr>Beoordelaar 4</vt:lpstr>
      <vt:lpstr>Consensus</vt:lpstr>
      <vt:lpstr>Eindscores</vt:lpstr>
      <vt:lpstr>SCORE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rv abe 8-7</dc:description>
  <cp:lastModifiedBy/>
  <dcterms:created xsi:type="dcterms:W3CDTF">2006-09-16T00:00:00Z</dcterms:created>
  <dcterms:modified xsi:type="dcterms:W3CDTF">2020-02-28T11:31:38Z</dcterms:modified>
  <cp:category/>
</cp:coreProperties>
</file>