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09"/>
  <workbookPr filterPrivacy="1" codeName="ThisWorkbook" autoCompressPictures="0"/>
  <xr:revisionPtr revIDLastSave="0" documentId="13_ncr:1_{76DC8E19-B2C8-D24E-8E13-452A9CDDA0CF}" xr6:coauthVersionLast="45" xr6:coauthVersionMax="45" xr10:uidLastSave="{00000000-0000-0000-0000-000000000000}"/>
  <bookViews>
    <workbookView xWindow="31620" yWindow="540" windowWidth="33060" windowHeight="19120" activeTab="7" xr2:uid="{00000000-000D-0000-FFFF-FFFF00000000}"/>
  </bookViews>
  <sheets>
    <sheet name="Beoordelen 1. Open vragen" sheetId="21" r:id="rId1"/>
    <sheet name="Beoordelen 2. Interview" sheetId="23" r:id="rId2"/>
    <sheet name="Beoordelaar 1" sheetId="7" r:id="rId3"/>
    <sheet name="Beoordelaar 2" sheetId="15" r:id="rId4"/>
    <sheet name="Beoordelaar 3" sheetId="16" r:id="rId5"/>
    <sheet name="Beoordelaar 4" sheetId="25" r:id="rId6"/>
    <sheet name="Consensus" sheetId="9" r:id="rId7"/>
    <sheet name="Eindscores" sheetId="19" r:id="rId8"/>
  </sheets>
  <definedNames>
    <definedName name="SCORE">'Beoordelen 1. Open vragen'!$C$14:$H$14</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80" i="9" l="1"/>
  <c r="D52" i="9"/>
  <c r="J29" i="9"/>
  <c r="G29" i="9"/>
  <c r="D29" i="9"/>
  <c r="A44" i="9"/>
  <c r="A43" i="9"/>
  <c r="J36" i="9"/>
  <c r="G36" i="9"/>
  <c r="D36" i="9"/>
  <c r="A37" i="9"/>
  <c r="A30" i="9"/>
  <c r="A23" i="9"/>
  <c r="A16" i="9"/>
  <c r="A9" i="9"/>
  <c r="J50" i="9"/>
  <c r="G50" i="9"/>
  <c r="D50" i="9"/>
  <c r="J43" i="9"/>
  <c r="G43" i="9"/>
  <c r="D43" i="9"/>
  <c r="J22" i="9"/>
  <c r="G22" i="9"/>
  <c r="D22" i="9"/>
  <c r="D8" i="9"/>
  <c r="J15" i="9"/>
  <c r="J8" i="9"/>
  <c r="J52" i="9"/>
  <c r="G3" i="19"/>
  <c r="G8" i="9"/>
  <c r="G15" i="9"/>
  <c r="G52" i="9"/>
  <c r="E3" i="19"/>
  <c r="D15" i="9"/>
  <c r="C3" i="19"/>
  <c r="D78" i="9"/>
  <c r="D72" i="9"/>
  <c r="D66" i="9"/>
  <c r="D60" i="9"/>
  <c r="G78" i="9"/>
  <c r="G72" i="9"/>
  <c r="G66" i="9"/>
  <c r="G60" i="9"/>
  <c r="J78" i="9"/>
  <c r="J72" i="9"/>
  <c r="J66" i="9"/>
  <c r="J60" i="9"/>
  <c r="A2" i="9"/>
  <c r="D6" i="9"/>
  <c r="D5" i="9"/>
  <c r="G80" i="9"/>
  <c r="J80" i="9"/>
  <c r="J76" i="9"/>
  <c r="J75" i="9"/>
  <c r="G76" i="9"/>
  <c r="G75" i="9"/>
  <c r="D76" i="9"/>
  <c r="D75" i="9"/>
  <c r="J70" i="9"/>
  <c r="J69" i="9"/>
  <c r="G70" i="9"/>
  <c r="G69" i="9"/>
  <c r="D70" i="9"/>
  <c r="D69" i="9"/>
  <c r="J64" i="9"/>
  <c r="J63" i="9"/>
  <c r="G64" i="9"/>
  <c r="G63" i="9"/>
  <c r="D64" i="9"/>
  <c r="D63" i="9"/>
  <c r="J58" i="9"/>
  <c r="J57" i="9"/>
  <c r="G58" i="9"/>
  <c r="G57" i="9"/>
  <c r="D58" i="9"/>
  <c r="D57" i="9"/>
  <c r="J48" i="9"/>
  <c r="J47" i="9"/>
  <c r="G48" i="9"/>
  <c r="G47" i="9"/>
  <c r="D48" i="9"/>
  <c r="D47" i="9"/>
  <c r="J41" i="9"/>
  <c r="J40" i="9"/>
  <c r="G41" i="9"/>
  <c r="G40" i="9"/>
  <c r="D41" i="9"/>
  <c r="D40" i="9"/>
  <c r="J34" i="9"/>
  <c r="J33" i="9"/>
  <c r="G34" i="9"/>
  <c r="G33" i="9"/>
  <c r="D34" i="9"/>
  <c r="D33" i="9"/>
  <c r="J27" i="9"/>
  <c r="J26" i="9"/>
  <c r="G27" i="9"/>
  <c r="G26" i="9"/>
  <c r="D26" i="9"/>
  <c r="D27" i="9"/>
  <c r="J20" i="9"/>
  <c r="J19" i="9"/>
  <c r="J13" i="9"/>
  <c r="J12" i="9"/>
  <c r="J6" i="9"/>
  <c r="J5" i="9"/>
  <c r="G20" i="9"/>
  <c r="G19" i="9"/>
  <c r="D20" i="9"/>
  <c r="D19" i="9"/>
  <c r="G13" i="9"/>
  <c r="G12" i="9"/>
  <c r="G6" i="9"/>
  <c r="G5" i="9"/>
  <c r="D13" i="9"/>
  <c r="D12" i="9"/>
  <c r="A25" i="25"/>
  <c r="A23" i="25"/>
  <c r="A21" i="25"/>
  <c r="A19" i="25"/>
  <c r="A18" i="25"/>
  <c r="A15" i="25"/>
  <c r="A13" i="25"/>
  <c r="A11" i="25"/>
  <c r="A9" i="25"/>
  <c r="A7" i="25"/>
  <c r="A5" i="25"/>
  <c r="A3" i="25"/>
  <c r="A2" i="25"/>
  <c r="I1" i="25"/>
  <c r="F1" i="25"/>
  <c r="C1" i="25"/>
  <c r="A3" i="19"/>
  <c r="J74" i="9"/>
  <c r="J68" i="9"/>
  <c r="J62" i="9"/>
  <c r="J56" i="9"/>
  <c r="G74" i="9"/>
  <c r="G68" i="9"/>
  <c r="G62" i="9"/>
  <c r="G56" i="9"/>
  <c r="J46" i="9"/>
  <c r="J45" i="9"/>
  <c r="D74" i="9"/>
  <c r="D68" i="9"/>
  <c r="D67" i="9"/>
  <c r="D62" i="9"/>
  <c r="D61" i="9"/>
  <c r="D56" i="9"/>
  <c r="G46" i="9"/>
  <c r="G45" i="9"/>
  <c r="D46" i="9"/>
  <c r="D39" i="9"/>
  <c r="D45" i="9"/>
  <c r="D38" i="9"/>
  <c r="A45" i="9"/>
  <c r="A25" i="16"/>
  <c r="A23" i="16"/>
  <c r="A21" i="16"/>
  <c r="A19" i="16"/>
  <c r="A18" i="16"/>
  <c r="A15" i="16"/>
  <c r="A13" i="16"/>
  <c r="A11" i="16"/>
  <c r="A9" i="16"/>
  <c r="A7" i="16"/>
  <c r="A5" i="16"/>
  <c r="A3" i="16"/>
  <c r="A2" i="16"/>
  <c r="A25" i="15"/>
  <c r="A23" i="15"/>
  <c r="A21" i="15"/>
  <c r="A19" i="15"/>
  <c r="A18" i="15"/>
  <c r="A15" i="15"/>
  <c r="A13" i="15"/>
  <c r="A11" i="15"/>
  <c r="A9" i="15"/>
  <c r="A7" i="15"/>
  <c r="A5" i="15"/>
  <c r="A3" i="15"/>
  <c r="A2" i="15"/>
  <c r="A15" i="7"/>
  <c r="A2" i="7"/>
  <c r="J39" i="9"/>
  <c r="J38" i="9"/>
  <c r="J32" i="9"/>
  <c r="J31" i="9"/>
  <c r="G39" i="9"/>
  <c r="G38" i="9"/>
  <c r="G32" i="9"/>
  <c r="G31" i="9"/>
  <c r="D32" i="9"/>
  <c r="D31" i="9"/>
  <c r="A38" i="9"/>
  <c r="A31" i="9"/>
  <c r="J1" i="9"/>
  <c r="A13" i="7"/>
  <c r="A11" i="7"/>
  <c r="A9" i="7"/>
  <c r="J25" i="9"/>
  <c r="J24" i="9"/>
  <c r="G25" i="9"/>
  <c r="G24" i="9"/>
  <c r="D25" i="9"/>
  <c r="D24" i="9"/>
  <c r="A24" i="9"/>
  <c r="A18" i="7"/>
  <c r="I1" i="16"/>
  <c r="F1" i="16"/>
  <c r="C1" i="16"/>
  <c r="J73" i="9"/>
  <c r="G73" i="9"/>
  <c r="D73" i="9"/>
  <c r="J67" i="9"/>
  <c r="J61" i="9"/>
  <c r="J55" i="9"/>
  <c r="G67" i="9"/>
  <c r="G61" i="9"/>
  <c r="G55" i="9"/>
  <c r="D55" i="9"/>
  <c r="J18" i="9"/>
  <c r="J17" i="9"/>
  <c r="J11" i="9"/>
  <c r="J10" i="9"/>
  <c r="J4" i="9"/>
  <c r="J3" i="9"/>
  <c r="G18" i="9"/>
  <c r="G17" i="9"/>
  <c r="G11" i="9"/>
  <c r="G10" i="9"/>
  <c r="G4" i="9"/>
  <c r="G3" i="9"/>
  <c r="D18" i="9"/>
  <c r="D17" i="9"/>
  <c r="D11" i="9"/>
  <c r="D10" i="9"/>
  <c r="D4" i="9"/>
  <c r="D3" i="9"/>
  <c r="G2" i="19"/>
  <c r="E2" i="19"/>
  <c r="C2" i="19"/>
  <c r="G1" i="9"/>
  <c r="D1" i="9"/>
  <c r="A4" i="19"/>
  <c r="A73" i="9"/>
  <c r="A67" i="9"/>
  <c r="A61" i="9"/>
  <c r="A55" i="9"/>
  <c r="A17" i="9"/>
  <c r="A10" i="9"/>
  <c r="A3" i="9"/>
  <c r="A54" i="9"/>
  <c r="A25" i="7"/>
  <c r="A23" i="7"/>
  <c r="A21" i="7"/>
  <c r="A19" i="7"/>
  <c r="A3" i="7"/>
  <c r="A7" i="7"/>
  <c r="A5" i="7"/>
  <c r="I1" i="15"/>
  <c r="F1" i="15"/>
  <c r="C1" i="15"/>
  <c r="C4" i="19"/>
  <c r="C5" i="19"/>
  <c r="C9" i="19"/>
  <c r="E4" i="19"/>
  <c r="G4" i="19"/>
  <c r="E5" i="19"/>
  <c r="E9" i="19"/>
  <c r="G5" i="19"/>
  <c r="G9" i="19"/>
</calcChain>
</file>

<file path=xl/sharedStrings.xml><?xml version="1.0" encoding="utf-8"?>
<sst xmlns="http://schemas.openxmlformats.org/spreadsheetml/2006/main" count="570" uniqueCount="79">
  <si>
    <t>Beoordelaar 1: &lt;&lt;&gt;&gt;</t>
  </si>
  <si>
    <t>Beoordelaar 2: &lt;&lt;&gt;&gt;</t>
  </si>
  <si>
    <t>Beoordelaar 3: &lt;&lt;&gt;&gt;</t>
  </si>
  <si>
    <t>&lt;MOTIVATIE&gt;</t>
  </si>
  <si>
    <t>Consensus</t>
  </si>
  <si>
    <t>Beoordelaar 1</t>
  </si>
  <si>
    <t>Beoordelaar 2</t>
  </si>
  <si>
    <t>Beoordelaar 3</t>
  </si>
  <si>
    <t>Score:</t>
  </si>
  <si>
    <t>Totaalwaardes</t>
  </si>
  <si>
    <t>Uitmuntend</t>
  </si>
  <si>
    <t>Onderdeel</t>
  </si>
  <si>
    <t>Totaal behaalde waarde criterium kwaliteit:</t>
  </si>
  <si>
    <t>Totaal behaalde waarde criterium prijs:</t>
  </si>
  <si>
    <t>Te behalen waarde bij Uitmuntend</t>
  </si>
  <si>
    <t>Te behalen waarde bij Goed</t>
  </si>
  <si>
    <t>Te behalen waarde bij Voldoende</t>
  </si>
  <si>
    <t>Te behalen waarde bij Matig</t>
  </si>
  <si>
    <t>Te behalen waarde bij Onvoldoende</t>
  </si>
  <si>
    <t>De exacte vragen worden niet bekendgemaakt, maar de soort vragen die worden gesteld zijn:</t>
  </si>
  <si>
    <t>Inschrijver 1</t>
  </si>
  <si>
    <t>Inschrijver 2</t>
  </si>
  <si>
    <t>Inschrijver 3</t>
  </si>
  <si>
    <t>Goed</t>
  </si>
  <si>
    <t>Voldoende</t>
  </si>
  <si>
    <t>Matig</t>
  </si>
  <si>
    <t>Onvoldoende</t>
  </si>
  <si>
    <t>Motivatie consensus:</t>
  </si>
  <si>
    <t>KNOCK OUT</t>
  </si>
  <si>
    <t>Te behalen waarde bij</t>
  </si>
  <si>
    <t>FICTIEVE EINDWAARDE (prijs -/- kwaliteit):</t>
  </si>
  <si>
    <t>Totaalwaarde criterium kwaliteit</t>
  </si>
  <si>
    <t>KO</t>
  </si>
  <si>
    <t xml:space="preserve">Inschrijver dient te beschrijven op maximaal 2 A4 (toe te voegen op TenderNed) op welke wijze zij bij aanvang van de opdracht zich gaat verdiepen in de organisatie van de opdrachtgever, veel voorkomende vraagstukken en hoe zij haar dienstverlening gaat afstemmen op de uitvoering van de nadere opdrachten. Inschrijver beschrijft hier minimaal een realistisch tijdspad, communicatieplan en een verwachte inzet (in tijd) van de opdrachtgever. </t>
  </si>
  <si>
    <t>Consensus (6.1 en 6.2)</t>
  </si>
  <si>
    <t>Totaal behaalde waarde 6.3 Interview sleutelfunctionarissen:</t>
  </si>
  <si>
    <t>Totale score 6.1 en 6.2 Open vragen + toelichting:</t>
  </si>
  <si>
    <t>6.1	BEANTWOORDING OPEN VRAGEN + 6.2 TOELICHTING BEANTWOORDING</t>
  </si>
  <si>
    <t>SCORE:</t>
  </si>
  <si>
    <t>BEOORDELINGSFORMULIER KWALITEIT PERCEEL 1</t>
  </si>
  <si>
    <t>6.1.3	AANPAK WERVING- EN SELECTIEPROCES</t>
  </si>
  <si>
    <t>6.1.4	WERKNEMERSPOULE</t>
  </si>
  <si>
    <t xml:space="preserve">Inschrijver dient te beschrijven op maximaal 1 A4 (toe te voegen op TenderNed) welke ervaring zij heeft met een poule van leerkrachten voor het primair onderwijs. Inschrijver beschrijft daarbij minimaal;
-	Hoeveel bevoegde leerkrachten EN onderwijsassistenten zij in de poule heeft bovenop het minimaal aantal zoals beschreven in het programma van eisen;
-	Het actueel inzetbaar aantal bevoegde leerkrachten en onderwijsassistenten (peildatum 1 week voor indienen inschrijving);
-	Welke ervaring inschrijver heeft met beheer van haar eigen poule (op peil houden aantal inzetbare medewerkers en het op niveau houden van de kennis en vaardigheden van de medewerkers);
-	Welke ervaring inschrijver heeft met het met voorrang inzetten bij ASG vervangingsaanvragen van personeel in dienst van opdrachtgever. </t>
  </si>
  <si>
    <t>6.1.5	SUCCESMANAGEMENT</t>
  </si>
  <si>
    <t xml:space="preserve">Inschrijver dient te beschrijven op maximaal 1 A4 (toe te voegen op TenderNed) hoe zij invulling denkt te gaan geven aan succesmanagement na een eventuele gunning. In de beantwoording beschrijft inschrijver minimaal het volgende: welk niveau accountmanagement zij gaat inzetten, op welke wijze zij de opdrachtgever gaat ondersteunen in het verder ontwikkelen van de relatie met kandidaten en opdrachtnemer, met welke frequentie zij overleggen met de contactpersonen van de opdrachtgever wil voeren, hoe zij dit denkt te gaan organiseren en welke onderwerpen hierbij minimaal aan bod komen. </t>
  </si>
  <si>
    <t>6.1.6	 OMGANG INHUUR ZZP’ERS EN KANDIDATEN VANUIT ANDERE ORGANISATIES</t>
  </si>
  <si>
    <t>Inschrijver dient te beschrijven op maximaal 1 A4 (toe te voegen op TenderNed) hoe zij omgaat en ervaring heeft met het inhuren en doorlenen van ZZP’ers en medewerkers vanuit andere bureaus/ organisaties die gewend zijn rechtstreeks zaken te doen met opdrachtgever. Hierbij beschrijft inschrijver minimaal op welke manier zij een aantrekkelijk landschap creëert voor ZZP’ers zodat deze geen last en/of nadeel ondervinden van de doorleenconstructie tussen opdrachtnemer en opdrachtgever.</t>
  </si>
  <si>
    <t>6.1.7	PROCES VERVANGING</t>
  </si>
  <si>
    <t>Inschrijver dient te beschrijven op maximaal 2 A4 (toe te voegen op TenderNed) hoe het aanvraagproces eruitziet en beschrijft minimaal;
•	Inzage in de portal en/ of andere middelen voor het aanvragen van een invalkracht door de opdrachtgever; 
•	Inzage in het administratieve proces voor de leidinggevende van de opdrachtgever;
•	Inzage in het administratieve proces voor de invalkracht;
•	Voorbeeldrapportage zoals beschreven in het programma van eisen, bestaande uit maximaal 8 pagina’s bovenop de gevraagde 2 pagina’s.</t>
  </si>
  <si>
    <t>6.1.1	PLAN VAN AANPAK (AANVANG DIENSTVERLENING)</t>
  </si>
  <si>
    <t>6.1.2	GOED WERKGEVERSCHAP</t>
  </si>
  <si>
    <t>Beoordelaar 4: &lt;&lt;&gt;&gt;</t>
  </si>
  <si>
    <t>Beoordelaar 4</t>
  </si>
  <si>
    <t>€ 10.000,-</t>
  </si>
  <si>
    <t>€ 9.000,-</t>
  </si>
  <si>
    <t>€ 1.000,-</t>
  </si>
  <si>
    <t>€ 0,-</t>
  </si>
  <si>
    <t>€ 5.000,-</t>
  </si>
  <si>
    <t>€ 15.000,-</t>
  </si>
  <si>
    <t>€ 1.500,-</t>
  </si>
  <si>
    <t>€ 4.000,-</t>
  </si>
  <si>
    <t>€ 500,-</t>
  </si>
  <si>
    <t>€ 50.000,-</t>
  </si>
  <si>
    <t>€ 40.000,-</t>
  </si>
  <si>
    <t>€ 2.500,-</t>
  </si>
  <si>
    <t>€ 2.000,-</t>
  </si>
  <si>
    <t>€ 250,-</t>
  </si>
  <si>
    <t>Motivatie</t>
  </si>
  <si>
    <t>Naast de gestelde eisen uit de onderhavige aanbesteding is de aanbestedende dienst op zoek naar een opdrachtnemer die haar gedurende de periode van de raamovereenkomst kan voorzien van veel toegevoegde waarde. Hoe meer toegevoegde waarde een inschrijver biedt, hoe hoger zij op dit onderdeel kwaliteit scoort.</t>
  </si>
  <si>
    <t xml:space="preserve">Inschrijver zal op locatie van de aanbestedende dienst in Almere een toelichting geven op haar beantwoording van de open vragen. De beoordelaars kunnen aan de hand van de inschrijving en de toelichting nadere vragen stellen (over uitsluitend deze onderwerpen) ter verduidelijking, om zodoende de beoordeling zo goed mogelijk te laten plaatsvinden. </t>
  </si>
  <si>
    <t>Inschrijver dient te beschrijven op maximaal 2 A4 (toe te voegen op TenderNed) op welke wijze zij invulling geef aan goed werkgeverschap gericht op ZZP’ers, onderwijsgevend personeel en onderwijsassistentenen beschrijft hierbij minimaal de volgende punten;
1.	Communicatie met potentiële kandidaten;
2.	Communicatie met personeel onder contract;
3.	Ontwikkeling van personeel onder contract;
4.	Ontwikkeling potentiële kandidaten;
5.	Het binden en motiveren van potentiële kandidaten aan de organisatie van de inschrijver;
6.	Het binden en motiveren van ingezet personeel (en ZZP’ers) aan de organisatie van de inschrijver;
7.	Organiseren events.</t>
  </si>
  <si>
    <t xml:space="preserve">Inschrijver dient te beschrijven op maximaal 2 A4 (toe te voegen op TenderNed) welke werkwijze zij hanteert bij een aanvraag voor personeel (ZZP’ers, onderwijsgevend personeel en onderwijsassistenten) voor een onderwijsorganisatie. Inschrijver beschrijft hierbij minimaal;
•	De wijze van werven en selecteren; 
•	Welke middelen inschrijver inzet voor de werving;
•	Hierbij geeft inschrijver minimaal aan op welke wijze zij de diplomering, werkervaring, bevoegdheid en geschiktheid toetst;
•	Welke werkwijze zij hanteert bij het afwijzen, dan wel terugkoppelen van een afwijzing vanuit ASG van kandidaten. Als mede hoe inschrijver ervoor zorgt dat ze afgewezen doch geschikte kandidaten gemotiveerd houdt voor eventuele volgende vacatures en hoe deze kandidaten een positief beeld houden van ASG.
Hierin wordt er verwacht dat de inschrijver duidelijk beschrijft wat de rol van de opdrachtgever in deze procedure is. </t>
  </si>
  <si>
    <t xml:space="preserve">De inschrijver zal op locatie van de aanbestedende dienst (in Almere) haar beantwoording op de open vragen toelichten. De beoordelaars zullen aan inschrijver verdiepingsvragen stellen, aan de hand van de beantwoording die bij de inschrijving is ingediend en de toelichting. </t>
  </si>
  <si>
    <t>Vraag 1</t>
  </si>
  <si>
    <t>Vraag 2</t>
  </si>
  <si>
    <t>Vraag 3</t>
  </si>
  <si>
    <t>Vraag 4</t>
  </si>
  <si>
    <t>Behaalde waarde:</t>
  </si>
  <si>
    <t>6.3	INTERVIEW SLEUTELFUNCTIONARISSEN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</si>
</sst>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_-;&quot;€&quot;\ #,##0.00\-"/>
    <numFmt numFmtId="165" formatCode="&quot;€&quot;\ #,##0_-"/>
    <numFmt numFmtId="166" formatCode="&quot;€&quot;\ #,##0.00"/>
    <numFmt numFmtId="167" formatCode="&quot;€&quot;\ #,##0.0000"/>
  </numFmts>
  <fonts count="21"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1"/>
      <name val="Verdana"/>
      <family val="2"/>
    </font>
    <font>
      <b/>
      <sz val="8"/>
      <name val="Verdana"/>
      <family val="2"/>
    </font>
    <font>
      <b/>
      <sz val="11"/>
      <color indexed="8"/>
      <name val="Verdana"/>
      <family val="2"/>
    </font>
    <font>
      <b/>
      <sz val="11"/>
      <color theme="0"/>
      <name val="Verdana"/>
      <family val="2"/>
    </font>
    <font>
      <b/>
      <sz val="10"/>
      <color indexed="8"/>
      <name val="Verdana"/>
      <family val="2"/>
    </font>
    <font>
      <b/>
      <sz val="10"/>
      <name val="Verdana"/>
      <family val="2"/>
    </font>
    <font>
      <sz val="10"/>
      <color theme="1"/>
      <name val="Calibri"/>
      <family val="2"/>
      <scheme val="minor"/>
    </font>
    <font>
      <sz val="12"/>
      <color rgb="FF454545"/>
      <name val="Helvetica Neue"/>
      <family val="2"/>
    </font>
    <font>
      <sz val="9"/>
      <color theme="1"/>
      <name val="Verdana"/>
      <family val="2"/>
    </font>
    <font>
      <b/>
      <sz val="9"/>
      <color theme="1"/>
      <name val="Verdana"/>
      <family val="2"/>
    </font>
    <font>
      <b/>
      <sz val="11"/>
      <color theme="1"/>
      <name val="Calibri"/>
      <family val="2"/>
      <scheme val="minor"/>
    </font>
    <font>
      <b/>
      <sz val="14"/>
      <color theme="1"/>
      <name val="Verdana"/>
      <family val="2"/>
    </font>
    <font>
      <b/>
      <sz val="11"/>
      <color theme="0"/>
      <name val="Calibri"/>
      <family val="2"/>
      <scheme val="minor"/>
    </font>
    <font>
      <b/>
      <sz val="18"/>
      <color theme="0"/>
      <name val="Verdana"/>
      <family val="2"/>
    </font>
  </fonts>
  <fills count="7">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22">
    <xf numFmtId="0" fontId="0" fillId="0" borderId="0" xfId="0"/>
    <xf numFmtId="0" fontId="0" fillId="0" borderId="0" xfId="0" applyAlignment="1">
      <alignment wrapText="1"/>
    </xf>
    <xf numFmtId="0" fontId="1" fillId="0" borderId="0" xfId="0" applyFont="1" applyAlignment="1" applyProtection="1"/>
    <xf numFmtId="0" fontId="2" fillId="0" borderId="0" xfId="0" applyFont="1" applyProtection="1"/>
    <xf numFmtId="165" fontId="2" fillId="0" borderId="0" xfId="0" applyNumberFormat="1" applyFont="1" applyAlignment="1" applyProtection="1">
      <alignment horizontal="center"/>
    </xf>
    <xf numFmtId="0" fontId="2" fillId="2" borderId="0" xfId="0" applyFont="1" applyFill="1" applyProtection="1"/>
    <xf numFmtId="0" fontId="3" fillId="2" borderId="7" xfId="0" applyFont="1" applyFill="1" applyBorder="1" applyAlignment="1" applyProtection="1">
      <alignment horizontal="left" vertical="center" indent="1"/>
    </xf>
    <xf numFmtId="0" fontId="2" fillId="2" borderId="7" xfId="0" applyFont="1" applyFill="1" applyBorder="1" applyAlignment="1" applyProtection="1">
      <alignment horizontal="left" vertical="center" wrapText="1" indent="1"/>
    </xf>
    <xf numFmtId="0" fontId="4" fillId="2" borderId="7" xfId="0" applyFont="1" applyFill="1" applyBorder="1" applyAlignment="1" applyProtection="1">
      <alignment horizontal="left" vertical="center" indent="1"/>
    </xf>
    <xf numFmtId="0" fontId="3" fillId="2" borderId="7" xfId="0" applyFont="1" applyFill="1" applyBorder="1" applyAlignment="1" applyProtection="1">
      <alignment horizontal="center" vertical="center"/>
    </xf>
    <xf numFmtId="0" fontId="4" fillId="2" borderId="7" xfId="0" applyFont="1" applyFill="1" applyBorder="1" applyAlignment="1" applyProtection="1">
      <alignment horizontal="left" vertical="center"/>
    </xf>
    <xf numFmtId="0" fontId="13" fillId="0" borderId="0" xfId="0" applyFont="1"/>
    <xf numFmtId="0" fontId="14" fillId="0" borderId="0" xfId="0" applyFont="1"/>
    <xf numFmtId="167" fontId="4" fillId="2" borderId="7" xfId="0" applyNumberFormat="1" applyFont="1" applyFill="1" applyBorder="1" applyAlignment="1" applyProtection="1">
      <alignment horizontal="left" vertical="center"/>
    </xf>
    <xf numFmtId="0" fontId="0" fillId="0" borderId="0" xfId="0" applyProtection="1"/>
    <xf numFmtId="0" fontId="0" fillId="0" borderId="0" xfId="0" applyFont="1"/>
    <xf numFmtId="0" fontId="17" fillId="0" borderId="0" xfId="0" applyFont="1"/>
    <xf numFmtId="166" fontId="12" fillId="0" borderId="6" xfId="0" applyNumberFormat="1" applyFont="1" applyFill="1" applyBorder="1" applyAlignment="1" applyProtection="1">
      <alignment vertical="center" wrapText="1"/>
    </xf>
    <xf numFmtId="0" fontId="0" fillId="0" borderId="6" xfId="0" applyFill="1" applyBorder="1" applyProtection="1"/>
    <xf numFmtId="0" fontId="0" fillId="0" borderId="0" xfId="0" applyFill="1" applyBorder="1" applyProtection="1"/>
    <xf numFmtId="166" fontId="12" fillId="0" borderId="0" xfId="0" applyNumberFormat="1" applyFont="1" applyFill="1" applyBorder="1" applyAlignment="1" applyProtection="1">
      <alignment vertical="center" wrapText="1"/>
    </xf>
    <xf numFmtId="0" fontId="7" fillId="0" borderId="6" xfId="0" applyFont="1" applyFill="1" applyBorder="1" applyAlignment="1">
      <alignment horizontal="center" vertical="center"/>
    </xf>
    <xf numFmtId="164" fontId="2" fillId="0" borderId="6" xfId="0" applyNumberFormat="1" applyFont="1" applyFill="1" applyBorder="1" applyAlignment="1">
      <alignment horizontal="center" vertical="center" wrapText="1"/>
    </xf>
    <xf numFmtId="0" fontId="8" fillId="0" borderId="6"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xf>
    <xf numFmtId="0" fontId="19" fillId="0" borderId="0" xfId="0" applyFont="1"/>
    <xf numFmtId="0" fontId="15" fillId="3" borderId="7"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5" fillId="3" borderId="8" xfId="0" applyFont="1" applyFill="1" applyBorder="1" applyAlignment="1">
      <alignment horizontal="center" vertical="center" wrapText="1"/>
    </xf>
    <xf numFmtId="166" fontId="15" fillId="4" borderId="9" xfId="0" applyNumberFormat="1" applyFont="1" applyFill="1" applyBorder="1" applyAlignment="1">
      <alignment horizontal="center" vertical="center"/>
    </xf>
    <xf numFmtId="166" fontId="15" fillId="4" borderId="1" xfId="0" applyNumberFormat="1" applyFont="1" applyFill="1" applyBorder="1" applyAlignment="1">
      <alignment horizontal="center" vertical="center"/>
    </xf>
    <xf numFmtId="0" fontId="15" fillId="5" borderId="1" xfId="0" applyFont="1" applyFill="1" applyBorder="1" applyAlignment="1">
      <alignment horizontal="center" vertical="center" wrapText="1"/>
    </xf>
    <xf numFmtId="0" fontId="4" fillId="3" borderId="2" xfId="0" applyFont="1" applyFill="1" applyBorder="1" applyAlignment="1" applyProtection="1">
      <alignment horizontal="left" vertical="center" indent="1"/>
      <protection locked="0"/>
    </xf>
    <xf numFmtId="0" fontId="1" fillId="5" borderId="2" xfId="0" applyFont="1" applyFill="1" applyBorder="1" applyAlignment="1" applyProtection="1">
      <alignment horizontal="left" vertical="center" indent="1"/>
    </xf>
    <xf numFmtId="0" fontId="2" fillId="3" borderId="2" xfId="0" applyFont="1" applyFill="1" applyBorder="1" applyAlignment="1" applyProtection="1"/>
    <xf numFmtId="0" fontId="2" fillId="3" borderId="4" xfId="0" applyFont="1" applyFill="1" applyBorder="1" applyAlignment="1" applyProtection="1"/>
    <xf numFmtId="0" fontId="2" fillId="3" borderId="3" xfId="0" applyFont="1" applyFill="1" applyBorder="1" applyAlignment="1" applyProtection="1"/>
    <xf numFmtId="165" fontId="3" fillId="6" borderId="4" xfId="0" applyNumberFormat="1" applyFont="1" applyFill="1" applyBorder="1" applyAlignment="1" applyProtection="1">
      <alignment horizontal="center" vertical="center"/>
      <protection locked="0"/>
    </xf>
    <xf numFmtId="165" fontId="3" fillId="6" borderId="3" xfId="0" applyNumberFormat="1" applyFont="1" applyFill="1" applyBorder="1" applyAlignment="1" applyProtection="1">
      <alignment horizontal="center" vertical="center"/>
    </xf>
    <xf numFmtId="0" fontId="2" fillId="6" borderId="7" xfId="0" applyFont="1" applyFill="1" applyBorder="1" applyAlignment="1" applyProtection="1">
      <alignment horizontal="left" vertical="center" wrapText="1" indent="1"/>
    </xf>
    <xf numFmtId="0" fontId="2" fillId="3" borderId="7" xfId="0" applyFont="1" applyFill="1" applyBorder="1" applyAlignment="1" applyProtection="1"/>
    <xf numFmtId="0" fontId="3" fillId="5" borderId="7" xfId="0" applyFont="1" applyFill="1" applyBorder="1" applyAlignment="1" applyProtection="1">
      <alignment horizontal="left" vertical="center" indent="1"/>
    </xf>
    <xf numFmtId="0" fontId="4" fillId="3" borderId="7" xfId="0" applyFont="1" applyFill="1" applyBorder="1" applyAlignment="1" applyProtection="1">
      <alignment horizontal="left" vertical="center" indent="1"/>
    </xf>
    <xf numFmtId="0" fontId="8" fillId="3" borderId="1" xfId="0" applyFont="1" applyFill="1" applyBorder="1" applyAlignment="1" applyProtection="1">
      <alignment horizontal="center" vertical="center" wrapText="1"/>
    </xf>
    <xf numFmtId="0" fontId="7" fillId="5" borderId="2" xfId="0" applyFont="1" applyFill="1" applyBorder="1" applyAlignment="1">
      <alignment vertical="center"/>
    </xf>
    <xf numFmtId="0" fontId="7" fillId="5" borderId="4" xfId="0" applyFont="1" applyFill="1" applyBorder="1" applyAlignment="1">
      <alignment vertical="center"/>
    </xf>
    <xf numFmtId="0" fontId="7" fillId="5" borderId="4" xfId="0" applyFont="1" applyFill="1" applyBorder="1" applyAlignment="1">
      <alignment horizontal="center" vertical="center"/>
    </xf>
    <xf numFmtId="0" fontId="7" fillId="5" borderId="1" xfId="0" applyFont="1" applyFill="1" applyBorder="1" applyAlignment="1">
      <alignment horizontal="center" vertical="center"/>
    </xf>
    <xf numFmtId="0" fontId="8" fillId="5" borderId="1" xfId="0" applyFont="1" applyFill="1" applyBorder="1" applyAlignment="1" applyProtection="1">
      <alignment horizontal="center" vertical="center" wrapText="1"/>
      <protection locked="0"/>
    </xf>
    <xf numFmtId="0" fontId="7" fillId="5" borderId="2" xfId="0" applyFont="1" applyFill="1" applyBorder="1" applyAlignment="1">
      <alignment horizontal="center" vertical="center"/>
    </xf>
    <xf numFmtId="164" fontId="2" fillId="6"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1" fillId="5" borderId="1" xfId="0" applyFont="1" applyFill="1" applyBorder="1" applyAlignment="1">
      <alignment horizontal="left" vertical="center"/>
    </xf>
    <xf numFmtId="0" fontId="1" fillId="5" borderId="1" xfId="0" applyFont="1" applyFill="1" applyBorder="1" applyAlignment="1">
      <alignment horizontal="center" vertical="center"/>
    </xf>
    <xf numFmtId="0" fontId="1" fillId="6" borderId="1" xfId="0" applyFont="1" applyFill="1" applyBorder="1" applyAlignment="1">
      <alignment vertical="center" wrapText="1"/>
    </xf>
    <xf numFmtId="166" fontId="1" fillId="6" borderId="8" xfId="0" applyNumberFormat="1" applyFont="1" applyFill="1" applyBorder="1" applyAlignment="1">
      <alignment horizontal="center" vertical="center" wrapText="1"/>
    </xf>
    <xf numFmtId="166" fontId="1" fillId="6" borderId="1" xfId="0" applyNumberFormat="1" applyFont="1" applyFill="1" applyBorder="1" applyAlignment="1">
      <alignment horizontal="center" vertical="center" wrapText="1"/>
    </xf>
    <xf numFmtId="0" fontId="1" fillId="6" borderId="1" xfId="0" applyFont="1" applyFill="1" applyBorder="1" applyAlignment="1">
      <alignment horizontal="right" vertical="center"/>
    </xf>
    <xf numFmtId="166" fontId="1" fillId="6" borderId="1" xfId="0" applyNumberFormat="1" applyFont="1" applyFill="1" applyBorder="1" applyAlignment="1" applyProtection="1">
      <alignment horizontal="center" vertical="center"/>
      <protection locked="0"/>
    </xf>
    <xf numFmtId="0" fontId="20" fillId="3" borderId="1" xfId="0" applyFont="1" applyFill="1" applyBorder="1" applyAlignment="1">
      <alignment horizontal="center" vertical="center"/>
    </xf>
    <xf numFmtId="167" fontId="4" fillId="3" borderId="1" xfId="0" applyNumberFormat="1" applyFont="1" applyFill="1" applyBorder="1" applyAlignment="1">
      <alignment horizontal="center" vertical="center"/>
    </xf>
    <xf numFmtId="166" fontId="4" fillId="3" borderId="1" xfId="0" applyNumberFormat="1" applyFont="1" applyFill="1" applyBorder="1" applyAlignment="1">
      <alignment horizontal="center" vertical="center"/>
    </xf>
    <xf numFmtId="0" fontId="4" fillId="3" borderId="1" xfId="0" applyFont="1" applyFill="1" applyBorder="1" applyAlignment="1">
      <alignment horizontal="right" vertical="center"/>
    </xf>
    <xf numFmtId="164" fontId="2" fillId="0" borderId="0" xfId="0" applyNumberFormat="1" applyFont="1" applyFill="1" applyBorder="1" applyAlignment="1" applyProtection="1">
      <alignment horizontal="center" vertical="center" wrapText="1"/>
      <protection locked="0"/>
    </xf>
    <xf numFmtId="0" fontId="10" fillId="3" borderId="1" xfId="0" applyFont="1" applyFill="1" applyBorder="1" applyAlignment="1">
      <alignment horizontal="left" vertical="center" wrapText="1"/>
    </xf>
    <xf numFmtId="166" fontId="12" fillId="5" borderId="2" xfId="0" applyNumberFormat="1" applyFont="1" applyFill="1" applyBorder="1" applyAlignment="1" applyProtection="1">
      <alignment vertical="center" wrapText="1"/>
    </xf>
    <xf numFmtId="166" fontId="12" fillId="5" borderId="3" xfId="0" applyNumberFormat="1" applyFont="1" applyFill="1" applyBorder="1" applyAlignment="1" applyProtection="1">
      <alignment vertical="center" wrapText="1"/>
    </xf>
    <xf numFmtId="0" fontId="18" fillId="3" borderId="6"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3" fillId="6"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13"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3"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5"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2" fillId="6" borderId="5" xfId="0" applyFont="1" applyFill="1" applyBorder="1" applyAlignment="1" applyProtection="1">
      <alignment horizontal="left" vertical="center" wrapText="1" indent="1"/>
    </xf>
    <xf numFmtId="0" fontId="2" fillId="6" borderId="6" xfId="0" applyFont="1" applyFill="1" applyBorder="1" applyAlignment="1" applyProtection="1">
      <alignment horizontal="left" vertical="center" wrapText="1" indent="1"/>
    </xf>
    <xf numFmtId="165" fontId="3" fillId="5" borderId="4" xfId="0" applyNumberFormat="1" applyFont="1" applyFill="1" applyBorder="1" applyAlignment="1" applyProtection="1">
      <alignment horizontal="center" vertical="center"/>
      <protection locked="0"/>
    </xf>
    <xf numFmtId="165" fontId="3" fillId="5" borderId="3" xfId="0" applyNumberFormat="1" applyFont="1" applyFill="1" applyBorder="1" applyAlignment="1" applyProtection="1">
      <alignment horizontal="center" vertical="center"/>
      <protection locked="0"/>
    </xf>
    <xf numFmtId="165" fontId="3" fillId="5" borderId="2" xfId="0" applyNumberFormat="1" applyFont="1" applyFill="1" applyBorder="1" applyAlignment="1" applyProtection="1">
      <alignment horizontal="center" vertical="center"/>
      <protection locked="0"/>
    </xf>
    <xf numFmtId="165" fontId="4" fillId="3" borderId="2" xfId="0" applyNumberFormat="1" applyFont="1" applyFill="1" applyBorder="1" applyAlignment="1" applyProtection="1">
      <alignment horizontal="center" vertical="center"/>
      <protection locked="0"/>
    </xf>
    <xf numFmtId="165" fontId="4" fillId="3" borderId="3" xfId="0" applyNumberFormat="1" applyFont="1" applyFill="1" applyBorder="1" applyAlignment="1" applyProtection="1">
      <alignment horizontal="center" vertical="center"/>
      <protection locked="0"/>
    </xf>
    <xf numFmtId="165" fontId="4" fillId="3" borderId="4" xfId="0" applyNumberFormat="1" applyFont="1" applyFill="1" applyBorder="1" applyAlignment="1" applyProtection="1">
      <alignment horizontal="center" vertical="center"/>
      <protection locked="0"/>
    </xf>
    <xf numFmtId="165" fontId="3" fillId="5" borderId="4" xfId="0" applyNumberFormat="1" applyFont="1" applyFill="1" applyBorder="1" applyAlignment="1" applyProtection="1">
      <alignment horizontal="center" vertical="center"/>
    </xf>
    <xf numFmtId="165" fontId="3" fillId="5" borderId="3" xfId="0" applyNumberFormat="1" applyFont="1" applyFill="1" applyBorder="1" applyAlignment="1" applyProtection="1">
      <alignment horizontal="center" vertical="center"/>
    </xf>
    <xf numFmtId="165" fontId="3" fillId="5" borderId="2" xfId="0" applyNumberFormat="1" applyFont="1" applyFill="1" applyBorder="1" applyAlignment="1" applyProtection="1">
      <alignment horizontal="center"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164" fontId="2" fillId="0" borderId="0" xfId="0" applyNumberFormat="1" applyFont="1" applyFill="1" applyBorder="1" applyAlignment="1" applyProtection="1">
      <alignment horizontal="center" vertical="center" wrapText="1"/>
      <protection locked="0"/>
    </xf>
    <xf numFmtId="164" fontId="2" fillId="6" borderId="8" xfId="0" applyNumberFormat="1" applyFont="1" applyFill="1" applyBorder="1" applyAlignment="1" applyProtection="1">
      <alignment horizontal="center" vertical="center" wrapText="1"/>
      <protection locked="0"/>
    </xf>
    <xf numFmtId="164" fontId="2" fillId="6" borderId="7" xfId="0" applyNumberFormat="1" applyFont="1" applyFill="1" applyBorder="1" applyAlignment="1" applyProtection="1">
      <alignment horizontal="center" vertical="center" wrapText="1"/>
      <protection locked="0"/>
    </xf>
    <xf numFmtId="164" fontId="2" fillId="6" borderId="9" xfId="0" applyNumberFormat="1" applyFont="1" applyFill="1" applyBorder="1" applyAlignment="1" applyProtection="1">
      <alignment horizontal="center" vertical="center" wrapText="1"/>
      <protection locked="0"/>
    </xf>
    <xf numFmtId="164" fontId="2" fillId="6" borderId="1" xfId="0" applyNumberFormat="1" applyFont="1" applyFill="1" applyBorder="1" applyAlignment="1" applyProtection="1">
      <alignment horizontal="center" vertical="center" wrapText="1"/>
      <protection locked="0"/>
    </xf>
    <xf numFmtId="164" fontId="2" fillId="6" borderId="2" xfId="0" applyNumberFormat="1" applyFont="1" applyFill="1" applyBorder="1" applyAlignment="1" applyProtection="1">
      <alignment horizontal="center" vertical="center" wrapText="1"/>
      <protection locked="0"/>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10" fillId="3" borderId="1" xfId="0" applyFont="1" applyFill="1" applyBorder="1" applyAlignment="1">
      <alignment horizontal="left" vertical="center" wrapText="1"/>
    </xf>
    <xf numFmtId="0" fontId="11" fillId="3" borderId="1" xfId="0" applyFont="1" applyFill="1" applyBorder="1" applyAlignment="1">
      <alignment horizontal="right" vertical="center" wrapText="1"/>
    </xf>
    <xf numFmtId="0" fontId="2" fillId="6" borderId="8" xfId="0" applyFont="1" applyFill="1" applyBorder="1" applyAlignment="1">
      <alignment horizontal="left" vertical="center" wrapText="1"/>
    </xf>
    <xf numFmtId="0" fontId="2" fillId="6" borderId="7" xfId="0" applyFont="1" applyFill="1" applyBorder="1" applyAlignment="1">
      <alignment horizontal="left" vertical="center" wrapText="1"/>
    </xf>
    <xf numFmtId="0" fontId="10" fillId="3" borderId="1" xfId="0" applyFont="1" applyFill="1" applyBorder="1" applyAlignment="1">
      <alignment horizontal="right" vertical="center" wrapText="1"/>
    </xf>
    <xf numFmtId="0" fontId="9" fillId="3" borderId="1" xfId="0" applyFont="1" applyFill="1" applyBorder="1" applyAlignment="1">
      <alignment horizontal="right" vertical="center" wrapText="1"/>
    </xf>
    <xf numFmtId="0" fontId="10" fillId="3" borderId="8" xfId="0" applyFont="1" applyFill="1" applyBorder="1" applyAlignment="1">
      <alignment horizontal="left" vertical="center" wrapText="1"/>
    </xf>
    <xf numFmtId="0" fontId="9" fillId="3" borderId="2" xfId="0" applyFont="1" applyFill="1" applyBorder="1" applyAlignment="1">
      <alignment horizontal="right" vertical="center" wrapText="1"/>
    </xf>
    <xf numFmtId="0" fontId="9" fillId="3" borderId="3" xfId="0" applyFont="1" applyFill="1" applyBorder="1" applyAlignment="1">
      <alignment horizontal="right" vertical="center" wrapText="1"/>
    </xf>
    <xf numFmtId="0" fontId="8" fillId="3" borderId="6"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14" xfId="0" applyFont="1" applyFill="1" applyBorder="1" applyAlignment="1" applyProtection="1">
      <alignment horizontal="center"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DE9D9"/>
      <color rgb="FFFFCC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BFE7-DBCD-A64A-9307-AFAB3944EB8A}">
  <dimension ref="A1:O24"/>
  <sheetViews>
    <sheetView showGridLines="0" topLeftCell="A15" zoomScaleNormal="100" workbookViewId="0">
      <selection activeCell="G24" sqref="G24"/>
    </sheetView>
  </sheetViews>
  <sheetFormatPr baseColWidth="10" defaultRowHeight="15" x14ac:dyDescent="0.2"/>
  <cols>
    <col min="1" max="1" width="80.83203125" customWidth="1"/>
    <col min="2" max="2" width="21.83203125" customWidth="1"/>
    <col min="3" max="7" width="18.83203125" customWidth="1"/>
    <col min="8" max="15" width="10.83203125" style="15"/>
  </cols>
  <sheetData>
    <row r="1" spans="1:8" ht="33" customHeight="1" x14ac:dyDescent="0.2">
      <c r="A1" s="70" t="s">
        <v>39</v>
      </c>
      <c r="B1" s="71"/>
      <c r="C1" s="71"/>
      <c r="D1" s="71"/>
      <c r="E1" s="71"/>
      <c r="F1" s="71"/>
      <c r="G1" s="71"/>
    </row>
    <row r="2" spans="1:8" ht="30" customHeight="1" x14ac:dyDescent="0.2">
      <c r="A2" s="75" t="s">
        <v>37</v>
      </c>
      <c r="B2" s="75"/>
      <c r="C2" s="75"/>
      <c r="D2" s="75"/>
      <c r="E2" s="75"/>
      <c r="F2" s="75"/>
      <c r="G2" s="75"/>
    </row>
    <row r="3" spans="1:8" ht="118" customHeight="1" x14ac:dyDescent="0.2">
      <c r="A3" s="74" t="s">
        <v>68</v>
      </c>
      <c r="B3" s="74"/>
      <c r="C3" s="74" t="s">
        <v>69</v>
      </c>
      <c r="D3" s="74"/>
      <c r="E3" s="74"/>
      <c r="F3" s="74"/>
      <c r="G3" s="74"/>
    </row>
    <row r="4" spans="1:8" ht="20" customHeight="1" x14ac:dyDescent="0.2">
      <c r="A4" s="76" t="s">
        <v>49</v>
      </c>
      <c r="B4" s="77"/>
      <c r="C4" s="26" t="s">
        <v>29</v>
      </c>
      <c r="D4" s="26" t="s">
        <v>29</v>
      </c>
      <c r="E4" s="26" t="s">
        <v>29</v>
      </c>
      <c r="F4" s="26" t="s">
        <v>29</v>
      </c>
      <c r="G4" s="26" t="s">
        <v>29</v>
      </c>
    </row>
    <row r="5" spans="1:8" s="16" customFormat="1" ht="18" customHeight="1" x14ac:dyDescent="0.2">
      <c r="A5" s="78"/>
      <c r="B5" s="79"/>
      <c r="C5" s="27" t="s">
        <v>10</v>
      </c>
      <c r="D5" s="28" t="s">
        <v>23</v>
      </c>
      <c r="E5" s="27" t="s">
        <v>24</v>
      </c>
      <c r="F5" s="27" t="s">
        <v>25</v>
      </c>
      <c r="G5" s="27" t="s">
        <v>26</v>
      </c>
    </row>
    <row r="6" spans="1:8" ht="87" customHeight="1" x14ac:dyDescent="0.2">
      <c r="A6" s="72" t="s">
        <v>33</v>
      </c>
      <c r="B6" s="73"/>
      <c r="C6" s="30" t="s">
        <v>53</v>
      </c>
      <c r="D6" s="31" t="s">
        <v>54</v>
      </c>
      <c r="E6" s="31" t="s">
        <v>55</v>
      </c>
      <c r="F6" s="31" t="s">
        <v>56</v>
      </c>
      <c r="G6" s="31" t="s">
        <v>28</v>
      </c>
    </row>
    <row r="7" spans="1:8" ht="20" customHeight="1" x14ac:dyDescent="0.2">
      <c r="A7" s="76" t="s">
        <v>50</v>
      </c>
      <c r="B7" s="77"/>
      <c r="C7" s="29" t="s">
        <v>29</v>
      </c>
      <c r="D7" s="29" t="s">
        <v>29</v>
      </c>
      <c r="E7" s="29" t="s">
        <v>29</v>
      </c>
      <c r="F7" s="29" t="s">
        <v>29</v>
      </c>
      <c r="G7" s="29" t="s">
        <v>29</v>
      </c>
    </row>
    <row r="8" spans="1:8" s="16" customFormat="1" ht="18" customHeight="1" x14ac:dyDescent="0.2">
      <c r="A8" s="78"/>
      <c r="B8" s="79"/>
      <c r="C8" s="27" t="s">
        <v>10</v>
      </c>
      <c r="D8" s="28" t="s">
        <v>23</v>
      </c>
      <c r="E8" s="27" t="s">
        <v>24</v>
      </c>
      <c r="F8" s="27" t="s">
        <v>25</v>
      </c>
      <c r="G8" s="27" t="s">
        <v>26</v>
      </c>
    </row>
    <row r="9" spans="1:8" ht="172" customHeight="1" x14ac:dyDescent="0.2">
      <c r="A9" s="72" t="s">
        <v>70</v>
      </c>
      <c r="B9" s="73"/>
      <c r="C9" s="30" t="s">
        <v>53</v>
      </c>
      <c r="D9" s="31" t="s">
        <v>54</v>
      </c>
      <c r="E9" s="31" t="s">
        <v>55</v>
      </c>
      <c r="F9" s="31" t="s">
        <v>56</v>
      </c>
      <c r="G9" s="31" t="s">
        <v>28</v>
      </c>
    </row>
    <row r="10" spans="1:8" ht="20" customHeight="1" x14ac:dyDescent="0.2">
      <c r="A10" s="76" t="s">
        <v>40</v>
      </c>
      <c r="B10" s="77"/>
      <c r="C10" s="29" t="s">
        <v>29</v>
      </c>
      <c r="D10" s="29" t="s">
        <v>29</v>
      </c>
      <c r="E10" s="29" t="s">
        <v>29</v>
      </c>
      <c r="F10" s="29" t="s">
        <v>29</v>
      </c>
      <c r="G10" s="29" t="s">
        <v>29</v>
      </c>
    </row>
    <row r="11" spans="1:8" s="16" customFormat="1" ht="20" customHeight="1" x14ac:dyDescent="0.2">
      <c r="A11" s="78"/>
      <c r="B11" s="79"/>
      <c r="C11" s="27" t="s">
        <v>10</v>
      </c>
      <c r="D11" s="28" t="s">
        <v>23</v>
      </c>
      <c r="E11" s="27" t="s">
        <v>24</v>
      </c>
      <c r="F11" s="27" t="s">
        <v>25</v>
      </c>
      <c r="G11" s="27" t="s">
        <v>26</v>
      </c>
    </row>
    <row r="12" spans="1:8" ht="209" customHeight="1" x14ac:dyDescent="0.2">
      <c r="A12" s="72" t="s">
        <v>71</v>
      </c>
      <c r="B12" s="73"/>
      <c r="C12" s="31" t="s">
        <v>57</v>
      </c>
      <c r="D12" s="31" t="s">
        <v>60</v>
      </c>
      <c r="E12" s="31" t="s">
        <v>61</v>
      </c>
      <c r="F12" s="31" t="s">
        <v>56</v>
      </c>
      <c r="G12" s="31" t="s">
        <v>28</v>
      </c>
    </row>
    <row r="13" spans="1:8" ht="20" customHeight="1" x14ac:dyDescent="0.2">
      <c r="A13" s="76" t="s">
        <v>41</v>
      </c>
      <c r="B13" s="77"/>
      <c r="C13" s="29" t="s">
        <v>29</v>
      </c>
      <c r="D13" s="29" t="s">
        <v>29</v>
      </c>
      <c r="E13" s="29" t="s">
        <v>29</v>
      </c>
      <c r="F13" s="29" t="s">
        <v>29</v>
      </c>
      <c r="G13" s="29" t="s">
        <v>29</v>
      </c>
    </row>
    <row r="14" spans="1:8" s="16" customFormat="1" ht="20" customHeight="1" x14ac:dyDescent="0.2">
      <c r="A14" s="78"/>
      <c r="B14" s="79"/>
      <c r="C14" s="27" t="s">
        <v>10</v>
      </c>
      <c r="D14" s="28" t="s">
        <v>23</v>
      </c>
      <c r="E14" s="27" t="s">
        <v>24</v>
      </c>
      <c r="F14" s="27" t="s">
        <v>25</v>
      </c>
      <c r="G14" s="27" t="s">
        <v>26</v>
      </c>
      <c r="H14" s="25" t="s">
        <v>38</v>
      </c>
    </row>
    <row r="15" spans="1:8" ht="174" customHeight="1" x14ac:dyDescent="0.2">
      <c r="A15" s="72" t="s">
        <v>42</v>
      </c>
      <c r="B15" s="73"/>
      <c r="C15" s="30" t="s">
        <v>62</v>
      </c>
      <c r="D15" s="31" t="s">
        <v>63</v>
      </c>
      <c r="E15" s="31" t="s">
        <v>57</v>
      </c>
      <c r="F15" s="31" t="s">
        <v>56</v>
      </c>
      <c r="G15" s="31" t="s">
        <v>28</v>
      </c>
    </row>
    <row r="16" spans="1:8" ht="20" customHeight="1" x14ac:dyDescent="0.2">
      <c r="A16" s="76" t="s">
        <v>43</v>
      </c>
      <c r="B16" s="77"/>
      <c r="C16" s="29" t="s">
        <v>29</v>
      </c>
      <c r="D16" s="29" t="s">
        <v>29</v>
      </c>
      <c r="E16" s="29" t="s">
        <v>29</v>
      </c>
      <c r="F16" s="29" t="s">
        <v>29</v>
      </c>
      <c r="G16" s="29" t="s">
        <v>29</v>
      </c>
    </row>
    <row r="17" spans="1:7" s="16" customFormat="1" ht="20" customHeight="1" x14ac:dyDescent="0.2">
      <c r="A17" s="78"/>
      <c r="B17" s="79"/>
      <c r="C17" s="27" t="s">
        <v>10</v>
      </c>
      <c r="D17" s="28" t="s">
        <v>23</v>
      </c>
      <c r="E17" s="27" t="s">
        <v>24</v>
      </c>
      <c r="F17" s="27" t="s">
        <v>25</v>
      </c>
      <c r="G17" s="27" t="s">
        <v>26</v>
      </c>
    </row>
    <row r="18" spans="1:7" ht="90" customHeight="1" x14ac:dyDescent="0.2">
      <c r="A18" s="72" t="s">
        <v>44</v>
      </c>
      <c r="B18" s="73"/>
      <c r="C18" s="31" t="s">
        <v>57</v>
      </c>
      <c r="D18" s="31" t="s">
        <v>60</v>
      </c>
      <c r="E18" s="31" t="s">
        <v>61</v>
      </c>
      <c r="F18" s="31" t="s">
        <v>56</v>
      </c>
      <c r="G18" s="31" t="s">
        <v>28</v>
      </c>
    </row>
    <row r="19" spans="1:7" ht="20" customHeight="1" x14ac:dyDescent="0.2">
      <c r="A19" s="76" t="s">
        <v>45</v>
      </c>
      <c r="B19" s="77"/>
      <c r="C19" s="29" t="s">
        <v>29</v>
      </c>
      <c r="D19" s="29" t="s">
        <v>29</v>
      </c>
      <c r="E19" s="29" t="s">
        <v>29</v>
      </c>
      <c r="F19" s="29" t="s">
        <v>29</v>
      </c>
      <c r="G19" s="29" t="s">
        <v>29</v>
      </c>
    </row>
    <row r="20" spans="1:7" s="16" customFormat="1" ht="20" customHeight="1" x14ac:dyDescent="0.2">
      <c r="A20" s="78"/>
      <c r="B20" s="79"/>
      <c r="C20" s="27" t="s">
        <v>10</v>
      </c>
      <c r="D20" s="28" t="s">
        <v>23</v>
      </c>
      <c r="E20" s="27" t="s">
        <v>24</v>
      </c>
      <c r="F20" s="27" t="s">
        <v>25</v>
      </c>
      <c r="G20" s="27" t="s">
        <v>26</v>
      </c>
    </row>
    <row r="21" spans="1:7" ht="78" customHeight="1" x14ac:dyDescent="0.2">
      <c r="A21" s="72" t="s">
        <v>46</v>
      </c>
      <c r="B21" s="73"/>
      <c r="C21" s="31" t="s">
        <v>57</v>
      </c>
      <c r="D21" s="31" t="s">
        <v>60</v>
      </c>
      <c r="E21" s="31" t="s">
        <v>61</v>
      </c>
      <c r="F21" s="31" t="s">
        <v>56</v>
      </c>
      <c r="G21" s="31" t="s">
        <v>28</v>
      </c>
    </row>
    <row r="22" spans="1:7" ht="20" customHeight="1" x14ac:dyDescent="0.2">
      <c r="A22" s="76" t="s">
        <v>47</v>
      </c>
      <c r="B22" s="77"/>
      <c r="C22" s="29" t="s">
        <v>29</v>
      </c>
      <c r="D22" s="29" t="s">
        <v>29</v>
      </c>
      <c r="E22" s="29" t="s">
        <v>29</v>
      </c>
      <c r="F22" s="29" t="s">
        <v>29</v>
      </c>
      <c r="G22" s="29" t="s">
        <v>29</v>
      </c>
    </row>
    <row r="23" spans="1:7" s="16" customFormat="1" ht="20" customHeight="1" x14ac:dyDescent="0.2">
      <c r="A23" s="78"/>
      <c r="B23" s="79"/>
      <c r="C23" s="27" t="s">
        <v>10</v>
      </c>
      <c r="D23" s="28" t="s">
        <v>23</v>
      </c>
      <c r="E23" s="27" t="s">
        <v>24</v>
      </c>
      <c r="F23" s="27" t="s">
        <v>25</v>
      </c>
      <c r="G23" s="27" t="s">
        <v>26</v>
      </c>
    </row>
    <row r="24" spans="1:7" ht="132" customHeight="1" x14ac:dyDescent="0.2">
      <c r="A24" s="72" t="s">
        <v>48</v>
      </c>
      <c r="B24" s="73"/>
      <c r="C24" s="30" t="s">
        <v>58</v>
      </c>
      <c r="D24" s="31" t="s">
        <v>53</v>
      </c>
      <c r="E24" s="31" t="s">
        <v>59</v>
      </c>
      <c r="F24" s="31" t="s">
        <v>56</v>
      </c>
      <c r="G24" s="31" t="s">
        <v>28</v>
      </c>
    </row>
  </sheetData>
  <mergeCells count="19">
    <mergeCell ref="A13:B14"/>
    <mergeCell ref="A16:B17"/>
    <mergeCell ref="A18:B18"/>
    <mergeCell ref="A22:B23"/>
    <mergeCell ref="A24:B24"/>
    <mergeCell ref="A19:B20"/>
    <mergeCell ref="A21:B21"/>
    <mergeCell ref="A15:B15"/>
    <mergeCell ref="A1:G1"/>
    <mergeCell ref="A12:B12"/>
    <mergeCell ref="A6:B6"/>
    <mergeCell ref="A3:B3"/>
    <mergeCell ref="A2:B2"/>
    <mergeCell ref="A9:B9"/>
    <mergeCell ref="A4:B5"/>
    <mergeCell ref="A7:B8"/>
    <mergeCell ref="A10:B11"/>
    <mergeCell ref="C2:G2"/>
    <mergeCell ref="C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9410C-428D-ED4F-8B37-4371181FF0C4}">
  <dimension ref="A1:G7"/>
  <sheetViews>
    <sheetView showGridLines="0" workbookViewId="0">
      <selection activeCell="A2" sqref="A2:B2"/>
    </sheetView>
  </sheetViews>
  <sheetFormatPr baseColWidth="10" defaultRowHeight="15" x14ac:dyDescent="0.2"/>
  <cols>
    <col min="1" max="1" width="90.83203125" customWidth="1"/>
    <col min="2" max="2" width="21.83203125" customWidth="1"/>
    <col min="3" max="7" width="15.83203125" customWidth="1"/>
  </cols>
  <sheetData>
    <row r="1" spans="1:7" ht="30" customHeight="1" x14ac:dyDescent="0.2">
      <c r="A1" s="85" t="s">
        <v>78</v>
      </c>
      <c r="B1" s="86"/>
    </row>
    <row r="2" spans="1:7" ht="50" customHeight="1" x14ac:dyDescent="0.2">
      <c r="A2" s="84" t="s">
        <v>72</v>
      </c>
      <c r="B2" s="84"/>
    </row>
    <row r="3" spans="1:7" ht="35" customHeight="1" x14ac:dyDescent="0.2">
      <c r="A3" s="82" t="s">
        <v>19</v>
      </c>
      <c r="B3" s="83"/>
      <c r="C3" s="32" t="s">
        <v>14</v>
      </c>
      <c r="D3" s="32" t="s">
        <v>15</v>
      </c>
      <c r="E3" s="32" t="s">
        <v>16</v>
      </c>
      <c r="F3" s="32" t="s">
        <v>17</v>
      </c>
      <c r="G3" s="32" t="s">
        <v>18</v>
      </c>
    </row>
    <row r="4" spans="1:7" ht="20" customHeight="1" x14ac:dyDescent="0.2">
      <c r="A4" s="80" t="s">
        <v>73</v>
      </c>
      <c r="B4" s="81"/>
      <c r="C4" s="31" t="s">
        <v>64</v>
      </c>
      <c r="D4" s="31" t="s">
        <v>65</v>
      </c>
      <c r="E4" s="31" t="s">
        <v>66</v>
      </c>
      <c r="F4" s="31" t="s">
        <v>56</v>
      </c>
      <c r="G4" s="31" t="s">
        <v>32</v>
      </c>
    </row>
    <row r="5" spans="1:7" ht="20" customHeight="1" x14ac:dyDescent="0.2">
      <c r="A5" s="80" t="s">
        <v>74</v>
      </c>
      <c r="B5" s="81"/>
      <c r="C5" s="31" t="s">
        <v>64</v>
      </c>
      <c r="D5" s="31" t="s">
        <v>65</v>
      </c>
      <c r="E5" s="31" t="s">
        <v>66</v>
      </c>
      <c r="F5" s="31" t="s">
        <v>56</v>
      </c>
      <c r="G5" s="31" t="s">
        <v>32</v>
      </c>
    </row>
    <row r="6" spans="1:7" ht="20" customHeight="1" x14ac:dyDescent="0.2">
      <c r="A6" s="80" t="s">
        <v>75</v>
      </c>
      <c r="B6" s="81"/>
      <c r="C6" s="31" t="s">
        <v>64</v>
      </c>
      <c r="D6" s="31" t="s">
        <v>65</v>
      </c>
      <c r="E6" s="31" t="s">
        <v>66</v>
      </c>
      <c r="F6" s="31" t="s">
        <v>56</v>
      </c>
      <c r="G6" s="31" t="s">
        <v>32</v>
      </c>
    </row>
    <row r="7" spans="1:7" ht="20" customHeight="1" x14ac:dyDescent="0.2">
      <c r="A7" s="80" t="s">
        <v>76</v>
      </c>
      <c r="B7" s="81"/>
      <c r="C7" s="31" t="s">
        <v>64</v>
      </c>
      <c r="D7" s="31" t="s">
        <v>65</v>
      </c>
      <c r="E7" s="31" t="s">
        <v>66</v>
      </c>
      <c r="F7" s="31" t="s">
        <v>56</v>
      </c>
      <c r="G7" s="31" t="s">
        <v>32</v>
      </c>
    </row>
  </sheetData>
  <mergeCells count="7">
    <mergeCell ref="A7:B7"/>
    <mergeCell ref="A3:B3"/>
    <mergeCell ref="A2:B2"/>
    <mergeCell ref="A1:B1"/>
    <mergeCell ref="A4:B4"/>
    <mergeCell ref="A5:B5"/>
    <mergeCell ref="A6:B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28"/>
  <sheetViews>
    <sheetView showGridLines="0" zoomScale="90" zoomScaleNormal="90" zoomScalePageLayoutView="85" workbookViewId="0">
      <pane ySplit="1" topLeftCell="A2" activePane="bottomLeft" state="frozen"/>
      <selection pane="bottomLeft" activeCell="A27" sqref="A27:XFD27"/>
    </sheetView>
  </sheetViews>
  <sheetFormatPr baseColWidth="10" defaultColWidth="8.83203125" defaultRowHeight="13" x14ac:dyDescent="0.15"/>
  <cols>
    <col min="1" max="1" width="90.832031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33" t="s">
        <v>0</v>
      </c>
      <c r="B1" s="43"/>
      <c r="C1" s="94" t="s">
        <v>20</v>
      </c>
      <c r="D1" s="93"/>
      <c r="E1" s="43"/>
      <c r="F1" s="92" t="s">
        <v>21</v>
      </c>
      <c r="G1" s="93"/>
      <c r="H1" s="43"/>
      <c r="I1" s="92" t="s">
        <v>22</v>
      </c>
      <c r="J1" s="93"/>
      <c r="K1" s="2"/>
    </row>
    <row r="2" spans="1:11" ht="40" customHeight="1" x14ac:dyDescent="0.15">
      <c r="A2" s="34" t="str">
        <f>'Beoordelen 1. Open vragen'!A2:G2</f>
        <v>6.1	BEANTWOORDING OPEN VRAGEN + 6.2 TOELICHTING BEANTWOORDING</v>
      </c>
      <c r="B2" s="42"/>
      <c r="C2" s="95"/>
      <c r="D2" s="96"/>
      <c r="E2" s="42"/>
      <c r="F2" s="95"/>
      <c r="G2" s="96"/>
      <c r="H2" s="42"/>
      <c r="I2" s="95"/>
      <c r="J2" s="96"/>
    </row>
    <row r="3" spans="1:11" ht="20" customHeight="1" x14ac:dyDescent="0.15">
      <c r="A3" s="87" t="str">
        <f>'Beoordelen 1. Open vragen'!A6</f>
        <v xml:space="preserve">Inschrijver dient te beschrijven op maximaal 2 A4 (toe te voegen op TenderNed) op welke wijze zij bij aanvang van de opdracht zich gaat verdiepen in de organisatie van de opdrachtgever, veel voorkomende vraagstukken en hoe zij haar dienstverlening gaat afstemmen op de uitvoering van de nadere opdrachten. Inschrijver beschrijft hier minimaal een realistisch tijdspad, communicatieplan en een verwachte inzet (in tijd) van de opdrachtgever. </v>
      </c>
      <c r="B3" s="40"/>
      <c r="C3" s="38" t="s">
        <v>8</v>
      </c>
      <c r="D3" s="39"/>
      <c r="E3" s="40"/>
      <c r="F3" s="38" t="s">
        <v>8</v>
      </c>
      <c r="G3" s="39"/>
      <c r="H3" s="40"/>
      <c r="I3" s="38" t="s">
        <v>8</v>
      </c>
      <c r="J3" s="39"/>
    </row>
    <row r="4" spans="1:11" ht="166" customHeight="1" x14ac:dyDescent="0.15">
      <c r="A4" s="88"/>
      <c r="B4" s="40"/>
      <c r="C4" s="89" t="s">
        <v>3</v>
      </c>
      <c r="D4" s="90"/>
      <c r="E4" s="40"/>
      <c r="F4" s="91" t="s">
        <v>3</v>
      </c>
      <c r="G4" s="90"/>
      <c r="H4" s="40"/>
      <c r="I4" s="91" t="s">
        <v>3</v>
      </c>
      <c r="J4" s="90"/>
    </row>
    <row r="5" spans="1:11" ht="20" customHeight="1" x14ac:dyDescent="0.15">
      <c r="A5" s="87" t="str">
        <f>'Beoordelen 1. Open vragen'!A9</f>
        <v>Inschrijver dient te beschrijven op maximaal 2 A4 (toe te voegen op TenderNed) op welke wijze zij invulling geef aan goed werkgeverschap gericht op ZZP’ers, onderwijsgevend personeel en onderwijsassistentenen beschrijft hierbij minimaal de volgende punten;
1.	Communicatie met potentiële kandidaten;
2.	Communicatie met personeel onder contract;
3.	Ontwikkeling van personeel onder contract;
4.	Ontwikkeling potentiële kandidaten;
5.	Het binden en motiveren van potentiële kandidaten aan de organisatie van de inschrijver;
6.	Het binden en motiveren van ingezet personeel (en ZZP’ers) aan de organisatie van de inschrijver;
7.	Organiseren events.</v>
      </c>
      <c r="B5" s="40"/>
      <c r="C5" s="38" t="s">
        <v>8</v>
      </c>
      <c r="D5" s="39"/>
      <c r="E5" s="40"/>
      <c r="F5" s="38" t="s">
        <v>8</v>
      </c>
      <c r="G5" s="39"/>
      <c r="H5" s="40"/>
      <c r="I5" s="38" t="s">
        <v>8</v>
      </c>
      <c r="J5" s="39"/>
    </row>
    <row r="6" spans="1:11" ht="154" customHeight="1" x14ac:dyDescent="0.15">
      <c r="A6" s="88"/>
      <c r="B6" s="40"/>
      <c r="C6" s="89" t="s">
        <v>3</v>
      </c>
      <c r="D6" s="90"/>
      <c r="E6" s="40"/>
      <c r="F6" s="91" t="s">
        <v>3</v>
      </c>
      <c r="G6" s="90"/>
      <c r="H6" s="40"/>
      <c r="I6" s="91" t="s">
        <v>3</v>
      </c>
      <c r="J6" s="90"/>
    </row>
    <row r="7" spans="1:11" ht="20" customHeight="1" x14ac:dyDescent="0.15">
      <c r="A7" s="87" t="str">
        <f>'Beoordelen 1. Open vragen'!A12</f>
        <v xml:space="preserve">Inschrijver dient te beschrijven op maximaal 2 A4 (toe te voegen op TenderNed) welke werkwijze zij hanteert bij een aanvraag voor personeel (ZZP’ers, onderwijsgevend personeel en onderwijsassistenten) voor een onderwijsorganisatie. Inschrijver beschrijft hierbij minimaal;
•	De wijze van werven en selecteren; 
•	Welke middelen inschrijver inzet voor de werving;
•	Hierbij geeft inschrijver minimaal aan op welke wijze zij de diplomering, werkervaring, bevoegdheid en geschiktheid toetst;
•	Welke werkwijze zij hanteert bij het afwijzen, dan wel terugkoppelen van een afwijzing vanuit ASG van kandidaten. Als mede hoe inschrijver ervoor zorgt dat ze afgewezen doch geschikte kandidaten gemotiveerd houdt voor eventuele volgende vacatures en hoe deze kandidaten een positief beeld houden van ASG.
Hierin wordt er verwacht dat de inschrijver duidelijk beschrijft wat de rol van de opdrachtgever in deze procedure is. </v>
      </c>
      <c r="B7" s="40"/>
      <c r="C7" s="38" t="s">
        <v>8</v>
      </c>
      <c r="D7" s="39"/>
      <c r="E7" s="40"/>
      <c r="F7" s="38" t="s">
        <v>8</v>
      </c>
      <c r="G7" s="39"/>
      <c r="H7" s="40"/>
      <c r="I7" s="38" t="s">
        <v>8</v>
      </c>
      <c r="J7" s="39"/>
    </row>
    <row r="8" spans="1:11" ht="219" customHeight="1" x14ac:dyDescent="0.15">
      <c r="A8" s="88"/>
      <c r="B8" s="40"/>
      <c r="C8" s="89" t="s">
        <v>3</v>
      </c>
      <c r="D8" s="90"/>
      <c r="E8" s="40"/>
      <c r="F8" s="91" t="s">
        <v>3</v>
      </c>
      <c r="G8" s="90"/>
      <c r="H8" s="40"/>
      <c r="I8" s="91" t="s">
        <v>3</v>
      </c>
      <c r="J8" s="90"/>
    </row>
    <row r="9" spans="1:11" ht="21" customHeight="1" x14ac:dyDescent="0.15">
      <c r="A9" s="87" t="str">
        <f>'Beoordelen 1. Open vragen'!A15</f>
        <v xml:space="preserve">Inschrijver dient te beschrijven op maximaal 1 A4 (toe te voegen op TenderNed) welke ervaring zij heeft met een poule van leerkrachten voor het primair onderwijs. Inschrijver beschrijft daarbij minimaal;
-	Hoeveel bevoegde leerkrachten EN onderwijsassistenten zij in de poule heeft bovenop het minimaal aantal zoals beschreven in het programma van eisen;
-	Het actueel inzetbaar aantal bevoegde leerkrachten en onderwijsassistenten (peildatum 1 week voor indienen inschrijving);
-	Welke ervaring inschrijver heeft met beheer van haar eigen poule (op peil houden aantal inzetbare medewerkers en het op niveau houden van de kennis en vaardigheden van de medewerkers);
-	Welke ervaring inschrijver heeft met het met voorrang inzetten bij ASG vervangingsaanvragen van personeel in dienst van opdrachtgever. </v>
      </c>
      <c r="B9" s="40"/>
      <c r="C9" s="38" t="s">
        <v>8</v>
      </c>
      <c r="D9" s="39"/>
      <c r="E9" s="40"/>
      <c r="F9" s="38" t="s">
        <v>8</v>
      </c>
      <c r="G9" s="39"/>
      <c r="H9" s="40"/>
      <c r="I9" s="38" t="s">
        <v>8</v>
      </c>
      <c r="J9" s="39"/>
    </row>
    <row r="10" spans="1:11" ht="156" customHeight="1" x14ac:dyDescent="0.15">
      <c r="A10" s="88"/>
      <c r="B10" s="40"/>
      <c r="C10" s="89" t="s">
        <v>3</v>
      </c>
      <c r="D10" s="90"/>
      <c r="E10" s="40"/>
      <c r="F10" s="91" t="s">
        <v>3</v>
      </c>
      <c r="G10" s="90"/>
      <c r="H10" s="40"/>
      <c r="I10" s="91" t="s">
        <v>3</v>
      </c>
      <c r="J10" s="90"/>
    </row>
    <row r="11" spans="1:11" ht="21" customHeight="1" x14ac:dyDescent="0.15">
      <c r="A11" s="87" t="str">
        <f>'Beoordelen 1. Open vragen'!A18</f>
        <v xml:space="preserve">Inschrijver dient te beschrijven op maximaal 1 A4 (toe te voegen op TenderNed) hoe zij invulling denkt te gaan geven aan succesmanagement na een eventuele gunning. In de beantwoording beschrijft inschrijver minimaal het volgende: welk niveau accountmanagement zij gaat inzetten, op welke wijze zij de opdrachtgever gaat ondersteunen in het verder ontwikkelen van de relatie met kandidaten en opdrachtnemer, met welke frequentie zij overleggen met de contactpersonen van de opdrachtgever wil voeren, hoe zij dit denkt te gaan organiseren en welke onderwerpen hierbij minimaal aan bod komen. </v>
      </c>
      <c r="B11" s="40"/>
      <c r="C11" s="38" t="s">
        <v>8</v>
      </c>
      <c r="D11" s="39"/>
      <c r="E11" s="40"/>
      <c r="F11" s="38" t="s">
        <v>8</v>
      </c>
      <c r="G11" s="39"/>
      <c r="H11" s="40"/>
      <c r="I11" s="38" t="s">
        <v>8</v>
      </c>
      <c r="J11" s="39"/>
    </row>
    <row r="12" spans="1:11" ht="156" customHeight="1" x14ac:dyDescent="0.15">
      <c r="A12" s="88"/>
      <c r="B12" s="40"/>
      <c r="C12" s="89" t="s">
        <v>3</v>
      </c>
      <c r="D12" s="90"/>
      <c r="E12" s="40"/>
      <c r="F12" s="91" t="s">
        <v>3</v>
      </c>
      <c r="G12" s="90"/>
      <c r="H12" s="40"/>
      <c r="I12" s="91" t="s">
        <v>3</v>
      </c>
      <c r="J12" s="90"/>
    </row>
    <row r="13" spans="1:11" ht="21" customHeight="1" x14ac:dyDescent="0.15">
      <c r="A13" s="87" t="str">
        <f>'Beoordelen 1. Open vragen'!A21</f>
        <v>Inschrijver dient te beschrijven op maximaal 1 A4 (toe te voegen op TenderNed) hoe zij omgaat en ervaring heeft met het inhuren en doorlenen van ZZP’ers en medewerkers vanuit andere bureaus/ organisaties die gewend zijn rechtstreeks zaken te doen met opdrachtgever. Hierbij beschrijft inschrijver minimaal op welke manier zij een aantrekkelijk landschap creëert voor ZZP’ers zodat deze geen last en/of nadeel ondervinden van de doorleenconstructie tussen opdrachtnemer en opdrachtgever.</v>
      </c>
      <c r="B13" s="40"/>
      <c r="C13" s="38" t="s">
        <v>8</v>
      </c>
      <c r="D13" s="39"/>
      <c r="E13" s="40"/>
      <c r="F13" s="38" t="s">
        <v>8</v>
      </c>
      <c r="G13" s="39"/>
      <c r="H13" s="40"/>
      <c r="I13" s="38" t="s">
        <v>8</v>
      </c>
      <c r="J13" s="39"/>
    </row>
    <row r="14" spans="1:11" ht="156" customHeight="1" x14ac:dyDescent="0.15">
      <c r="A14" s="88"/>
      <c r="B14" s="40"/>
      <c r="C14" s="89" t="s">
        <v>3</v>
      </c>
      <c r="D14" s="90"/>
      <c r="E14" s="40"/>
      <c r="F14" s="91" t="s">
        <v>3</v>
      </c>
      <c r="G14" s="90"/>
      <c r="H14" s="40"/>
      <c r="I14" s="91" t="s">
        <v>3</v>
      </c>
      <c r="J14" s="90"/>
    </row>
    <row r="15" spans="1:11" ht="21" customHeight="1" x14ac:dyDescent="0.15">
      <c r="A15" s="87" t="str">
        <f>'Beoordelen 1. Open vragen'!A24</f>
        <v>Inschrijver dient te beschrijven op maximaal 2 A4 (toe te voegen op TenderNed) hoe het aanvraagproces eruitziet en beschrijft minimaal;
•	Inzage in de portal en/ of andere middelen voor het aanvragen van een invalkracht door de opdrachtgever; 
•	Inzage in het administratieve proces voor de leidinggevende van de opdrachtgever;
•	Inzage in het administratieve proces voor de invalkracht;
•	Voorbeeldrapportage zoals beschreven in het programma van eisen, bestaande uit maximaal 8 pagina’s bovenop de gevraagde 2 pagina’s.</v>
      </c>
      <c r="B15" s="40"/>
      <c r="C15" s="38" t="s">
        <v>8</v>
      </c>
      <c r="D15" s="39"/>
      <c r="E15" s="40"/>
      <c r="F15" s="38" t="s">
        <v>8</v>
      </c>
      <c r="G15" s="39"/>
      <c r="H15" s="40"/>
      <c r="I15" s="38" t="s">
        <v>8</v>
      </c>
      <c r="J15" s="39"/>
    </row>
    <row r="16" spans="1:11" ht="156" customHeight="1" x14ac:dyDescent="0.15">
      <c r="A16" s="88"/>
      <c r="B16" s="40"/>
      <c r="C16" s="89" t="s">
        <v>3</v>
      </c>
      <c r="D16" s="90"/>
      <c r="E16" s="40"/>
      <c r="F16" s="91" t="s">
        <v>3</v>
      </c>
      <c r="G16" s="90"/>
      <c r="H16" s="40"/>
      <c r="I16" s="91" t="s">
        <v>3</v>
      </c>
      <c r="J16" s="90"/>
    </row>
    <row r="17" spans="1:10" ht="20" customHeight="1" x14ac:dyDescent="0.15">
      <c r="A17" s="35"/>
      <c r="B17" s="41"/>
      <c r="C17" s="36"/>
      <c r="D17" s="36"/>
      <c r="E17" s="41"/>
      <c r="F17" s="36"/>
      <c r="G17" s="36"/>
      <c r="H17" s="41"/>
      <c r="I17" s="36"/>
      <c r="J17" s="37"/>
    </row>
    <row r="18" spans="1:10" ht="40" customHeight="1" x14ac:dyDescent="0.15">
      <c r="A18" s="34" t="str">
        <f>'Beoordelen 2. Interview'!A1:B1</f>
        <v>6.3	INTERVIEW SLEUTELFUNCTIONARISSEN</v>
      </c>
      <c r="B18" s="42"/>
      <c r="C18" s="97"/>
      <c r="D18" s="96"/>
      <c r="E18" s="42"/>
      <c r="F18" s="97"/>
      <c r="G18" s="96"/>
      <c r="H18" s="42"/>
      <c r="I18" s="97"/>
      <c r="J18" s="96"/>
    </row>
    <row r="19" spans="1:10" ht="20" customHeight="1" x14ac:dyDescent="0.15">
      <c r="A19" s="87" t="str">
        <f>'Beoordelen 2. Interview'!A4:B4</f>
        <v>Vraag 1</v>
      </c>
      <c r="B19" s="40"/>
      <c r="C19" s="38" t="s">
        <v>8</v>
      </c>
      <c r="D19" s="39"/>
      <c r="E19" s="40"/>
      <c r="F19" s="38" t="s">
        <v>8</v>
      </c>
      <c r="G19" s="39"/>
      <c r="H19" s="40"/>
      <c r="I19" s="38" t="s">
        <v>8</v>
      </c>
      <c r="J19" s="39"/>
    </row>
    <row r="20" spans="1:10" ht="130" customHeight="1" x14ac:dyDescent="0.15">
      <c r="A20" s="88"/>
      <c r="B20" s="40"/>
      <c r="C20" s="89" t="s">
        <v>3</v>
      </c>
      <c r="D20" s="90"/>
      <c r="E20" s="40"/>
      <c r="F20" s="91" t="s">
        <v>3</v>
      </c>
      <c r="G20" s="90"/>
      <c r="H20" s="40"/>
      <c r="I20" s="91" t="s">
        <v>3</v>
      </c>
      <c r="J20" s="90"/>
    </row>
    <row r="21" spans="1:10" ht="20" customHeight="1" x14ac:dyDescent="0.15">
      <c r="A21" s="87" t="str">
        <f>'Beoordelen 2. Interview'!A5:B5</f>
        <v>Vraag 2</v>
      </c>
      <c r="B21" s="40"/>
      <c r="C21" s="38" t="s">
        <v>8</v>
      </c>
      <c r="D21" s="39"/>
      <c r="E21" s="40"/>
      <c r="F21" s="38" t="s">
        <v>8</v>
      </c>
      <c r="G21" s="39"/>
      <c r="H21" s="40"/>
      <c r="I21" s="38" t="s">
        <v>8</v>
      </c>
      <c r="J21" s="39"/>
    </row>
    <row r="22" spans="1:10" ht="130" customHeight="1" x14ac:dyDescent="0.15">
      <c r="A22" s="88"/>
      <c r="B22" s="40"/>
      <c r="C22" s="89" t="s">
        <v>3</v>
      </c>
      <c r="D22" s="90"/>
      <c r="E22" s="40"/>
      <c r="F22" s="91" t="s">
        <v>3</v>
      </c>
      <c r="G22" s="90"/>
      <c r="H22" s="40"/>
      <c r="I22" s="91" t="s">
        <v>3</v>
      </c>
      <c r="J22" s="90"/>
    </row>
    <row r="23" spans="1:10" ht="20" customHeight="1" x14ac:dyDescent="0.15">
      <c r="A23" s="87" t="str">
        <f>'Beoordelen 2. Interview'!A6:B6</f>
        <v>Vraag 3</v>
      </c>
      <c r="B23" s="40"/>
      <c r="C23" s="38" t="s">
        <v>8</v>
      </c>
      <c r="D23" s="39"/>
      <c r="E23" s="40"/>
      <c r="F23" s="38" t="s">
        <v>8</v>
      </c>
      <c r="G23" s="39"/>
      <c r="H23" s="40"/>
      <c r="I23" s="38" t="s">
        <v>8</v>
      </c>
      <c r="J23" s="39"/>
    </row>
    <row r="24" spans="1:10" ht="130" customHeight="1" x14ac:dyDescent="0.15">
      <c r="A24" s="88"/>
      <c r="B24" s="40"/>
      <c r="C24" s="89" t="s">
        <v>3</v>
      </c>
      <c r="D24" s="90"/>
      <c r="E24" s="40"/>
      <c r="F24" s="91" t="s">
        <v>3</v>
      </c>
      <c r="G24" s="90"/>
      <c r="H24" s="40"/>
      <c r="I24" s="91" t="s">
        <v>3</v>
      </c>
      <c r="J24" s="90"/>
    </row>
    <row r="25" spans="1:10" ht="20" customHeight="1" x14ac:dyDescent="0.15">
      <c r="A25" s="87" t="str">
        <f>'Beoordelen 2. Interview'!A7:B7</f>
        <v>Vraag 4</v>
      </c>
      <c r="B25" s="40"/>
      <c r="C25" s="38" t="s">
        <v>8</v>
      </c>
      <c r="D25" s="39"/>
      <c r="E25" s="40"/>
      <c r="F25" s="38" t="s">
        <v>8</v>
      </c>
      <c r="G25" s="39"/>
      <c r="H25" s="40"/>
      <c r="I25" s="38" t="s">
        <v>8</v>
      </c>
      <c r="J25" s="39"/>
    </row>
    <row r="26" spans="1:10" ht="130" customHeight="1" x14ac:dyDescent="0.15">
      <c r="A26" s="88"/>
      <c r="B26" s="40"/>
      <c r="C26" s="89" t="s">
        <v>3</v>
      </c>
      <c r="D26" s="90"/>
      <c r="E26" s="40"/>
      <c r="F26" s="91" t="s">
        <v>3</v>
      </c>
      <c r="G26" s="90"/>
      <c r="H26" s="40"/>
      <c r="I26" s="91" t="s">
        <v>3</v>
      </c>
      <c r="J26" s="90"/>
    </row>
    <row r="27" spans="1:10" ht="20" customHeight="1" x14ac:dyDescent="0.15">
      <c r="A27" s="35"/>
      <c r="B27" s="41"/>
      <c r="C27" s="36"/>
      <c r="D27" s="36"/>
      <c r="E27" s="41"/>
      <c r="F27" s="36"/>
      <c r="G27" s="36"/>
      <c r="H27" s="41"/>
      <c r="I27" s="36"/>
      <c r="J27" s="37"/>
    </row>
    <row r="28" spans="1:10" x14ac:dyDescent="0.15">
      <c r="A28" s="5"/>
      <c r="B28" s="4"/>
      <c r="H28" s="3"/>
    </row>
  </sheetData>
  <mergeCells count="53">
    <mergeCell ref="A9:A10"/>
    <mergeCell ref="C10:D10"/>
    <mergeCell ref="F10:G10"/>
    <mergeCell ref="I10:J10"/>
    <mergeCell ref="C18:D18"/>
    <mergeCell ref="F18:G18"/>
    <mergeCell ref="I18:J18"/>
    <mergeCell ref="A11:A12"/>
    <mergeCell ref="C12:D12"/>
    <mergeCell ref="F12:G12"/>
    <mergeCell ref="I12:J12"/>
    <mergeCell ref="A13:A14"/>
    <mergeCell ref="C14:D14"/>
    <mergeCell ref="F14:G14"/>
    <mergeCell ref="I14:J14"/>
    <mergeCell ref="A15:A16"/>
    <mergeCell ref="A25:A26"/>
    <mergeCell ref="C26:D26"/>
    <mergeCell ref="F26:G26"/>
    <mergeCell ref="I26:J26"/>
    <mergeCell ref="A3:A4"/>
    <mergeCell ref="C4:D4"/>
    <mergeCell ref="F4:G4"/>
    <mergeCell ref="I4:J4"/>
    <mergeCell ref="A19:A20"/>
    <mergeCell ref="C20:D20"/>
    <mergeCell ref="F20:G20"/>
    <mergeCell ref="I20:J20"/>
    <mergeCell ref="A5:A6"/>
    <mergeCell ref="C6:D6"/>
    <mergeCell ref="F6:G6"/>
    <mergeCell ref="I6:J6"/>
    <mergeCell ref="A7:A8"/>
    <mergeCell ref="C8:D8"/>
    <mergeCell ref="F8:G8"/>
    <mergeCell ref="I8:J8"/>
    <mergeCell ref="I1:J1"/>
    <mergeCell ref="C1:D1"/>
    <mergeCell ref="F1:G1"/>
    <mergeCell ref="C2:D2"/>
    <mergeCell ref="F2:G2"/>
    <mergeCell ref="I2:J2"/>
    <mergeCell ref="A23:A24"/>
    <mergeCell ref="C24:D24"/>
    <mergeCell ref="F24:G24"/>
    <mergeCell ref="I24:J24"/>
    <mergeCell ref="C16:D16"/>
    <mergeCell ref="F16:G16"/>
    <mergeCell ref="I16:J16"/>
    <mergeCell ref="A21:A22"/>
    <mergeCell ref="C22:D22"/>
    <mergeCell ref="F22:G22"/>
    <mergeCell ref="I22:J22"/>
  </mergeCells>
  <dataValidations count="1">
    <dataValidation type="list" errorStyle="warning" allowBlank="1" showErrorMessage="1" error="Voer juiste waarde in. " sqref="C3 F3 I3 C5 F5 I5 C7 F7 I7 C19 F19 I19 C21 F21 I21 C23 F23 I23 C25 F25 I25 I9 F9 C9 I11 F11 C11 I13 F13 C13 I15 F15 C15" xr:uid="{00000000-0002-0000-0100-000000000000}">
      <formula1>SCORE</formula1>
    </dataValidation>
  </dataValidations>
  <pageMargins left="0.7" right="0.7" top="0.75" bottom="0.75" header="0.3" footer="0.3"/>
  <pageSetup paperSize="8"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8"/>
  <sheetViews>
    <sheetView showGridLines="0" zoomScale="90" zoomScaleNormal="90" zoomScalePageLayoutView="85" workbookViewId="0">
      <pane ySplit="1" topLeftCell="A22" activePane="bottomLeft" state="frozen"/>
      <selection pane="bottomLeft" activeCell="A27" sqref="A27:XFD27"/>
    </sheetView>
  </sheetViews>
  <sheetFormatPr baseColWidth="10" defaultColWidth="8.83203125" defaultRowHeight="13" x14ac:dyDescent="0.15"/>
  <cols>
    <col min="1" max="1" width="90.832031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33" t="s">
        <v>1</v>
      </c>
      <c r="B1" s="43"/>
      <c r="C1" s="94" t="str">
        <f>'Beoordelaar 1'!C1:D1</f>
        <v>Inschrijver 1</v>
      </c>
      <c r="D1" s="93"/>
      <c r="E1" s="43"/>
      <c r="F1" s="92" t="str">
        <f>'Beoordelaar 1'!F1:G1</f>
        <v>Inschrijver 2</v>
      </c>
      <c r="G1" s="93"/>
      <c r="H1" s="43"/>
      <c r="I1" s="92" t="str">
        <f>'Beoordelaar 1'!I1:J1</f>
        <v>Inschrijver 3</v>
      </c>
      <c r="J1" s="93"/>
      <c r="K1" s="2"/>
    </row>
    <row r="2" spans="1:11" ht="40" customHeight="1" x14ac:dyDescent="0.15">
      <c r="A2" s="34" t="str">
        <f>'Beoordelen 1. Open vragen'!A2:G2</f>
        <v>6.1	BEANTWOORDING OPEN VRAGEN + 6.2 TOELICHTING BEANTWOORDING</v>
      </c>
      <c r="B2" s="42"/>
      <c r="C2" s="95"/>
      <c r="D2" s="96"/>
      <c r="E2" s="42"/>
      <c r="F2" s="95"/>
      <c r="G2" s="96"/>
      <c r="H2" s="42"/>
      <c r="I2" s="95"/>
      <c r="J2" s="96"/>
    </row>
    <row r="3" spans="1:11" ht="20" customHeight="1" x14ac:dyDescent="0.15">
      <c r="A3" s="87" t="str">
        <f>'Beoordelen 1. Open vragen'!A6</f>
        <v xml:space="preserve">Inschrijver dient te beschrijven op maximaal 2 A4 (toe te voegen op TenderNed) op welke wijze zij bij aanvang van de opdracht zich gaat verdiepen in de organisatie van de opdrachtgever, veel voorkomende vraagstukken en hoe zij haar dienstverlening gaat afstemmen op de uitvoering van de nadere opdrachten. Inschrijver beschrijft hier minimaal een realistisch tijdspad, communicatieplan en een verwachte inzet (in tijd) van de opdrachtgever. </v>
      </c>
      <c r="B3" s="40"/>
      <c r="C3" s="38" t="s">
        <v>8</v>
      </c>
      <c r="D3" s="39"/>
      <c r="E3" s="40"/>
      <c r="F3" s="38" t="s">
        <v>8</v>
      </c>
      <c r="G3" s="39"/>
      <c r="H3" s="40"/>
      <c r="I3" s="38" t="s">
        <v>8</v>
      </c>
      <c r="J3" s="39"/>
    </row>
    <row r="4" spans="1:11" ht="166" customHeight="1" x14ac:dyDescent="0.15">
      <c r="A4" s="88"/>
      <c r="B4" s="40"/>
      <c r="C4" s="89" t="s">
        <v>3</v>
      </c>
      <c r="D4" s="90"/>
      <c r="E4" s="40"/>
      <c r="F4" s="91" t="s">
        <v>3</v>
      </c>
      <c r="G4" s="90"/>
      <c r="H4" s="40"/>
      <c r="I4" s="91" t="s">
        <v>3</v>
      </c>
      <c r="J4" s="90"/>
    </row>
    <row r="5" spans="1:11" ht="20" customHeight="1" x14ac:dyDescent="0.15">
      <c r="A5" s="87" t="str">
        <f>'Beoordelen 1. Open vragen'!A9</f>
        <v>Inschrijver dient te beschrijven op maximaal 2 A4 (toe te voegen op TenderNed) op welke wijze zij invulling geef aan goed werkgeverschap gericht op ZZP’ers, onderwijsgevend personeel en onderwijsassistentenen beschrijft hierbij minimaal de volgende punten;
1.	Communicatie met potentiële kandidaten;
2.	Communicatie met personeel onder contract;
3.	Ontwikkeling van personeel onder contract;
4.	Ontwikkeling potentiële kandidaten;
5.	Het binden en motiveren van potentiële kandidaten aan de organisatie van de inschrijver;
6.	Het binden en motiveren van ingezet personeel (en ZZP’ers) aan de organisatie van de inschrijver;
7.	Organiseren events.</v>
      </c>
      <c r="B5" s="40"/>
      <c r="C5" s="38" t="s">
        <v>8</v>
      </c>
      <c r="D5" s="39"/>
      <c r="E5" s="40"/>
      <c r="F5" s="38" t="s">
        <v>8</v>
      </c>
      <c r="G5" s="39"/>
      <c r="H5" s="40"/>
      <c r="I5" s="38" t="s">
        <v>8</v>
      </c>
      <c r="J5" s="39"/>
    </row>
    <row r="6" spans="1:11" ht="154" customHeight="1" x14ac:dyDescent="0.15">
      <c r="A6" s="88"/>
      <c r="B6" s="40"/>
      <c r="C6" s="89" t="s">
        <v>3</v>
      </c>
      <c r="D6" s="90"/>
      <c r="E6" s="40"/>
      <c r="F6" s="91" t="s">
        <v>3</v>
      </c>
      <c r="G6" s="90"/>
      <c r="H6" s="40"/>
      <c r="I6" s="91" t="s">
        <v>3</v>
      </c>
      <c r="J6" s="90"/>
    </row>
    <row r="7" spans="1:11" ht="20" customHeight="1" x14ac:dyDescent="0.15">
      <c r="A7" s="87" t="str">
        <f>'Beoordelen 1. Open vragen'!A12</f>
        <v xml:space="preserve">Inschrijver dient te beschrijven op maximaal 2 A4 (toe te voegen op TenderNed) welke werkwijze zij hanteert bij een aanvraag voor personeel (ZZP’ers, onderwijsgevend personeel en onderwijsassistenten) voor een onderwijsorganisatie. Inschrijver beschrijft hierbij minimaal;
•	De wijze van werven en selecteren; 
•	Welke middelen inschrijver inzet voor de werving;
•	Hierbij geeft inschrijver minimaal aan op welke wijze zij de diplomering, werkervaring, bevoegdheid en geschiktheid toetst;
•	Welke werkwijze zij hanteert bij het afwijzen, dan wel terugkoppelen van een afwijzing vanuit ASG van kandidaten. Als mede hoe inschrijver ervoor zorgt dat ze afgewezen doch geschikte kandidaten gemotiveerd houdt voor eventuele volgende vacatures en hoe deze kandidaten een positief beeld houden van ASG.
Hierin wordt er verwacht dat de inschrijver duidelijk beschrijft wat de rol van de opdrachtgever in deze procedure is. </v>
      </c>
      <c r="B7" s="40"/>
      <c r="C7" s="38" t="s">
        <v>8</v>
      </c>
      <c r="D7" s="39"/>
      <c r="E7" s="40"/>
      <c r="F7" s="38" t="s">
        <v>8</v>
      </c>
      <c r="G7" s="39"/>
      <c r="H7" s="40"/>
      <c r="I7" s="38" t="s">
        <v>8</v>
      </c>
      <c r="J7" s="39"/>
    </row>
    <row r="8" spans="1:11" ht="188" customHeight="1" x14ac:dyDescent="0.15">
      <c r="A8" s="88"/>
      <c r="B8" s="40"/>
      <c r="C8" s="89" t="s">
        <v>3</v>
      </c>
      <c r="D8" s="90"/>
      <c r="E8" s="40"/>
      <c r="F8" s="91" t="s">
        <v>3</v>
      </c>
      <c r="G8" s="90"/>
      <c r="H8" s="40"/>
      <c r="I8" s="91" t="s">
        <v>3</v>
      </c>
      <c r="J8" s="90"/>
    </row>
    <row r="9" spans="1:11" ht="21" customHeight="1" x14ac:dyDescent="0.15">
      <c r="A9" s="87" t="str">
        <f>'Beoordelen 1. Open vragen'!A15</f>
        <v xml:space="preserve">Inschrijver dient te beschrijven op maximaal 1 A4 (toe te voegen op TenderNed) welke ervaring zij heeft met een poule van leerkrachten voor het primair onderwijs. Inschrijver beschrijft daarbij minimaal;
-	Hoeveel bevoegde leerkrachten EN onderwijsassistenten zij in de poule heeft bovenop het minimaal aantal zoals beschreven in het programma van eisen;
-	Het actueel inzetbaar aantal bevoegde leerkrachten en onderwijsassistenten (peildatum 1 week voor indienen inschrijving);
-	Welke ervaring inschrijver heeft met beheer van haar eigen poule (op peil houden aantal inzetbare medewerkers en het op niveau houden van de kennis en vaardigheden van de medewerkers);
-	Welke ervaring inschrijver heeft met het met voorrang inzetten bij ASG vervangingsaanvragen van personeel in dienst van opdrachtgever. </v>
      </c>
      <c r="B9" s="40"/>
      <c r="C9" s="38" t="s">
        <v>8</v>
      </c>
      <c r="D9" s="39"/>
      <c r="E9" s="40"/>
      <c r="F9" s="38" t="s">
        <v>8</v>
      </c>
      <c r="G9" s="39"/>
      <c r="H9" s="40"/>
      <c r="I9" s="38" t="s">
        <v>8</v>
      </c>
      <c r="J9" s="39"/>
    </row>
    <row r="10" spans="1:11" ht="156" customHeight="1" x14ac:dyDescent="0.15">
      <c r="A10" s="88"/>
      <c r="B10" s="40"/>
      <c r="C10" s="89" t="s">
        <v>3</v>
      </c>
      <c r="D10" s="90"/>
      <c r="E10" s="40"/>
      <c r="F10" s="91" t="s">
        <v>3</v>
      </c>
      <c r="G10" s="90"/>
      <c r="H10" s="40"/>
      <c r="I10" s="91" t="s">
        <v>3</v>
      </c>
      <c r="J10" s="90"/>
    </row>
    <row r="11" spans="1:11" ht="21" customHeight="1" x14ac:dyDescent="0.15">
      <c r="A11" s="87" t="str">
        <f>'Beoordelen 1. Open vragen'!A18</f>
        <v xml:space="preserve">Inschrijver dient te beschrijven op maximaal 1 A4 (toe te voegen op TenderNed) hoe zij invulling denkt te gaan geven aan succesmanagement na een eventuele gunning. In de beantwoording beschrijft inschrijver minimaal het volgende: welk niveau accountmanagement zij gaat inzetten, op welke wijze zij de opdrachtgever gaat ondersteunen in het verder ontwikkelen van de relatie met kandidaten en opdrachtnemer, met welke frequentie zij overleggen met de contactpersonen van de opdrachtgever wil voeren, hoe zij dit denkt te gaan organiseren en welke onderwerpen hierbij minimaal aan bod komen. </v>
      </c>
      <c r="B11" s="40"/>
      <c r="C11" s="38" t="s">
        <v>8</v>
      </c>
      <c r="D11" s="39"/>
      <c r="E11" s="40"/>
      <c r="F11" s="38" t="s">
        <v>8</v>
      </c>
      <c r="G11" s="39"/>
      <c r="H11" s="40"/>
      <c r="I11" s="38" t="s">
        <v>8</v>
      </c>
      <c r="J11" s="39"/>
    </row>
    <row r="12" spans="1:11" ht="156" customHeight="1" x14ac:dyDescent="0.15">
      <c r="A12" s="88"/>
      <c r="B12" s="40"/>
      <c r="C12" s="89" t="s">
        <v>3</v>
      </c>
      <c r="D12" s="90"/>
      <c r="E12" s="40"/>
      <c r="F12" s="91" t="s">
        <v>3</v>
      </c>
      <c r="G12" s="90"/>
      <c r="H12" s="40"/>
      <c r="I12" s="91" t="s">
        <v>3</v>
      </c>
      <c r="J12" s="90"/>
    </row>
    <row r="13" spans="1:11" ht="21" customHeight="1" x14ac:dyDescent="0.15">
      <c r="A13" s="87" t="str">
        <f>'Beoordelen 1. Open vragen'!A21</f>
        <v>Inschrijver dient te beschrijven op maximaal 1 A4 (toe te voegen op TenderNed) hoe zij omgaat en ervaring heeft met het inhuren en doorlenen van ZZP’ers en medewerkers vanuit andere bureaus/ organisaties die gewend zijn rechtstreeks zaken te doen met opdrachtgever. Hierbij beschrijft inschrijver minimaal op welke manier zij een aantrekkelijk landschap creëert voor ZZP’ers zodat deze geen last en/of nadeel ondervinden van de doorleenconstructie tussen opdrachtnemer en opdrachtgever.</v>
      </c>
      <c r="B13" s="40"/>
      <c r="C13" s="38" t="s">
        <v>8</v>
      </c>
      <c r="D13" s="39"/>
      <c r="E13" s="40"/>
      <c r="F13" s="38" t="s">
        <v>8</v>
      </c>
      <c r="G13" s="39"/>
      <c r="H13" s="40"/>
      <c r="I13" s="38" t="s">
        <v>8</v>
      </c>
      <c r="J13" s="39"/>
    </row>
    <row r="14" spans="1:11" ht="156" customHeight="1" x14ac:dyDescent="0.15">
      <c r="A14" s="88"/>
      <c r="B14" s="40"/>
      <c r="C14" s="89" t="s">
        <v>3</v>
      </c>
      <c r="D14" s="90"/>
      <c r="E14" s="40"/>
      <c r="F14" s="91" t="s">
        <v>3</v>
      </c>
      <c r="G14" s="90"/>
      <c r="H14" s="40"/>
      <c r="I14" s="91" t="s">
        <v>3</v>
      </c>
      <c r="J14" s="90"/>
    </row>
    <row r="15" spans="1:11" ht="21" customHeight="1" x14ac:dyDescent="0.15">
      <c r="A15" s="87" t="str">
        <f>'Beoordelen 1. Open vragen'!A24</f>
        <v>Inschrijver dient te beschrijven op maximaal 2 A4 (toe te voegen op TenderNed) hoe het aanvraagproces eruitziet en beschrijft minimaal;
•	Inzage in de portal en/ of andere middelen voor het aanvragen van een invalkracht door de opdrachtgever; 
•	Inzage in het administratieve proces voor de leidinggevende van de opdrachtgever;
•	Inzage in het administratieve proces voor de invalkracht;
•	Voorbeeldrapportage zoals beschreven in het programma van eisen, bestaande uit maximaal 8 pagina’s bovenop de gevraagde 2 pagina’s.</v>
      </c>
      <c r="B15" s="40"/>
      <c r="C15" s="38" t="s">
        <v>8</v>
      </c>
      <c r="D15" s="39"/>
      <c r="E15" s="40"/>
      <c r="F15" s="38" t="s">
        <v>8</v>
      </c>
      <c r="G15" s="39"/>
      <c r="H15" s="40"/>
      <c r="I15" s="38" t="s">
        <v>8</v>
      </c>
      <c r="J15" s="39"/>
    </row>
    <row r="16" spans="1:11" ht="156" customHeight="1" x14ac:dyDescent="0.15">
      <c r="A16" s="88"/>
      <c r="B16" s="40"/>
      <c r="C16" s="89" t="s">
        <v>3</v>
      </c>
      <c r="D16" s="90"/>
      <c r="E16" s="40"/>
      <c r="F16" s="91" t="s">
        <v>3</v>
      </c>
      <c r="G16" s="90"/>
      <c r="H16" s="40"/>
      <c r="I16" s="91" t="s">
        <v>3</v>
      </c>
      <c r="J16" s="90"/>
    </row>
    <row r="17" spans="1:10" ht="20" customHeight="1" x14ac:dyDescent="0.15">
      <c r="A17" s="35"/>
      <c r="B17" s="41"/>
      <c r="C17" s="36"/>
      <c r="D17" s="36"/>
      <c r="E17" s="41"/>
      <c r="F17" s="36"/>
      <c r="G17" s="36"/>
      <c r="H17" s="41"/>
      <c r="I17" s="36"/>
      <c r="J17" s="37"/>
    </row>
    <row r="18" spans="1:10" ht="40" customHeight="1" x14ac:dyDescent="0.15">
      <c r="A18" s="34" t="str">
        <f>'Beoordelen 2. Interview'!A1:B1</f>
        <v>6.3	INTERVIEW SLEUTELFUNCTIONARISSEN</v>
      </c>
      <c r="B18" s="42"/>
      <c r="C18" s="97"/>
      <c r="D18" s="96"/>
      <c r="E18" s="42"/>
      <c r="F18" s="97"/>
      <c r="G18" s="96"/>
      <c r="H18" s="42"/>
      <c r="I18" s="97"/>
      <c r="J18" s="96"/>
    </row>
    <row r="19" spans="1:10" ht="20" customHeight="1" x14ac:dyDescent="0.15">
      <c r="A19" s="87" t="str">
        <f>'Beoordelen 2. Interview'!A4:B4</f>
        <v>Vraag 1</v>
      </c>
      <c r="B19" s="40"/>
      <c r="C19" s="38" t="s">
        <v>8</v>
      </c>
      <c r="D19" s="39"/>
      <c r="E19" s="40"/>
      <c r="F19" s="38" t="s">
        <v>8</v>
      </c>
      <c r="G19" s="39"/>
      <c r="H19" s="40"/>
      <c r="I19" s="38" t="s">
        <v>8</v>
      </c>
      <c r="J19" s="39"/>
    </row>
    <row r="20" spans="1:10" ht="130" customHeight="1" x14ac:dyDescent="0.15">
      <c r="A20" s="88"/>
      <c r="B20" s="40"/>
      <c r="C20" s="89" t="s">
        <v>3</v>
      </c>
      <c r="D20" s="90"/>
      <c r="E20" s="40"/>
      <c r="F20" s="91" t="s">
        <v>3</v>
      </c>
      <c r="G20" s="90"/>
      <c r="H20" s="40"/>
      <c r="I20" s="91" t="s">
        <v>3</v>
      </c>
      <c r="J20" s="90"/>
    </row>
    <row r="21" spans="1:10" ht="20" customHeight="1" x14ac:dyDescent="0.15">
      <c r="A21" s="87" t="str">
        <f>'Beoordelen 2. Interview'!A5:B5</f>
        <v>Vraag 2</v>
      </c>
      <c r="B21" s="40"/>
      <c r="C21" s="38" t="s">
        <v>8</v>
      </c>
      <c r="D21" s="39"/>
      <c r="E21" s="40"/>
      <c r="F21" s="38" t="s">
        <v>8</v>
      </c>
      <c r="G21" s="39"/>
      <c r="H21" s="40"/>
      <c r="I21" s="38" t="s">
        <v>8</v>
      </c>
      <c r="J21" s="39"/>
    </row>
    <row r="22" spans="1:10" ht="130" customHeight="1" x14ac:dyDescent="0.15">
      <c r="A22" s="88"/>
      <c r="B22" s="40"/>
      <c r="C22" s="89" t="s">
        <v>3</v>
      </c>
      <c r="D22" s="90"/>
      <c r="E22" s="40"/>
      <c r="F22" s="91" t="s">
        <v>3</v>
      </c>
      <c r="G22" s="90"/>
      <c r="H22" s="40"/>
      <c r="I22" s="91" t="s">
        <v>3</v>
      </c>
      <c r="J22" s="90"/>
    </row>
    <row r="23" spans="1:10" ht="20" customHeight="1" x14ac:dyDescent="0.15">
      <c r="A23" s="87" t="str">
        <f>'Beoordelen 2. Interview'!A6:B6</f>
        <v>Vraag 3</v>
      </c>
      <c r="B23" s="40"/>
      <c r="C23" s="38" t="s">
        <v>8</v>
      </c>
      <c r="D23" s="39"/>
      <c r="E23" s="40"/>
      <c r="F23" s="38" t="s">
        <v>8</v>
      </c>
      <c r="G23" s="39"/>
      <c r="H23" s="40"/>
      <c r="I23" s="38" t="s">
        <v>8</v>
      </c>
      <c r="J23" s="39"/>
    </row>
    <row r="24" spans="1:10" ht="130" customHeight="1" x14ac:dyDescent="0.15">
      <c r="A24" s="88"/>
      <c r="B24" s="40"/>
      <c r="C24" s="89" t="s">
        <v>3</v>
      </c>
      <c r="D24" s="90"/>
      <c r="E24" s="40"/>
      <c r="F24" s="91" t="s">
        <v>3</v>
      </c>
      <c r="G24" s="90"/>
      <c r="H24" s="40"/>
      <c r="I24" s="91" t="s">
        <v>3</v>
      </c>
      <c r="J24" s="90"/>
    </row>
    <row r="25" spans="1:10" ht="20" customHeight="1" x14ac:dyDescent="0.15">
      <c r="A25" s="87" t="str">
        <f>'Beoordelen 2. Interview'!A7:B7</f>
        <v>Vraag 4</v>
      </c>
      <c r="B25" s="40"/>
      <c r="C25" s="38" t="s">
        <v>8</v>
      </c>
      <c r="D25" s="39"/>
      <c r="E25" s="40"/>
      <c r="F25" s="38" t="s">
        <v>8</v>
      </c>
      <c r="G25" s="39"/>
      <c r="H25" s="40"/>
      <c r="I25" s="38" t="s">
        <v>8</v>
      </c>
      <c r="J25" s="39"/>
    </row>
    <row r="26" spans="1:10" ht="130" customHeight="1" x14ac:dyDescent="0.15">
      <c r="A26" s="88"/>
      <c r="B26" s="40"/>
      <c r="C26" s="89" t="s">
        <v>3</v>
      </c>
      <c r="D26" s="90"/>
      <c r="E26" s="40"/>
      <c r="F26" s="91" t="s">
        <v>3</v>
      </c>
      <c r="G26" s="90"/>
      <c r="H26" s="40"/>
      <c r="I26" s="91" t="s">
        <v>3</v>
      </c>
      <c r="J26" s="90"/>
    </row>
    <row r="27" spans="1:10" ht="20" customHeight="1" x14ac:dyDescent="0.15">
      <c r="A27" s="35"/>
      <c r="B27" s="41"/>
      <c r="C27" s="36"/>
      <c r="D27" s="36"/>
      <c r="E27" s="41"/>
      <c r="F27" s="36"/>
      <c r="G27" s="36"/>
      <c r="H27" s="41"/>
      <c r="I27" s="36"/>
      <c r="J27" s="37"/>
    </row>
    <row r="28" spans="1:10" x14ac:dyDescent="0.15">
      <c r="A28" s="5"/>
      <c r="B28" s="4"/>
      <c r="H28" s="3"/>
    </row>
  </sheetData>
  <mergeCells count="53">
    <mergeCell ref="C16:D16"/>
    <mergeCell ref="F16:G16"/>
    <mergeCell ref="I16:J16"/>
    <mergeCell ref="A11:A12"/>
    <mergeCell ref="C12:D12"/>
    <mergeCell ref="F12:G12"/>
    <mergeCell ref="I12:J12"/>
    <mergeCell ref="A13:A14"/>
    <mergeCell ref="C14:D14"/>
    <mergeCell ref="F14:G14"/>
    <mergeCell ref="I14:J14"/>
    <mergeCell ref="A15:A16"/>
    <mergeCell ref="A7:A8"/>
    <mergeCell ref="C8:D8"/>
    <mergeCell ref="F8:G8"/>
    <mergeCell ref="I8:J8"/>
    <mergeCell ref="A9:A10"/>
    <mergeCell ref="C10:D10"/>
    <mergeCell ref="F10:G10"/>
    <mergeCell ref="I10:J10"/>
    <mergeCell ref="A3:A4"/>
    <mergeCell ref="C4:D4"/>
    <mergeCell ref="F4:G4"/>
    <mergeCell ref="I4:J4"/>
    <mergeCell ref="A5:A6"/>
    <mergeCell ref="C6:D6"/>
    <mergeCell ref="F6:G6"/>
    <mergeCell ref="I6:J6"/>
    <mergeCell ref="I1:J1"/>
    <mergeCell ref="C1:D1"/>
    <mergeCell ref="F1:G1"/>
    <mergeCell ref="C2:D2"/>
    <mergeCell ref="F2:G2"/>
    <mergeCell ref="I2:J2"/>
    <mergeCell ref="C18:D18"/>
    <mergeCell ref="F18:G18"/>
    <mergeCell ref="I18:J18"/>
    <mergeCell ref="A19:A20"/>
    <mergeCell ref="C20:D20"/>
    <mergeCell ref="F20:G20"/>
    <mergeCell ref="I20:J20"/>
    <mergeCell ref="A25:A26"/>
    <mergeCell ref="C26:D26"/>
    <mergeCell ref="F26:G26"/>
    <mergeCell ref="I26:J26"/>
    <mergeCell ref="A21:A22"/>
    <mergeCell ref="C22:D22"/>
    <mergeCell ref="F22:G22"/>
    <mergeCell ref="I22:J22"/>
    <mergeCell ref="A23:A24"/>
    <mergeCell ref="C24:D24"/>
    <mergeCell ref="F24:G24"/>
    <mergeCell ref="I24:J24"/>
  </mergeCells>
  <dataValidations count="1">
    <dataValidation type="list" errorStyle="warning" allowBlank="1" showErrorMessage="1" error="Voer juiste waarde in. " sqref="C3 F3 I3 C5 F5 I5 C7 F7 I7 C19 F19 I19 C21 F21 I21 C23 F23 I23 C25 F25 I25 I9 F9 C9 I11 F11 C11 I13 F13 C13 I15 F15 C15" xr:uid="{7D7A6271-1F80-7C4D-8F71-9080DB15B39B}">
      <formula1>SCORE</formula1>
    </dataValidation>
  </dataValidations>
  <pageMargins left="0.7" right="0.7" top="0.75" bottom="0.75" header="0.3" footer="0.3"/>
  <pageSetup paperSize="8"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8"/>
  <sheetViews>
    <sheetView showGridLines="0" zoomScale="90" zoomScaleNormal="90" zoomScalePageLayoutView="85" workbookViewId="0">
      <pane ySplit="1" topLeftCell="A22" activePane="bottomLeft" state="frozen"/>
      <selection pane="bottomLeft" activeCell="A27" sqref="A27:XFD27"/>
    </sheetView>
  </sheetViews>
  <sheetFormatPr baseColWidth="10" defaultColWidth="8.83203125" defaultRowHeight="13" x14ac:dyDescent="0.15"/>
  <cols>
    <col min="1" max="1" width="90.832031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33" t="s">
        <v>2</v>
      </c>
      <c r="B1" s="43"/>
      <c r="C1" s="94" t="str">
        <f>'Beoordelaar 1'!C1</f>
        <v>Inschrijver 1</v>
      </c>
      <c r="D1" s="93"/>
      <c r="E1" s="43"/>
      <c r="F1" s="92" t="str">
        <f>'Beoordelaar 1'!F1</f>
        <v>Inschrijver 2</v>
      </c>
      <c r="G1" s="93"/>
      <c r="H1" s="43"/>
      <c r="I1" s="92" t="str">
        <f>'Beoordelaar 1'!I1</f>
        <v>Inschrijver 3</v>
      </c>
      <c r="J1" s="93"/>
      <c r="K1" s="2"/>
    </row>
    <row r="2" spans="1:11" ht="40" customHeight="1" x14ac:dyDescent="0.15">
      <c r="A2" s="34" t="str">
        <f>'Beoordelen 1. Open vragen'!A2:G2</f>
        <v>6.1	BEANTWOORDING OPEN VRAGEN + 6.2 TOELICHTING BEANTWOORDING</v>
      </c>
      <c r="B2" s="42"/>
      <c r="C2" s="95"/>
      <c r="D2" s="96"/>
      <c r="E2" s="42"/>
      <c r="F2" s="95"/>
      <c r="G2" s="96"/>
      <c r="H2" s="42"/>
      <c r="I2" s="95"/>
      <c r="J2" s="96"/>
    </row>
    <row r="3" spans="1:11" ht="20" customHeight="1" x14ac:dyDescent="0.15">
      <c r="A3" s="87" t="str">
        <f>'Beoordelen 1. Open vragen'!A6</f>
        <v xml:space="preserve">Inschrijver dient te beschrijven op maximaal 2 A4 (toe te voegen op TenderNed) op welke wijze zij bij aanvang van de opdracht zich gaat verdiepen in de organisatie van de opdrachtgever, veel voorkomende vraagstukken en hoe zij haar dienstverlening gaat afstemmen op de uitvoering van de nadere opdrachten. Inschrijver beschrijft hier minimaal een realistisch tijdspad, communicatieplan en een verwachte inzet (in tijd) van de opdrachtgever. </v>
      </c>
      <c r="B3" s="40"/>
      <c r="C3" s="38" t="s">
        <v>8</v>
      </c>
      <c r="D3" s="39"/>
      <c r="E3" s="40"/>
      <c r="F3" s="38" t="s">
        <v>8</v>
      </c>
      <c r="G3" s="39"/>
      <c r="H3" s="40"/>
      <c r="I3" s="38" t="s">
        <v>8</v>
      </c>
      <c r="J3" s="39"/>
    </row>
    <row r="4" spans="1:11" ht="166" customHeight="1" x14ac:dyDescent="0.15">
      <c r="A4" s="88"/>
      <c r="B4" s="40"/>
      <c r="C4" s="89" t="s">
        <v>3</v>
      </c>
      <c r="D4" s="90"/>
      <c r="E4" s="40"/>
      <c r="F4" s="91" t="s">
        <v>3</v>
      </c>
      <c r="G4" s="90"/>
      <c r="H4" s="40"/>
      <c r="I4" s="91" t="s">
        <v>3</v>
      </c>
      <c r="J4" s="90"/>
    </row>
    <row r="5" spans="1:11" ht="20" customHeight="1" x14ac:dyDescent="0.15">
      <c r="A5" s="87" t="str">
        <f>'Beoordelen 1. Open vragen'!A9</f>
        <v>Inschrijver dient te beschrijven op maximaal 2 A4 (toe te voegen op TenderNed) op welke wijze zij invulling geef aan goed werkgeverschap gericht op ZZP’ers, onderwijsgevend personeel en onderwijsassistentenen beschrijft hierbij minimaal de volgende punten;
1.	Communicatie met potentiële kandidaten;
2.	Communicatie met personeel onder contract;
3.	Ontwikkeling van personeel onder contract;
4.	Ontwikkeling potentiële kandidaten;
5.	Het binden en motiveren van potentiële kandidaten aan de organisatie van de inschrijver;
6.	Het binden en motiveren van ingezet personeel (en ZZP’ers) aan de organisatie van de inschrijver;
7.	Organiseren events.</v>
      </c>
      <c r="B5" s="40"/>
      <c r="C5" s="38" t="s">
        <v>8</v>
      </c>
      <c r="D5" s="39"/>
      <c r="E5" s="40"/>
      <c r="F5" s="38" t="s">
        <v>8</v>
      </c>
      <c r="G5" s="39"/>
      <c r="H5" s="40"/>
      <c r="I5" s="38" t="s">
        <v>8</v>
      </c>
      <c r="J5" s="39"/>
    </row>
    <row r="6" spans="1:11" ht="154" customHeight="1" x14ac:dyDescent="0.15">
      <c r="A6" s="88"/>
      <c r="B6" s="40"/>
      <c r="C6" s="89" t="s">
        <v>3</v>
      </c>
      <c r="D6" s="90"/>
      <c r="E6" s="40"/>
      <c r="F6" s="91" t="s">
        <v>3</v>
      </c>
      <c r="G6" s="90"/>
      <c r="H6" s="40"/>
      <c r="I6" s="91" t="s">
        <v>3</v>
      </c>
      <c r="J6" s="90"/>
    </row>
    <row r="7" spans="1:11" ht="20" customHeight="1" x14ac:dyDescent="0.15">
      <c r="A7" s="87" t="str">
        <f>'Beoordelen 1. Open vragen'!A12</f>
        <v xml:space="preserve">Inschrijver dient te beschrijven op maximaal 2 A4 (toe te voegen op TenderNed) welke werkwijze zij hanteert bij een aanvraag voor personeel (ZZP’ers, onderwijsgevend personeel en onderwijsassistenten) voor een onderwijsorganisatie. Inschrijver beschrijft hierbij minimaal;
•	De wijze van werven en selecteren; 
•	Welke middelen inschrijver inzet voor de werving;
•	Hierbij geeft inschrijver minimaal aan op welke wijze zij de diplomering, werkervaring, bevoegdheid en geschiktheid toetst;
•	Welke werkwijze zij hanteert bij het afwijzen, dan wel terugkoppelen van een afwijzing vanuit ASG van kandidaten. Als mede hoe inschrijver ervoor zorgt dat ze afgewezen doch geschikte kandidaten gemotiveerd houdt voor eventuele volgende vacatures en hoe deze kandidaten een positief beeld houden van ASG.
Hierin wordt er verwacht dat de inschrijver duidelijk beschrijft wat de rol van de opdrachtgever in deze procedure is. </v>
      </c>
      <c r="B7" s="40"/>
      <c r="C7" s="38" t="s">
        <v>8</v>
      </c>
      <c r="D7" s="39"/>
      <c r="E7" s="40"/>
      <c r="F7" s="38" t="s">
        <v>8</v>
      </c>
      <c r="G7" s="39"/>
      <c r="H7" s="40"/>
      <c r="I7" s="38" t="s">
        <v>8</v>
      </c>
      <c r="J7" s="39"/>
    </row>
    <row r="8" spans="1:11" ht="196" customHeight="1" x14ac:dyDescent="0.15">
      <c r="A8" s="88"/>
      <c r="B8" s="40"/>
      <c r="C8" s="89" t="s">
        <v>3</v>
      </c>
      <c r="D8" s="90"/>
      <c r="E8" s="40"/>
      <c r="F8" s="91" t="s">
        <v>3</v>
      </c>
      <c r="G8" s="90"/>
      <c r="H8" s="40"/>
      <c r="I8" s="91" t="s">
        <v>3</v>
      </c>
      <c r="J8" s="90"/>
    </row>
    <row r="9" spans="1:11" ht="21" customHeight="1" x14ac:dyDescent="0.15">
      <c r="A9" s="87" t="str">
        <f>'Beoordelen 1. Open vragen'!A15</f>
        <v xml:space="preserve">Inschrijver dient te beschrijven op maximaal 1 A4 (toe te voegen op TenderNed) welke ervaring zij heeft met een poule van leerkrachten voor het primair onderwijs. Inschrijver beschrijft daarbij minimaal;
-	Hoeveel bevoegde leerkrachten EN onderwijsassistenten zij in de poule heeft bovenop het minimaal aantal zoals beschreven in het programma van eisen;
-	Het actueel inzetbaar aantal bevoegde leerkrachten en onderwijsassistenten (peildatum 1 week voor indienen inschrijving);
-	Welke ervaring inschrijver heeft met beheer van haar eigen poule (op peil houden aantal inzetbare medewerkers en het op niveau houden van de kennis en vaardigheden van de medewerkers);
-	Welke ervaring inschrijver heeft met het met voorrang inzetten bij ASG vervangingsaanvragen van personeel in dienst van opdrachtgever. </v>
      </c>
      <c r="B9" s="40"/>
      <c r="C9" s="38" t="s">
        <v>8</v>
      </c>
      <c r="D9" s="39"/>
      <c r="E9" s="40"/>
      <c r="F9" s="38" t="s">
        <v>8</v>
      </c>
      <c r="G9" s="39"/>
      <c r="H9" s="40"/>
      <c r="I9" s="38" t="s">
        <v>8</v>
      </c>
      <c r="J9" s="39"/>
    </row>
    <row r="10" spans="1:11" ht="156" customHeight="1" x14ac:dyDescent="0.15">
      <c r="A10" s="88"/>
      <c r="B10" s="40"/>
      <c r="C10" s="89" t="s">
        <v>3</v>
      </c>
      <c r="D10" s="90"/>
      <c r="E10" s="40"/>
      <c r="F10" s="91" t="s">
        <v>3</v>
      </c>
      <c r="G10" s="90"/>
      <c r="H10" s="40"/>
      <c r="I10" s="91" t="s">
        <v>3</v>
      </c>
      <c r="J10" s="90"/>
    </row>
    <row r="11" spans="1:11" ht="21" customHeight="1" x14ac:dyDescent="0.15">
      <c r="A11" s="87" t="str">
        <f>'Beoordelen 1. Open vragen'!A18</f>
        <v xml:space="preserve">Inschrijver dient te beschrijven op maximaal 1 A4 (toe te voegen op TenderNed) hoe zij invulling denkt te gaan geven aan succesmanagement na een eventuele gunning. In de beantwoording beschrijft inschrijver minimaal het volgende: welk niveau accountmanagement zij gaat inzetten, op welke wijze zij de opdrachtgever gaat ondersteunen in het verder ontwikkelen van de relatie met kandidaten en opdrachtnemer, met welke frequentie zij overleggen met de contactpersonen van de opdrachtgever wil voeren, hoe zij dit denkt te gaan organiseren en welke onderwerpen hierbij minimaal aan bod komen. </v>
      </c>
      <c r="B11" s="40"/>
      <c r="C11" s="38" t="s">
        <v>8</v>
      </c>
      <c r="D11" s="39"/>
      <c r="E11" s="40"/>
      <c r="F11" s="38" t="s">
        <v>8</v>
      </c>
      <c r="G11" s="39"/>
      <c r="H11" s="40"/>
      <c r="I11" s="38" t="s">
        <v>8</v>
      </c>
      <c r="J11" s="39"/>
    </row>
    <row r="12" spans="1:11" ht="156" customHeight="1" x14ac:dyDescent="0.15">
      <c r="A12" s="88"/>
      <c r="B12" s="40"/>
      <c r="C12" s="89" t="s">
        <v>3</v>
      </c>
      <c r="D12" s="90"/>
      <c r="E12" s="40"/>
      <c r="F12" s="91" t="s">
        <v>3</v>
      </c>
      <c r="G12" s="90"/>
      <c r="H12" s="40"/>
      <c r="I12" s="91" t="s">
        <v>3</v>
      </c>
      <c r="J12" s="90"/>
    </row>
    <row r="13" spans="1:11" ht="21" customHeight="1" x14ac:dyDescent="0.15">
      <c r="A13" s="87" t="str">
        <f>'Beoordelen 1. Open vragen'!A21</f>
        <v>Inschrijver dient te beschrijven op maximaal 1 A4 (toe te voegen op TenderNed) hoe zij omgaat en ervaring heeft met het inhuren en doorlenen van ZZP’ers en medewerkers vanuit andere bureaus/ organisaties die gewend zijn rechtstreeks zaken te doen met opdrachtgever. Hierbij beschrijft inschrijver minimaal op welke manier zij een aantrekkelijk landschap creëert voor ZZP’ers zodat deze geen last en/of nadeel ondervinden van de doorleenconstructie tussen opdrachtnemer en opdrachtgever.</v>
      </c>
      <c r="B13" s="40"/>
      <c r="C13" s="38" t="s">
        <v>8</v>
      </c>
      <c r="D13" s="39"/>
      <c r="E13" s="40"/>
      <c r="F13" s="38" t="s">
        <v>8</v>
      </c>
      <c r="G13" s="39"/>
      <c r="H13" s="40"/>
      <c r="I13" s="38" t="s">
        <v>8</v>
      </c>
      <c r="J13" s="39"/>
    </row>
    <row r="14" spans="1:11" ht="156" customHeight="1" x14ac:dyDescent="0.15">
      <c r="A14" s="88"/>
      <c r="B14" s="40"/>
      <c r="C14" s="89" t="s">
        <v>3</v>
      </c>
      <c r="D14" s="90"/>
      <c r="E14" s="40"/>
      <c r="F14" s="91" t="s">
        <v>3</v>
      </c>
      <c r="G14" s="90"/>
      <c r="H14" s="40"/>
      <c r="I14" s="91" t="s">
        <v>3</v>
      </c>
      <c r="J14" s="90"/>
    </row>
    <row r="15" spans="1:11" ht="21" customHeight="1" x14ac:dyDescent="0.15">
      <c r="A15" s="87" t="str">
        <f>'Beoordelen 1. Open vragen'!A24</f>
        <v>Inschrijver dient te beschrijven op maximaal 2 A4 (toe te voegen op TenderNed) hoe het aanvraagproces eruitziet en beschrijft minimaal;
•	Inzage in de portal en/ of andere middelen voor het aanvragen van een invalkracht door de opdrachtgever; 
•	Inzage in het administratieve proces voor de leidinggevende van de opdrachtgever;
•	Inzage in het administratieve proces voor de invalkracht;
•	Voorbeeldrapportage zoals beschreven in het programma van eisen, bestaande uit maximaal 8 pagina’s bovenop de gevraagde 2 pagina’s.</v>
      </c>
      <c r="B15" s="40"/>
      <c r="C15" s="38" t="s">
        <v>8</v>
      </c>
      <c r="D15" s="39"/>
      <c r="E15" s="40"/>
      <c r="F15" s="38" t="s">
        <v>8</v>
      </c>
      <c r="G15" s="39"/>
      <c r="H15" s="40"/>
      <c r="I15" s="38" t="s">
        <v>8</v>
      </c>
      <c r="J15" s="39"/>
    </row>
    <row r="16" spans="1:11" ht="156" customHeight="1" x14ac:dyDescent="0.15">
      <c r="A16" s="88"/>
      <c r="B16" s="40"/>
      <c r="C16" s="89" t="s">
        <v>3</v>
      </c>
      <c r="D16" s="90"/>
      <c r="E16" s="40"/>
      <c r="F16" s="91" t="s">
        <v>3</v>
      </c>
      <c r="G16" s="90"/>
      <c r="H16" s="40"/>
      <c r="I16" s="91" t="s">
        <v>3</v>
      </c>
      <c r="J16" s="90"/>
    </row>
    <row r="17" spans="1:10" ht="20" customHeight="1" x14ac:dyDescent="0.15">
      <c r="A17" s="35"/>
      <c r="B17" s="41"/>
      <c r="C17" s="36"/>
      <c r="D17" s="36"/>
      <c r="E17" s="41"/>
      <c r="F17" s="36"/>
      <c r="G17" s="36"/>
      <c r="H17" s="41"/>
      <c r="I17" s="36"/>
      <c r="J17" s="37"/>
    </row>
    <row r="18" spans="1:10" ht="40" customHeight="1" x14ac:dyDescent="0.15">
      <c r="A18" s="34" t="str">
        <f>'Beoordelen 2. Interview'!A1:B1</f>
        <v>6.3	INTERVIEW SLEUTELFUNCTIONARISSEN</v>
      </c>
      <c r="B18" s="42"/>
      <c r="C18" s="97"/>
      <c r="D18" s="96"/>
      <c r="E18" s="42"/>
      <c r="F18" s="97"/>
      <c r="G18" s="96"/>
      <c r="H18" s="42"/>
      <c r="I18" s="97"/>
      <c r="J18" s="96"/>
    </row>
    <row r="19" spans="1:10" ht="20" customHeight="1" x14ac:dyDescent="0.15">
      <c r="A19" s="87" t="str">
        <f>'Beoordelen 2. Interview'!A4:B4</f>
        <v>Vraag 1</v>
      </c>
      <c r="B19" s="40"/>
      <c r="C19" s="38" t="s">
        <v>8</v>
      </c>
      <c r="D19" s="39"/>
      <c r="E19" s="40"/>
      <c r="F19" s="38" t="s">
        <v>8</v>
      </c>
      <c r="G19" s="39"/>
      <c r="H19" s="40"/>
      <c r="I19" s="38" t="s">
        <v>8</v>
      </c>
      <c r="J19" s="39"/>
    </row>
    <row r="20" spans="1:10" ht="130" customHeight="1" x14ac:dyDescent="0.15">
      <c r="A20" s="88"/>
      <c r="B20" s="40"/>
      <c r="C20" s="89" t="s">
        <v>3</v>
      </c>
      <c r="D20" s="90"/>
      <c r="E20" s="40"/>
      <c r="F20" s="91" t="s">
        <v>3</v>
      </c>
      <c r="G20" s="90"/>
      <c r="H20" s="40"/>
      <c r="I20" s="91" t="s">
        <v>3</v>
      </c>
      <c r="J20" s="90"/>
    </row>
    <row r="21" spans="1:10" ht="20" customHeight="1" x14ac:dyDescent="0.15">
      <c r="A21" s="87" t="str">
        <f>'Beoordelen 2. Interview'!A5:B5</f>
        <v>Vraag 2</v>
      </c>
      <c r="B21" s="40"/>
      <c r="C21" s="38" t="s">
        <v>8</v>
      </c>
      <c r="D21" s="39"/>
      <c r="E21" s="40"/>
      <c r="F21" s="38" t="s">
        <v>8</v>
      </c>
      <c r="G21" s="39"/>
      <c r="H21" s="40"/>
      <c r="I21" s="38" t="s">
        <v>8</v>
      </c>
      <c r="J21" s="39"/>
    </row>
    <row r="22" spans="1:10" ht="130" customHeight="1" x14ac:dyDescent="0.15">
      <c r="A22" s="88"/>
      <c r="B22" s="40"/>
      <c r="C22" s="89" t="s">
        <v>3</v>
      </c>
      <c r="D22" s="90"/>
      <c r="E22" s="40"/>
      <c r="F22" s="91" t="s">
        <v>3</v>
      </c>
      <c r="G22" s="90"/>
      <c r="H22" s="40"/>
      <c r="I22" s="91" t="s">
        <v>3</v>
      </c>
      <c r="J22" s="90"/>
    </row>
    <row r="23" spans="1:10" ht="20" customHeight="1" x14ac:dyDescent="0.15">
      <c r="A23" s="87" t="str">
        <f>'Beoordelen 2. Interview'!A6:B6</f>
        <v>Vraag 3</v>
      </c>
      <c r="B23" s="40"/>
      <c r="C23" s="38" t="s">
        <v>8</v>
      </c>
      <c r="D23" s="39"/>
      <c r="E23" s="40"/>
      <c r="F23" s="38" t="s">
        <v>8</v>
      </c>
      <c r="G23" s="39"/>
      <c r="H23" s="40"/>
      <c r="I23" s="38" t="s">
        <v>8</v>
      </c>
      <c r="J23" s="39"/>
    </row>
    <row r="24" spans="1:10" ht="130" customHeight="1" x14ac:dyDescent="0.15">
      <c r="A24" s="88"/>
      <c r="B24" s="40"/>
      <c r="C24" s="89" t="s">
        <v>3</v>
      </c>
      <c r="D24" s="90"/>
      <c r="E24" s="40"/>
      <c r="F24" s="91" t="s">
        <v>3</v>
      </c>
      <c r="G24" s="90"/>
      <c r="H24" s="40"/>
      <c r="I24" s="91" t="s">
        <v>3</v>
      </c>
      <c r="J24" s="90"/>
    </row>
    <row r="25" spans="1:10" ht="20" customHeight="1" x14ac:dyDescent="0.15">
      <c r="A25" s="87" t="str">
        <f>'Beoordelen 2. Interview'!A7:B7</f>
        <v>Vraag 4</v>
      </c>
      <c r="B25" s="40"/>
      <c r="C25" s="38" t="s">
        <v>8</v>
      </c>
      <c r="D25" s="39"/>
      <c r="E25" s="40"/>
      <c r="F25" s="38" t="s">
        <v>8</v>
      </c>
      <c r="G25" s="39"/>
      <c r="H25" s="40"/>
      <c r="I25" s="38" t="s">
        <v>8</v>
      </c>
      <c r="J25" s="39"/>
    </row>
    <row r="26" spans="1:10" ht="130" customHeight="1" x14ac:dyDescent="0.15">
      <c r="A26" s="88"/>
      <c r="B26" s="40"/>
      <c r="C26" s="89" t="s">
        <v>3</v>
      </c>
      <c r="D26" s="90"/>
      <c r="E26" s="40"/>
      <c r="F26" s="91" t="s">
        <v>3</v>
      </c>
      <c r="G26" s="90"/>
      <c r="H26" s="40"/>
      <c r="I26" s="91" t="s">
        <v>3</v>
      </c>
      <c r="J26" s="90"/>
    </row>
    <row r="27" spans="1:10" ht="20" customHeight="1" x14ac:dyDescent="0.15">
      <c r="A27" s="35"/>
      <c r="B27" s="41"/>
      <c r="C27" s="36"/>
      <c r="D27" s="36"/>
      <c r="E27" s="41"/>
      <c r="F27" s="36"/>
      <c r="G27" s="36"/>
      <c r="H27" s="41"/>
      <c r="I27" s="36"/>
      <c r="J27" s="37"/>
    </row>
    <row r="28" spans="1:10" x14ac:dyDescent="0.15">
      <c r="A28" s="5"/>
      <c r="B28" s="4"/>
      <c r="H28" s="3"/>
    </row>
  </sheetData>
  <mergeCells count="53">
    <mergeCell ref="C16:D16"/>
    <mergeCell ref="F16:G16"/>
    <mergeCell ref="I16:J16"/>
    <mergeCell ref="A11:A12"/>
    <mergeCell ref="C12:D12"/>
    <mergeCell ref="F12:G12"/>
    <mergeCell ref="I12:J12"/>
    <mergeCell ref="A13:A14"/>
    <mergeCell ref="C14:D14"/>
    <mergeCell ref="F14:G14"/>
    <mergeCell ref="I14:J14"/>
    <mergeCell ref="A15:A16"/>
    <mergeCell ref="A7:A8"/>
    <mergeCell ref="C8:D8"/>
    <mergeCell ref="F8:G8"/>
    <mergeCell ref="I8:J8"/>
    <mergeCell ref="A9:A10"/>
    <mergeCell ref="C10:D10"/>
    <mergeCell ref="F10:G10"/>
    <mergeCell ref="I10:J10"/>
    <mergeCell ref="A3:A4"/>
    <mergeCell ref="C4:D4"/>
    <mergeCell ref="F4:G4"/>
    <mergeCell ref="I4:J4"/>
    <mergeCell ref="A5:A6"/>
    <mergeCell ref="C6:D6"/>
    <mergeCell ref="F6:G6"/>
    <mergeCell ref="I6:J6"/>
    <mergeCell ref="I1:J1"/>
    <mergeCell ref="C1:D1"/>
    <mergeCell ref="F1:G1"/>
    <mergeCell ref="C2:D2"/>
    <mergeCell ref="F2:G2"/>
    <mergeCell ref="I2:J2"/>
    <mergeCell ref="C18:D18"/>
    <mergeCell ref="F18:G18"/>
    <mergeCell ref="I18:J18"/>
    <mergeCell ref="A19:A20"/>
    <mergeCell ref="C20:D20"/>
    <mergeCell ref="F20:G20"/>
    <mergeCell ref="I20:J20"/>
    <mergeCell ref="A25:A26"/>
    <mergeCell ref="C26:D26"/>
    <mergeCell ref="F26:G26"/>
    <mergeCell ref="I26:J26"/>
    <mergeCell ref="A21:A22"/>
    <mergeCell ref="C22:D22"/>
    <mergeCell ref="F22:G22"/>
    <mergeCell ref="I22:J22"/>
    <mergeCell ref="A23:A24"/>
    <mergeCell ref="C24:D24"/>
    <mergeCell ref="F24:G24"/>
    <mergeCell ref="I24:J24"/>
  </mergeCells>
  <dataValidations count="1">
    <dataValidation type="list" errorStyle="warning" allowBlank="1" showErrorMessage="1" error="Voer juiste waarde in. " sqref="C3 F3 I3 C5 F5 I5 C7 F7 I7 C19 F19 I19 C21 F21 I21 C23 F23 I23 C25 F25 I25 I9 F9 C9 I11 F11 C11 I13 F13 C13 I15 F15 C15" xr:uid="{D58AD608-C006-644B-93A0-E1914C48CB98}">
      <formula1>SCORE</formula1>
    </dataValidation>
  </dataValidations>
  <pageMargins left="0.7" right="0.7" top="0.75" bottom="0.75" header="0.3" footer="0.3"/>
  <pageSetup paperSize="8"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4B75B-77CC-794A-8F60-E2A4283CF2B1}">
  <dimension ref="A1:K28"/>
  <sheetViews>
    <sheetView showGridLines="0" topLeftCell="A24" workbookViewId="0">
      <selection activeCell="A27" sqref="A27:XFD27"/>
    </sheetView>
  </sheetViews>
  <sheetFormatPr baseColWidth="10" defaultColWidth="8.83203125" defaultRowHeight="13" x14ac:dyDescent="0.15"/>
  <cols>
    <col min="1" max="1" width="90.832031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33" t="s">
        <v>51</v>
      </c>
      <c r="B1" s="43"/>
      <c r="C1" s="94" t="str">
        <f>'Beoordelaar 1'!C1</f>
        <v>Inschrijver 1</v>
      </c>
      <c r="D1" s="93"/>
      <c r="E1" s="43"/>
      <c r="F1" s="92" t="str">
        <f>'Beoordelaar 1'!F1</f>
        <v>Inschrijver 2</v>
      </c>
      <c r="G1" s="93"/>
      <c r="H1" s="43"/>
      <c r="I1" s="92" t="str">
        <f>'Beoordelaar 1'!I1</f>
        <v>Inschrijver 3</v>
      </c>
      <c r="J1" s="93"/>
      <c r="K1" s="2"/>
    </row>
    <row r="2" spans="1:11" ht="40" customHeight="1" x14ac:dyDescent="0.15">
      <c r="A2" s="34" t="str">
        <f>'Beoordelen 1. Open vragen'!A2:G2</f>
        <v>6.1	BEANTWOORDING OPEN VRAGEN + 6.2 TOELICHTING BEANTWOORDING</v>
      </c>
      <c r="B2" s="42"/>
      <c r="C2" s="95"/>
      <c r="D2" s="96"/>
      <c r="E2" s="42"/>
      <c r="F2" s="95"/>
      <c r="G2" s="96"/>
      <c r="H2" s="42"/>
      <c r="I2" s="95"/>
      <c r="J2" s="96"/>
    </row>
    <row r="3" spans="1:11" ht="20" customHeight="1" x14ac:dyDescent="0.15">
      <c r="A3" s="87" t="str">
        <f>'Beoordelen 1. Open vragen'!A6</f>
        <v xml:space="preserve">Inschrijver dient te beschrijven op maximaal 2 A4 (toe te voegen op TenderNed) op welke wijze zij bij aanvang van de opdracht zich gaat verdiepen in de organisatie van de opdrachtgever, veel voorkomende vraagstukken en hoe zij haar dienstverlening gaat afstemmen op de uitvoering van de nadere opdrachten. Inschrijver beschrijft hier minimaal een realistisch tijdspad, communicatieplan en een verwachte inzet (in tijd) van de opdrachtgever. </v>
      </c>
      <c r="B3" s="40"/>
      <c r="C3" s="38" t="s">
        <v>8</v>
      </c>
      <c r="D3" s="39"/>
      <c r="E3" s="40"/>
      <c r="F3" s="38" t="s">
        <v>8</v>
      </c>
      <c r="G3" s="39"/>
      <c r="H3" s="40"/>
      <c r="I3" s="38" t="s">
        <v>8</v>
      </c>
      <c r="J3" s="39"/>
    </row>
    <row r="4" spans="1:11" ht="166" customHeight="1" x14ac:dyDescent="0.15">
      <c r="A4" s="88"/>
      <c r="B4" s="40"/>
      <c r="C4" s="89" t="s">
        <v>3</v>
      </c>
      <c r="D4" s="90"/>
      <c r="E4" s="40"/>
      <c r="F4" s="91" t="s">
        <v>3</v>
      </c>
      <c r="G4" s="90"/>
      <c r="H4" s="40"/>
      <c r="I4" s="91" t="s">
        <v>3</v>
      </c>
      <c r="J4" s="90"/>
    </row>
    <row r="5" spans="1:11" ht="20" customHeight="1" x14ac:dyDescent="0.15">
      <c r="A5" s="87" t="str">
        <f>'Beoordelen 1. Open vragen'!A9</f>
        <v>Inschrijver dient te beschrijven op maximaal 2 A4 (toe te voegen op TenderNed) op welke wijze zij invulling geef aan goed werkgeverschap gericht op ZZP’ers, onderwijsgevend personeel en onderwijsassistentenen beschrijft hierbij minimaal de volgende punten;
1.	Communicatie met potentiële kandidaten;
2.	Communicatie met personeel onder contract;
3.	Ontwikkeling van personeel onder contract;
4.	Ontwikkeling potentiële kandidaten;
5.	Het binden en motiveren van potentiële kandidaten aan de organisatie van de inschrijver;
6.	Het binden en motiveren van ingezet personeel (en ZZP’ers) aan de organisatie van de inschrijver;
7.	Organiseren events.</v>
      </c>
      <c r="B5" s="40"/>
      <c r="C5" s="38" t="s">
        <v>8</v>
      </c>
      <c r="D5" s="39"/>
      <c r="E5" s="40"/>
      <c r="F5" s="38" t="s">
        <v>8</v>
      </c>
      <c r="G5" s="39"/>
      <c r="H5" s="40"/>
      <c r="I5" s="38" t="s">
        <v>8</v>
      </c>
      <c r="J5" s="39"/>
    </row>
    <row r="6" spans="1:11" ht="154" customHeight="1" x14ac:dyDescent="0.15">
      <c r="A6" s="88"/>
      <c r="B6" s="40"/>
      <c r="C6" s="89" t="s">
        <v>3</v>
      </c>
      <c r="D6" s="90"/>
      <c r="E6" s="40"/>
      <c r="F6" s="91" t="s">
        <v>3</v>
      </c>
      <c r="G6" s="90"/>
      <c r="H6" s="40"/>
      <c r="I6" s="91" t="s">
        <v>3</v>
      </c>
      <c r="J6" s="90"/>
    </row>
    <row r="7" spans="1:11" ht="20" customHeight="1" x14ac:dyDescent="0.15">
      <c r="A7" s="87" t="str">
        <f>'Beoordelen 1. Open vragen'!A12</f>
        <v xml:space="preserve">Inschrijver dient te beschrijven op maximaal 2 A4 (toe te voegen op TenderNed) welke werkwijze zij hanteert bij een aanvraag voor personeel (ZZP’ers, onderwijsgevend personeel en onderwijsassistenten) voor een onderwijsorganisatie. Inschrijver beschrijft hierbij minimaal;
•	De wijze van werven en selecteren; 
•	Welke middelen inschrijver inzet voor de werving;
•	Hierbij geeft inschrijver minimaal aan op welke wijze zij de diplomering, werkervaring, bevoegdheid en geschiktheid toetst;
•	Welke werkwijze zij hanteert bij het afwijzen, dan wel terugkoppelen van een afwijzing vanuit ASG van kandidaten. Als mede hoe inschrijver ervoor zorgt dat ze afgewezen doch geschikte kandidaten gemotiveerd houdt voor eventuele volgende vacatures en hoe deze kandidaten een positief beeld houden van ASG.
Hierin wordt er verwacht dat de inschrijver duidelijk beschrijft wat de rol van de opdrachtgever in deze procedure is. </v>
      </c>
      <c r="B7" s="40"/>
      <c r="C7" s="38" t="s">
        <v>8</v>
      </c>
      <c r="D7" s="39"/>
      <c r="E7" s="40"/>
      <c r="F7" s="38" t="s">
        <v>8</v>
      </c>
      <c r="G7" s="39"/>
      <c r="H7" s="40"/>
      <c r="I7" s="38" t="s">
        <v>8</v>
      </c>
      <c r="J7" s="39"/>
    </row>
    <row r="8" spans="1:11" ht="195" customHeight="1" x14ac:dyDescent="0.15">
      <c r="A8" s="88"/>
      <c r="B8" s="40"/>
      <c r="C8" s="89" t="s">
        <v>3</v>
      </c>
      <c r="D8" s="90"/>
      <c r="E8" s="40"/>
      <c r="F8" s="91" t="s">
        <v>3</v>
      </c>
      <c r="G8" s="90"/>
      <c r="H8" s="40"/>
      <c r="I8" s="91" t="s">
        <v>3</v>
      </c>
      <c r="J8" s="90"/>
    </row>
    <row r="9" spans="1:11" ht="21" customHeight="1" x14ac:dyDescent="0.15">
      <c r="A9" s="87" t="str">
        <f>'Beoordelen 1. Open vragen'!A15</f>
        <v xml:space="preserve">Inschrijver dient te beschrijven op maximaal 1 A4 (toe te voegen op TenderNed) welke ervaring zij heeft met een poule van leerkrachten voor het primair onderwijs. Inschrijver beschrijft daarbij minimaal;
-	Hoeveel bevoegde leerkrachten EN onderwijsassistenten zij in de poule heeft bovenop het minimaal aantal zoals beschreven in het programma van eisen;
-	Het actueel inzetbaar aantal bevoegde leerkrachten en onderwijsassistenten (peildatum 1 week voor indienen inschrijving);
-	Welke ervaring inschrijver heeft met beheer van haar eigen poule (op peil houden aantal inzetbare medewerkers en het op niveau houden van de kennis en vaardigheden van de medewerkers);
-	Welke ervaring inschrijver heeft met het met voorrang inzetten bij ASG vervangingsaanvragen van personeel in dienst van opdrachtgever. </v>
      </c>
      <c r="B9" s="40"/>
      <c r="C9" s="38" t="s">
        <v>8</v>
      </c>
      <c r="D9" s="39"/>
      <c r="E9" s="40"/>
      <c r="F9" s="38" t="s">
        <v>8</v>
      </c>
      <c r="G9" s="39"/>
      <c r="H9" s="40"/>
      <c r="I9" s="38" t="s">
        <v>8</v>
      </c>
      <c r="J9" s="39"/>
    </row>
    <row r="10" spans="1:11" ht="156" customHeight="1" x14ac:dyDescent="0.15">
      <c r="A10" s="88"/>
      <c r="B10" s="40"/>
      <c r="C10" s="89" t="s">
        <v>3</v>
      </c>
      <c r="D10" s="90"/>
      <c r="E10" s="40"/>
      <c r="F10" s="91" t="s">
        <v>3</v>
      </c>
      <c r="G10" s="90"/>
      <c r="H10" s="40"/>
      <c r="I10" s="91" t="s">
        <v>3</v>
      </c>
      <c r="J10" s="90"/>
    </row>
    <row r="11" spans="1:11" ht="21" customHeight="1" x14ac:dyDescent="0.15">
      <c r="A11" s="87" t="str">
        <f>'Beoordelen 1. Open vragen'!A18</f>
        <v xml:space="preserve">Inschrijver dient te beschrijven op maximaal 1 A4 (toe te voegen op TenderNed) hoe zij invulling denkt te gaan geven aan succesmanagement na een eventuele gunning. In de beantwoording beschrijft inschrijver minimaal het volgende: welk niveau accountmanagement zij gaat inzetten, op welke wijze zij de opdrachtgever gaat ondersteunen in het verder ontwikkelen van de relatie met kandidaten en opdrachtnemer, met welke frequentie zij overleggen met de contactpersonen van de opdrachtgever wil voeren, hoe zij dit denkt te gaan organiseren en welke onderwerpen hierbij minimaal aan bod komen. </v>
      </c>
      <c r="B11" s="40"/>
      <c r="C11" s="38" t="s">
        <v>8</v>
      </c>
      <c r="D11" s="39"/>
      <c r="E11" s="40"/>
      <c r="F11" s="38" t="s">
        <v>8</v>
      </c>
      <c r="G11" s="39"/>
      <c r="H11" s="40"/>
      <c r="I11" s="38" t="s">
        <v>8</v>
      </c>
      <c r="J11" s="39"/>
    </row>
    <row r="12" spans="1:11" ht="156" customHeight="1" x14ac:dyDescent="0.15">
      <c r="A12" s="88"/>
      <c r="B12" s="40"/>
      <c r="C12" s="89" t="s">
        <v>3</v>
      </c>
      <c r="D12" s="90"/>
      <c r="E12" s="40"/>
      <c r="F12" s="91" t="s">
        <v>3</v>
      </c>
      <c r="G12" s="90"/>
      <c r="H12" s="40"/>
      <c r="I12" s="91" t="s">
        <v>3</v>
      </c>
      <c r="J12" s="90"/>
    </row>
    <row r="13" spans="1:11" ht="21" customHeight="1" x14ac:dyDescent="0.15">
      <c r="A13" s="87" t="str">
        <f>'Beoordelen 1. Open vragen'!A21</f>
        <v>Inschrijver dient te beschrijven op maximaal 1 A4 (toe te voegen op TenderNed) hoe zij omgaat en ervaring heeft met het inhuren en doorlenen van ZZP’ers en medewerkers vanuit andere bureaus/ organisaties die gewend zijn rechtstreeks zaken te doen met opdrachtgever. Hierbij beschrijft inschrijver minimaal op welke manier zij een aantrekkelijk landschap creëert voor ZZP’ers zodat deze geen last en/of nadeel ondervinden van de doorleenconstructie tussen opdrachtnemer en opdrachtgever.</v>
      </c>
      <c r="B13" s="40"/>
      <c r="C13" s="38" t="s">
        <v>8</v>
      </c>
      <c r="D13" s="39"/>
      <c r="E13" s="40"/>
      <c r="F13" s="38" t="s">
        <v>8</v>
      </c>
      <c r="G13" s="39"/>
      <c r="H13" s="40"/>
      <c r="I13" s="38" t="s">
        <v>8</v>
      </c>
      <c r="J13" s="39"/>
    </row>
    <row r="14" spans="1:11" ht="156" customHeight="1" x14ac:dyDescent="0.15">
      <c r="A14" s="88"/>
      <c r="B14" s="40"/>
      <c r="C14" s="89" t="s">
        <v>3</v>
      </c>
      <c r="D14" s="90"/>
      <c r="E14" s="40"/>
      <c r="F14" s="91" t="s">
        <v>3</v>
      </c>
      <c r="G14" s="90"/>
      <c r="H14" s="40"/>
      <c r="I14" s="91" t="s">
        <v>3</v>
      </c>
      <c r="J14" s="90"/>
    </row>
    <row r="15" spans="1:11" ht="21" customHeight="1" x14ac:dyDescent="0.15">
      <c r="A15" s="87" t="str">
        <f>'Beoordelen 1. Open vragen'!A24</f>
        <v>Inschrijver dient te beschrijven op maximaal 2 A4 (toe te voegen op TenderNed) hoe het aanvraagproces eruitziet en beschrijft minimaal;
•	Inzage in de portal en/ of andere middelen voor het aanvragen van een invalkracht door de opdrachtgever; 
•	Inzage in het administratieve proces voor de leidinggevende van de opdrachtgever;
•	Inzage in het administratieve proces voor de invalkracht;
•	Voorbeeldrapportage zoals beschreven in het programma van eisen, bestaande uit maximaal 8 pagina’s bovenop de gevraagde 2 pagina’s.</v>
      </c>
      <c r="B15" s="40"/>
      <c r="C15" s="38" t="s">
        <v>8</v>
      </c>
      <c r="D15" s="39"/>
      <c r="E15" s="40"/>
      <c r="F15" s="38" t="s">
        <v>8</v>
      </c>
      <c r="G15" s="39"/>
      <c r="H15" s="40"/>
      <c r="I15" s="38" t="s">
        <v>8</v>
      </c>
      <c r="J15" s="39"/>
    </row>
    <row r="16" spans="1:11" ht="156" customHeight="1" x14ac:dyDescent="0.15">
      <c r="A16" s="88"/>
      <c r="B16" s="40"/>
      <c r="C16" s="89" t="s">
        <v>3</v>
      </c>
      <c r="D16" s="90"/>
      <c r="E16" s="40"/>
      <c r="F16" s="91" t="s">
        <v>3</v>
      </c>
      <c r="G16" s="90"/>
      <c r="H16" s="40"/>
      <c r="I16" s="91" t="s">
        <v>3</v>
      </c>
      <c r="J16" s="90"/>
    </row>
    <row r="17" spans="1:10" ht="20" customHeight="1" x14ac:dyDescent="0.15">
      <c r="A17" s="35"/>
      <c r="B17" s="41"/>
      <c r="C17" s="36"/>
      <c r="D17" s="36"/>
      <c r="E17" s="41"/>
      <c r="F17" s="36"/>
      <c r="G17" s="36"/>
      <c r="H17" s="41"/>
      <c r="I17" s="36"/>
      <c r="J17" s="37"/>
    </row>
    <row r="18" spans="1:10" ht="40" customHeight="1" x14ac:dyDescent="0.15">
      <c r="A18" s="34" t="str">
        <f>'Beoordelen 2. Interview'!A1:B1</f>
        <v>6.3	INTERVIEW SLEUTELFUNCTIONARISSEN</v>
      </c>
      <c r="B18" s="42"/>
      <c r="C18" s="97"/>
      <c r="D18" s="96"/>
      <c r="E18" s="42"/>
      <c r="F18" s="97"/>
      <c r="G18" s="96"/>
      <c r="H18" s="42"/>
      <c r="I18" s="97"/>
      <c r="J18" s="96"/>
    </row>
    <row r="19" spans="1:10" ht="20" customHeight="1" x14ac:dyDescent="0.15">
      <c r="A19" s="87" t="str">
        <f>'Beoordelen 2. Interview'!A4:B4</f>
        <v>Vraag 1</v>
      </c>
      <c r="B19" s="40"/>
      <c r="C19" s="38" t="s">
        <v>8</v>
      </c>
      <c r="D19" s="39"/>
      <c r="E19" s="40"/>
      <c r="F19" s="38" t="s">
        <v>8</v>
      </c>
      <c r="G19" s="39"/>
      <c r="H19" s="40"/>
      <c r="I19" s="38" t="s">
        <v>8</v>
      </c>
      <c r="J19" s="39"/>
    </row>
    <row r="20" spans="1:10" ht="130" customHeight="1" x14ac:dyDescent="0.15">
      <c r="A20" s="88"/>
      <c r="B20" s="40"/>
      <c r="C20" s="89" t="s">
        <v>3</v>
      </c>
      <c r="D20" s="90"/>
      <c r="E20" s="40"/>
      <c r="F20" s="91" t="s">
        <v>3</v>
      </c>
      <c r="G20" s="90"/>
      <c r="H20" s="40"/>
      <c r="I20" s="91" t="s">
        <v>3</v>
      </c>
      <c r="J20" s="90"/>
    </row>
    <row r="21" spans="1:10" ht="20" customHeight="1" x14ac:dyDescent="0.15">
      <c r="A21" s="87" t="str">
        <f>'Beoordelen 2. Interview'!A5:B5</f>
        <v>Vraag 2</v>
      </c>
      <c r="B21" s="40"/>
      <c r="C21" s="38" t="s">
        <v>8</v>
      </c>
      <c r="D21" s="39"/>
      <c r="E21" s="40"/>
      <c r="F21" s="38" t="s">
        <v>8</v>
      </c>
      <c r="G21" s="39"/>
      <c r="H21" s="40"/>
      <c r="I21" s="38" t="s">
        <v>8</v>
      </c>
      <c r="J21" s="39"/>
    </row>
    <row r="22" spans="1:10" ht="130" customHeight="1" x14ac:dyDescent="0.15">
      <c r="A22" s="88"/>
      <c r="B22" s="40"/>
      <c r="C22" s="89" t="s">
        <v>3</v>
      </c>
      <c r="D22" s="90"/>
      <c r="E22" s="40"/>
      <c r="F22" s="91" t="s">
        <v>3</v>
      </c>
      <c r="G22" s="90"/>
      <c r="H22" s="40"/>
      <c r="I22" s="91" t="s">
        <v>3</v>
      </c>
      <c r="J22" s="90"/>
    </row>
    <row r="23" spans="1:10" ht="20" customHeight="1" x14ac:dyDescent="0.15">
      <c r="A23" s="87" t="str">
        <f>'Beoordelen 2. Interview'!A6:B6</f>
        <v>Vraag 3</v>
      </c>
      <c r="B23" s="40"/>
      <c r="C23" s="38" t="s">
        <v>8</v>
      </c>
      <c r="D23" s="39"/>
      <c r="E23" s="40"/>
      <c r="F23" s="38" t="s">
        <v>8</v>
      </c>
      <c r="G23" s="39"/>
      <c r="H23" s="40"/>
      <c r="I23" s="38" t="s">
        <v>8</v>
      </c>
      <c r="J23" s="39"/>
    </row>
    <row r="24" spans="1:10" ht="130" customHeight="1" x14ac:dyDescent="0.15">
      <c r="A24" s="88"/>
      <c r="B24" s="40"/>
      <c r="C24" s="89" t="s">
        <v>3</v>
      </c>
      <c r="D24" s="90"/>
      <c r="E24" s="40"/>
      <c r="F24" s="91" t="s">
        <v>3</v>
      </c>
      <c r="G24" s="90"/>
      <c r="H24" s="40"/>
      <c r="I24" s="91" t="s">
        <v>3</v>
      </c>
      <c r="J24" s="90"/>
    </row>
    <row r="25" spans="1:10" ht="20" customHeight="1" x14ac:dyDescent="0.15">
      <c r="A25" s="87" t="str">
        <f>'Beoordelen 2. Interview'!A7:B7</f>
        <v>Vraag 4</v>
      </c>
      <c r="B25" s="40"/>
      <c r="C25" s="38" t="s">
        <v>8</v>
      </c>
      <c r="D25" s="39"/>
      <c r="E25" s="40"/>
      <c r="F25" s="38" t="s">
        <v>8</v>
      </c>
      <c r="G25" s="39"/>
      <c r="H25" s="40"/>
      <c r="I25" s="38" t="s">
        <v>8</v>
      </c>
      <c r="J25" s="39"/>
    </row>
    <row r="26" spans="1:10" ht="130" customHeight="1" x14ac:dyDescent="0.15">
      <c r="A26" s="88"/>
      <c r="B26" s="40"/>
      <c r="C26" s="89" t="s">
        <v>3</v>
      </c>
      <c r="D26" s="90"/>
      <c r="E26" s="40"/>
      <c r="F26" s="91" t="s">
        <v>3</v>
      </c>
      <c r="G26" s="90"/>
      <c r="H26" s="40"/>
      <c r="I26" s="91" t="s">
        <v>3</v>
      </c>
      <c r="J26" s="90"/>
    </row>
    <row r="27" spans="1:10" ht="20" customHeight="1" x14ac:dyDescent="0.15">
      <c r="A27" s="35"/>
      <c r="B27" s="41"/>
      <c r="C27" s="36"/>
      <c r="D27" s="36"/>
      <c r="E27" s="41"/>
      <c r="F27" s="36"/>
      <c r="G27" s="36"/>
      <c r="H27" s="41"/>
      <c r="I27" s="36"/>
      <c r="J27" s="37"/>
    </row>
    <row r="28" spans="1:10" x14ac:dyDescent="0.15">
      <c r="A28" s="5"/>
      <c r="B28" s="4"/>
      <c r="H28" s="3"/>
    </row>
  </sheetData>
  <mergeCells count="53">
    <mergeCell ref="C1:D1"/>
    <mergeCell ref="F1:G1"/>
    <mergeCell ref="I1:J1"/>
    <mergeCell ref="C2:D2"/>
    <mergeCell ref="F2:G2"/>
    <mergeCell ref="I2:J2"/>
    <mergeCell ref="A3:A4"/>
    <mergeCell ref="C4:D4"/>
    <mergeCell ref="F4:G4"/>
    <mergeCell ref="I4:J4"/>
    <mergeCell ref="A5:A6"/>
    <mergeCell ref="C6:D6"/>
    <mergeCell ref="F6:G6"/>
    <mergeCell ref="I6:J6"/>
    <mergeCell ref="A7:A8"/>
    <mergeCell ref="C8:D8"/>
    <mergeCell ref="F8:G8"/>
    <mergeCell ref="I8:J8"/>
    <mergeCell ref="A9:A10"/>
    <mergeCell ref="C10:D10"/>
    <mergeCell ref="F10:G10"/>
    <mergeCell ref="I10:J10"/>
    <mergeCell ref="A11:A12"/>
    <mergeCell ref="C12:D12"/>
    <mergeCell ref="F12:G12"/>
    <mergeCell ref="I12:J12"/>
    <mergeCell ref="A13:A14"/>
    <mergeCell ref="C14:D14"/>
    <mergeCell ref="F14:G14"/>
    <mergeCell ref="I14:J14"/>
    <mergeCell ref="A15:A16"/>
    <mergeCell ref="C16:D16"/>
    <mergeCell ref="F16:G16"/>
    <mergeCell ref="I16:J16"/>
    <mergeCell ref="C18:D18"/>
    <mergeCell ref="F18:G18"/>
    <mergeCell ref="I18:J18"/>
    <mergeCell ref="A19:A20"/>
    <mergeCell ref="C20:D20"/>
    <mergeCell ref="F20:G20"/>
    <mergeCell ref="I20:J20"/>
    <mergeCell ref="A21:A22"/>
    <mergeCell ref="C22:D22"/>
    <mergeCell ref="F22:G22"/>
    <mergeCell ref="I22:J22"/>
    <mergeCell ref="A23:A24"/>
    <mergeCell ref="C24:D24"/>
    <mergeCell ref="F24:G24"/>
    <mergeCell ref="I24:J24"/>
    <mergeCell ref="A25:A26"/>
    <mergeCell ref="C26:D26"/>
    <mergeCell ref="F26:G26"/>
    <mergeCell ref="I26:J26"/>
  </mergeCells>
  <dataValidations count="1">
    <dataValidation type="list" errorStyle="warning" allowBlank="1" showErrorMessage="1" error="Voer juiste waarde in. " sqref="C3 F3 I3 C5 F5 I5 C7 F7 I7 C19 F19 I19 C21 F21 I21 C23 F23 I23 C25 F25 I25 I9 F9 C9 I11 F11 C11 I13 F13 C13 I15 F15 C15" xr:uid="{15EC9944-B81B-1042-86E4-E81D633A3EA4}">
      <formula1>SCORE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Q106"/>
  <sheetViews>
    <sheetView showGridLines="0" zoomScale="80" zoomScaleNormal="80" workbookViewId="0">
      <pane ySplit="1" topLeftCell="A46" activePane="bottomLeft" state="frozen"/>
      <selection pane="bottomLeft" activeCell="D81" sqref="D81"/>
    </sheetView>
  </sheetViews>
  <sheetFormatPr baseColWidth="10" defaultColWidth="8.83203125" defaultRowHeight="15" x14ac:dyDescent="0.2"/>
  <cols>
    <col min="1" max="1" width="80.83203125" customWidth="1"/>
    <col min="2" max="2" width="15.6640625" customWidth="1"/>
    <col min="3" max="3" width="2.83203125" style="5" customWidth="1"/>
    <col min="4" max="5" width="28.83203125" customWidth="1"/>
    <col min="6" max="6" width="2.83203125" customWidth="1"/>
    <col min="7" max="7" width="28.83203125" customWidth="1"/>
    <col min="8" max="8" width="28.83203125" style="5" customWidth="1"/>
    <col min="9" max="9" width="2.83203125" customWidth="1"/>
    <col min="10" max="12" width="28.83203125" customWidth="1"/>
    <col min="13" max="13" width="28.83203125" style="5" customWidth="1"/>
    <col min="14" max="17" width="28.83203125" customWidth="1"/>
  </cols>
  <sheetData>
    <row r="1" spans="1:13" ht="40" customHeight="1" x14ac:dyDescent="0.2">
      <c r="A1" s="106" t="s">
        <v>9</v>
      </c>
      <c r="B1" s="107"/>
      <c r="C1" s="8"/>
      <c r="D1" s="98" t="str">
        <f>'Beoordelaar 1'!C1</f>
        <v>Inschrijver 1</v>
      </c>
      <c r="E1" s="99"/>
      <c r="F1" s="7"/>
      <c r="G1" s="98" t="str">
        <f>'Beoordelaar 1'!F1</f>
        <v>Inschrijver 2</v>
      </c>
      <c r="H1" s="99"/>
      <c r="I1" s="7"/>
      <c r="J1" s="98" t="str">
        <f>'Beoordelaar 1'!I1</f>
        <v>Inschrijver 3</v>
      </c>
      <c r="K1" s="99"/>
      <c r="M1"/>
    </row>
    <row r="2" spans="1:13" ht="20" customHeight="1" x14ac:dyDescent="0.2">
      <c r="A2" s="108" t="str">
        <f>'Beoordelen 1. Open vragen'!A4</f>
        <v>6.1.1	PLAN VAN AANPAK (AANVANG DIENSTVERLENING)</v>
      </c>
      <c r="B2" s="108"/>
      <c r="C2" s="6"/>
      <c r="D2" s="47" t="s">
        <v>8</v>
      </c>
      <c r="E2" s="48" t="s">
        <v>67</v>
      </c>
      <c r="F2" s="9"/>
      <c r="G2" s="47" t="s">
        <v>8</v>
      </c>
      <c r="H2" s="48" t="s">
        <v>67</v>
      </c>
      <c r="I2" s="9"/>
      <c r="J2" s="47" t="s">
        <v>8</v>
      </c>
      <c r="K2" s="48" t="s">
        <v>67</v>
      </c>
      <c r="M2"/>
    </row>
    <row r="3" spans="1:13" ht="50" customHeight="1" x14ac:dyDescent="0.2">
      <c r="A3" s="110" t="str">
        <f>'Beoordelen 1. Open vragen'!A6:B6</f>
        <v xml:space="preserve">Inschrijver dient te beschrijven op maximaal 2 A4 (toe te voegen op TenderNed) op welke wijze zij bij aanvang van de opdracht zich gaat verdiepen in de organisatie van de opdrachtgever, veel voorkomende vraagstukken en hoe zij haar dienstverlening gaat afstemmen op de uitvoering van de nadere opdrachten. Inschrijver beschrijft hier minimaal een realistisch tijdspad, communicatieplan en een verwachte inzet (in tijd) van de opdrachtgever. </v>
      </c>
      <c r="B3" s="52" t="s">
        <v>5</v>
      </c>
      <c r="C3" s="7"/>
      <c r="D3" s="51" t="str">
        <f>'Beoordelaar 1'!C3</f>
        <v>Score:</v>
      </c>
      <c r="E3" s="104" t="s">
        <v>3</v>
      </c>
      <c r="F3" s="7"/>
      <c r="G3" s="51" t="str">
        <f>'Beoordelaar 1'!F3</f>
        <v>Score:</v>
      </c>
      <c r="H3" s="104" t="s">
        <v>3</v>
      </c>
      <c r="I3" s="7"/>
      <c r="J3" s="51" t="str">
        <f>'Beoordelaar 1'!I3</f>
        <v>Score:</v>
      </c>
      <c r="K3" s="104" t="s">
        <v>3</v>
      </c>
      <c r="M3"/>
    </row>
    <row r="4" spans="1:13" ht="50" customHeight="1" x14ac:dyDescent="0.2">
      <c r="A4" s="111"/>
      <c r="B4" s="52" t="s">
        <v>6</v>
      </c>
      <c r="C4" s="7"/>
      <c r="D4" s="51" t="str">
        <f>'Beoordelaar 2'!C3</f>
        <v>Score:</v>
      </c>
      <c r="E4" s="104"/>
      <c r="F4" s="7"/>
      <c r="G4" s="51" t="str">
        <f>'Beoordelaar 2'!F3</f>
        <v>Score:</v>
      </c>
      <c r="H4" s="104"/>
      <c r="I4" s="7"/>
      <c r="J4" s="51" t="str">
        <f>'Beoordelaar 2'!I3</f>
        <v>Score:</v>
      </c>
      <c r="K4" s="104"/>
      <c r="M4"/>
    </row>
    <row r="5" spans="1:13" ht="50" customHeight="1" x14ac:dyDescent="0.2">
      <c r="A5" s="111"/>
      <c r="B5" s="52" t="s">
        <v>7</v>
      </c>
      <c r="C5" s="7"/>
      <c r="D5" s="51" t="str">
        <f>'Beoordelaar 3'!C3</f>
        <v>Score:</v>
      </c>
      <c r="E5" s="104"/>
      <c r="F5" s="7"/>
      <c r="G5" s="51" t="str">
        <f>'Beoordelaar 3'!F3</f>
        <v>Score:</v>
      </c>
      <c r="H5" s="104"/>
      <c r="I5" s="7"/>
      <c r="J5" s="51" t="str">
        <f>'Beoordelaar 3'!I3</f>
        <v>Score:</v>
      </c>
      <c r="K5" s="104"/>
      <c r="M5"/>
    </row>
    <row r="6" spans="1:13" ht="50" customHeight="1" x14ac:dyDescent="0.2">
      <c r="A6" s="111"/>
      <c r="B6" s="52" t="s">
        <v>52</v>
      </c>
      <c r="C6" s="7"/>
      <c r="D6" s="51" t="str">
        <f>'Beoordelaar 4'!C3</f>
        <v>Score:</v>
      </c>
      <c r="E6" s="104"/>
      <c r="F6" s="7"/>
      <c r="G6" s="51" t="str">
        <f>'Beoordelaar 4'!F3</f>
        <v>Score:</v>
      </c>
      <c r="H6" s="104"/>
      <c r="I6" s="7"/>
      <c r="J6" s="51" t="str">
        <f>'Beoordelaar 4'!I3</f>
        <v>Score:</v>
      </c>
      <c r="K6" s="104"/>
      <c r="M6"/>
    </row>
    <row r="7" spans="1:13" ht="20" customHeight="1" x14ac:dyDescent="0.2">
      <c r="A7" s="113" t="s">
        <v>34</v>
      </c>
      <c r="B7" s="113"/>
      <c r="C7" s="7"/>
      <c r="D7" s="49" t="s">
        <v>38</v>
      </c>
      <c r="E7" s="104"/>
      <c r="F7" s="7"/>
      <c r="G7" s="49" t="s">
        <v>38</v>
      </c>
      <c r="H7" s="104"/>
      <c r="I7" s="7"/>
      <c r="J7" s="49" t="s">
        <v>38</v>
      </c>
      <c r="K7" s="104"/>
      <c r="M7"/>
    </row>
    <row r="8" spans="1:13" ht="20" customHeight="1" x14ac:dyDescent="0.2">
      <c r="A8" s="115" t="s">
        <v>77</v>
      </c>
      <c r="B8" s="116"/>
      <c r="C8" s="7"/>
      <c r="D8" s="44" t="str">
        <f>IF(D7="Uitmuntend","€ 10.000",IF(D7="Goed","€ 9.000",IF(D7="Voldoende","€ 1.000",IF(D7="Matig","€ 0",IF(D7="Onvoldoende","KNOCK OUT"," ")))))</f>
        <v xml:space="preserve"> </v>
      </c>
      <c r="E8" s="104"/>
      <c r="F8" s="7"/>
      <c r="G8" s="44" t="str">
        <f>IF(G7="Uitmuntend","€ 10.000",IF(G7="Goed","€ 9.000",IF(G7="Voldoende","€ 1.000",IF(G7="Matig","€ 0",IF(G7="Onvoldoende","KNOCK OUT"," ")))))</f>
        <v xml:space="preserve"> </v>
      </c>
      <c r="H8" s="104"/>
      <c r="I8" s="7"/>
      <c r="J8" s="44" t="str">
        <f>IF(J7="Uitmuntend","€ 10.000",IF(J7="Goed","€ 9.000",IF(J7="Voldoende","€ 1.000",IF(J7="Matig","€ 0",IF(J7="Onvoldoende","KNOCK OUT"," ")))))</f>
        <v xml:space="preserve"> </v>
      </c>
      <c r="K8" s="104"/>
      <c r="M8"/>
    </row>
    <row r="9" spans="1:13" ht="20" customHeight="1" x14ac:dyDescent="0.2">
      <c r="A9" s="114" t="str">
        <f>'Beoordelen 1. Open vragen'!A7</f>
        <v>6.1.2	GOED WERKGEVERSCHAP</v>
      </c>
      <c r="B9" s="67"/>
      <c r="C9" s="7"/>
      <c r="D9" s="117"/>
      <c r="E9" s="118"/>
      <c r="F9" s="118"/>
      <c r="G9" s="118"/>
      <c r="H9" s="118"/>
      <c r="I9" s="118"/>
      <c r="J9" s="118"/>
      <c r="K9" s="119"/>
      <c r="M9"/>
    </row>
    <row r="10" spans="1:13" ht="50" customHeight="1" x14ac:dyDescent="0.2">
      <c r="A10" s="110" t="str">
        <f>'Beoordelen 1. Open vragen'!A9:B9</f>
        <v>Inschrijver dient te beschrijven op maximaal 2 A4 (toe te voegen op TenderNed) op welke wijze zij invulling geef aan goed werkgeverschap gericht op ZZP’ers, onderwijsgevend personeel en onderwijsassistentenen beschrijft hierbij minimaal de volgende punten;
1.	Communicatie met potentiële kandidaten;
2.	Communicatie met personeel onder contract;
3.	Ontwikkeling van personeel onder contract;
4.	Ontwikkeling potentiële kandidaten;
5.	Het binden en motiveren van potentiële kandidaten aan de organisatie van de inschrijver;
6.	Het binden en motiveren van ingezet personeel (en ZZP’ers) aan de organisatie van de inschrijver;
7.	Organiseren events.</v>
      </c>
      <c r="B10" s="52" t="s">
        <v>5</v>
      </c>
      <c r="C10" s="7"/>
      <c r="D10" s="51" t="str">
        <f>'Beoordelaar 1'!C5</f>
        <v>Score:</v>
      </c>
      <c r="E10" s="104" t="s">
        <v>3</v>
      </c>
      <c r="F10" s="7"/>
      <c r="G10" s="51" t="str">
        <f>'Beoordelaar 1'!F5</f>
        <v>Score:</v>
      </c>
      <c r="H10" s="104" t="s">
        <v>3</v>
      </c>
      <c r="I10" s="7"/>
      <c r="J10" s="51" t="str">
        <f>'Beoordelaar 1'!I5</f>
        <v>Score:</v>
      </c>
      <c r="K10" s="104" t="s">
        <v>3</v>
      </c>
      <c r="M10"/>
    </row>
    <row r="11" spans="1:13" ht="50" customHeight="1" x14ac:dyDescent="0.2">
      <c r="A11" s="111"/>
      <c r="B11" s="52" t="s">
        <v>6</v>
      </c>
      <c r="C11" s="7"/>
      <c r="D11" s="51" t="str">
        <f>'Beoordelaar 2'!C5</f>
        <v>Score:</v>
      </c>
      <c r="E11" s="104"/>
      <c r="F11" s="7"/>
      <c r="G11" s="51" t="str">
        <f>'Beoordelaar 2'!F5</f>
        <v>Score:</v>
      </c>
      <c r="H11" s="104"/>
      <c r="I11" s="7"/>
      <c r="J11" s="51" t="str">
        <f>'Beoordelaar 2'!I5</f>
        <v>Score:</v>
      </c>
      <c r="K11" s="104"/>
      <c r="M11"/>
    </row>
    <row r="12" spans="1:13" ht="50" customHeight="1" x14ac:dyDescent="0.2">
      <c r="A12" s="111"/>
      <c r="B12" s="52" t="s">
        <v>7</v>
      </c>
      <c r="C12" s="7"/>
      <c r="D12" s="51" t="str">
        <f>'Beoordelaar 3'!C5</f>
        <v>Score:</v>
      </c>
      <c r="E12" s="104"/>
      <c r="F12" s="7"/>
      <c r="G12" s="51" t="str">
        <f>'Beoordelaar 3'!F5</f>
        <v>Score:</v>
      </c>
      <c r="H12" s="104"/>
      <c r="I12" s="7"/>
      <c r="J12" s="51" t="str">
        <f>'Beoordelaar 3'!I5</f>
        <v>Score:</v>
      </c>
      <c r="K12" s="104"/>
      <c r="M12"/>
    </row>
    <row r="13" spans="1:13" ht="50" customHeight="1" x14ac:dyDescent="0.2">
      <c r="A13" s="111"/>
      <c r="B13" s="52" t="s">
        <v>52</v>
      </c>
      <c r="C13" s="7"/>
      <c r="D13" s="51" t="str">
        <f>'Beoordelaar 4'!C5</f>
        <v>Score:</v>
      </c>
      <c r="E13" s="104"/>
      <c r="F13" s="7"/>
      <c r="G13" s="51" t="str">
        <f>'Beoordelaar 4'!F5</f>
        <v>Score:</v>
      </c>
      <c r="H13" s="104"/>
      <c r="I13" s="7"/>
      <c r="J13" s="51" t="str">
        <f>'Beoordelaar 4'!I5</f>
        <v>Score:</v>
      </c>
      <c r="K13" s="104"/>
      <c r="M13"/>
    </row>
    <row r="14" spans="1:13" ht="20" customHeight="1" x14ac:dyDescent="0.2">
      <c r="A14" s="113" t="s">
        <v>34</v>
      </c>
      <c r="B14" s="113"/>
      <c r="C14" s="7"/>
      <c r="D14" s="49" t="s">
        <v>38</v>
      </c>
      <c r="E14" s="104"/>
      <c r="F14" s="7"/>
      <c r="G14" s="49" t="s">
        <v>38</v>
      </c>
      <c r="H14" s="104"/>
      <c r="I14" s="7"/>
      <c r="J14" s="49" t="s">
        <v>38</v>
      </c>
      <c r="K14" s="104"/>
      <c r="M14"/>
    </row>
    <row r="15" spans="1:13" ht="20" customHeight="1" x14ac:dyDescent="0.2">
      <c r="A15" s="115" t="s">
        <v>77</v>
      </c>
      <c r="B15" s="116"/>
      <c r="C15" s="7"/>
      <c r="D15" s="44" t="str">
        <f>IF(D14="Uitmuntend","€ 10.000",IF(D14="Goed","€ 9.000",IF(D14="Voldoende","€ 1.000",IF(D14="Matig","€ 0",IF(D14="Onvoldoende","KNOCK OUT"," ")))))</f>
        <v xml:space="preserve"> </v>
      </c>
      <c r="E15" s="104"/>
      <c r="F15" s="7"/>
      <c r="G15" s="44" t="str">
        <f>IF(G14="Uitmuntend","€ 10.000",IF(G14="Goed","€ 9.000",IF(G14="Voldoende","€ 1.000",IF(G14="Matig","€ 0",IF(G14="Onvoldoende","KNOCK OUT"," ")))))</f>
        <v xml:space="preserve"> </v>
      </c>
      <c r="H15" s="104"/>
      <c r="I15" s="7"/>
      <c r="J15" s="44" t="str">
        <f>IF(J14="Uitmuntend","€ 10.000",IF(J14="Goed","€ 9.000",IF(J14="Voldoende","€ 1.000",IF(J14="Matig","€ 0",IF(J14="Onvoldoende","KNOCK OUT"," ")))))</f>
        <v xml:space="preserve"> </v>
      </c>
      <c r="K15" s="104"/>
      <c r="M15"/>
    </row>
    <row r="16" spans="1:13" ht="20" customHeight="1" x14ac:dyDescent="0.2">
      <c r="A16" s="114" t="str">
        <f>'Beoordelen 1. Open vragen'!A10</f>
        <v>6.1.3	AANPAK WERVING- EN SELECTIEPROCES</v>
      </c>
      <c r="B16" s="67"/>
      <c r="C16" s="7"/>
      <c r="D16" s="117"/>
      <c r="E16" s="118"/>
      <c r="F16" s="118"/>
      <c r="G16" s="118"/>
      <c r="H16" s="118"/>
      <c r="I16" s="118"/>
      <c r="J16" s="118"/>
      <c r="K16" s="119"/>
      <c r="M16"/>
    </row>
    <row r="17" spans="1:13" ht="50" customHeight="1" x14ac:dyDescent="0.2">
      <c r="A17" s="110" t="str">
        <f>'Beoordelen 1. Open vragen'!A12:B12</f>
        <v xml:space="preserve">Inschrijver dient te beschrijven op maximaal 2 A4 (toe te voegen op TenderNed) welke werkwijze zij hanteert bij een aanvraag voor personeel (ZZP’ers, onderwijsgevend personeel en onderwijsassistenten) voor een onderwijsorganisatie. Inschrijver beschrijft hierbij minimaal;
•	De wijze van werven en selecteren; 
•	Welke middelen inschrijver inzet voor de werving;
•	Hierbij geeft inschrijver minimaal aan op welke wijze zij de diplomering, werkervaring, bevoegdheid en geschiktheid toetst;
•	Welke werkwijze zij hanteert bij het afwijzen, dan wel terugkoppelen van een afwijzing vanuit ASG van kandidaten. Als mede hoe inschrijver ervoor zorgt dat ze afgewezen doch geschikte kandidaten gemotiveerd houdt voor eventuele volgende vacatures en hoe deze kandidaten een positief beeld houden van ASG.
Hierin wordt er verwacht dat de inschrijver duidelijk beschrijft wat de rol van de opdrachtgever in deze procedure is. </v>
      </c>
      <c r="B17" s="52" t="s">
        <v>5</v>
      </c>
      <c r="C17" s="7"/>
      <c r="D17" s="51" t="str">
        <f>'Beoordelaar 1'!C7</f>
        <v>Score:</v>
      </c>
      <c r="E17" s="104" t="s">
        <v>3</v>
      </c>
      <c r="F17" s="7"/>
      <c r="G17" s="51" t="str">
        <f>'Beoordelaar 1'!F7</f>
        <v>Score:</v>
      </c>
      <c r="H17" s="104" t="s">
        <v>3</v>
      </c>
      <c r="I17" s="7"/>
      <c r="J17" s="51" t="str">
        <f>'Beoordelaar 1'!I7</f>
        <v>Score:</v>
      </c>
      <c r="K17" s="104" t="s">
        <v>3</v>
      </c>
      <c r="M17"/>
    </row>
    <row r="18" spans="1:13" ht="50" customHeight="1" x14ac:dyDescent="0.2">
      <c r="A18" s="111"/>
      <c r="B18" s="52" t="s">
        <v>6</v>
      </c>
      <c r="C18" s="7"/>
      <c r="D18" s="51" t="str">
        <f>'Beoordelaar 2'!C7</f>
        <v>Score:</v>
      </c>
      <c r="E18" s="104"/>
      <c r="F18" s="7"/>
      <c r="G18" s="51" t="str">
        <f>'Beoordelaar 2'!F7</f>
        <v>Score:</v>
      </c>
      <c r="H18" s="104"/>
      <c r="I18" s="7"/>
      <c r="J18" s="51" t="str">
        <f>'Beoordelaar 2'!I7</f>
        <v>Score:</v>
      </c>
      <c r="K18" s="104"/>
      <c r="M18"/>
    </row>
    <row r="19" spans="1:13" ht="50" customHeight="1" x14ac:dyDescent="0.2">
      <c r="A19" s="111"/>
      <c r="B19" s="52" t="s">
        <v>7</v>
      </c>
      <c r="C19" s="7"/>
      <c r="D19" s="51" t="str">
        <f>'Beoordelaar 3'!C7</f>
        <v>Score:</v>
      </c>
      <c r="E19" s="104"/>
      <c r="F19" s="7"/>
      <c r="G19" s="51" t="str">
        <f>'Beoordelaar 3'!F7</f>
        <v>Score:</v>
      </c>
      <c r="H19" s="104"/>
      <c r="I19" s="7"/>
      <c r="J19" s="51" t="str">
        <f>'Beoordelaar 3'!I7</f>
        <v>Score:</v>
      </c>
      <c r="K19" s="104"/>
      <c r="M19"/>
    </row>
    <row r="20" spans="1:13" ht="81" customHeight="1" x14ac:dyDescent="0.2">
      <c r="A20" s="111"/>
      <c r="B20" s="52" t="s">
        <v>52</v>
      </c>
      <c r="C20" s="7"/>
      <c r="D20" s="51" t="str">
        <f>'Beoordelaar 4'!C7</f>
        <v>Score:</v>
      </c>
      <c r="E20" s="104"/>
      <c r="F20" s="7"/>
      <c r="G20" s="51" t="str">
        <f>'Beoordelaar 4'!F7</f>
        <v>Score:</v>
      </c>
      <c r="H20" s="104"/>
      <c r="I20" s="7"/>
      <c r="J20" s="51" t="str">
        <f>'Beoordelaar 4'!I7</f>
        <v>Score:</v>
      </c>
      <c r="K20" s="104"/>
      <c r="M20"/>
    </row>
    <row r="21" spans="1:13" ht="20" customHeight="1" x14ac:dyDescent="0.2">
      <c r="A21" s="113" t="s">
        <v>34</v>
      </c>
      <c r="B21" s="113"/>
      <c r="C21" s="7"/>
      <c r="D21" s="49" t="s">
        <v>38</v>
      </c>
      <c r="E21" s="104"/>
      <c r="F21" s="7"/>
      <c r="G21" s="49" t="s">
        <v>38</v>
      </c>
      <c r="H21" s="104"/>
      <c r="I21" s="7"/>
      <c r="J21" s="49" t="s">
        <v>38</v>
      </c>
      <c r="K21" s="104"/>
      <c r="M21"/>
    </row>
    <row r="22" spans="1:13" ht="20" customHeight="1" x14ac:dyDescent="0.2">
      <c r="A22" s="115" t="s">
        <v>77</v>
      </c>
      <c r="B22" s="116"/>
      <c r="C22" s="7"/>
      <c r="D22" s="44" t="str">
        <f>IF(D21="Uitmuntend","€ 5.000",IF(D21="Goed","€ 4.000",IF(D21="Voldoende","€ 500",IF(D21="Matig","€ 0",IF(D21="Onvoldoende","KNOCK OUT"," ")))))</f>
        <v xml:space="preserve"> </v>
      </c>
      <c r="E22" s="104"/>
      <c r="F22" s="7"/>
      <c r="G22" s="44" t="str">
        <f>IF(G21="Uitmuntend","€ 5.000",IF(G21="Goed","€ 4.000",IF(G21="Voldoende","€ 500",IF(G21="Matig","€ 0",IF(G21="Onvoldoende","KNOCK OUT"," ")))))</f>
        <v xml:space="preserve"> </v>
      </c>
      <c r="H22" s="104"/>
      <c r="I22" s="7"/>
      <c r="J22" s="44" t="str">
        <f>IF(J21="Uitmuntend","€ 5.000",IF(J21="Goed","€ 4.000",IF(J21="Voldoende","€ 500",IF(J21="Matig","€ 0",IF(J21="Onvoldoende","KNOCK OUT"," ")))))</f>
        <v xml:space="preserve"> </v>
      </c>
      <c r="K22" s="104"/>
      <c r="M22"/>
    </row>
    <row r="23" spans="1:13" ht="20" customHeight="1" x14ac:dyDescent="0.2">
      <c r="A23" s="114" t="str">
        <f>'Beoordelen 1. Open vragen'!A13</f>
        <v>6.1.4	WERKNEMERSPOULE</v>
      </c>
      <c r="B23" s="67"/>
      <c r="C23" s="7"/>
      <c r="D23" s="117"/>
      <c r="E23" s="118"/>
      <c r="F23" s="118"/>
      <c r="G23" s="118"/>
      <c r="H23" s="118"/>
      <c r="I23" s="118"/>
      <c r="J23" s="118"/>
      <c r="K23" s="119"/>
      <c r="M23"/>
    </row>
    <row r="24" spans="1:13" ht="65" customHeight="1" x14ac:dyDescent="0.2">
      <c r="A24" s="110" t="str">
        <f>'Beoordelen 1. Open vragen'!A15:B15</f>
        <v xml:space="preserve">Inschrijver dient te beschrijven op maximaal 1 A4 (toe te voegen op TenderNed) welke ervaring zij heeft met een poule van leerkrachten voor het primair onderwijs. Inschrijver beschrijft daarbij minimaal;
-	Hoeveel bevoegde leerkrachten EN onderwijsassistenten zij in de poule heeft bovenop het minimaal aantal zoals beschreven in het programma van eisen;
-	Het actueel inzetbaar aantal bevoegde leerkrachten en onderwijsassistenten (peildatum 1 week voor indienen inschrijving);
-	Welke ervaring inschrijver heeft met beheer van haar eigen poule (op peil houden aantal inzetbare medewerkers en het op niveau houden van de kennis en vaardigheden van de medewerkers);
-	Welke ervaring inschrijver heeft met het met voorrang inzetten bij ASG vervangingsaanvragen van personeel in dienst van opdrachtgever. </v>
      </c>
      <c r="B24" s="52" t="s">
        <v>5</v>
      </c>
      <c r="C24" s="7"/>
      <c r="D24" s="51" t="str">
        <f>'Beoordelaar 1'!C9</f>
        <v>Score:</v>
      </c>
      <c r="E24" s="104" t="s">
        <v>3</v>
      </c>
      <c r="F24" s="7"/>
      <c r="G24" s="51" t="str">
        <f>'Beoordelaar 1'!F9</f>
        <v>Score:</v>
      </c>
      <c r="H24" s="104" t="s">
        <v>3</v>
      </c>
      <c r="I24" s="7"/>
      <c r="J24" s="51" t="str">
        <f>'Beoordelaar 1'!I9</f>
        <v>Score:</v>
      </c>
      <c r="K24" s="104" t="s">
        <v>3</v>
      </c>
      <c r="M24"/>
    </row>
    <row r="25" spans="1:13" ht="65" customHeight="1" x14ac:dyDescent="0.2">
      <c r="A25" s="111"/>
      <c r="B25" s="52" t="s">
        <v>6</v>
      </c>
      <c r="C25" s="7"/>
      <c r="D25" s="51" t="str">
        <f>'Beoordelaar 2'!C9</f>
        <v>Score:</v>
      </c>
      <c r="E25" s="104"/>
      <c r="F25" s="7"/>
      <c r="G25" s="51" t="str">
        <f>'Beoordelaar 2'!F9</f>
        <v>Score:</v>
      </c>
      <c r="H25" s="104"/>
      <c r="I25" s="7"/>
      <c r="J25" s="51" t="str">
        <f>'Beoordelaar 2'!I9</f>
        <v>Score:</v>
      </c>
      <c r="K25" s="104"/>
      <c r="M25"/>
    </row>
    <row r="26" spans="1:13" ht="65" customHeight="1" x14ac:dyDescent="0.2">
      <c r="A26" s="111"/>
      <c r="B26" s="52" t="s">
        <v>7</v>
      </c>
      <c r="C26" s="7"/>
      <c r="D26" s="51" t="str">
        <f>'Beoordelaar 3'!C9</f>
        <v>Score:</v>
      </c>
      <c r="E26" s="104"/>
      <c r="F26" s="7"/>
      <c r="G26" s="51" t="str">
        <f>'Beoordelaar 3'!F9</f>
        <v>Score:</v>
      </c>
      <c r="H26" s="104"/>
      <c r="I26" s="7"/>
      <c r="J26" s="51" t="str">
        <f>'Beoordelaar 3'!I9</f>
        <v>Score:</v>
      </c>
      <c r="K26" s="104"/>
      <c r="M26"/>
    </row>
    <row r="27" spans="1:13" ht="65" customHeight="1" x14ac:dyDescent="0.2">
      <c r="A27" s="111"/>
      <c r="B27" s="52" t="s">
        <v>52</v>
      </c>
      <c r="C27" s="7"/>
      <c r="D27" s="51" t="str">
        <f>'Beoordelaar 4'!C9</f>
        <v>Score:</v>
      </c>
      <c r="E27" s="104"/>
      <c r="F27" s="7"/>
      <c r="G27" s="51" t="str">
        <f>'Beoordelaar 4'!F9</f>
        <v>Score:</v>
      </c>
      <c r="H27" s="104"/>
      <c r="I27" s="7"/>
      <c r="J27" s="51" t="str">
        <f>'Beoordelaar 4'!I9</f>
        <v>Score:</v>
      </c>
      <c r="K27" s="104"/>
      <c r="M27"/>
    </row>
    <row r="28" spans="1:13" ht="20" customHeight="1" x14ac:dyDescent="0.2">
      <c r="A28" s="113" t="s">
        <v>34</v>
      </c>
      <c r="B28" s="113"/>
      <c r="C28" s="7"/>
      <c r="D28" s="49" t="s">
        <v>38</v>
      </c>
      <c r="E28" s="104"/>
      <c r="F28" s="7"/>
      <c r="G28" s="49" t="s">
        <v>38</v>
      </c>
      <c r="H28" s="104"/>
      <c r="I28" s="7"/>
      <c r="J28" s="49" t="s">
        <v>38</v>
      </c>
      <c r="K28" s="104"/>
      <c r="M28"/>
    </row>
    <row r="29" spans="1:13" ht="20" customHeight="1" x14ac:dyDescent="0.2">
      <c r="A29" s="115" t="s">
        <v>77</v>
      </c>
      <c r="B29" s="116"/>
      <c r="C29" s="7"/>
      <c r="D29" s="44" t="str">
        <f>IF(D28="Uitmuntend","€ 50.000",IF(D28="Goed","€ 40.000",IF(D28="Voldoende","€ 5.000",IF(D28="Matig","€ 0",IF(D28="Onvoldoende","KNOCK OUT"," ")))))</f>
        <v xml:space="preserve"> </v>
      </c>
      <c r="E29" s="104"/>
      <c r="F29" s="7"/>
      <c r="G29" s="44" t="str">
        <f>IF(G28="Uitmuntend","€ 50.000",IF(G28="Goed","€ 40.000",IF(G28="Voldoende","€ 5.000",IF(G28="Matig","€ 0",IF(G28="Onvoldoende","KNOCK OUT"," ")))))</f>
        <v xml:space="preserve"> </v>
      </c>
      <c r="H29" s="104"/>
      <c r="I29" s="7"/>
      <c r="J29" s="44" t="str">
        <f>IF(J28="Uitmuntend","€ 50.000",IF(J28="Goed","€ 40.000",IF(J28="Voldoende","€ 5.000",IF(J28="Matig","€ 0",IF(J28="Onvoldoende","KNOCK OUT"," ")))))</f>
        <v xml:space="preserve"> </v>
      </c>
      <c r="K29" s="104"/>
      <c r="M29"/>
    </row>
    <row r="30" spans="1:13" ht="20" customHeight="1" x14ac:dyDescent="0.2">
      <c r="A30" s="114" t="str">
        <f>'Beoordelen 1. Open vragen'!A16</f>
        <v>6.1.5	SUCCESMANAGEMENT</v>
      </c>
      <c r="B30" s="67"/>
      <c r="C30" s="7"/>
      <c r="D30" s="117"/>
      <c r="E30" s="118"/>
      <c r="F30" s="118"/>
      <c r="G30" s="118"/>
      <c r="H30" s="118"/>
      <c r="I30" s="118"/>
      <c r="J30" s="118"/>
      <c r="K30" s="119"/>
      <c r="M30"/>
    </row>
    <row r="31" spans="1:13" ht="50" customHeight="1" x14ac:dyDescent="0.2">
      <c r="A31" s="110" t="str">
        <f>'Beoordelen 1. Open vragen'!A18:B18</f>
        <v xml:space="preserve">Inschrijver dient te beschrijven op maximaal 1 A4 (toe te voegen op TenderNed) hoe zij invulling denkt te gaan geven aan succesmanagement na een eventuele gunning. In de beantwoording beschrijft inschrijver minimaal het volgende: welk niveau accountmanagement zij gaat inzetten, op welke wijze zij de opdrachtgever gaat ondersteunen in het verder ontwikkelen van de relatie met kandidaten en opdrachtnemer, met welke frequentie zij overleggen met de contactpersonen van de opdrachtgever wil voeren, hoe zij dit denkt te gaan organiseren en welke onderwerpen hierbij minimaal aan bod komen. </v>
      </c>
      <c r="B31" s="52" t="s">
        <v>5</v>
      </c>
      <c r="C31" s="7"/>
      <c r="D31" s="51" t="str">
        <f>'Beoordelaar 1'!C11</f>
        <v>Score:</v>
      </c>
      <c r="E31" s="104" t="s">
        <v>3</v>
      </c>
      <c r="F31" s="7"/>
      <c r="G31" s="51" t="str">
        <f>'Beoordelaar 1'!F11</f>
        <v>Score:</v>
      </c>
      <c r="H31" s="104" t="s">
        <v>3</v>
      </c>
      <c r="I31" s="7"/>
      <c r="J31" s="51" t="str">
        <f>'Beoordelaar 1'!I11</f>
        <v>Score:</v>
      </c>
      <c r="K31" s="104" t="s">
        <v>3</v>
      </c>
      <c r="M31"/>
    </row>
    <row r="32" spans="1:13" ht="50" customHeight="1" x14ac:dyDescent="0.2">
      <c r="A32" s="111"/>
      <c r="B32" s="52" t="s">
        <v>6</v>
      </c>
      <c r="C32" s="7"/>
      <c r="D32" s="51" t="str">
        <f>'Beoordelaar 2'!C11</f>
        <v>Score:</v>
      </c>
      <c r="E32" s="104"/>
      <c r="F32" s="7"/>
      <c r="G32" s="51" t="str">
        <f>'Beoordelaar 2'!F11</f>
        <v>Score:</v>
      </c>
      <c r="H32" s="104"/>
      <c r="I32" s="7"/>
      <c r="J32" s="51" t="str">
        <f>'Beoordelaar 2'!I11</f>
        <v>Score:</v>
      </c>
      <c r="K32" s="104"/>
      <c r="M32"/>
    </row>
    <row r="33" spans="1:13" ht="50" customHeight="1" x14ac:dyDescent="0.2">
      <c r="A33" s="111"/>
      <c r="B33" s="52" t="s">
        <v>7</v>
      </c>
      <c r="C33" s="7"/>
      <c r="D33" s="51" t="str">
        <f>'Beoordelaar 3'!C11</f>
        <v>Score:</v>
      </c>
      <c r="E33" s="104"/>
      <c r="F33" s="7"/>
      <c r="G33" s="51" t="str">
        <f>'Beoordelaar 3'!F11</f>
        <v>Score:</v>
      </c>
      <c r="H33" s="104"/>
      <c r="I33" s="7"/>
      <c r="J33" s="51" t="str">
        <f>'Beoordelaar 3'!I11</f>
        <v>Score:</v>
      </c>
      <c r="K33" s="104"/>
      <c r="M33"/>
    </row>
    <row r="34" spans="1:13" ht="50" customHeight="1" x14ac:dyDescent="0.2">
      <c r="A34" s="111"/>
      <c r="B34" s="52" t="s">
        <v>52</v>
      </c>
      <c r="C34" s="7"/>
      <c r="D34" s="51" t="str">
        <f>'Beoordelaar 4'!C11</f>
        <v>Score:</v>
      </c>
      <c r="E34" s="104"/>
      <c r="F34" s="7"/>
      <c r="G34" s="51" t="str">
        <f>'Beoordelaar 4'!F11</f>
        <v>Score:</v>
      </c>
      <c r="H34" s="104"/>
      <c r="I34" s="7"/>
      <c r="J34" s="51" t="str">
        <f>'Beoordelaar 4'!I11</f>
        <v>Score:</v>
      </c>
      <c r="K34" s="104"/>
      <c r="M34"/>
    </row>
    <row r="35" spans="1:13" ht="20" customHeight="1" x14ac:dyDescent="0.2">
      <c r="A35" s="113" t="s">
        <v>34</v>
      </c>
      <c r="B35" s="113"/>
      <c r="C35" s="7"/>
      <c r="D35" s="49" t="s">
        <v>38</v>
      </c>
      <c r="E35" s="104"/>
      <c r="F35" s="7"/>
      <c r="G35" s="49" t="s">
        <v>38</v>
      </c>
      <c r="H35" s="104"/>
      <c r="I35" s="7"/>
      <c r="J35" s="49" t="s">
        <v>38</v>
      </c>
      <c r="K35" s="104"/>
      <c r="M35"/>
    </row>
    <row r="36" spans="1:13" ht="20" customHeight="1" x14ac:dyDescent="0.2">
      <c r="A36" s="115" t="s">
        <v>77</v>
      </c>
      <c r="B36" s="116"/>
      <c r="C36" s="7"/>
      <c r="D36" s="44" t="str">
        <f>IF(D35="Uitmuntend","€ 5.000",IF(D35="Goed","€ 4.000",IF(D35="Voldoende","€ 500",IF(D35="Matig","€ 0",IF(D35="Onvoldoende","KNOCK OUT"," ")))))</f>
        <v xml:space="preserve"> </v>
      </c>
      <c r="E36" s="104"/>
      <c r="F36" s="7"/>
      <c r="G36" s="44" t="str">
        <f>IF(G35="Uitmuntend","€ 5.000",IF(G35="Goed","€ 4.000",IF(G35="Voldoende","€ 500",IF(G35="Matig","€ 0",IF(G35="Onvoldoende","KNOCK OUT"," ")))))</f>
        <v xml:space="preserve"> </v>
      </c>
      <c r="H36" s="104"/>
      <c r="I36" s="7"/>
      <c r="J36" s="44" t="str">
        <f>IF(J35="Uitmuntend","€ 5.000",IF(J35="Goed","€ 4.000",IF(J35="Voldoende","€ 500",IF(J35="Matig","€ 0",IF(J35="Onvoldoende","KNOCK OUT"," ")))))</f>
        <v xml:space="preserve"> </v>
      </c>
      <c r="K36" s="104"/>
      <c r="M36"/>
    </row>
    <row r="37" spans="1:13" ht="20" customHeight="1" x14ac:dyDescent="0.2">
      <c r="A37" s="120" t="str">
        <f>'Beoordelen 1. Open vragen'!A19</f>
        <v>6.1.6	 OMGANG INHUUR ZZP’ERS EN KANDIDATEN VANUIT ANDERE ORGANISATIES</v>
      </c>
      <c r="B37" s="121"/>
      <c r="C37" s="7"/>
      <c r="D37" s="117"/>
      <c r="E37" s="118"/>
      <c r="F37" s="118"/>
      <c r="G37" s="118"/>
      <c r="H37" s="118"/>
      <c r="I37" s="118"/>
      <c r="J37" s="118"/>
      <c r="K37" s="119"/>
      <c r="M37"/>
    </row>
    <row r="38" spans="1:13" ht="50" customHeight="1" x14ac:dyDescent="0.2">
      <c r="A38" s="110" t="str">
        <f>'Beoordelen 1. Open vragen'!A21:B21</f>
        <v>Inschrijver dient te beschrijven op maximaal 1 A4 (toe te voegen op TenderNed) hoe zij omgaat en ervaring heeft met het inhuren en doorlenen van ZZP’ers en medewerkers vanuit andere bureaus/ organisaties die gewend zijn rechtstreeks zaken te doen met opdrachtgever. Hierbij beschrijft inschrijver minimaal op welke manier zij een aantrekkelijk landschap creëert voor ZZP’ers zodat deze geen last en/of nadeel ondervinden van de doorleenconstructie tussen opdrachtnemer en opdrachtgever.</v>
      </c>
      <c r="B38" s="52" t="s">
        <v>5</v>
      </c>
      <c r="C38" s="7"/>
      <c r="D38" s="51" t="str">
        <f>'Beoordelaar 1'!C13</f>
        <v>Score:</v>
      </c>
      <c r="E38" s="104" t="s">
        <v>3</v>
      </c>
      <c r="F38" s="7"/>
      <c r="G38" s="51" t="str">
        <f>'Beoordelaar 1'!F13</f>
        <v>Score:</v>
      </c>
      <c r="H38" s="104" t="s">
        <v>3</v>
      </c>
      <c r="I38" s="7"/>
      <c r="J38" s="51" t="str">
        <f>'Beoordelaar 1'!I13</f>
        <v>Score:</v>
      </c>
      <c r="K38" s="104" t="s">
        <v>3</v>
      </c>
      <c r="M38"/>
    </row>
    <row r="39" spans="1:13" ht="50" customHeight="1" x14ac:dyDescent="0.2">
      <c r="A39" s="111"/>
      <c r="B39" s="52" t="s">
        <v>6</v>
      </c>
      <c r="C39" s="7"/>
      <c r="D39" s="51" t="str">
        <f>'Beoordelaar 2'!C13</f>
        <v>Score:</v>
      </c>
      <c r="E39" s="104"/>
      <c r="F39" s="7"/>
      <c r="G39" s="51" t="str">
        <f>'Beoordelaar 2'!F13</f>
        <v>Score:</v>
      </c>
      <c r="H39" s="104"/>
      <c r="I39" s="7"/>
      <c r="J39" s="51" t="str">
        <f>'Beoordelaar 2'!I13</f>
        <v>Score:</v>
      </c>
      <c r="K39" s="104"/>
      <c r="M39"/>
    </row>
    <row r="40" spans="1:13" ht="50" customHeight="1" x14ac:dyDescent="0.2">
      <c r="A40" s="111"/>
      <c r="B40" s="52" t="s">
        <v>7</v>
      </c>
      <c r="C40" s="7"/>
      <c r="D40" s="51" t="str">
        <f>'Beoordelaar 3'!C13</f>
        <v>Score:</v>
      </c>
      <c r="E40" s="104"/>
      <c r="F40" s="7"/>
      <c r="G40" s="51" t="str">
        <f>'Beoordelaar 3'!F13</f>
        <v>Score:</v>
      </c>
      <c r="H40" s="104"/>
      <c r="I40" s="7"/>
      <c r="J40" s="51" t="str">
        <f>'Beoordelaar 3'!I13</f>
        <v>Score:</v>
      </c>
      <c r="K40" s="104"/>
      <c r="M40"/>
    </row>
    <row r="41" spans="1:13" ht="50" customHeight="1" x14ac:dyDescent="0.2">
      <c r="A41" s="111"/>
      <c r="B41" s="52" t="s">
        <v>52</v>
      </c>
      <c r="C41" s="7"/>
      <c r="D41" s="51" t="str">
        <f>'Beoordelaar 4'!C13</f>
        <v>Score:</v>
      </c>
      <c r="E41" s="104"/>
      <c r="F41" s="7"/>
      <c r="G41" s="51" t="str">
        <f>'Beoordelaar 4'!F13</f>
        <v>Score:</v>
      </c>
      <c r="H41" s="104"/>
      <c r="I41" s="7"/>
      <c r="J41" s="51" t="str">
        <f>'Beoordelaar 4'!I13</f>
        <v>Score:</v>
      </c>
      <c r="K41" s="104"/>
      <c r="M41"/>
    </row>
    <row r="42" spans="1:13" ht="20" customHeight="1" x14ac:dyDescent="0.2">
      <c r="A42" s="113" t="s">
        <v>34</v>
      </c>
      <c r="B42" s="113"/>
      <c r="C42" s="7"/>
      <c r="D42" s="49" t="s">
        <v>38</v>
      </c>
      <c r="E42" s="104"/>
      <c r="F42" s="7"/>
      <c r="G42" s="49" t="s">
        <v>38</v>
      </c>
      <c r="H42" s="104"/>
      <c r="I42" s="7"/>
      <c r="J42" s="49" t="s">
        <v>38</v>
      </c>
      <c r="K42" s="104"/>
      <c r="M42"/>
    </row>
    <row r="43" spans="1:13" ht="20" customHeight="1" x14ac:dyDescent="0.2">
      <c r="A43" s="108" t="str">
        <f>'Beoordelen 1. Open vragen'!A22</f>
        <v>6.1.7	PROCES VERVANGING</v>
      </c>
      <c r="B43" s="108"/>
      <c r="C43" s="7"/>
      <c r="D43" s="44" t="str">
        <f>IF(D42="Uitmuntend","€ 5.000",IF(D42="Goed","€ 4.000",IF(D42="Voldoende","€ 500",IF(D42="Matig","€ 0",IF(D42="Onvoldoende","KNOCK OUT"," ")))))</f>
        <v xml:space="preserve"> </v>
      </c>
      <c r="E43" s="104"/>
      <c r="F43" s="7"/>
      <c r="G43" s="44" t="str">
        <f>IF(G42="Uitmuntend","€ 5.000",IF(G42="Goed","€ 4.000",IF(G42="Voldoende","€ 500",IF(G42="Matig","€ 0",IF(G42="Onvoldoende","KNOCK OUT"," ")))))</f>
        <v xml:space="preserve"> </v>
      </c>
      <c r="H43" s="104"/>
      <c r="I43" s="7"/>
      <c r="J43" s="44" t="str">
        <f>IF(J42="Uitmuntend","€ 5.000",IF(J42="Goed","€ 4.000",IF(J42="Voldoende","€ 500",IF(J42="Matig","€ 0",IF(J42="Onvoldoende","KNOCK OUT"," ")))))</f>
        <v xml:space="preserve"> </v>
      </c>
      <c r="K43" s="104"/>
      <c r="M43"/>
    </row>
    <row r="44" spans="1:13" ht="20" customHeight="1" x14ac:dyDescent="0.2">
      <c r="A44" s="114" t="str">
        <f>'Beoordelen 1. Open vragen'!A22</f>
        <v>6.1.7	PROCES VERVANGING</v>
      </c>
      <c r="B44" s="67"/>
      <c r="C44" s="7"/>
      <c r="D44" s="117"/>
      <c r="E44" s="118"/>
      <c r="F44" s="118"/>
      <c r="G44" s="118"/>
      <c r="H44" s="118"/>
      <c r="I44" s="118"/>
      <c r="J44" s="118"/>
      <c r="K44" s="119"/>
      <c r="M44"/>
    </row>
    <row r="45" spans="1:13" ht="50" customHeight="1" x14ac:dyDescent="0.2">
      <c r="A45" s="110" t="str">
        <f>'Beoordelen 1. Open vragen'!A24:B24</f>
        <v>Inschrijver dient te beschrijven op maximaal 2 A4 (toe te voegen op TenderNed) hoe het aanvraagproces eruitziet en beschrijft minimaal;
•	Inzage in de portal en/ of andere middelen voor het aanvragen van een invalkracht door de opdrachtgever; 
•	Inzage in het administratieve proces voor de leidinggevende van de opdrachtgever;
•	Inzage in het administratieve proces voor de invalkracht;
•	Voorbeeldrapportage zoals beschreven in het programma van eisen, bestaande uit maximaal 8 pagina’s bovenop de gevraagde 2 pagina’s.</v>
      </c>
      <c r="B45" s="52" t="s">
        <v>5</v>
      </c>
      <c r="C45" s="7"/>
      <c r="D45" s="51" t="str">
        <f>'Beoordelaar 1'!C15</f>
        <v>Score:</v>
      </c>
      <c r="E45" s="104" t="s">
        <v>3</v>
      </c>
      <c r="F45" s="7"/>
      <c r="G45" s="51" t="str">
        <f>'Beoordelaar 1'!F15</f>
        <v>Score:</v>
      </c>
      <c r="H45" s="104" t="s">
        <v>3</v>
      </c>
      <c r="I45" s="7"/>
      <c r="J45" s="51" t="str">
        <f>'Beoordelaar 1'!I15</f>
        <v>Score:</v>
      </c>
      <c r="K45" s="104" t="s">
        <v>3</v>
      </c>
      <c r="M45"/>
    </row>
    <row r="46" spans="1:13" ht="50" customHeight="1" x14ac:dyDescent="0.2">
      <c r="A46" s="111"/>
      <c r="B46" s="52" t="s">
        <v>6</v>
      </c>
      <c r="C46" s="7"/>
      <c r="D46" s="51" t="str">
        <f>'Beoordelaar 2'!C15</f>
        <v>Score:</v>
      </c>
      <c r="E46" s="104"/>
      <c r="F46" s="7"/>
      <c r="G46" s="51" t="str">
        <f>'Beoordelaar 2'!F15</f>
        <v>Score:</v>
      </c>
      <c r="H46" s="104"/>
      <c r="I46" s="7"/>
      <c r="J46" s="51" t="str">
        <f>'Beoordelaar 2'!I15</f>
        <v>Score:</v>
      </c>
      <c r="K46" s="104"/>
      <c r="M46"/>
    </row>
    <row r="47" spans="1:13" ht="50" customHeight="1" x14ac:dyDescent="0.2">
      <c r="A47" s="111"/>
      <c r="B47" s="52" t="s">
        <v>7</v>
      </c>
      <c r="C47" s="7"/>
      <c r="D47" s="51" t="str">
        <f>'Beoordelaar 3'!C15</f>
        <v>Score:</v>
      </c>
      <c r="E47" s="104"/>
      <c r="F47" s="7"/>
      <c r="G47" s="51" t="str">
        <f>'Beoordelaar 3'!F15</f>
        <v>Score:</v>
      </c>
      <c r="H47" s="104"/>
      <c r="I47" s="7"/>
      <c r="J47" s="51" t="str">
        <f>'Beoordelaar 3'!I15</f>
        <v>Score:</v>
      </c>
      <c r="K47" s="104"/>
      <c r="M47"/>
    </row>
    <row r="48" spans="1:13" ht="50" customHeight="1" x14ac:dyDescent="0.2">
      <c r="A48" s="111"/>
      <c r="B48" s="52" t="s">
        <v>52</v>
      </c>
      <c r="C48" s="7"/>
      <c r="D48" s="51" t="str">
        <f>'Beoordelaar 4'!C15</f>
        <v>Score:</v>
      </c>
      <c r="E48" s="104"/>
      <c r="F48" s="7"/>
      <c r="G48" s="51" t="str">
        <f>'Beoordelaar 4'!F15</f>
        <v>Score:</v>
      </c>
      <c r="H48" s="104"/>
      <c r="I48" s="7"/>
      <c r="J48" s="51" t="str">
        <f>'Beoordelaar 4'!I15</f>
        <v>Score:</v>
      </c>
      <c r="K48" s="104"/>
      <c r="M48"/>
    </row>
    <row r="49" spans="1:14" ht="20" customHeight="1" x14ac:dyDescent="0.2">
      <c r="A49" s="113" t="s">
        <v>34</v>
      </c>
      <c r="B49" s="113"/>
      <c r="C49" s="7"/>
      <c r="D49" s="49" t="s">
        <v>38</v>
      </c>
      <c r="E49" s="104"/>
      <c r="F49" s="7"/>
      <c r="G49" s="49" t="s">
        <v>38</v>
      </c>
      <c r="H49" s="104"/>
      <c r="I49" s="7"/>
      <c r="J49" s="49" t="s">
        <v>38</v>
      </c>
      <c r="K49" s="104"/>
      <c r="M49"/>
    </row>
    <row r="50" spans="1:14" ht="20" customHeight="1" x14ac:dyDescent="0.2">
      <c r="A50" s="112"/>
      <c r="B50" s="112"/>
      <c r="C50" s="7"/>
      <c r="D50" s="44" t="str">
        <f>IF(D49="Uitmuntend","€ 15.000",IF(D49="Goed","€ 10.000",IF(D49="Voldoende","€ 1.500",IF(D49="Matig","€ 0",IF(D49="Onvoldoende","KNOCK OUT"," ")))))</f>
        <v xml:space="preserve"> </v>
      </c>
      <c r="E50" s="104"/>
      <c r="F50" s="7"/>
      <c r="G50" s="44" t="str">
        <f>IF(G49="Uitmuntend","€ 15.000",IF(G49="Goed","€ 10.000",IF(G49="Voldoende","€ 1.500",IF(G49="Matig","€ 0",IF(G49="Onvoldoende","KNOCK OUT"," ")))))</f>
        <v xml:space="preserve"> </v>
      </c>
      <c r="H50" s="104"/>
      <c r="I50" s="7"/>
      <c r="J50" s="44" t="str">
        <f>IF(J49="Uitmuntend","€ 15.000",IF(J49="Goed","€ 10.000",IF(J49="Voldoende","€ 1.500",IF(J49="Matig","€ 0",IF(J49="Onvoldoende","KNOCK OUT"," ")))))</f>
        <v xml:space="preserve"> </v>
      </c>
      <c r="K50" s="104"/>
      <c r="M50"/>
    </row>
    <row r="51" spans="1:14" ht="20" customHeight="1" x14ac:dyDescent="0.2">
      <c r="C51"/>
      <c r="H51"/>
      <c r="M51"/>
    </row>
    <row r="52" spans="1:14" ht="50" customHeight="1" x14ac:dyDescent="0.2">
      <c r="A52" s="109" t="s">
        <v>36</v>
      </c>
      <c r="B52" s="109"/>
      <c r="C52" s="7"/>
      <c r="D52" s="68" t="e">
        <f>D8+D15+D22+D29+D36+D43+D50</f>
        <v>#VALUE!</v>
      </c>
      <c r="E52" s="69"/>
      <c r="G52" s="68" t="e">
        <f>G8+G15+G22+G29+G36+G43+G50</f>
        <v>#VALUE!</v>
      </c>
      <c r="H52" s="69"/>
      <c r="J52" s="68" t="e">
        <f>J50+J43+J36+J29+J22+J15+J8</f>
        <v>#VALUE!</v>
      </c>
      <c r="K52" s="69"/>
      <c r="M52"/>
    </row>
    <row r="53" spans="1:14" ht="20" customHeight="1" x14ac:dyDescent="0.2">
      <c r="A53" s="11"/>
      <c r="B53" s="11"/>
      <c r="C53" s="11"/>
      <c r="D53" s="11"/>
      <c r="E53" s="11"/>
      <c r="F53" s="11"/>
      <c r="G53" s="11"/>
      <c r="H53" s="11"/>
      <c r="I53" s="11"/>
      <c r="J53" s="11"/>
      <c r="K53" s="11"/>
      <c r="L53" s="11"/>
      <c r="M53" s="11"/>
      <c r="N53" s="11"/>
    </row>
    <row r="54" spans="1:14" ht="20" customHeight="1" x14ac:dyDescent="0.2">
      <c r="A54" s="45" t="str">
        <f>'Beoordelen 2. Interview'!A1:B1</f>
        <v>6.3	INTERVIEW SLEUTELFUNCTIONARISSEN</v>
      </c>
      <c r="B54" s="46"/>
      <c r="C54" s="6"/>
      <c r="D54" s="47"/>
      <c r="E54" s="50" t="s">
        <v>27</v>
      </c>
      <c r="F54" s="21"/>
      <c r="G54" s="48"/>
      <c r="H54" s="50" t="s">
        <v>27</v>
      </c>
      <c r="I54" s="21"/>
      <c r="J54" s="48"/>
      <c r="K54" s="50" t="s">
        <v>27</v>
      </c>
      <c r="L54" s="21"/>
      <c r="M54"/>
    </row>
    <row r="55" spans="1:14" ht="50" customHeight="1" x14ac:dyDescent="0.2">
      <c r="A55" s="110" t="str">
        <f>'Beoordelen 2. Interview'!A4:B4</f>
        <v>Vraag 1</v>
      </c>
      <c r="B55" s="52" t="s">
        <v>5</v>
      </c>
      <c r="C55" s="7"/>
      <c r="D55" s="51" t="str">
        <f>'Beoordelaar 1'!C19</f>
        <v>Score:</v>
      </c>
      <c r="E55" s="101" t="s">
        <v>3</v>
      </c>
      <c r="F55" s="22"/>
      <c r="G55" s="51" t="str">
        <f>'Beoordelaar 1'!F19</f>
        <v>Score:</v>
      </c>
      <c r="H55" s="105" t="s">
        <v>3</v>
      </c>
      <c r="I55" s="22"/>
      <c r="J55" s="51" t="str">
        <f>'Beoordelaar 1'!I19</f>
        <v>Score:</v>
      </c>
      <c r="K55" s="105" t="s">
        <v>3</v>
      </c>
      <c r="L55" s="22"/>
      <c r="M55"/>
    </row>
    <row r="56" spans="1:14" ht="50" customHeight="1" x14ac:dyDescent="0.2">
      <c r="A56" s="111"/>
      <c r="B56" s="52" t="s">
        <v>6</v>
      </c>
      <c r="C56" s="7"/>
      <c r="D56" s="51" t="str">
        <f>'Beoordelaar 2'!C19</f>
        <v>Score:</v>
      </c>
      <c r="E56" s="102"/>
      <c r="F56" s="22"/>
      <c r="G56" s="51" t="str">
        <f>'Beoordelaar 2'!F19</f>
        <v>Score:</v>
      </c>
      <c r="H56" s="105"/>
      <c r="I56" s="22"/>
      <c r="J56" s="51" t="str">
        <f>'Beoordelaar 2'!I19</f>
        <v>Score:</v>
      </c>
      <c r="K56" s="105"/>
      <c r="L56" s="22"/>
      <c r="M56"/>
    </row>
    <row r="57" spans="1:14" ht="50" customHeight="1" x14ac:dyDescent="0.2">
      <c r="A57" s="111"/>
      <c r="B57" s="52" t="s">
        <v>7</v>
      </c>
      <c r="C57" s="7"/>
      <c r="D57" s="51" t="str">
        <f>'Beoordelaar 3'!C19</f>
        <v>Score:</v>
      </c>
      <c r="E57" s="102"/>
      <c r="F57" s="22"/>
      <c r="G57" s="51" t="str">
        <f>'Beoordelaar 3'!F19</f>
        <v>Score:</v>
      </c>
      <c r="H57" s="105"/>
      <c r="I57" s="22"/>
      <c r="J57" s="51" t="str">
        <f>'Beoordelaar 3'!I19</f>
        <v>Score:</v>
      </c>
      <c r="K57" s="105"/>
      <c r="L57" s="22"/>
      <c r="M57"/>
    </row>
    <row r="58" spans="1:14" ht="50" customHeight="1" x14ac:dyDescent="0.2">
      <c r="A58" s="111"/>
      <c r="B58" s="52" t="s">
        <v>52</v>
      </c>
      <c r="C58" s="7"/>
      <c r="D58" s="51" t="str">
        <f>'Beoordelaar 4'!C19</f>
        <v>Score:</v>
      </c>
      <c r="E58" s="102"/>
      <c r="F58" s="22"/>
      <c r="G58" s="51" t="str">
        <f>'Beoordelaar 4'!F19</f>
        <v>Score:</v>
      </c>
      <c r="H58" s="105"/>
      <c r="I58" s="22"/>
      <c r="J58" s="51" t="str">
        <f>'Beoordelaar 4'!I19</f>
        <v>Score:</v>
      </c>
      <c r="K58" s="105"/>
      <c r="L58" s="22"/>
      <c r="M58"/>
    </row>
    <row r="59" spans="1:14" ht="50" customHeight="1" x14ac:dyDescent="0.2">
      <c r="A59" s="113" t="s">
        <v>4</v>
      </c>
      <c r="B59" s="113"/>
      <c r="C59" s="7"/>
      <c r="D59" s="49" t="s">
        <v>8</v>
      </c>
      <c r="E59" s="102"/>
      <c r="F59" s="23"/>
      <c r="G59" s="49" t="s">
        <v>8</v>
      </c>
      <c r="H59" s="105"/>
      <c r="I59" s="23"/>
      <c r="J59" s="49" t="s">
        <v>8</v>
      </c>
      <c r="K59" s="105"/>
      <c r="L59" s="23"/>
      <c r="M59"/>
    </row>
    <row r="60" spans="1:14" ht="20" customHeight="1" x14ac:dyDescent="0.2">
      <c r="A60" s="112"/>
      <c r="B60" s="112"/>
      <c r="C60" s="7"/>
      <c r="D60" s="44" t="str">
        <f>IF(D59="Uitmuntend","€ 2.500",IF(D59="Goed","€ 2.000",IF(D59="Voldoende","€ 250",IF(D59="Matig","€ 0",IF(D59="Onvoldoende","KNOCK OUT"," ")))))</f>
        <v xml:space="preserve"> </v>
      </c>
      <c r="E60" s="103"/>
      <c r="F60" s="24"/>
      <c r="G60" s="44" t="str">
        <f>IF(G59="Uitmuntend","€ 2.500",IF(D59="Goed","€ 2.000",IF(D59="Voldoende","€ 250",IF(D59="Matig","€ 0",IF(D59="Onvoldoende","KNOCK OUT"," ")))))</f>
        <v xml:space="preserve"> </v>
      </c>
      <c r="H60" s="105"/>
      <c r="I60" s="24"/>
      <c r="J60" s="44" t="str">
        <f>IF(J59="Uitmuntend","€ 2.500",IF(J59="Goed","€ 2.000",IF(J59="Voldoende","€ 250",IF(J59="Matig","€ 0",IF(J59="Onvoldoende","KNOCK OUT"," ")))))</f>
        <v xml:space="preserve"> </v>
      </c>
      <c r="K60" s="105"/>
      <c r="L60" s="24"/>
      <c r="M60"/>
    </row>
    <row r="61" spans="1:14" ht="50" customHeight="1" x14ac:dyDescent="0.2">
      <c r="A61" s="110" t="str">
        <f>'Beoordelen 2. Interview'!A5:B5</f>
        <v>Vraag 2</v>
      </c>
      <c r="B61" s="52" t="s">
        <v>5</v>
      </c>
      <c r="C61" s="7"/>
      <c r="D61" s="51" t="str">
        <f>'Beoordelaar 1'!C21</f>
        <v>Score:</v>
      </c>
      <c r="E61" s="101" t="s">
        <v>3</v>
      </c>
      <c r="F61" s="22"/>
      <c r="G61" s="51" t="str">
        <f>'Beoordelaar 1'!F21</f>
        <v>Score:</v>
      </c>
      <c r="H61" s="105" t="s">
        <v>3</v>
      </c>
      <c r="I61" s="22"/>
      <c r="J61" s="51" t="str">
        <f>'Beoordelaar 1'!I21</f>
        <v>Score:</v>
      </c>
      <c r="K61" s="105" t="s">
        <v>3</v>
      </c>
      <c r="L61" s="22"/>
      <c r="M61"/>
    </row>
    <row r="62" spans="1:14" ht="50" customHeight="1" x14ac:dyDescent="0.2">
      <c r="A62" s="111"/>
      <c r="B62" s="52" t="s">
        <v>6</v>
      </c>
      <c r="C62" s="7"/>
      <c r="D62" s="51" t="str">
        <f>'Beoordelaar 2'!C21</f>
        <v>Score:</v>
      </c>
      <c r="E62" s="102"/>
      <c r="F62" s="22"/>
      <c r="G62" s="51" t="str">
        <f>'Beoordelaar 2'!F21</f>
        <v>Score:</v>
      </c>
      <c r="H62" s="105"/>
      <c r="I62" s="22"/>
      <c r="J62" s="51" t="str">
        <f>'Beoordelaar 2'!I21</f>
        <v>Score:</v>
      </c>
      <c r="K62" s="105"/>
      <c r="L62" s="22"/>
      <c r="M62"/>
    </row>
    <row r="63" spans="1:14" ht="50" customHeight="1" x14ac:dyDescent="0.2">
      <c r="A63" s="111"/>
      <c r="B63" s="52" t="s">
        <v>7</v>
      </c>
      <c r="C63" s="7"/>
      <c r="D63" s="51" t="str">
        <f>'Beoordelaar 3'!C21</f>
        <v>Score:</v>
      </c>
      <c r="E63" s="102"/>
      <c r="F63" s="22"/>
      <c r="G63" s="51" t="str">
        <f>'Beoordelaar 3'!F21</f>
        <v>Score:</v>
      </c>
      <c r="H63" s="105"/>
      <c r="I63" s="22"/>
      <c r="J63" s="51" t="str">
        <f>'Beoordelaar 3'!I21</f>
        <v>Score:</v>
      </c>
      <c r="K63" s="105"/>
      <c r="L63" s="22"/>
      <c r="M63"/>
    </row>
    <row r="64" spans="1:14" ht="50" customHeight="1" x14ac:dyDescent="0.2">
      <c r="A64" s="111"/>
      <c r="B64" s="52" t="s">
        <v>52</v>
      </c>
      <c r="C64" s="7"/>
      <c r="D64" s="51" t="str">
        <f>'Beoordelaar 4'!C21</f>
        <v>Score:</v>
      </c>
      <c r="E64" s="102"/>
      <c r="F64" s="22"/>
      <c r="G64" s="51" t="str">
        <f>'Beoordelaar 4'!F21</f>
        <v>Score:</v>
      </c>
      <c r="H64" s="105"/>
      <c r="I64" s="22"/>
      <c r="J64" s="51" t="str">
        <f>'Beoordelaar 4'!I21</f>
        <v>Score:</v>
      </c>
      <c r="K64" s="105"/>
      <c r="L64" s="22"/>
      <c r="M64"/>
    </row>
    <row r="65" spans="1:13" ht="50" customHeight="1" x14ac:dyDescent="0.2">
      <c r="A65" s="113" t="s">
        <v>4</v>
      </c>
      <c r="B65" s="113"/>
      <c r="C65" s="7"/>
      <c r="D65" s="49" t="s">
        <v>8</v>
      </c>
      <c r="E65" s="102"/>
      <c r="F65" s="23"/>
      <c r="G65" s="49" t="s">
        <v>8</v>
      </c>
      <c r="H65" s="105"/>
      <c r="I65" s="23"/>
      <c r="J65" s="49" t="s">
        <v>8</v>
      </c>
      <c r="K65" s="105"/>
      <c r="L65" s="23"/>
      <c r="M65"/>
    </row>
    <row r="66" spans="1:13" ht="20" customHeight="1" x14ac:dyDescent="0.2">
      <c r="A66" s="112"/>
      <c r="B66" s="112"/>
      <c r="C66" s="7"/>
      <c r="D66" s="44" t="str">
        <f>IF(D65="Uitmuntend","€ 2.500",IF(D59="Goed","€ 2.000",IF(D59="Voldoende","€ 250",IF(D59="Matig","€ 0",IF(D59="Onvoldoende","KNOCK OUT"," ")))))</f>
        <v xml:space="preserve"> </v>
      </c>
      <c r="E66" s="103"/>
      <c r="F66" s="24"/>
      <c r="G66" s="44" t="str">
        <f>IF(G65="Uitmuntend","€ 2.500",IF(D59="Goed","€ 2.000",IF(D59="Voldoende","€ 250",IF(D59="Matig","€ 0",IF(D59="Onvoldoende","KNOCK OUT"," ")))))</f>
        <v xml:space="preserve"> </v>
      </c>
      <c r="H66" s="105"/>
      <c r="I66" s="24"/>
      <c r="J66" s="44" t="str">
        <f>IF(J65="Uitmuntend","€ 2.500",IF(J59="Goed","€ 2.000",IF(J59="Voldoende","€ 250",IF(J59="Matig","€ 0",IF(J59="Onvoldoende","KNOCK OUT"," ")))))</f>
        <v xml:space="preserve"> </v>
      </c>
      <c r="K66" s="105"/>
      <c r="L66" s="24"/>
      <c r="M66"/>
    </row>
    <row r="67" spans="1:13" ht="50" customHeight="1" x14ac:dyDescent="0.2">
      <c r="A67" s="110" t="str">
        <f>'Beoordelen 2. Interview'!A6:B6</f>
        <v>Vraag 3</v>
      </c>
      <c r="B67" s="52" t="s">
        <v>5</v>
      </c>
      <c r="C67" s="7"/>
      <c r="D67" s="51" t="str">
        <f>'Beoordelaar 1'!C23</f>
        <v>Score:</v>
      </c>
      <c r="E67" s="101" t="s">
        <v>3</v>
      </c>
      <c r="F67" s="22"/>
      <c r="G67" s="51" t="str">
        <f>'Beoordelaar 1'!F23</f>
        <v>Score:</v>
      </c>
      <c r="H67" s="105" t="s">
        <v>3</v>
      </c>
      <c r="I67" s="22"/>
      <c r="J67" s="51" t="str">
        <f>'Beoordelaar 1'!I23</f>
        <v>Score:</v>
      </c>
      <c r="K67" s="105" t="s">
        <v>3</v>
      </c>
      <c r="L67" s="22"/>
      <c r="M67"/>
    </row>
    <row r="68" spans="1:13" ht="50" customHeight="1" x14ac:dyDescent="0.2">
      <c r="A68" s="111"/>
      <c r="B68" s="52" t="s">
        <v>6</v>
      </c>
      <c r="C68" s="7"/>
      <c r="D68" s="51" t="str">
        <f>'Beoordelaar 2'!C23</f>
        <v>Score:</v>
      </c>
      <c r="E68" s="102"/>
      <c r="F68" s="22"/>
      <c r="G68" s="51" t="str">
        <f>'Beoordelaar 2'!F23</f>
        <v>Score:</v>
      </c>
      <c r="H68" s="105"/>
      <c r="I68" s="22"/>
      <c r="J68" s="51" t="str">
        <f>'Beoordelaar 2'!I23</f>
        <v>Score:</v>
      </c>
      <c r="K68" s="105"/>
      <c r="L68" s="22"/>
      <c r="M68"/>
    </row>
    <row r="69" spans="1:13" ht="50" customHeight="1" x14ac:dyDescent="0.2">
      <c r="A69" s="111"/>
      <c r="B69" s="52" t="s">
        <v>7</v>
      </c>
      <c r="C69" s="7"/>
      <c r="D69" s="51" t="str">
        <f>'Beoordelaar 3'!C23</f>
        <v>Score:</v>
      </c>
      <c r="E69" s="102"/>
      <c r="F69" s="22"/>
      <c r="G69" s="51" t="str">
        <f>'Beoordelaar 3'!F23</f>
        <v>Score:</v>
      </c>
      <c r="H69" s="105"/>
      <c r="I69" s="22"/>
      <c r="J69" s="51" t="str">
        <f>'Beoordelaar 3'!I23</f>
        <v>Score:</v>
      </c>
      <c r="K69" s="105"/>
      <c r="L69" s="22"/>
      <c r="M69"/>
    </row>
    <row r="70" spans="1:13" ht="50" customHeight="1" x14ac:dyDescent="0.2">
      <c r="A70" s="111"/>
      <c r="B70" s="52" t="s">
        <v>52</v>
      </c>
      <c r="C70" s="7"/>
      <c r="D70" s="51" t="str">
        <f>'Beoordelaar 4'!C23</f>
        <v>Score:</v>
      </c>
      <c r="E70" s="102"/>
      <c r="F70" s="22"/>
      <c r="G70" s="51" t="str">
        <f>'Beoordelaar 4'!F23</f>
        <v>Score:</v>
      </c>
      <c r="H70" s="105"/>
      <c r="I70" s="22"/>
      <c r="J70" s="51" t="str">
        <f>'Beoordelaar 4'!I23</f>
        <v>Score:</v>
      </c>
      <c r="K70" s="105"/>
      <c r="L70" s="22"/>
      <c r="M70"/>
    </row>
    <row r="71" spans="1:13" ht="50" customHeight="1" x14ac:dyDescent="0.2">
      <c r="A71" s="113" t="s">
        <v>4</v>
      </c>
      <c r="B71" s="113"/>
      <c r="C71" s="7"/>
      <c r="D71" s="49" t="s">
        <v>8</v>
      </c>
      <c r="E71" s="102"/>
      <c r="F71" s="23"/>
      <c r="G71" s="49" t="s">
        <v>8</v>
      </c>
      <c r="H71" s="105"/>
      <c r="I71" s="23"/>
      <c r="J71" s="49" t="s">
        <v>8</v>
      </c>
      <c r="K71" s="105"/>
      <c r="L71" s="23"/>
      <c r="M71"/>
    </row>
    <row r="72" spans="1:13" ht="20" customHeight="1" x14ac:dyDescent="0.2">
      <c r="A72" s="112"/>
      <c r="B72" s="112"/>
      <c r="C72" s="7"/>
      <c r="D72" s="44" t="str">
        <f>IF(D71="Uitmuntend","€ 2.500",IF(D59="Goed","€ 2.000",IF(D59="Voldoende","€ 250",IF(D59="Matig","€ 0",IF(D59="Onvoldoende","KNOCK OUT"," ")))))</f>
        <v xml:space="preserve"> </v>
      </c>
      <c r="E72" s="103"/>
      <c r="F72" s="24"/>
      <c r="G72" s="44" t="str">
        <f>IF(G71="Uitmuntend","€ 2.500",IF(D59="Goed","€ 2.000",IF(D59="Voldoende","€ 250",IF(D59="Matig","€ 0",IF(D59="Onvoldoende","KNOCK OUT"," ")))))</f>
        <v xml:space="preserve"> </v>
      </c>
      <c r="H72" s="105"/>
      <c r="I72" s="24"/>
      <c r="J72" s="44" t="str">
        <f>IF(J71="Uitmuntend","€ 2.500",IF(J59="Goed","€ 2.000",IF(J59="Voldoende","€ 250",IF(J59="Matig","€ 0",IF(J59="Onvoldoende","KNOCK OUT"," ")))))</f>
        <v xml:space="preserve"> </v>
      </c>
      <c r="K72" s="105"/>
      <c r="L72" s="24"/>
      <c r="M72"/>
    </row>
    <row r="73" spans="1:13" ht="50" customHeight="1" x14ac:dyDescent="0.2">
      <c r="A73" s="110" t="str">
        <f>'Beoordelen 2. Interview'!A7:B7</f>
        <v>Vraag 4</v>
      </c>
      <c r="B73" s="52" t="s">
        <v>5</v>
      </c>
      <c r="C73" s="7"/>
      <c r="D73" s="51" t="str">
        <f>'Beoordelaar 1'!C25</f>
        <v>Score:</v>
      </c>
      <c r="E73" s="101" t="s">
        <v>3</v>
      </c>
      <c r="F73" s="22"/>
      <c r="G73" s="51" t="str">
        <f>'Beoordelaar 1'!F25</f>
        <v>Score:</v>
      </c>
      <c r="H73" s="105" t="s">
        <v>3</v>
      </c>
      <c r="I73" s="22"/>
      <c r="J73" s="51" t="str">
        <f>'Beoordelaar 1'!I25</f>
        <v>Score:</v>
      </c>
      <c r="K73" s="105" t="s">
        <v>3</v>
      </c>
      <c r="L73" s="22"/>
      <c r="M73"/>
    </row>
    <row r="74" spans="1:13" ht="50" customHeight="1" x14ac:dyDescent="0.2">
      <c r="A74" s="111"/>
      <c r="B74" s="52" t="s">
        <v>6</v>
      </c>
      <c r="C74" s="7"/>
      <c r="D74" s="51" t="str">
        <f>'Beoordelaar 2'!C25</f>
        <v>Score:</v>
      </c>
      <c r="E74" s="102"/>
      <c r="F74" s="22"/>
      <c r="G74" s="51" t="str">
        <f>'Beoordelaar 2'!F25</f>
        <v>Score:</v>
      </c>
      <c r="H74" s="105"/>
      <c r="I74" s="22"/>
      <c r="J74" s="51" t="str">
        <f>'Beoordelaar 2'!I25</f>
        <v>Score:</v>
      </c>
      <c r="K74" s="105"/>
      <c r="L74" s="22"/>
      <c r="M74"/>
    </row>
    <row r="75" spans="1:13" ht="50" customHeight="1" x14ac:dyDescent="0.2">
      <c r="A75" s="111"/>
      <c r="B75" s="52" t="s">
        <v>7</v>
      </c>
      <c r="C75" s="7"/>
      <c r="D75" s="51" t="str">
        <f>'Beoordelaar 3'!C25</f>
        <v>Score:</v>
      </c>
      <c r="E75" s="102"/>
      <c r="F75" s="22"/>
      <c r="G75" s="51" t="str">
        <f>'Beoordelaar 3'!F25</f>
        <v>Score:</v>
      </c>
      <c r="H75" s="105"/>
      <c r="I75" s="22"/>
      <c r="J75" s="51" t="str">
        <f>'Beoordelaar 3'!I25</f>
        <v>Score:</v>
      </c>
      <c r="K75" s="105"/>
      <c r="L75" s="22"/>
      <c r="M75"/>
    </row>
    <row r="76" spans="1:13" ht="50" customHeight="1" x14ac:dyDescent="0.2">
      <c r="A76" s="111"/>
      <c r="B76" s="52" t="s">
        <v>52</v>
      </c>
      <c r="C76" s="7"/>
      <c r="D76" s="51" t="str">
        <f>'Beoordelaar 4'!C25</f>
        <v>Score:</v>
      </c>
      <c r="E76" s="102"/>
      <c r="F76" s="22"/>
      <c r="G76" s="51" t="str">
        <f>'Beoordelaar 4'!F25</f>
        <v>Score:</v>
      </c>
      <c r="H76" s="105"/>
      <c r="I76" s="22"/>
      <c r="J76" s="51" t="str">
        <f>'Beoordelaar 4'!I25</f>
        <v>Score:</v>
      </c>
      <c r="K76" s="105"/>
      <c r="L76" s="22"/>
      <c r="M76"/>
    </row>
    <row r="77" spans="1:13" ht="50" customHeight="1" x14ac:dyDescent="0.2">
      <c r="A77" s="113" t="s">
        <v>4</v>
      </c>
      <c r="B77" s="113"/>
      <c r="C77" s="7"/>
      <c r="D77" s="49" t="s">
        <v>8</v>
      </c>
      <c r="E77" s="102"/>
      <c r="F77" s="23"/>
      <c r="G77" s="49" t="s">
        <v>8</v>
      </c>
      <c r="H77" s="105"/>
      <c r="I77" s="23"/>
      <c r="J77" s="49" t="s">
        <v>8</v>
      </c>
      <c r="K77" s="105"/>
      <c r="L77" s="23"/>
      <c r="M77"/>
    </row>
    <row r="78" spans="1:13" ht="20" customHeight="1" x14ac:dyDescent="0.2">
      <c r="A78" s="112"/>
      <c r="B78" s="112"/>
      <c r="C78" s="7"/>
      <c r="D78" s="44" t="str">
        <f>IF(D77="Uitmuntend","€ 2.500",IF(D59="Goed","€ 2.000",IF(D59="Voldoende","€ 250",IF(D59="Matig","€ 0",IF(D59="Onvoldoende","KNOCK OUT"," ")))))</f>
        <v xml:space="preserve"> </v>
      </c>
      <c r="E78" s="103"/>
      <c r="F78" s="24"/>
      <c r="G78" s="44" t="str">
        <f>IF(G77="Uitmuntend","€ 2.500",IF(D59="Goed","€ 2.000",IF(D59="Voldoende","€ 250",IF(D59="Matig","€ 0",IF(D59="Onvoldoende","KNOCK OUT"," ")))))</f>
        <v xml:space="preserve"> </v>
      </c>
      <c r="H78" s="105"/>
      <c r="I78" s="24"/>
      <c r="J78" s="44" t="str">
        <f>IF(J77="Uitmuntend","€ 2.500",IF(J59="Goed","€ 2.000",IF(J59="Voldoende","€ 250",IF(J59="Matig","€ 0",IF(J59="Onvoldoende","KNOCK OUT"," ")))))</f>
        <v xml:space="preserve"> </v>
      </c>
      <c r="K78" s="105"/>
      <c r="L78" s="24"/>
      <c r="M78"/>
    </row>
    <row r="79" spans="1:13" ht="20" customHeight="1" x14ac:dyDescent="0.2">
      <c r="C79"/>
      <c r="D79" s="14"/>
      <c r="E79" s="14"/>
      <c r="F79" s="18"/>
      <c r="G79" s="14"/>
      <c r="H79" s="14"/>
      <c r="I79" s="18"/>
      <c r="J79" s="14"/>
      <c r="K79" s="14"/>
      <c r="L79" s="18"/>
      <c r="M79" s="66"/>
    </row>
    <row r="80" spans="1:13" ht="50" customHeight="1" x14ac:dyDescent="0.2">
      <c r="A80" s="109" t="s">
        <v>35</v>
      </c>
      <c r="B80" s="109"/>
      <c r="C80" s="7"/>
      <c r="D80" s="68" t="e">
        <f>D60+D66+D72+D78</f>
        <v>#VALUE!</v>
      </c>
      <c r="E80" s="69"/>
      <c r="F80" s="17"/>
      <c r="G80" s="68" t="e">
        <f>G60+G66+G72+G78</f>
        <v>#VALUE!</v>
      </c>
      <c r="H80" s="69"/>
      <c r="I80" s="17"/>
      <c r="J80" s="68" t="e">
        <f>J60+J66+J72+J78</f>
        <v>#VALUE!</v>
      </c>
      <c r="K80" s="69"/>
      <c r="L80" s="17"/>
      <c r="M80" s="66"/>
    </row>
    <row r="81" spans="1:15" ht="18" customHeight="1" x14ac:dyDescent="0.2">
      <c r="A81" s="11"/>
      <c r="B81" s="11"/>
      <c r="C81" s="11"/>
      <c r="D81" s="11"/>
      <c r="E81" s="11"/>
      <c r="F81" s="11"/>
      <c r="G81" s="11"/>
      <c r="H81" s="11"/>
      <c r="I81" s="11"/>
      <c r="J81" s="11"/>
      <c r="K81" s="11"/>
      <c r="L81" s="11"/>
      <c r="M81" s="11"/>
      <c r="N81" s="66"/>
    </row>
    <row r="82" spans="1:15" ht="20" customHeight="1" x14ac:dyDescent="0.2">
      <c r="O82" s="66"/>
    </row>
    <row r="83" spans="1:15" ht="20" customHeight="1" x14ac:dyDescent="0.2">
      <c r="O83" s="66"/>
    </row>
    <row r="84" spans="1:15" ht="18" customHeight="1" x14ac:dyDescent="0.2">
      <c r="O84" s="100"/>
    </row>
    <row r="85" spans="1:15" ht="18" customHeight="1" x14ac:dyDescent="0.2">
      <c r="O85" s="100"/>
    </row>
    <row r="86" spans="1:15" ht="18" customHeight="1" x14ac:dyDescent="0.2">
      <c r="O86" s="100"/>
    </row>
    <row r="87" spans="1:15" ht="20" customHeight="1" x14ac:dyDescent="0.2">
      <c r="O87" s="100"/>
    </row>
    <row r="88" spans="1:15" ht="20" customHeight="1" x14ac:dyDescent="0.2">
      <c r="O88" s="100"/>
    </row>
    <row r="89" spans="1:15" ht="18" customHeight="1" x14ac:dyDescent="0.2">
      <c r="O89" s="100"/>
    </row>
    <row r="90" spans="1:15" ht="18" customHeight="1" x14ac:dyDescent="0.2">
      <c r="O90" s="100"/>
    </row>
    <row r="91" spans="1:15" ht="18" customHeight="1" x14ac:dyDescent="0.2">
      <c r="O91" s="100"/>
    </row>
    <row r="92" spans="1:15" ht="20" customHeight="1" x14ac:dyDescent="0.2">
      <c r="O92" s="100"/>
    </row>
    <row r="93" spans="1:15" ht="20" customHeight="1" x14ac:dyDescent="0.2">
      <c r="O93" s="100"/>
    </row>
    <row r="94" spans="1:15" ht="18" customHeight="1" x14ac:dyDescent="0.2">
      <c r="O94" s="100"/>
    </row>
    <row r="95" spans="1:15" ht="18" customHeight="1" x14ac:dyDescent="0.2">
      <c r="O95" s="100"/>
    </row>
    <row r="96" spans="1:15" ht="18" customHeight="1" x14ac:dyDescent="0.2">
      <c r="O96" s="100"/>
    </row>
    <row r="97" spans="15:17" ht="20" customHeight="1" x14ac:dyDescent="0.2">
      <c r="O97" s="100"/>
    </row>
    <row r="98" spans="15:17" ht="20" customHeight="1" x14ac:dyDescent="0.2">
      <c r="O98" s="100"/>
    </row>
    <row r="99" spans="15:17" ht="18" customHeight="1" x14ac:dyDescent="0.2">
      <c r="O99" s="100"/>
    </row>
    <row r="100" spans="15:17" ht="18" customHeight="1" x14ac:dyDescent="0.2">
      <c r="O100" s="100"/>
    </row>
    <row r="101" spans="15:17" ht="18" customHeight="1" x14ac:dyDescent="0.2">
      <c r="O101" s="100"/>
    </row>
    <row r="102" spans="15:17" ht="20" customHeight="1" x14ac:dyDescent="0.2">
      <c r="O102" s="100"/>
    </row>
    <row r="103" spans="15:17" ht="20" customHeight="1" x14ac:dyDescent="0.2">
      <c r="O103" s="100"/>
    </row>
    <row r="104" spans="15:17" ht="20" customHeight="1" x14ac:dyDescent="0.2">
      <c r="O104" s="19"/>
    </row>
    <row r="105" spans="15:17" ht="30" customHeight="1" x14ac:dyDescent="0.2">
      <c r="O105" s="20"/>
    </row>
    <row r="106" spans="15:17" ht="15" customHeight="1" x14ac:dyDescent="0.2">
      <c r="P106" s="11"/>
      <c r="Q106" s="11"/>
    </row>
  </sheetData>
  <mergeCells count="84">
    <mergeCell ref="A66:B66"/>
    <mergeCell ref="K67:K72"/>
    <mergeCell ref="A59:B59"/>
    <mergeCell ref="A15:B15"/>
    <mergeCell ref="A21:B21"/>
    <mergeCell ref="A24:A27"/>
    <mergeCell ref="A31:A34"/>
    <mergeCell ref="A38:A41"/>
    <mergeCell ref="A45:A48"/>
    <mergeCell ref="A28:B28"/>
    <mergeCell ref="D23:K23"/>
    <mergeCell ref="D16:K16"/>
    <mergeCell ref="A37:B37"/>
    <mergeCell ref="D30:K30"/>
    <mergeCell ref="D37:K37"/>
    <mergeCell ref="D44:K44"/>
    <mergeCell ref="A60:B60"/>
    <mergeCell ref="A65:B65"/>
    <mergeCell ref="K55:K60"/>
    <mergeCell ref="A49:B49"/>
    <mergeCell ref="A50:B50"/>
    <mergeCell ref="A35:B35"/>
    <mergeCell ref="A36:B36"/>
    <mergeCell ref="A42:B42"/>
    <mergeCell ref="A43:B43"/>
    <mergeCell ref="A2:B2"/>
    <mergeCell ref="A80:B80"/>
    <mergeCell ref="A52:B52"/>
    <mergeCell ref="A3:A6"/>
    <mergeCell ref="A10:A13"/>
    <mergeCell ref="A17:A20"/>
    <mergeCell ref="A55:A58"/>
    <mergeCell ref="A67:A70"/>
    <mergeCell ref="A73:A76"/>
    <mergeCell ref="A78:B78"/>
    <mergeCell ref="A71:B71"/>
    <mergeCell ref="A72:B72"/>
    <mergeCell ref="A77:B77"/>
    <mergeCell ref="A22:B22"/>
    <mergeCell ref="A61:A64"/>
    <mergeCell ref="A7:B7"/>
    <mergeCell ref="A8:B8"/>
    <mergeCell ref="A1:B1"/>
    <mergeCell ref="H3:H8"/>
    <mergeCell ref="H10:H15"/>
    <mergeCell ref="H17:H22"/>
    <mergeCell ref="H24:H29"/>
    <mergeCell ref="A29:B29"/>
    <mergeCell ref="A14:B14"/>
    <mergeCell ref="D9:K9"/>
    <mergeCell ref="K73:K78"/>
    <mergeCell ref="E67:E72"/>
    <mergeCell ref="E73:E78"/>
    <mergeCell ref="H67:H72"/>
    <mergeCell ref="H73:H78"/>
    <mergeCell ref="H55:H60"/>
    <mergeCell ref="H61:H66"/>
    <mergeCell ref="K3:K8"/>
    <mergeCell ref="K10:K15"/>
    <mergeCell ref="K17:K22"/>
    <mergeCell ref="K24:K29"/>
    <mergeCell ref="K31:K36"/>
    <mergeCell ref="K38:K43"/>
    <mergeCell ref="K45:K50"/>
    <mergeCell ref="K61:K66"/>
    <mergeCell ref="H31:H36"/>
    <mergeCell ref="H38:H43"/>
    <mergeCell ref="H45:H50"/>
    <mergeCell ref="G1:H1"/>
    <mergeCell ref="J1:K1"/>
    <mergeCell ref="D1:E1"/>
    <mergeCell ref="O99:O103"/>
    <mergeCell ref="O84:O88"/>
    <mergeCell ref="O89:O93"/>
    <mergeCell ref="O94:O98"/>
    <mergeCell ref="E61:E66"/>
    <mergeCell ref="E55:E60"/>
    <mergeCell ref="E3:E8"/>
    <mergeCell ref="E10:E15"/>
    <mergeCell ref="E17:E22"/>
    <mergeCell ref="E24:E29"/>
    <mergeCell ref="E31:E36"/>
    <mergeCell ref="E38:E43"/>
    <mergeCell ref="E45:E50"/>
  </mergeCells>
  <dataValidations count="1">
    <dataValidation type="list" errorStyle="warning" allowBlank="1" showErrorMessage="1" sqref="D35 G28 D28 J59 J65 J71 J77 D77 D71 D65 D59 J7 G14 J28 G77 G71 G65 G59 J21 G35 D14 D42 G42 J49 J14 D21 J42 D7 D49 J35 G7 G21 G49" xr:uid="{00000000-0002-0000-0400-000000000000}">
      <formula1>SCORE</formula1>
    </dataValidation>
  </dataValidations>
  <pageMargins left="0.7" right="0.7"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D7D7-90BC-2D41-A84E-7FCCFF5FF637}">
  <dimension ref="A1:G19"/>
  <sheetViews>
    <sheetView showGridLines="0" tabSelected="1" workbookViewId="0">
      <selection activeCell="C4" sqref="C4"/>
    </sheetView>
  </sheetViews>
  <sheetFormatPr baseColWidth="10" defaultRowHeight="15" x14ac:dyDescent="0.2"/>
  <cols>
    <col min="1" max="1" width="96.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30" customHeight="1" x14ac:dyDescent="0.2">
      <c r="A1" s="53" t="s">
        <v>31</v>
      </c>
      <c r="B1" s="8"/>
      <c r="C1" s="54"/>
      <c r="D1" s="8"/>
      <c r="E1" s="54"/>
      <c r="F1" s="8"/>
      <c r="G1" s="54"/>
    </row>
    <row r="2" spans="1:7" ht="30" customHeight="1" x14ac:dyDescent="0.2">
      <c r="A2" s="55" t="s">
        <v>11</v>
      </c>
      <c r="B2" s="8"/>
      <c r="C2" s="56" t="str">
        <f>'Beoordelaar 1'!C1</f>
        <v>Inschrijver 1</v>
      </c>
      <c r="D2" s="10"/>
      <c r="E2" s="56" t="str">
        <f>'Beoordelaar 1'!F1</f>
        <v>Inschrijver 2</v>
      </c>
      <c r="F2" s="10"/>
      <c r="G2" s="56" t="str">
        <f>'Beoordelaar 1'!I1</f>
        <v>Inschrijver 3</v>
      </c>
    </row>
    <row r="3" spans="1:7" s="1" customFormat="1" ht="35" customHeight="1" x14ac:dyDescent="0.2">
      <c r="A3" s="57" t="str">
        <f>'Beoordelen 1. Open vragen'!A2:G2</f>
        <v>6.1	BEANTWOORDING OPEN VRAGEN + 6.2 TOELICHTING BEANTWOORDING</v>
      </c>
      <c r="B3" s="8"/>
      <c r="C3" s="58" t="e">
        <f>Consensus!D52</f>
        <v>#VALUE!</v>
      </c>
      <c r="D3" s="10"/>
      <c r="E3" s="58" t="e">
        <f>Consensus!G52</f>
        <v>#VALUE!</v>
      </c>
      <c r="F3" s="10"/>
      <c r="G3" s="58" t="e">
        <f>Consensus!J52</f>
        <v>#VALUE!</v>
      </c>
    </row>
    <row r="4" spans="1:7" s="1" customFormat="1" ht="35" customHeight="1" x14ac:dyDescent="0.2">
      <c r="A4" s="57" t="str">
        <f>'Beoordelen 2. Interview'!A1:B1</f>
        <v>6.3	INTERVIEW SLEUTELFUNCTIONARISSEN</v>
      </c>
      <c r="B4" s="8"/>
      <c r="C4" s="59" t="e">
        <f>Consensus!D80</f>
        <v>#VALUE!</v>
      </c>
      <c r="D4" s="10"/>
      <c r="E4" s="59" t="e">
        <f>Consensus!G80</f>
        <v>#VALUE!</v>
      </c>
      <c r="F4" s="10"/>
      <c r="G4" s="59" t="e">
        <f>Consensus!J80</f>
        <v>#VALUE!</v>
      </c>
    </row>
    <row r="5" spans="1:7" ht="30" customHeight="1" x14ac:dyDescent="0.2">
      <c r="A5" s="65" t="s">
        <v>12</v>
      </c>
      <c r="B5" s="8"/>
      <c r="C5" s="64" t="e">
        <f>C3+C4</f>
        <v>#VALUE!</v>
      </c>
      <c r="D5" s="10"/>
      <c r="E5" s="64" t="e">
        <f>E3+E4</f>
        <v>#VALUE!</v>
      </c>
      <c r="F5" s="10"/>
      <c r="G5" s="64" t="e">
        <f>G3+G4</f>
        <v>#VALUE!</v>
      </c>
    </row>
    <row r="6" spans="1:7" ht="15" customHeight="1" x14ac:dyDescent="0.2"/>
    <row r="7" spans="1:7" ht="30" customHeight="1" x14ac:dyDescent="0.2">
      <c r="A7" s="60" t="s">
        <v>13</v>
      </c>
      <c r="B7" s="8"/>
      <c r="C7" s="61">
        <v>0</v>
      </c>
      <c r="D7" s="10"/>
      <c r="E7" s="61">
        <v>0</v>
      </c>
      <c r="F7" s="10"/>
      <c r="G7" s="61">
        <v>0</v>
      </c>
    </row>
    <row r="9" spans="1:7" ht="30" customHeight="1" x14ac:dyDescent="0.2">
      <c r="A9" s="62" t="s">
        <v>30</v>
      </c>
      <c r="B9" s="8"/>
      <c r="C9" s="63" t="e">
        <f>C7-C5</f>
        <v>#VALUE!</v>
      </c>
      <c r="D9" s="13"/>
      <c r="E9" s="63" t="e">
        <f>E7-E5</f>
        <v>#VALUE!</v>
      </c>
      <c r="F9" s="13"/>
      <c r="G9" s="63" t="e">
        <f>G7-G5</f>
        <v>#VALUE!</v>
      </c>
    </row>
    <row r="16" spans="1:7" ht="16" x14ac:dyDescent="0.2">
      <c r="C16" s="12"/>
    </row>
    <row r="17" spans="3:3" ht="16" x14ac:dyDescent="0.2">
      <c r="C17" s="12"/>
    </row>
    <row r="18" spans="3:3" ht="16" x14ac:dyDescent="0.2">
      <c r="C18" s="12"/>
    </row>
    <row r="19" spans="3:3" ht="16" x14ac:dyDescent="0.2">
      <c r="C19"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8</vt:i4>
      </vt:variant>
      <vt:variant>
        <vt:lpstr>Benoemde bereiken</vt:lpstr>
      </vt:variant>
      <vt:variant>
        <vt:i4>1</vt:i4>
      </vt:variant>
    </vt:vector>
  </HeadingPairs>
  <TitlesOfParts>
    <vt:vector size="9" baseType="lpstr">
      <vt:lpstr>Beoordelen 1. Open vragen</vt:lpstr>
      <vt:lpstr>Beoordelen 2. Interview</vt:lpstr>
      <vt:lpstr>Beoordelaar 1</vt:lpstr>
      <vt:lpstr>Beoordelaar 2</vt:lpstr>
      <vt:lpstr>Beoordelaar 3</vt:lpstr>
      <vt:lpstr>Beoordelaar 4</vt:lpstr>
      <vt:lpstr>Consensus</vt:lpstr>
      <vt:lpstr>Eindscores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rv abe 8-7</dc:description>
  <cp:lastModifiedBy/>
  <dcterms:created xsi:type="dcterms:W3CDTF">2006-09-16T00:00:00Z</dcterms:created>
  <dcterms:modified xsi:type="dcterms:W3CDTF">2020-02-28T11:23:40Z</dcterms:modified>
  <cp:category/>
</cp:coreProperties>
</file>