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0"/>
  <workbookPr filterPrivacy="1" codeName="ThisWorkbook" autoCompressPictures="0"/>
  <xr:revisionPtr revIDLastSave="0" documentId="13_ncr:1_{8CD76322-3832-C44D-A85A-D99679B613FE}" xr6:coauthVersionLast="45" xr6:coauthVersionMax="45" xr10:uidLastSave="{00000000-0000-0000-0000-000000000000}"/>
  <bookViews>
    <workbookView xWindow="30180" yWindow="460" windowWidth="36160" windowHeight="19580" activeTab="1"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Beoordelaar 5" sheetId="20" r:id="rId7"/>
    <sheet name="Beoordelaar 6" sheetId="21" r:id="rId8"/>
    <sheet name="Consensus" sheetId="9" r:id="rId9"/>
    <sheet name="Eindscores" sheetId="18" r:id="rId10"/>
  </sheets>
  <definedNames>
    <definedName name="SCORE">'Beoordelen open vragen'!$A$16:$A$21</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94" i="9" l="1"/>
  <c r="G94" i="9"/>
  <c r="J94" i="9"/>
  <c r="J86" i="9"/>
  <c r="G86" i="9"/>
  <c r="D86" i="9"/>
  <c r="J104" i="9"/>
  <c r="G4" i="18"/>
  <c r="G5" i="18"/>
  <c r="G9" i="18"/>
  <c r="G104" i="9"/>
  <c r="E4" i="18"/>
  <c r="E5" i="18"/>
  <c r="E9" i="18"/>
  <c r="D104" i="9"/>
  <c r="C4" i="18"/>
  <c r="C5" i="18"/>
  <c r="C9" i="18"/>
  <c r="J100" i="9"/>
  <c r="J99" i="9"/>
  <c r="J98" i="9"/>
  <c r="J92" i="9"/>
  <c r="J91" i="9"/>
  <c r="J90" i="9"/>
  <c r="J84" i="9"/>
  <c r="J83" i="9"/>
  <c r="J82" i="9"/>
  <c r="J76" i="9"/>
  <c r="J75" i="9"/>
  <c r="J74" i="9"/>
  <c r="J68" i="9"/>
  <c r="J67" i="9"/>
  <c r="J66" i="9"/>
  <c r="J60" i="9"/>
  <c r="J59" i="9"/>
  <c r="J58" i="9"/>
  <c r="J48" i="9"/>
  <c r="J47" i="9"/>
  <c r="J46" i="9"/>
  <c r="J40" i="9"/>
  <c r="J39" i="9"/>
  <c r="J38" i="9"/>
  <c r="J32" i="9"/>
  <c r="J31" i="9"/>
  <c r="J30" i="9"/>
  <c r="J24" i="9"/>
  <c r="J23" i="9"/>
  <c r="J22" i="9"/>
  <c r="J16" i="9"/>
  <c r="J15" i="9"/>
  <c r="J14" i="9"/>
  <c r="J8" i="9"/>
  <c r="J7" i="9"/>
  <c r="J6" i="9"/>
  <c r="G100" i="9"/>
  <c r="G99" i="9"/>
  <c r="G98" i="9"/>
  <c r="G92" i="9"/>
  <c r="G91" i="9"/>
  <c r="G90" i="9"/>
  <c r="G84" i="9"/>
  <c r="G83" i="9"/>
  <c r="G82" i="9"/>
  <c r="G76" i="9"/>
  <c r="G75" i="9"/>
  <c r="G74" i="9"/>
  <c r="G68" i="9"/>
  <c r="G67" i="9"/>
  <c r="G66" i="9"/>
  <c r="G60" i="9"/>
  <c r="G59" i="9"/>
  <c r="G58" i="9"/>
  <c r="G48" i="9"/>
  <c r="G47" i="9"/>
  <c r="G46" i="9"/>
  <c r="G40" i="9"/>
  <c r="G39" i="9"/>
  <c r="G38" i="9"/>
  <c r="G32" i="9"/>
  <c r="G31" i="9"/>
  <c r="G30" i="9"/>
  <c r="G24" i="9"/>
  <c r="G23" i="9"/>
  <c r="G22" i="9"/>
  <c r="G16" i="9"/>
  <c r="G15" i="9"/>
  <c r="G14" i="9"/>
  <c r="G8" i="9"/>
  <c r="G7" i="9"/>
  <c r="G6" i="9"/>
  <c r="D100" i="9"/>
  <c r="D99" i="9"/>
  <c r="D98" i="9"/>
  <c r="D92" i="9"/>
  <c r="D91" i="9"/>
  <c r="D90" i="9"/>
  <c r="D84" i="9"/>
  <c r="D83" i="9"/>
  <c r="D82" i="9"/>
  <c r="D76" i="9"/>
  <c r="D75" i="9"/>
  <c r="D74" i="9"/>
  <c r="D68" i="9"/>
  <c r="D67" i="9"/>
  <c r="D66" i="9"/>
  <c r="D60" i="9"/>
  <c r="D59" i="9"/>
  <c r="D58" i="9"/>
  <c r="D48" i="9"/>
  <c r="D47" i="9"/>
  <c r="D46" i="9"/>
  <c r="D40" i="9"/>
  <c r="D39" i="9"/>
  <c r="D38" i="9"/>
  <c r="D32" i="9"/>
  <c r="D31" i="9"/>
  <c r="D30" i="9"/>
  <c r="D24" i="9"/>
  <c r="D23" i="9"/>
  <c r="D22" i="9"/>
  <c r="D16" i="9"/>
  <c r="D15" i="9"/>
  <c r="D14" i="9"/>
  <c r="D8" i="9"/>
  <c r="D7" i="9"/>
  <c r="D6" i="9"/>
  <c r="B100" i="9"/>
  <c r="B99" i="9"/>
  <c r="B98" i="9"/>
  <c r="B97" i="9"/>
  <c r="B96" i="9"/>
  <c r="B95" i="9"/>
  <c r="B92" i="9"/>
  <c r="B91" i="9"/>
  <c r="B90" i="9"/>
  <c r="B89" i="9"/>
  <c r="B88" i="9"/>
  <c r="B87" i="9"/>
  <c r="B84" i="9"/>
  <c r="B83" i="9"/>
  <c r="B82" i="9"/>
  <c r="B81" i="9"/>
  <c r="B80" i="9"/>
  <c r="B79" i="9"/>
  <c r="B76" i="9"/>
  <c r="B75" i="9"/>
  <c r="B74" i="9"/>
  <c r="B73" i="9"/>
  <c r="B72" i="9"/>
  <c r="B71" i="9"/>
  <c r="B68" i="9"/>
  <c r="B67" i="9"/>
  <c r="B66" i="9"/>
  <c r="B65" i="9"/>
  <c r="B64" i="9"/>
  <c r="B63" i="9"/>
  <c r="B60" i="9"/>
  <c r="B59" i="9"/>
  <c r="B58" i="9"/>
  <c r="B57" i="9"/>
  <c r="B56" i="9"/>
  <c r="B55" i="9"/>
  <c r="B48" i="9"/>
  <c r="B47" i="9"/>
  <c r="B46" i="9"/>
  <c r="B45" i="9"/>
  <c r="B44" i="9"/>
  <c r="B43" i="9"/>
  <c r="B40" i="9"/>
  <c r="B39" i="9"/>
  <c r="B38" i="9"/>
  <c r="B37" i="9"/>
  <c r="B36" i="9"/>
  <c r="B35" i="9"/>
  <c r="B32" i="9"/>
  <c r="B31" i="9"/>
  <c r="B30" i="9"/>
  <c r="B29" i="9"/>
  <c r="B28" i="9"/>
  <c r="B27" i="9"/>
  <c r="B24" i="9"/>
  <c r="B23" i="9"/>
  <c r="B22" i="9"/>
  <c r="B21" i="9"/>
  <c r="B20" i="9"/>
  <c r="B19" i="9"/>
  <c r="B16" i="9"/>
  <c r="B15" i="9"/>
  <c r="B14" i="9"/>
  <c r="B13" i="9"/>
  <c r="B12" i="9"/>
  <c r="B11" i="9"/>
  <c r="A28" i="21"/>
  <c r="A26" i="21"/>
  <c r="A24" i="21"/>
  <c r="A22" i="21"/>
  <c r="A20" i="21"/>
  <c r="A18" i="21"/>
  <c r="A17" i="21"/>
  <c r="A14" i="21"/>
  <c r="A13" i="21"/>
  <c r="A12" i="21"/>
  <c r="A11" i="21"/>
  <c r="A10" i="21"/>
  <c r="A9" i="21"/>
  <c r="A8" i="21"/>
  <c r="A7" i="21"/>
  <c r="A6" i="21"/>
  <c r="A5" i="21"/>
  <c r="A4" i="21"/>
  <c r="A3" i="21"/>
  <c r="I1" i="21"/>
  <c r="F1" i="21"/>
  <c r="C1" i="21"/>
  <c r="A28" i="20"/>
  <c r="A26" i="20"/>
  <c r="A24" i="20"/>
  <c r="A22" i="20"/>
  <c r="A20" i="20"/>
  <c r="A18" i="20"/>
  <c r="A17" i="20"/>
  <c r="A14" i="20"/>
  <c r="A13" i="20"/>
  <c r="A12" i="20"/>
  <c r="A11" i="20"/>
  <c r="A10" i="20"/>
  <c r="A9" i="20"/>
  <c r="A8" i="20"/>
  <c r="A7" i="20"/>
  <c r="A6" i="20"/>
  <c r="A5" i="20"/>
  <c r="A4" i="20"/>
  <c r="A3" i="20"/>
  <c r="I1" i="20"/>
  <c r="F1" i="20"/>
  <c r="C1" i="20"/>
  <c r="J70" i="9"/>
  <c r="J78" i="9"/>
  <c r="J102" i="9"/>
  <c r="G70" i="9"/>
  <c r="G78" i="9"/>
  <c r="G102" i="9"/>
  <c r="D70" i="9"/>
  <c r="D78" i="9"/>
  <c r="D102" i="9"/>
  <c r="J62" i="9"/>
  <c r="G62" i="9"/>
  <c r="D62" i="9"/>
  <c r="J50" i="9"/>
  <c r="G50" i="9"/>
  <c r="D50" i="9"/>
  <c r="J42" i="9"/>
  <c r="G42" i="9"/>
  <c r="D42" i="9"/>
  <c r="J34" i="9"/>
  <c r="G34" i="9"/>
  <c r="D34" i="9"/>
  <c r="J26" i="9"/>
  <c r="G26" i="9"/>
  <c r="D26" i="9"/>
  <c r="D18" i="9"/>
  <c r="G18" i="9"/>
  <c r="J18" i="9"/>
  <c r="J10" i="9"/>
  <c r="G10" i="9"/>
  <c r="D10" i="9"/>
  <c r="J97" i="9"/>
  <c r="J96" i="9"/>
  <c r="J95" i="9"/>
  <c r="G97" i="9"/>
  <c r="G96" i="9"/>
  <c r="G95" i="9"/>
  <c r="D97" i="9"/>
  <c r="D96" i="9"/>
  <c r="D95" i="9"/>
  <c r="A95" i="9"/>
  <c r="A28" i="17"/>
  <c r="A28" i="16"/>
  <c r="A28" i="15"/>
  <c r="A28" i="7"/>
  <c r="J52" i="9"/>
  <c r="G3" i="18"/>
  <c r="G52" i="9"/>
  <c r="E3" i="18"/>
  <c r="D52" i="9"/>
  <c r="C3" i="18"/>
  <c r="J89" i="9"/>
  <c r="J88" i="9"/>
  <c r="J87" i="9"/>
  <c r="J79" i="9"/>
  <c r="G89" i="9"/>
  <c r="G88" i="9"/>
  <c r="G87" i="9"/>
  <c r="G79" i="9"/>
  <c r="D89" i="9"/>
  <c r="D88" i="9"/>
  <c r="D87" i="9"/>
  <c r="D79" i="9"/>
  <c r="A87" i="9"/>
  <c r="A79" i="9"/>
  <c r="A43" i="9"/>
  <c r="A35" i="9"/>
  <c r="A27" i="9"/>
  <c r="A19" i="9"/>
  <c r="A11" i="9"/>
  <c r="A3" i="9"/>
  <c r="A14" i="17"/>
  <c r="A13" i="17"/>
  <c r="A12" i="17"/>
  <c r="A11" i="17"/>
  <c r="A10" i="17"/>
  <c r="A9" i="17"/>
  <c r="A8" i="17"/>
  <c r="A7" i="17"/>
  <c r="A6" i="17"/>
  <c r="A5" i="17"/>
  <c r="A4" i="17"/>
  <c r="A3" i="17"/>
  <c r="A26" i="17"/>
  <c r="A24" i="17"/>
  <c r="A14" i="16"/>
  <c r="A13" i="16"/>
  <c r="A12" i="16"/>
  <c r="A11" i="16"/>
  <c r="A10" i="16"/>
  <c r="A9" i="16"/>
  <c r="A8" i="16"/>
  <c r="A7" i="16"/>
  <c r="A6" i="16"/>
  <c r="A5" i="16"/>
  <c r="A3" i="16"/>
  <c r="A4" i="16"/>
  <c r="A26" i="16"/>
  <c r="A24" i="16"/>
  <c r="A26" i="15"/>
  <c r="A24" i="15"/>
  <c r="A14" i="15"/>
  <c r="A13" i="15"/>
  <c r="A12" i="15"/>
  <c r="A11" i="15"/>
  <c r="A10" i="15"/>
  <c r="A9" i="15"/>
  <c r="A8" i="15"/>
  <c r="A7" i="15"/>
  <c r="A6" i="15"/>
  <c r="A5" i="15"/>
  <c r="A4" i="15"/>
  <c r="A3" i="15"/>
  <c r="A6" i="7"/>
  <c r="A26" i="7"/>
  <c r="A24" i="7"/>
  <c r="A20" i="7"/>
  <c r="A14" i="7"/>
  <c r="A13" i="7"/>
  <c r="A12" i="7"/>
  <c r="A11" i="7"/>
  <c r="A9" i="7"/>
  <c r="A10" i="7"/>
  <c r="A8" i="7"/>
  <c r="A7" i="7"/>
  <c r="A5" i="7"/>
  <c r="A4" i="7"/>
  <c r="A3" i="7"/>
  <c r="G57" i="9"/>
  <c r="G63" i="9"/>
  <c r="G64" i="9"/>
  <c r="G65" i="9"/>
  <c r="G71" i="9"/>
  <c r="G72" i="9"/>
  <c r="G73" i="9"/>
  <c r="G80" i="9"/>
  <c r="G81" i="9"/>
  <c r="J81" i="9"/>
  <c r="J80" i="9"/>
  <c r="J73" i="9"/>
  <c r="J72" i="9"/>
  <c r="J71" i="9"/>
  <c r="J65" i="9"/>
  <c r="J64" i="9"/>
  <c r="J63" i="9"/>
  <c r="J56" i="9"/>
  <c r="J57" i="9"/>
  <c r="J55" i="9"/>
  <c r="G56" i="9"/>
  <c r="G55" i="9"/>
  <c r="D81" i="9"/>
  <c r="D80" i="9"/>
  <c r="D73" i="9"/>
  <c r="D72" i="9"/>
  <c r="D71" i="9"/>
  <c r="D65" i="9"/>
  <c r="D64" i="9"/>
  <c r="D63" i="9"/>
  <c r="D57" i="9"/>
  <c r="D56" i="9"/>
  <c r="D55" i="9"/>
  <c r="A71" i="9"/>
  <c r="A63" i="9"/>
  <c r="A55" i="9"/>
  <c r="A54" i="9"/>
  <c r="A22" i="17"/>
  <c r="A20" i="17"/>
  <c r="A18" i="17"/>
  <c r="A17" i="17"/>
  <c r="A22" i="16"/>
  <c r="A20" i="16"/>
  <c r="A18" i="16"/>
  <c r="A17" i="16"/>
  <c r="A22" i="15"/>
  <c r="A20" i="15"/>
  <c r="A18" i="15"/>
  <c r="A17" i="15"/>
  <c r="A22" i="7"/>
  <c r="A18" i="7"/>
  <c r="A17" i="7"/>
  <c r="G2" i="18"/>
  <c r="E2" i="18"/>
  <c r="C2" i="18"/>
  <c r="C1" i="15"/>
  <c r="C1" i="16"/>
  <c r="D2" i="9"/>
  <c r="J2" i="9"/>
  <c r="G2" i="9"/>
  <c r="G3" i="9"/>
  <c r="G4" i="9"/>
  <c r="G5" i="9"/>
  <c r="G11" i="9"/>
  <c r="G12" i="9"/>
  <c r="G13" i="9"/>
  <c r="G19" i="9"/>
  <c r="G20" i="9"/>
  <c r="G21" i="9"/>
  <c r="G27" i="9"/>
  <c r="G28" i="9"/>
  <c r="G29" i="9"/>
  <c r="G35" i="9"/>
  <c r="G36" i="9"/>
  <c r="G37" i="9"/>
  <c r="G43" i="9"/>
  <c r="G44" i="9"/>
  <c r="G45" i="9"/>
  <c r="J45" i="9"/>
  <c r="J37" i="9"/>
  <c r="J29" i="9"/>
  <c r="J21" i="9"/>
  <c r="J13" i="9"/>
  <c r="J5" i="9"/>
  <c r="D45" i="9"/>
  <c r="D37" i="9"/>
  <c r="D29" i="9"/>
  <c r="D21" i="9"/>
  <c r="D13" i="9"/>
  <c r="D5" i="9"/>
  <c r="I1" i="17"/>
  <c r="F1" i="17"/>
  <c r="C1" i="17"/>
  <c r="J44" i="9"/>
  <c r="D44" i="9"/>
  <c r="J12" i="9"/>
  <c r="D12" i="9"/>
  <c r="J4" i="9"/>
  <c r="D4" i="9"/>
  <c r="J43" i="9"/>
  <c r="D43" i="9"/>
  <c r="D35" i="9"/>
  <c r="D27" i="9"/>
  <c r="D19" i="9"/>
  <c r="J11" i="9"/>
  <c r="D11" i="9"/>
  <c r="J3" i="9"/>
  <c r="D3" i="9"/>
  <c r="I1" i="16"/>
  <c r="F1" i="16"/>
  <c r="I1" i="15"/>
  <c r="F1" i="15"/>
  <c r="J36" i="9"/>
  <c r="J28" i="9"/>
  <c r="J20" i="9"/>
  <c r="D36" i="9"/>
  <c r="D28" i="9"/>
  <c r="D20" i="9"/>
  <c r="J19" i="9"/>
  <c r="J27" i="9"/>
  <c r="J35" i="9"/>
</calcChain>
</file>

<file path=xl/sharedStrings.xml><?xml version="1.0" encoding="utf-8"?>
<sst xmlns="http://schemas.openxmlformats.org/spreadsheetml/2006/main" count="682" uniqueCount="85">
  <si>
    <t>Wijze van beoordeling van de open vragen:</t>
  </si>
  <si>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</si>
  <si>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</si>
  <si>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</si>
  <si>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</si>
  <si>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</si>
  <si>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</si>
  <si>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</si>
  <si>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</si>
  <si>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</si>
  <si>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</si>
  <si>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</si>
  <si>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</si>
  <si>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</si>
  <si>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</si>
  <si>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Totaal behaalde waarde open vragen:</t>
  </si>
  <si>
    <t>Score:</t>
  </si>
  <si>
    <t>KO</t>
  </si>
  <si>
    <t>6.1.1</t>
  </si>
  <si>
    <t>6.1.2</t>
  </si>
  <si>
    <t>6.1.3</t>
  </si>
  <si>
    <t xml:space="preserve"> 6.1.4</t>
  </si>
  <si>
    <t xml:space="preserve"> 6.1.5</t>
  </si>
  <si>
    <t xml:space="preserve"> 6.1.6</t>
  </si>
  <si>
    <t>Beoordeling open vragen</t>
  </si>
  <si>
    <t>€ 0,-</t>
  </si>
  <si>
    <t>Beoordelaar 4: &lt;&lt;&gt;&gt;</t>
  </si>
  <si>
    <t>Beoordelaar 4</t>
  </si>
  <si>
    <t>Motivatie consensus:</t>
  </si>
  <si>
    <t>MOTIVATIE CONSENSUS</t>
  </si>
  <si>
    <t>Totaalwaardes</t>
  </si>
  <si>
    <t>Open vraag</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</si>
  <si>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</si>
  <si>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</si>
  <si>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</si>
  <si>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</si>
  <si>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</si>
  <si>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</si>
  <si>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</si>
  <si>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Open vragen</t>
  </si>
  <si>
    <t>&lt;&lt;motivatie CONSENSUS&gt;&gt;</t>
  </si>
  <si>
    <t>6.1.2	GOED WERKGEVERSCHAP</t>
  </si>
  <si>
    <t>€ 1.000,-</t>
  </si>
  <si>
    <t>€ 6.000,-</t>
  </si>
  <si>
    <t>€ 2.000,-</t>
  </si>
  <si>
    <t>Vraag 1</t>
  </si>
  <si>
    <t>Vraag 2</t>
  </si>
  <si>
    <t>Vraag 3</t>
  </si>
  <si>
    <t>Vraag 4</t>
  </si>
  <si>
    <t>Vraag 5</t>
  </si>
  <si>
    <t xml:space="preserve">De vastgestelde interviewvragen (niet bekend bij de inschrijver): </t>
  </si>
  <si>
    <t>Inschrijver 1</t>
  </si>
  <si>
    <t>Inschrijver 2</t>
  </si>
  <si>
    <t>Inschrijver 3</t>
  </si>
  <si>
    <t>Totaal behaalde waarde interview sleutelfunctionarissen:</t>
  </si>
  <si>
    <t>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Om de kwaliteit en toegevoegde waarde van de inschrijver(s) te kunnen beoordelen dient inschrijver haar kwaliteit aan te tonen en meerwaarde uit te werken conform onderstaande open vragen.</t>
  </si>
  <si>
    <t>6.1.1	PLAN VAN AANPAK (AANVANG DIENSTVERLENING)</t>
  </si>
  <si>
    <t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(ZAAM-diensten en alle scholen) van de opdrachtgever? Inschrijver beschrijft daarbij minimaal hoe zij vanuit een partnerschap met een langdurige insteek zich gaat verdiepen over de verschillende scholen in cultuur, behoefte, aard van het onderwijs en plaats van de school in de samenleving;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t>
  </si>
  <si>
    <t>Inschrijver dient te beschrijven op maximaal 4 A4 (toe te voegen op TenderNed) op welke wijze zij invulling geef aan goed werkgeverschap gericht op haar eigen en toekomstige medewerkers in deze vraag gericht op Onderwijsgevend personeel (OP). Het doel van deze vraag is dat opdrachtgever van inschrijver wil weten hoe aantrekkelijk zij als werkgever is in combinatie met de opdrachtgever en beschrijft hierbij minimaal de volgende punten;
1.	Communicatie (middelen/ frequentie) met potentiële OP-kandidaten;
2.	Communicatie (middelen/ frequentie) met OP-medewerkers onder contract;
3.	Organiseren (gezamenlijke) events voor OP-kandidaten;
4.	Ontwikkeling (deskundigheidsbevordering) van OP-medewerkers onder contract van de opdrachtnemer en OP-medewerkers van de opdrachtgever (daarbij tevens lettend op een eigen opleidingsprogramma maar ook op de ZAAM Academie en Opleidingsschool De Dam);
5.	Ontwikkeling potentiële OP-kandidaten;
6.	De wijze van langdurig binden en motiveren van potentiële OP-kandidaten (binnen en buiten de regio Amsterdam) aan de organisatie van de inschrijver in combinatie met de opdrachtgever als 1 geheel;
7.	Wat inschrijver aan aanvullende arbeidsvoorwaarden biedt voor OP-krachten in de regio Amsterdam ter voorkoming van vertrek om economische (hoge woonlasten) redenen.</t>
  </si>
  <si>
    <t xml:space="preserve">6.1.3	DASHBOARD KLANT- EN MEDEWERKERSERVARINGEN </t>
  </si>
  <si>
    <t>Inschrijver dient te beschrijven op maximaal 2 A4 (toe te voegen op TenderNed) op welke wijze zij informatie verzamelt, analyseert, presenteert en omzet naar (welke) acties, omtrent de ervaringen en tevredenheid van klanten en potentiële kandidaten (ingedeeld in functiegroepen) die onder contract bij inschrijver zijn. Inschrijver laat daarbij een dashboard zien in de inschrijving waaruit de meerwaarde hiervan blijkt.</t>
  </si>
  <si>
    <t>6.1.4	AANPAK WERVING- EN SELECTIEPROCES EN DATABASE</t>
  </si>
  <si>
    <t xml:space="preserve">Inschrijver dient te beschrijven op maximaal 3 A4 (toe te voegen op TenderNed) welke werkwijze zij hanteert bij of voorafgaand van een aanvraag voor onderwijsgevend personeel voor een Voortgezet Onderwijsorganisatie. Inschrijver beschrijft hierbij minimaal;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t>
  </si>
  <si>
    <t>6.1.5	TEAM ACCOUNT-/ SUCCESMANAGEMENT/ PARTNERSCHAP</t>
  </si>
  <si>
    <t>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ZAAM, 24 scholen,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ZAAM hierbij betrekken?</t>
  </si>
  <si>
    <t>6.1.6	 PARTNERPARTIJEN</t>
  </si>
  <si>
    <t>Inschrijver dient te beschrijven op maximaal 2 A4 (toe te voegen op TenderNed)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het College van Bestuur met betrekking tot het aanstellen van interim schooldirecteuren/ managers.
-	welke risico’s zij ziet en welke beheersmaatregelen zij hier tegen gaat treffen.</t>
  </si>
  <si>
    <t>€ 18.000,-</t>
  </si>
  <si>
    <t>€ 9.000,-</t>
  </si>
  <si>
    <t>€ 3.600,-</t>
  </si>
  <si>
    <t>€ 12.000,-</t>
  </si>
  <si>
    <t>€ 2.400,-</t>
  </si>
  <si>
    <t>€ 24.000,-</t>
  </si>
  <si>
    <t>€ 4.800,-</t>
  </si>
  <si>
    <t>€ 36.000,-</t>
  </si>
  <si>
    <t>€ 7.200,-</t>
  </si>
  <si>
    <t xml:space="preserve">Interview sleutelfunctionarissen </t>
  </si>
  <si>
    <t xml:space="preserve">De inschrijver zal zes vragen gesteld krijgen die op voorhand zijn vastgesteld en voor iedere inschrijver gelijk zijn. Deze vragen zijn opgesteld VOOR publicatie van deze aanbesteding en in bewaring gesteld bij het begeleidende adviesbureau. </t>
  </si>
  <si>
    <t>Vraag 6</t>
  </si>
  <si>
    <t>€ 10.000,-</t>
  </si>
  <si>
    <t>€ 5.000,-</t>
  </si>
  <si>
    <t>Beoordelaar 6: &lt;&lt;&gt;&gt;</t>
  </si>
  <si>
    <t>Beoordelaar 5: &lt;&lt;&gt;&gt;</t>
  </si>
  <si>
    <t>Beoordelaar 5</t>
  </si>
  <si>
    <t>Beoordelaar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</si>
</sst>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12"/>
      <color indexed="8"/>
      <name val="Verdana"/>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top style="thin">
        <color rgb="FF000000"/>
      </top>
      <bottom style="thin">
        <color rgb="FF000000"/>
      </bottom>
      <diagonal/>
    </border>
    <border>
      <left style="thin">
        <color auto="1"/>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41">
    <xf numFmtId="0" fontId="0" fillId="0" borderId="0" xfId="0"/>
    <xf numFmtId="0" fontId="2" fillId="0" borderId="0" xfId="0" applyFont="1"/>
    <xf numFmtId="0" fontId="0" fillId="0" borderId="0" xfId="0" applyAlignment="1">
      <alignment wrapText="1"/>
    </xf>
    <xf numFmtId="0" fontId="7" fillId="0" borderId="0" xfId="0" applyFont="1"/>
    <xf numFmtId="165" fontId="3" fillId="2" borderId="10" xfId="0" applyNumberFormat="1" applyFont="1" applyFill="1" applyBorder="1" applyAlignment="1" applyProtection="1">
      <alignment horizontal="center" vertical="center"/>
      <protection locked="0"/>
    </xf>
    <xf numFmtId="0" fontId="4" fillId="2" borderId="8" xfId="0" applyFont="1" applyFill="1" applyBorder="1" applyAlignment="1">
      <alignment horizontal="left" vertical="center" indent="1"/>
    </xf>
    <xf numFmtId="0" fontId="1" fillId="0" borderId="0" xfId="0" applyFont="1" applyFill="1" applyBorder="1" applyAlignment="1">
      <alignment vertical="center"/>
    </xf>
    <xf numFmtId="0" fontId="0" fillId="0" borderId="0" xfId="0" applyBorder="1"/>
    <xf numFmtId="0" fontId="0" fillId="0" borderId="0" xfId="0" applyAlignment="1">
      <alignment horizontal="left"/>
    </xf>
    <xf numFmtId="0" fontId="17"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12"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4" fillId="3" borderId="1" xfId="0" applyFont="1" applyFill="1" applyBorder="1" applyAlignment="1" applyProtection="1">
      <alignment horizontal="left" vertical="center" indent="1"/>
      <protection locked="0"/>
    </xf>
    <xf numFmtId="0" fontId="1" fillId="0" borderId="0" xfId="0" applyFont="1"/>
    <xf numFmtId="0" fontId="1" fillId="6" borderId="1" xfId="0" applyFont="1" applyFill="1" applyBorder="1" applyAlignment="1">
      <alignment horizontal="left" vertical="center" indent="1"/>
    </xf>
    <xf numFmtId="165" fontId="3" fillId="2" borderId="5" xfId="0" applyNumberFormat="1" applyFont="1" applyFill="1" applyBorder="1" applyAlignment="1">
      <alignment horizontal="center" vertical="center"/>
    </xf>
    <xf numFmtId="165" fontId="3" fillId="2" borderId="3" xfId="0" applyNumberFormat="1" applyFont="1" applyFill="1" applyBorder="1" applyAlignment="1">
      <alignment horizontal="center" vertical="center" wrapText="1"/>
    </xf>
    <xf numFmtId="0" fontId="2" fillId="3" borderId="2" xfId="0" applyFont="1" applyFill="1" applyBorder="1"/>
    <xf numFmtId="0" fontId="2" fillId="2" borderId="8" xfId="0" applyFont="1" applyFill="1" applyBorder="1"/>
    <xf numFmtId="0" fontId="2" fillId="3" borderId="4" xfId="0" applyFont="1" applyFill="1" applyBorder="1"/>
    <xf numFmtId="0" fontId="2" fillId="3" borderId="3" xfId="0" applyFont="1" applyFill="1" applyBorder="1"/>
    <xf numFmtId="0" fontId="4" fillId="3" borderId="1" xfId="0" applyFont="1" applyFill="1" applyBorder="1" applyAlignment="1">
      <alignment horizontal="left" vertical="center" indent="1"/>
    </xf>
    <xf numFmtId="0" fontId="2" fillId="2" borderId="0" xfId="0" applyFont="1" applyFill="1"/>
    <xf numFmtId="165" fontId="2" fillId="0" borderId="0" xfId="0" applyNumberFormat="1" applyFont="1" applyAlignment="1">
      <alignment horizontal="center"/>
    </xf>
    <xf numFmtId="0" fontId="1" fillId="0" borderId="7" xfId="0" applyFont="1" applyBorder="1" applyAlignment="1">
      <alignment vertical="center"/>
    </xf>
    <xf numFmtId="0" fontId="1" fillId="0" borderId="0" xfId="0" applyFont="1" applyAlignment="1">
      <alignment vertical="center"/>
    </xf>
    <xf numFmtId="164" fontId="2" fillId="2" borderId="8" xfId="0" applyNumberFormat="1" applyFont="1" applyFill="1" applyBorder="1" applyAlignment="1">
      <alignment horizontal="center" vertical="center" wrapText="1"/>
    </xf>
    <xf numFmtId="0" fontId="20" fillId="3" borderId="9"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wrapText="1"/>
    </xf>
    <xf numFmtId="164" fontId="2" fillId="7" borderId="2" xfId="0" applyNumberFormat="1" applyFont="1" applyFill="1" applyBorder="1" applyAlignment="1">
      <alignment horizontal="center" vertical="center" wrapText="1"/>
    </xf>
    <xf numFmtId="0" fontId="9" fillId="8" borderId="2" xfId="0" applyFont="1" applyFill="1" applyBorder="1" applyAlignment="1" applyProtection="1">
      <alignment horizontal="center" vertical="center" wrapText="1"/>
      <protection locked="0"/>
    </xf>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2" fillId="6" borderId="3" xfId="0" applyFont="1" applyFill="1" applyBorder="1" applyAlignment="1">
      <alignment horizontal="center" vertical="center"/>
    </xf>
    <xf numFmtId="0" fontId="11" fillId="0" borderId="0" xfId="0" applyFont="1" applyAlignment="1">
      <alignment horizontal="right" vertical="center" wrapText="1"/>
    </xf>
    <xf numFmtId="0" fontId="9" fillId="0" borderId="0" xfId="0" applyFont="1" applyAlignment="1">
      <alignment horizontal="center" vertical="center" wrapText="1"/>
    </xf>
    <xf numFmtId="0" fontId="11" fillId="3" borderId="2" xfId="0" applyFont="1" applyFill="1" applyBorder="1" applyAlignment="1">
      <alignment vertical="center"/>
    </xf>
    <xf numFmtId="0" fontId="8" fillId="3" borderId="4" xfId="0" applyFont="1" applyFill="1" applyBorder="1" applyAlignment="1">
      <alignment vertical="center"/>
    </xf>
    <xf numFmtId="0" fontId="8"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8" borderId="1" xfId="0" applyFont="1" applyFill="1" applyBorder="1" applyAlignment="1" applyProtection="1">
      <alignment horizontal="center" vertical="center" wrapText="1"/>
      <protection locked="0"/>
    </xf>
    <xf numFmtId="0" fontId="1" fillId="6" borderId="2" xfId="0" applyFont="1" applyFill="1" applyBorder="1" applyAlignment="1">
      <alignment vertical="center"/>
    </xf>
    <xf numFmtId="0" fontId="4" fillId="0" borderId="8" xfId="0" applyFont="1" applyBorder="1" applyAlignment="1">
      <alignment horizontal="left" vertical="center" indent="1"/>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0" borderId="8" xfId="0" applyFont="1" applyBorder="1" applyAlignment="1">
      <alignment horizontal="left" vertical="center"/>
    </xf>
    <xf numFmtId="0" fontId="1" fillId="4" borderId="1" xfId="0" applyFont="1" applyFill="1" applyBorder="1" applyAlignment="1">
      <alignment vertical="center" wrapText="1"/>
    </xf>
    <xf numFmtId="166" fontId="1" fillId="4" borderId="13" xfId="0" applyNumberFormat="1" applyFont="1" applyFill="1" applyBorder="1" applyAlignment="1">
      <alignment horizontal="center" vertical="center" wrapText="1"/>
    </xf>
    <xf numFmtId="166" fontId="1" fillId="4" borderId="1"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6" fillId="8"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7" fontId="4" fillId="0" borderId="8" xfId="0" applyNumberFormat="1" applyFont="1" applyBorder="1" applyAlignment="1">
      <alignment horizontal="left" vertical="center"/>
    </xf>
    <xf numFmtId="166" fontId="15" fillId="7" borderId="2" xfId="0" applyNumberFormat="1" applyFont="1" applyFill="1" applyBorder="1" applyAlignment="1">
      <alignment vertical="center" wrapText="1"/>
    </xf>
    <xf numFmtId="166" fontId="15" fillId="7" borderId="3" xfId="0" applyNumberFormat="1" applyFont="1" applyFill="1" applyBorder="1" applyAlignment="1">
      <alignment vertical="center" wrapText="1"/>
    </xf>
    <xf numFmtId="0" fontId="14" fillId="5" borderId="13" xfId="0" applyFont="1" applyFill="1" applyBorder="1" applyAlignment="1">
      <alignment horizontal="left" vertical="center" wrapText="1"/>
    </xf>
    <xf numFmtId="0" fontId="13" fillId="3" borderId="4" xfId="0" applyFont="1" applyFill="1" applyBorder="1" applyAlignment="1">
      <alignment vertical="center"/>
    </xf>
    <xf numFmtId="0" fontId="21" fillId="3" borderId="2" xfId="0" applyFont="1" applyFill="1" applyBorder="1" applyAlignment="1">
      <alignment vertical="center"/>
    </xf>
    <xf numFmtId="0" fontId="2" fillId="5" borderId="1" xfId="0" applyFont="1" applyFill="1" applyBorder="1" applyAlignment="1">
      <alignment horizontal="justify" vertical="center" wrapText="1"/>
    </xf>
    <xf numFmtId="0" fontId="12" fillId="5" borderId="1" xfId="0" applyFont="1" applyFill="1" applyBorder="1" applyAlignment="1">
      <alignment horizontal="justify" vertical="center" wrapText="1"/>
    </xf>
    <xf numFmtId="0" fontId="2" fillId="4" borderId="13" xfId="0" applyFont="1" applyFill="1" applyBorder="1" applyAlignment="1">
      <alignment vertical="center" wrapText="1"/>
    </xf>
    <xf numFmtId="0" fontId="2" fillId="4" borderId="12" xfId="0" applyFont="1" applyFill="1" applyBorder="1" applyAlignment="1">
      <alignment vertical="center" wrapText="1"/>
    </xf>
    <xf numFmtId="0" fontId="4" fillId="2" borderId="8" xfId="0" applyFont="1" applyFill="1" applyBorder="1" applyAlignment="1" applyProtection="1">
      <alignment horizontal="left" vertical="center" indent="1"/>
    </xf>
    <xf numFmtId="0" fontId="21" fillId="3" borderId="3" xfId="0" applyFont="1" applyFill="1" applyBorder="1" applyAlignment="1">
      <alignment horizontal="center" vertical="center"/>
    </xf>
    <xf numFmtId="0" fontId="2" fillId="5" borderId="15" xfId="0" applyFont="1" applyFill="1" applyBorder="1" applyAlignment="1">
      <alignment horizontal="justify" vertical="center" wrapText="1"/>
    </xf>
    <xf numFmtId="0" fontId="12" fillId="5" borderId="15" xfId="0" applyFont="1" applyFill="1" applyBorder="1" applyAlignment="1">
      <alignment horizontal="justify" vertical="center" wrapText="1"/>
    </xf>
    <xf numFmtId="0" fontId="2" fillId="5" borderId="16" xfId="0" applyFont="1" applyFill="1" applyBorder="1" applyAlignment="1">
      <alignment horizontal="justify" vertical="center" wrapText="1"/>
    </xf>
    <xf numFmtId="0" fontId="21" fillId="3" borderId="4" xfId="0" applyFont="1" applyFill="1" applyBorder="1" applyAlignment="1">
      <alignment vertical="center"/>
    </xf>
    <xf numFmtId="164" fontId="3" fillId="2" borderId="14" xfId="0" applyNumberFormat="1" applyFont="1" applyFill="1" applyBorder="1" applyAlignment="1">
      <alignment horizontal="center" vertical="center" wrapText="1"/>
    </xf>
    <xf numFmtId="164" fontId="3" fillId="0" borderId="14" xfId="0" applyNumberFormat="1" applyFont="1" applyBorder="1" applyAlignment="1">
      <alignment horizontal="center" vertical="center" wrapText="1"/>
    </xf>
    <xf numFmtId="0" fontId="20" fillId="3" borderId="1" xfId="0" applyFont="1" applyFill="1" applyBorder="1" applyAlignment="1">
      <alignment horizontal="center" vertical="center"/>
    </xf>
    <xf numFmtId="0" fontId="22" fillId="9" borderId="2"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0" fontId="2" fillId="4" borderId="13" xfId="0" applyFont="1" applyFill="1" applyBorder="1" applyAlignment="1">
      <alignment horizontal="left" vertical="center" wrapText="1"/>
    </xf>
    <xf numFmtId="0" fontId="2" fillId="4" borderId="12"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0" fontId="1"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xf numFmtId="0" fontId="10" fillId="8" borderId="6" xfId="0" applyFont="1" applyFill="1" applyBorder="1" applyAlignment="1">
      <alignment horizontal="right" vertical="center" wrapText="1"/>
    </xf>
    <xf numFmtId="0" fontId="10" fillId="8" borderId="11" xfId="0" applyFont="1" applyFill="1" applyBorder="1" applyAlignment="1">
      <alignment horizontal="right" vertical="center" wrapText="1"/>
    </xf>
    <xf numFmtId="0" fontId="11" fillId="9" borderId="9" xfId="0" applyFont="1" applyFill="1" applyBorder="1" applyAlignment="1">
      <alignment horizontal="right" vertical="center" wrapText="1"/>
    </xf>
    <xf numFmtId="0" fontId="11" fillId="9" borderId="5" xfId="0" applyFont="1" applyFill="1" applyBorder="1" applyAlignment="1">
      <alignment horizontal="right" vertical="center" wrapText="1"/>
    </xf>
    <xf numFmtId="0" fontId="3" fillId="4" borderId="13"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164" fontId="19" fillId="5" borderId="8" xfId="0" applyNumberFormat="1" applyFont="1" applyFill="1" applyBorder="1" applyAlignment="1" applyProtection="1">
      <alignment horizontal="center" vertical="center" wrapText="1"/>
      <protection locked="0"/>
    </xf>
    <xf numFmtId="164" fontId="19" fillId="5" borderId="12" xfId="0" applyNumberFormat="1" applyFont="1" applyFill="1" applyBorder="1" applyAlignment="1" applyProtection="1">
      <alignment horizontal="center" vertical="center" wrapText="1"/>
      <protection locked="0"/>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18" fillId="7" borderId="2" xfId="0" applyFont="1" applyFill="1" applyBorder="1" applyAlignment="1">
      <alignment horizontal="right" vertical="center" wrapText="1"/>
    </xf>
    <xf numFmtId="0" fontId="18" fillId="7" borderId="3" xfId="0" applyFont="1" applyFill="1" applyBorder="1" applyAlignment="1">
      <alignment horizontal="right" vertical="center" wrapText="1"/>
    </xf>
    <xf numFmtId="0" fontId="10" fillId="8"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5"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21"/>
  <sheetViews>
    <sheetView showGridLines="0" topLeftCell="A10" zoomScaleNormal="100" workbookViewId="0">
      <selection activeCell="A14" sqref="A14:XFD14"/>
    </sheetView>
  </sheetViews>
  <sheetFormatPr baseColWidth="10" defaultColWidth="8.83203125" defaultRowHeight="15" x14ac:dyDescent="0.2"/>
  <cols>
    <col min="1" max="1" width="45.83203125" customWidth="1"/>
    <col min="2" max="7" width="15.83203125" customWidth="1"/>
  </cols>
  <sheetData>
    <row r="1" spans="1:7" s="8" customFormat="1" ht="30" customHeight="1" x14ac:dyDescent="0.2">
      <c r="A1" s="84" t="s">
        <v>24</v>
      </c>
      <c r="B1" s="85"/>
      <c r="C1" s="85"/>
      <c r="D1" s="85"/>
      <c r="E1" s="85"/>
      <c r="F1" s="85"/>
      <c r="G1" s="86"/>
    </row>
    <row r="2" spans="1:7" s="2" customFormat="1" ht="80" customHeight="1" x14ac:dyDescent="0.2">
      <c r="A2" s="87" t="s">
        <v>55</v>
      </c>
      <c r="B2" s="88"/>
      <c r="C2" s="88"/>
      <c r="D2" s="88"/>
      <c r="E2" s="88"/>
      <c r="F2" s="88"/>
      <c r="G2" s="89"/>
    </row>
    <row r="3" spans="1:7" s="2" customFormat="1" ht="25" customHeight="1" x14ac:dyDescent="0.2">
      <c r="A3" s="92" t="s">
        <v>56</v>
      </c>
      <c r="B3" s="93"/>
      <c r="C3" s="93"/>
      <c r="D3" s="93"/>
      <c r="E3" s="93"/>
      <c r="F3" s="93"/>
      <c r="G3" s="94"/>
    </row>
    <row r="4" spans="1:7" s="2" customFormat="1" ht="220" customHeight="1" x14ac:dyDescent="0.2">
      <c r="A4" s="95" t="s">
        <v>57</v>
      </c>
      <c r="B4" s="96"/>
      <c r="C4" s="96"/>
      <c r="D4" s="96"/>
      <c r="E4" s="96"/>
      <c r="F4" s="96"/>
      <c r="G4" s="97"/>
    </row>
    <row r="5" spans="1:7" s="2" customFormat="1" ht="25" customHeight="1" x14ac:dyDescent="0.2">
      <c r="A5" s="92" t="s">
        <v>41</v>
      </c>
      <c r="B5" s="93"/>
      <c r="C5" s="93"/>
      <c r="D5" s="93"/>
      <c r="E5" s="93"/>
      <c r="F5" s="93"/>
      <c r="G5" s="94"/>
    </row>
    <row r="6" spans="1:7" s="2" customFormat="1" ht="190" customHeight="1" x14ac:dyDescent="0.2">
      <c r="A6" s="95" t="s">
        <v>58</v>
      </c>
      <c r="B6" s="96"/>
      <c r="C6" s="96" t="s">
        <v>7</v>
      </c>
      <c r="D6" s="96"/>
      <c r="E6" s="96"/>
      <c r="F6" s="96"/>
      <c r="G6" s="97"/>
    </row>
    <row r="7" spans="1:7" s="2" customFormat="1" ht="25" customHeight="1" x14ac:dyDescent="0.2">
      <c r="A7" s="92" t="s">
        <v>59</v>
      </c>
      <c r="B7" s="93"/>
      <c r="C7" s="93"/>
      <c r="D7" s="93"/>
      <c r="E7" s="93"/>
      <c r="F7" s="93"/>
      <c r="G7" s="94"/>
    </row>
    <row r="8" spans="1:7" s="2" customFormat="1" ht="50" customHeight="1" x14ac:dyDescent="0.2">
      <c r="A8" s="95" t="s">
        <v>60</v>
      </c>
      <c r="B8" s="96"/>
      <c r="C8" s="96" t="s">
        <v>16</v>
      </c>
      <c r="D8" s="96"/>
      <c r="E8" s="96"/>
      <c r="F8" s="96"/>
      <c r="G8" s="97"/>
    </row>
    <row r="9" spans="1:7" s="2" customFormat="1" ht="25" customHeight="1" x14ac:dyDescent="0.2">
      <c r="A9" s="92" t="s">
        <v>61</v>
      </c>
      <c r="B9" s="93"/>
      <c r="C9" s="93"/>
      <c r="D9" s="93"/>
      <c r="E9" s="93"/>
      <c r="F9" s="93"/>
      <c r="G9" s="94"/>
    </row>
    <row r="10" spans="1:7" s="2" customFormat="1" ht="130" customHeight="1" x14ac:dyDescent="0.2">
      <c r="A10" s="95" t="s">
        <v>62</v>
      </c>
      <c r="B10" s="96"/>
      <c r="C10" s="96"/>
      <c r="D10" s="96"/>
      <c r="E10" s="96"/>
      <c r="F10" s="96"/>
      <c r="G10" s="97"/>
    </row>
    <row r="11" spans="1:7" s="2" customFormat="1" ht="25" customHeight="1" x14ac:dyDescent="0.2">
      <c r="A11" s="92" t="s">
        <v>63</v>
      </c>
      <c r="B11" s="93"/>
      <c r="C11" s="93"/>
      <c r="D11" s="93"/>
      <c r="E11" s="93"/>
      <c r="F11" s="93"/>
      <c r="G11" s="94"/>
    </row>
    <row r="12" spans="1:7" s="2" customFormat="1" ht="130" customHeight="1" x14ac:dyDescent="0.2">
      <c r="A12" s="95" t="s">
        <v>64</v>
      </c>
      <c r="B12" s="96"/>
      <c r="C12" s="96"/>
      <c r="D12" s="96"/>
      <c r="E12" s="96"/>
      <c r="F12" s="96"/>
      <c r="G12" s="97"/>
    </row>
    <row r="13" spans="1:7" s="2" customFormat="1" ht="25" customHeight="1" x14ac:dyDescent="0.2">
      <c r="A13" s="92" t="s">
        <v>65</v>
      </c>
      <c r="B13" s="93"/>
      <c r="C13" s="93"/>
      <c r="D13" s="93"/>
      <c r="E13" s="93"/>
      <c r="F13" s="93"/>
      <c r="G13" s="94"/>
    </row>
    <row r="14" spans="1:7" s="2" customFormat="1" ht="210" customHeight="1" x14ac:dyDescent="0.2">
      <c r="A14" s="95" t="s">
        <v>66</v>
      </c>
      <c r="B14" s="96"/>
      <c r="C14" s="96"/>
      <c r="D14" s="96"/>
      <c r="E14" s="96"/>
      <c r="F14" s="96"/>
      <c r="G14" s="97"/>
    </row>
    <row r="15" spans="1:7" ht="25" customHeight="1" x14ac:dyDescent="0.2">
      <c r="A15" s="12" t="s">
        <v>0</v>
      </c>
      <c r="B15" s="13" t="s">
        <v>18</v>
      </c>
      <c r="C15" s="13" t="s">
        <v>19</v>
      </c>
      <c r="D15" s="13" t="s">
        <v>20</v>
      </c>
      <c r="E15" s="13" t="s">
        <v>21</v>
      </c>
      <c r="F15" s="13" t="s">
        <v>22</v>
      </c>
      <c r="G15" s="13" t="s">
        <v>23</v>
      </c>
    </row>
    <row r="16" spans="1:7" ht="20" customHeight="1" x14ac:dyDescent="0.2">
      <c r="A16" s="75" t="s">
        <v>11</v>
      </c>
      <c r="B16" s="14" t="s">
        <v>67</v>
      </c>
      <c r="C16" s="14" t="s">
        <v>67</v>
      </c>
      <c r="D16" s="14" t="s">
        <v>70</v>
      </c>
      <c r="E16" s="14" t="s">
        <v>70</v>
      </c>
      <c r="F16" s="14" t="s">
        <v>72</v>
      </c>
      <c r="G16" s="14" t="s">
        <v>74</v>
      </c>
    </row>
    <row r="17" spans="1:7" ht="20" customHeight="1" x14ac:dyDescent="0.2">
      <c r="A17" s="76" t="s">
        <v>10</v>
      </c>
      <c r="B17" s="14" t="s">
        <v>68</v>
      </c>
      <c r="C17" s="14" t="s">
        <v>68</v>
      </c>
      <c r="D17" s="14" t="s">
        <v>43</v>
      </c>
      <c r="E17" s="14" t="s">
        <v>43</v>
      </c>
      <c r="F17" s="14" t="s">
        <v>70</v>
      </c>
      <c r="G17" s="14" t="s">
        <v>67</v>
      </c>
    </row>
    <row r="18" spans="1:7" ht="20" customHeight="1" x14ac:dyDescent="0.2">
      <c r="A18" s="76" t="s">
        <v>9</v>
      </c>
      <c r="B18" s="14" t="s">
        <v>69</v>
      </c>
      <c r="C18" s="14" t="s">
        <v>69</v>
      </c>
      <c r="D18" s="14" t="s">
        <v>71</v>
      </c>
      <c r="E18" s="14" t="s">
        <v>71</v>
      </c>
      <c r="F18" s="14" t="s">
        <v>73</v>
      </c>
      <c r="G18" s="14" t="s">
        <v>75</v>
      </c>
    </row>
    <row r="19" spans="1:7" ht="20" customHeight="1" x14ac:dyDescent="0.2">
      <c r="A19" s="75" t="s">
        <v>8</v>
      </c>
      <c r="B19" s="14" t="s">
        <v>25</v>
      </c>
      <c r="C19" s="14" t="s">
        <v>25</v>
      </c>
      <c r="D19" s="14" t="s">
        <v>25</v>
      </c>
      <c r="E19" s="14" t="s">
        <v>25</v>
      </c>
      <c r="F19" s="14" t="s">
        <v>25</v>
      </c>
      <c r="G19" s="14" t="s">
        <v>25</v>
      </c>
    </row>
    <row r="20" spans="1:7" ht="20" customHeight="1" x14ac:dyDescent="0.2">
      <c r="A20" s="77" t="s">
        <v>7</v>
      </c>
      <c r="B20" s="66" t="s">
        <v>17</v>
      </c>
      <c r="C20" s="66" t="s">
        <v>17</v>
      </c>
      <c r="D20" s="66" t="s">
        <v>17</v>
      </c>
      <c r="E20" s="66" t="s">
        <v>17</v>
      </c>
      <c r="F20" s="66" t="s">
        <v>17</v>
      </c>
      <c r="G20" s="66" t="s">
        <v>17</v>
      </c>
    </row>
    <row r="21" spans="1:7" ht="20" customHeight="1" x14ac:dyDescent="0.2">
      <c r="A21" s="68" t="s">
        <v>6</v>
      </c>
      <c r="B21" s="67"/>
      <c r="C21" s="67"/>
      <c r="D21" s="67"/>
      <c r="E21" s="67"/>
      <c r="F21" s="90"/>
      <c r="G21" s="91"/>
    </row>
  </sheetData>
  <sheetProtection algorithmName="SHA-512" hashValue="2yPH/MKwHKB3GWzvC0UMU3l9h4dfTJJLc6iGFN4TZcLQq8Py4Hp3LZRDaxcOSrxleaAHOQF1ry30GcKK5eJbCQ==" saltValue="wgL5WiaPeph8DGj6CKYI4w==" spinCount="100000" sheet="1" objects="1" scenarios="1"/>
  <mergeCells count="15">
    <mergeCell ref="A1:G1"/>
    <mergeCell ref="A2:G2"/>
    <mergeCell ref="F21:G21"/>
    <mergeCell ref="A3:G3"/>
    <mergeCell ref="A4:G4"/>
    <mergeCell ref="A5:G5"/>
    <mergeCell ref="A6:G6"/>
    <mergeCell ref="A7:G7"/>
    <mergeCell ref="A8:G8"/>
    <mergeCell ref="A9:G9"/>
    <mergeCell ref="A10:G10"/>
    <mergeCell ref="A11:G11"/>
    <mergeCell ref="A12:G12"/>
    <mergeCell ref="A13:G13"/>
    <mergeCell ref="A14:G14"/>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C4" sqref="C4"/>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8" t="s">
        <v>32</v>
      </c>
      <c r="B1" s="49"/>
      <c r="C1" s="50"/>
      <c r="D1" s="49"/>
      <c r="E1" s="50"/>
      <c r="F1" s="49"/>
      <c r="G1" s="50"/>
    </row>
    <row r="2" spans="1:7" ht="30" customHeight="1" x14ac:dyDescent="0.2">
      <c r="A2" s="51" t="s">
        <v>33</v>
      </c>
      <c r="B2" s="49"/>
      <c r="C2" s="52" t="str">
        <f>'Beoordelaar 1'!C1:D1</f>
        <v>Inschrijver 1</v>
      </c>
      <c r="D2" s="53"/>
      <c r="E2" s="52" t="str">
        <f>'Beoordelaar 1'!F1</f>
        <v>Inschrijver 2</v>
      </c>
      <c r="F2" s="53"/>
      <c r="G2" s="52" t="str">
        <f>'Beoordelaar 1'!I1</f>
        <v>Inschrijver 3</v>
      </c>
    </row>
    <row r="3" spans="1:7" s="2" customFormat="1" ht="35" customHeight="1" x14ac:dyDescent="0.2">
      <c r="A3" s="54" t="s">
        <v>37</v>
      </c>
      <c r="B3" s="49"/>
      <c r="C3" s="55" t="e">
        <f>Consensus!D52</f>
        <v>#VALUE!</v>
      </c>
      <c r="D3" s="53"/>
      <c r="E3" s="55" t="e">
        <f>Consensus!G52</f>
        <v>#VALUE!</v>
      </c>
      <c r="F3" s="53"/>
      <c r="G3" s="55" t="e">
        <f>Consensus!J52</f>
        <v>#VALUE!</v>
      </c>
    </row>
    <row r="4" spans="1:7" s="2" customFormat="1" ht="35" customHeight="1" x14ac:dyDescent="0.2">
      <c r="A4" s="54" t="s">
        <v>38</v>
      </c>
      <c r="B4" s="49"/>
      <c r="C4" s="56" t="e">
        <f>Consensus!D104</f>
        <v>#VALUE!</v>
      </c>
      <c r="D4" s="53"/>
      <c r="E4" s="56" t="e">
        <f>Consensus!G104</f>
        <v>#VALUE!</v>
      </c>
      <c r="F4" s="53"/>
      <c r="G4" s="56" t="e">
        <f>Consensus!J104</f>
        <v>#VALUE!</v>
      </c>
    </row>
    <row r="5" spans="1:7" ht="30" customHeight="1" x14ac:dyDescent="0.2">
      <c r="A5" s="57" t="s">
        <v>34</v>
      </c>
      <c r="B5" s="49"/>
      <c r="C5" s="58" t="e">
        <f>C3+C4</f>
        <v>#VALUE!</v>
      </c>
      <c r="D5" s="53"/>
      <c r="E5" s="58" t="e">
        <f>E3+E4</f>
        <v>#VALUE!</v>
      </c>
      <c r="F5" s="53"/>
      <c r="G5" s="58" t="e">
        <f>G3+G4</f>
        <v>#VALUE!</v>
      </c>
    </row>
    <row r="6" spans="1:7" ht="15" customHeight="1" x14ac:dyDescent="0.2"/>
    <row r="7" spans="1:7" ht="30" customHeight="1" x14ac:dyDescent="0.2">
      <c r="A7" s="59" t="s">
        <v>35</v>
      </c>
      <c r="B7" s="49"/>
      <c r="C7" s="60">
        <v>0</v>
      </c>
      <c r="D7" s="53"/>
      <c r="E7" s="60">
        <v>0</v>
      </c>
      <c r="F7" s="53"/>
      <c r="G7" s="60">
        <v>0</v>
      </c>
    </row>
    <row r="9" spans="1:7" ht="30" customHeight="1" x14ac:dyDescent="0.2">
      <c r="A9" s="61" t="s">
        <v>36</v>
      </c>
      <c r="B9" s="49"/>
      <c r="C9" s="62" t="e">
        <f>C7-C5</f>
        <v>#VALUE!</v>
      </c>
      <c r="D9" s="63"/>
      <c r="E9" s="62" t="e">
        <f>E7-E5</f>
        <v>#VALUE!</v>
      </c>
      <c r="F9" s="63"/>
      <c r="G9" s="62" t="e">
        <f>G7-G5</f>
        <v>#VALUE!</v>
      </c>
    </row>
    <row r="16" spans="1:7" ht="16" x14ac:dyDescent="0.2">
      <c r="C16" s="9"/>
    </row>
    <row r="17" spans="3:3" ht="16" x14ac:dyDescent="0.2">
      <c r="C17" s="9"/>
    </row>
    <row r="18" spans="3:3" ht="16" x14ac:dyDescent="0.2">
      <c r="C18" s="9"/>
    </row>
    <row r="19" spans="3:3" ht="16" x14ac:dyDescent="0.2">
      <c r="C19" s="9"/>
    </row>
  </sheetData>
  <sheetProtection algorithmName="SHA-512" hashValue="EE5F5zgKDO8dYObPqRLjLPqUdRd250ik914WcYImuo/OK26G9VhRnzV1I4vUfTI9MiV24Aw/5M5gESF5/kp64Q==" saltValue="L/C5eKwfn49cLazzA5LyS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K16"/>
  <sheetViews>
    <sheetView showGridLines="0" tabSelected="1" topLeftCell="A2" workbookViewId="0">
      <selection activeCell="F14" sqref="F14"/>
    </sheetView>
  </sheetViews>
  <sheetFormatPr baseColWidth="10" defaultRowHeight="15" x14ac:dyDescent="0.2"/>
  <cols>
    <col min="1" max="1" width="27.83203125" customWidth="1"/>
    <col min="2" max="7" width="13.83203125" customWidth="1"/>
    <col min="8" max="8" width="15.83203125" customWidth="1"/>
  </cols>
  <sheetData>
    <row r="1" spans="1:11" ht="30" customHeight="1" x14ac:dyDescent="0.2">
      <c r="A1" s="84" t="s">
        <v>76</v>
      </c>
      <c r="B1" s="85"/>
      <c r="C1" s="85"/>
      <c r="D1" s="85"/>
      <c r="E1" s="85"/>
      <c r="F1" s="85"/>
      <c r="G1" s="86"/>
      <c r="H1" s="6"/>
      <c r="I1" s="6"/>
      <c r="J1" s="6"/>
      <c r="K1" s="7"/>
    </row>
    <row r="2" spans="1:11" ht="60" customHeight="1" x14ac:dyDescent="0.2">
      <c r="A2" s="101" t="s">
        <v>77</v>
      </c>
      <c r="B2" s="102"/>
      <c r="C2" s="102"/>
      <c r="D2" s="102"/>
      <c r="E2" s="102"/>
      <c r="F2" s="102"/>
      <c r="G2" s="103"/>
    </row>
    <row r="3" spans="1:11" ht="35" customHeight="1" x14ac:dyDescent="0.2">
      <c r="A3" s="92" t="s">
        <v>50</v>
      </c>
      <c r="B3" s="93"/>
      <c r="C3" s="93"/>
      <c r="D3" s="93"/>
      <c r="E3" s="93"/>
      <c r="F3" s="93"/>
      <c r="G3" s="94"/>
    </row>
    <row r="4" spans="1:11" ht="54" customHeight="1" x14ac:dyDescent="0.2">
      <c r="A4" s="98" t="s">
        <v>45</v>
      </c>
      <c r="B4" s="99"/>
      <c r="C4" s="99"/>
      <c r="D4" s="99"/>
      <c r="E4" s="99"/>
      <c r="F4" s="99"/>
      <c r="G4" s="100"/>
    </row>
    <row r="5" spans="1:11" ht="54" customHeight="1" x14ac:dyDescent="0.2">
      <c r="A5" s="98" t="s">
        <v>46</v>
      </c>
      <c r="B5" s="99"/>
      <c r="C5" s="99"/>
      <c r="D5" s="99"/>
      <c r="E5" s="99"/>
      <c r="F5" s="99"/>
      <c r="G5" s="100"/>
    </row>
    <row r="6" spans="1:11" ht="54" customHeight="1" x14ac:dyDescent="0.2">
      <c r="A6" s="98" t="s">
        <v>47</v>
      </c>
      <c r="B6" s="99"/>
      <c r="C6" s="99"/>
      <c r="D6" s="99"/>
      <c r="E6" s="99"/>
      <c r="F6" s="99"/>
      <c r="G6" s="100"/>
    </row>
    <row r="7" spans="1:11" ht="54" customHeight="1" x14ac:dyDescent="0.2">
      <c r="A7" s="98" t="s">
        <v>48</v>
      </c>
      <c r="B7" s="99"/>
      <c r="C7" s="99"/>
      <c r="D7" s="99"/>
      <c r="E7" s="99"/>
      <c r="F7" s="99"/>
      <c r="G7" s="100"/>
    </row>
    <row r="8" spans="1:11" ht="54" customHeight="1" x14ac:dyDescent="0.2">
      <c r="A8" s="98" t="s">
        <v>49</v>
      </c>
      <c r="B8" s="99"/>
      <c r="C8" s="99"/>
      <c r="D8" s="99"/>
      <c r="E8" s="99"/>
      <c r="F8" s="99"/>
      <c r="G8" s="100"/>
    </row>
    <row r="9" spans="1:11" ht="54" customHeight="1" x14ac:dyDescent="0.2">
      <c r="A9" s="98" t="s">
        <v>78</v>
      </c>
      <c r="B9" s="99"/>
      <c r="C9" s="99"/>
      <c r="D9" s="99"/>
      <c r="E9" s="99"/>
      <c r="F9" s="99"/>
      <c r="G9" s="100"/>
    </row>
    <row r="10" spans="1:11" ht="30" customHeight="1" x14ac:dyDescent="0.2">
      <c r="A10" s="12" t="s">
        <v>0</v>
      </c>
      <c r="B10" s="12" t="s">
        <v>45</v>
      </c>
      <c r="C10" s="12" t="s">
        <v>46</v>
      </c>
      <c r="D10" s="12" t="s">
        <v>47</v>
      </c>
      <c r="E10" s="12" t="s">
        <v>48</v>
      </c>
      <c r="F10" s="12" t="s">
        <v>49</v>
      </c>
      <c r="G10" s="12" t="s">
        <v>78</v>
      </c>
    </row>
    <row r="11" spans="1:11" ht="20" customHeight="1" x14ac:dyDescent="0.2">
      <c r="A11" s="69" t="s">
        <v>11</v>
      </c>
      <c r="B11" s="14" t="s">
        <v>79</v>
      </c>
      <c r="C11" s="14" t="s">
        <v>79</v>
      </c>
      <c r="D11" s="14" t="s">
        <v>79</v>
      </c>
      <c r="E11" s="14" t="s">
        <v>79</v>
      </c>
      <c r="F11" s="14" t="s">
        <v>79</v>
      </c>
      <c r="G11" s="14" t="s">
        <v>79</v>
      </c>
    </row>
    <row r="12" spans="1:11" ht="20" customHeight="1" x14ac:dyDescent="0.2">
      <c r="A12" s="70" t="s">
        <v>10</v>
      </c>
      <c r="B12" s="14" t="s">
        <v>80</v>
      </c>
      <c r="C12" s="14" t="s">
        <v>80</v>
      </c>
      <c r="D12" s="14" t="s">
        <v>80</v>
      </c>
      <c r="E12" s="14" t="s">
        <v>80</v>
      </c>
      <c r="F12" s="14" t="s">
        <v>80</v>
      </c>
      <c r="G12" s="14" t="s">
        <v>80</v>
      </c>
    </row>
    <row r="13" spans="1:11" ht="20" customHeight="1" x14ac:dyDescent="0.2">
      <c r="A13" s="70" t="s">
        <v>9</v>
      </c>
      <c r="B13" s="14" t="s">
        <v>44</v>
      </c>
      <c r="C13" s="14" t="s">
        <v>44</v>
      </c>
      <c r="D13" s="14" t="s">
        <v>44</v>
      </c>
      <c r="E13" s="14" t="s">
        <v>44</v>
      </c>
      <c r="F13" s="14" t="s">
        <v>44</v>
      </c>
      <c r="G13" s="14" t="s">
        <v>44</v>
      </c>
    </row>
    <row r="14" spans="1:11" ht="20" customHeight="1" x14ac:dyDescent="0.2">
      <c r="A14" s="69" t="s">
        <v>8</v>
      </c>
      <c r="B14" s="14" t="s">
        <v>25</v>
      </c>
      <c r="C14" s="14" t="s">
        <v>25</v>
      </c>
      <c r="D14" s="14" t="s">
        <v>25</v>
      </c>
      <c r="E14" s="14" t="s">
        <v>25</v>
      </c>
      <c r="F14" s="14" t="s">
        <v>25</v>
      </c>
      <c r="G14" s="14" t="s">
        <v>42</v>
      </c>
    </row>
    <row r="15" spans="1:11" ht="20" customHeight="1" x14ac:dyDescent="0.2">
      <c r="A15" s="69" t="s">
        <v>7</v>
      </c>
      <c r="B15" s="15" t="s">
        <v>17</v>
      </c>
      <c r="C15" s="15" t="s">
        <v>17</v>
      </c>
      <c r="D15" s="15" t="s">
        <v>17</v>
      </c>
      <c r="E15" s="15" t="s">
        <v>17</v>
      </c>
      <c r="F15" s="15" t="s">
        <v>17</v>
      </c>
      <c r="G15" s="14" t="s">
        <v>25</v>
      </c>
    </row>
    <row r="16" spans="1:11" x14ac:dyDescent="0.2">
      <c r="A16" s="68" t="s">
        <v>6</v>
      </c>
      <c r="B16" s="78"/>
      <c r="C16" s="78"/>
      <c r="D16" s="78"/>
      <c r="E16" s="78"/>
      <c r="F16" s="78"/>
      <c r="G16" s="74"/>
    </row>
  </sheetData>
  <sheetProtection algorithmName="SHA-512" hashValue="R8qJ9RdiNJASGRroFmZNKF596qJVlvvJDlfAze6MQgGR5lewtq5LScgyTy9wdkgrhecj50/a8KdhqPRAnWqkOA==" saltValue="Y/uw7ODlAh92fSoyAv9OYg==" spinCount="100000" sheet="1" objects="1" scenarios="1"/>
  <mergeCells count="9">
    <mergeCell ref="A7:G7"/>
    <mergeCell ref="A8:G8"/>
    <mergeCell ref="A9:G9"/>
    <mergeCell ref="A1:G1"/>
    <mergeCell ref="A2:G2"/>
    <mergeCell ref="A3:G3"/>
    <mergeCell ref="A4:G4"/>
    <mergeCell ref="A5:G5"/>
    <mergeCell ref="A6: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30"/>
  <sheetViews>
    <sheetView showGridLines="0" zoomScale="85" zoomScaleNormal="85" zoomScalePageLayoutView="85" workbookViewId="0">
      <pane ySplit="1" topLeftCell="A12" activePane="bottomLeft" state="frozen"/>
      <selection pane="bottomLeft" activeCell="A30" sqref="A2:XFD30"/>
    </sheetView>
  </sheetViews>
  <sheetFormatPr baseColWidth="10" defaultColWidth="8.83203125" defaultRowHeight="13" x14ac:dyDescent="0.15"/>
  <cols>
    <col min="1" max="1" width="100.83203125" style="1" customWidth="1"/>
    <col min="2" max="2" width="2.83203125" style="26" customWidth="1"/>
    <col min="3" max="3" width="25.83203125" style="27" customWidth="1"/>
    <col min="4" max="4" width="3.83203125" style="27" customWidth="1"/>
    <col min="5" max="5" width="2.83203125" style="27" customWidth="1"/>
    <col min="6" max="6" width="25.83203125" style="27" customWidth="1"/>
    <col min="7" max="7" width="3.83203125" style="27" customWidth="1"/>
    <col min="8" max="8" width="2.83203125" style="27"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6" t="s">
        <v>1</v>
      </c>
      <c r="B1" s="5"/>
      <c r="C1" s="106" t="s">
        <v>51</v>
      </c>
      <c r="D1" s="107"/>
      <c r="E1" s="5"/>
      <c r="F1" s="106" t="s">
        <v>52</v>
      </c>
      <c r="G1" s="107"/>
      <c r="H1" s="5"/>
      <c r="I1" s="106" t="s">
        <v>53</v>
      </c>
      <c r="J1" s="107"/>
      <c r="K1" s="17"/>
    </row>
    <row r="2" spans="1:11" ht="30" customHeight="1" x14ac:dyDescent="0.15">
      <c r="A2" s="18" t="s">
        <v>39</v>
      </c>
      <c r="B2" s="10"/>
      <c r="C2" s="108" t="s">
        <v>16</v>
      </c>
      <c r="D2" s="109"/>
      <c r="E2" s="10"/>
      <c r="F2" s="108" t="s">
        <v>16</v>
      </c>
      <c r="G2" s="109"/>
      <c r="H2" s="10"/>
      <c r="I2" s="108" t="s">
        <v>16</v>
      </c>
      <c r="J2" s="109"/>
    </row>
    <row r="3" spans="1:11" ht="20" customHeight="1" x14ac:dyDescent="0.15">
      <c r="A3" s="71" t="str">
        <f>'Beoordelen open vragen'!A3</f>
        <v>6.1.1	PLAN VAN AANPAK (AANVANG DIENSTVERLENING)</v>
      </c>
      <c r="B3" s="11"/>
      <c r="C3" s="4" t="s">
        <v>6</v>
      </c>
      <c r="D3" s="19"/>
      <c r="E3" s="11"/>
      <c r="F3" s="4" t="s">
        <v>6</v>
      </c>
      <c r="G3" s="19"/>
      <c r="H3" s="11"/>
      <c r="I3" s="4" t="s">
        <v>6</v>
      </c>
      <c r="J3" s="19"/>
    </row>
    <row r="4" spans="1:11" ht="280" customHeight="1" x14ac:dyDescent="0.15">
      <c r="A4" s="72"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(ZAAM-diensten en alle scholen) van de opdrachtgever? Inschrijver beschrijft daarbij minimaal hoe zij vanuit een partnerschap met een langdurige insteek zich gaat verdiepen over de verschillende scholen in cultuur, behoefte, aard van het onderwijs en plaats van de school in de samenleving;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104" t="s">
        <v>4</v>
      </c>
      <c r="D4" s="105"/>
      <c r="E4" s="11"/>
      <c r="F4" s="104" t="s">
        <v>4</v>
      </c>
      <c r="G4" s="105"/>
      <c r="H4" s="11"/>
      <c r="I4" s="104" t="s">
        <v>4</v>
      </c>
      <c r="J4" s="105"/>
    </row>
    <row r="5" spans="1:11" ht="20" customHeight="1" x14ac:dyDescent="0.15">
      <c r="A5" s="71" t="str">
        <f>'Beoordelen open vragen'!A5</f>
        <v>6.1.2	GOED WERKGEVERSCHAP</v>
      </c>
      <c r="B5" s="11"/>
      <c r="C5" s="4" t="s">
        <v>6</v>
      </c>
      <c r="D5" s="20"/>
      <c r="E5" s="11"/>
      <c r="F5" s="4" t="s">
        <v>6</v>
      </c>
      <c r="G5" s="20"/>
      <c r="H5" s="11"/>
      <c r="I5" s="4" t="s">
        <v>6</v>
      </c>
      <c r="J5" s="20"/>
    </row>
    <row r="6" spans="1:11" ht="220" customHeight="1" x14ac:dyDescent="0.15">
      <c r="A6" s="72" t="str">
        <f>'Beoordelen open vragen'!A6</f>
        <v>Inschrijver dient te beschrijven op maximaal 4 A4 (toe te voegen op TenderNed) op welke wijze zij invulling geef aan goed werkgeverschap gericht op haar eigen en toekomstige medewerkers in deze vraag gericht op Onderwijsgevend personeel (OP). Het doel van deze vraag is dat opdrachtgever van inschrijver wil weten hoe aantrekkelijk zij als werkgever is in combinatie met de opdrachtgever en beschrijft hierbij minimaal de volgende punten;
1.	Communicatie (middelen/ frequentie) met potentiële OP-kandidaten;
2.	Communicatie (middelen/ frequentie) met OP-medewerkers onder contract;
3.	Organiseren (gezamenlijke) events voor OP-kandidaten;
4.	Ontwikkeling (deskundigheidsbevordering) van OP-medewerkers onder contract van de opdrachtnemer en OP-medewerkers van de opdrachtgever (daarbij tevens lettend op een eigen opleidingsprogramma maar ook op de ZAAM Academie en Opleidingsschool De Dam);
5.	Ontwikkeling potentiële OP-kandidaten;
6.	De wijze van langdurig binden en motiveren van potentiële OP-kandidaten (binnen en buiten de regio Amsterdam) aan de organisatie van de inschrijver in combinatie met de opdrachtgever als 1 geheel;
7.	Wat inschrijver aan aanvullende arbeidsvoorwaarden biedt voor OP-krachten in de regio Amsterdam ter voorkoming van vertrek om economische (hoge woonlasten) redenen.</v>
      </c>
      <c r="B6" s="11"/>
      <c r="C6" s="104" t="s">
        <v>4</v>
      </c>
      <c r="D6" s="105"/>
      <c r="E6" s="11"/>
      <c r="F6" s="104" t="s">
        <v>4</v>
      </c>
      <c r="G6" s="105"/>
      <c r="H6" s="11"/>
      <c r="I6" s="104" t="s">
        <v>4</v>
      </c>
      <c r="J6" s="105"/>
    </row>
    <row r="7" spans="1:11" ht="20" customHeight="1" x14ac:dyDescent="0.15">
      <c r="A7" s="71" t="str">
        <f>'Beoordelen open vragen'!A7</f>
        <v xml:space="preserve">6.1.3	DASHBOARD KLANT- EN MEDEWERKERSERVARINGEN </v>
      </c>
      <c r="B7" s="11"/>
      <c r="C7" s="4" t="s">
        <v>6</v>
      </c>
      <c r="D7" s="20"/>
      <c r="E7" s="11"/>
      <c r="F7" s="4" t="s">
        <v>6</v>
      </c>
      <c r="G7" s="20"/>
      <c r="H7" s="11"/>
      <c r="I7" s="4" t="s">
        <v>6</v>
      </c>
      <c r="J7" s="20"/>
    </row>
    <row r="8" spans="1:11" ht="150" customHeight="1" x14ac:dyDescent="0.15">
      <c r="A8" s="72" t="str">
        <f>'Beoordelen open vragen'!A8</f>
        <v>Inschrijver dient te beschrijven op maximaal 2 A4 (toe te voegen op TenderNed) op welke wijze zij informatie verzamelt, analyseert, presenteert en omzet naar (welke) acties, omtrent de ervaringen en tevredenheid van klanten en potentiële kandidaten (ingedeeld in functiegroepen) die onder contract bij inschrijver zijn. Inschrijver laat daarbij een dashboard zien in de inschrijving waaruit de meerwaarde hiervan blijkt.</v>
      </c>
      <c r="B8" s="11"/>
      <c r="C8" s="104" t="s">
        <v>4</v>
      </c>
      <c r="D8" s="105"/>
      <c r="E8" s="11"/>
      <c r="F8" s="104" t="s">
        <v>4</v>
      </c>
      <c r="G8" s="105"/>
      <c r="H8" s="11"/>
      <c r="I8" s="104" t="s">
        <v>4</v>
      </c>
      <c r="J8" s="105"/>
    </row>
    <row r="9" spans="1:11" ht="20" customHeight="1" x14ac:dyDescent="0.15">
      <c r="A9" s="71" t="str">
        <f>'Beoordelen open vragen'!A9</f>
        <v>6.1.4	AANPAK WERVING- EN SELECTIEPROCES EN DATABASE</v>
      </c>
      <c r="B9" s="11"/>
      <c r="C9" s="4" t="s">
        <v>6</v>
      </c>
      <c r="D9" s="20"/>
      <c r="E9" s="11"/>
      <c r="F9" s="4" t="s">
        <v>6</v>
      </c>
      <c r="G9" s="20"/>
      <c r="H9" s="11"/>
      <c r="I9" s="4" t="s">
        <v>6</v>
      </c>
      <c r="J9" s="20"/>
    </row>
    <row r="10" spans="1:11" ht="180" customHeight="1" x14ac:dyDescent="0.15">
      <c r="A10" s="72" t="str">
        <f>'Beoordelen open vragen'!A10:B10</f>
        <v xml:space="preserve">Inschrijver dient te beschrijven op maximaal 3 A4 (toe te voegen op TenderNed) welke werkwijze zij hanteert bij of voorafgaand van een aanvraag voor onderwijsgevend personeel voor een Voortgezet Onderwijsorganisatie. Inschrijver beschrijft hierbij minimaal;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10" s="11"/>
      <c r="C10" s="104" t="s">
        <v>4</v>
      </c>
      <c r="D10" s="105"/>
      <c r="E10" s="11"/>
      <c r="F10" s="104" t="s">
        <v>4</v>
      </c>
      <c r="G10" s="105"/>
      <c r="H10" s="11"/>
      <c r="I10" s="104" t="s">
        <v>4</v>
      </c>
      <c r="J10" s="105"/>
    </row>
    <row r="11" spans="1:11" ht="20" customHeight="1" x14ac:dyDescent="0.15">
      <c r="A11" s="71" t="str">
        <f>'Beoordelen open vragen'!A11</f>
        <v>6.1.5	TEAM ACCOUNT-/ SUCCESMANAGEMENT/ PARTNERSCHAP</v>
      </c>
      <c r="B11" s="11"/>
      <c r="C11" s="4" t="s">
        <v>6</v>
      </c>
      <c r="D11" s="20"/>
      <c r="E11" s="11"/>
      <c r="F11" s="4" t="s">
        <v>6</v>
      </c>
      <c r="G11" s="20"/>
      <c r="H11" s="11"/>
      <c r="I11" s="4" t="s">
        <v>6</v>
      </c>
      <c r="J11" s="20"/>
    </row>
    <row r="12" spans="1:11" ht="160" customHeight="1" x14ac:dyDescent="0.15">
      <c r="A12" s="72"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ZAAM, 24 scholen,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ZAAM hierbij betrekken?</v>
      </c>
      <c r="B12" s="11"/>
      <c r="C12" s="104" t="s">
        <v>4</v>
      </c>
      <c r="D12" s="105"/>
      <c r="E12" s="11"/>
      <c r="F12" s="104" t="s">
        <v>4</v>
      </c>
      <c r="G12" s="105"/>
      <c r="H12" s="11"/>
      <c r="I12" s="104" t="s">
        <v>4</v>
      </c>
      <c r="J12" s="105"/>
    </row>
    <row r="13" spans="1:11" ht="20" customHeight="1" x14ac:dyDescent="0.15">
      <c r="A13" s="71" t="str">
        <f>'Beoordelen open vragen'!A13</f>
        <v>6.1.6	 PARTNERPARTIJEN</v>
      </c>
      <c r="B13" s="11"/>
      <c r="C13" s="4" t="s">
        <v>6</v>
      </c>
      <c r="D13" s="20"/>
      <c r="E13" s="11"/>
      <c r="F13" s="4" t="s">
        <v>6</v>
      </c>
      <c r="G13" s="20"/>
      <c r="H13" s="11"/>
      <c r="I13" s="4" t="s">
        <v>6</v>
      </c>
      <c r="J13" s="20"/>
    </row>
    <row r="14" spans="1:11" ht="230" customHeight="1" x14ac:dyDescent="0.15">
      <c r="A14" s="72" t="str">
        <f>'Beoordelen open vragen'!A14</f>
        <v>Inschrijver dient te beschrijven op maximaal 2 A4 (toe te voegen op TenderNed)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het College van Bestuur met betrekking tot het aanstellen van interim schooldirecteuren/ managers.
-	welke risico’s zij ziet en welke beheersmaatregelen zij hier tegen gaat treffen.</v>
      </c>
      <c r="B14" s="11"/>
      <c r="C14" s="104" t="s">
        <v>4</v>
      </c>
      <c r="D14" s="105"/>
      <c r="E14" s="11"/>
      <c r="F14" s="104" t="s">
        <v>4</v>
      </c>
      <c r="G14" s="105"/>
      <c r="H14" s="11"/>
      <c r="I14" s="104" t="s">
        <v>4</v>
      </c>
      <c r="J14" s="105"/>
    </row>
    <row r="15" spans="1:11" ht="20" customHeight="1" x14ac:dyDescent="0.15">
      <c r="A15" s="21"/>
      <c r="B15" s="22"/>
      <c r="C15" s="23"/>
      <c r="D15" s="23"/>
      <c r="E15" s="22"/>
      <c r="F15" s="23"/>
      <c r="G15" s="23"/>
      <c r="H15" s="22"/>
      <c r="I15" s="23"/>
      <c r="J15" s="24"/>
    </row>
    <row r="16" spans="1:11" ht="20" customHeight="1" x14ac:dyDescent="0.15"/>
    <row r="17" spans="1:10" ht="20" customHeight="1" x14ac:dyDescent="0.15">
      <c r="A17" s="25" t="str">
        <f>'Beoordelen interview'!A1</f>
        <v xml:space="preserve">Interview sleutelfunctionarissen </v>
      </c>
      <c r="B17" s="10"/>
      <c r="C17" s="110"/>
      <c r="D17" s="111"/>
      <c r="E17" s="10"/>
      <c r="F17" s="110"/>
      <c r="G17" s="111"/>
      <c r="H17" s="10"/>
      <c r="I17" s="110"/>
      <c r="J17" s="111"/>
    </row>
    <row r="18" spans="1:10" ht="20" customHeight="1" x14ac:dyDescent="0.15">
      <c r="A18" s="112" t="str">
        <f>'Beoordelen interview'!A4:B4</f>
        <v>Vraag 1</v>
      </c>
      <c r="B18" s="11"/>
      <c r="C18" s="4" t="s">
        <v>6</v>
      </c>
      <c r="D18" s="20"/>
      <c r="E18" s="11"/>
      <c r="F18" s="4" t="s">
        <v>6</v>
      </c>
      <c r="G18" s="20"/>
      <c r="H18" s="11"/>
      <c r="I18" s="4" t="s">
        <v>6</v>
      </c>
      <c r="J18" s="20"/>
    </row>
    <row r="19" spans="1:10" ht="150" customHeight="1" x14ac:dyDescent="0.15">
      <c r="A19" s="113"/>
      <c r="B19" s="11"/>
      <c r="C19" s="104" t="s">
        <v>4</v>
      </c>
      <c r="D19" s="105"/>
      <c r="E19" s="11"/>
      <c r="F19" s="104" t="s">
        <v>4</v>
      </c>
      <c r="G19" s="105"/>
      <c r="H19" s="11"/>
      <c r="I19" s="104" t="s">
        <v>4</v>
      </c>
      <c r="J19" s="105"/>
    </row>
    <row r="20" spans="1:10" ht="20" customHeight="1" x14ac:dyDescent="0.15">
      <c r="A20" s="112" t="str">
        <f>'Beoordelen interview'!A5:B5</f>
        <v>Vraag 2</v>
      </c>
      <c r="B20" s="11"/>
      <c r="C20" s="4" t="s">
        <v>6</v>
      </c>
      <c r="D20" s="20"/>
      <c r="E20" s="11"/>
      <c r="F20" s="4" t="s">
        <v>6</v>
      </c>
      <c r="G20" s="20"/>
      <c r="H20" s="11"/>
      <c r="I20" s="4" t="s">
        <v>6</v>
      </c>
      <c r="J20" s="20"/>
    </row>
    <row r="21" spans="1:10" ht="150" customHeight="1" x14ac:dyDescent="0.15">
      <c r="A21" s="113"/>
      <c r="B21" s="11"/>
      <c r="C21" s="104" t="s">
        <v>4</v>
      </c>
      <c r="D21" s="105"/>
      <c r="E21" s="11"/>
      <c r="F21" s="104" t="s">
        <v>4</v>
      </c>
      <c r="G21" s="105"/>
      <c r="H21" s="11"/>
      <c r="I21" s="104" t="s">
        <v>4</v>
      </c>
      <c r="J21" s="105"/>
    </row>
    <row r="22" spans="1:10" ht="20" customHeight="1" x14ac:dyDescent="0.15">
      <c r="A22" s="112" t="str">
        <f>'Beoordelen interview'!A6:B6</f>
        <v>Vraag 3</v>
      </c>
      <c r="B22" s="11"/>
      <c r="C22" s="4" t="s">
        <v>6</v>
      </c>
      <c r="D22" s="20"/>
      <c r="E22" s="11"/>
      <c r="F22" s="4" t="s">
        <v>6</v>
      </c>
      <c r="G22" s="20"/>
      <c r="H22" s="11"/>
      <c r="I22" s="4" t="s">
        <v>6</v>
      </c>
      <c r="J22" s="20"/>
    </row>
    <row r="23" spans="1:10" ht="150" customHeight="1" x14ac:dyDescent="0.15">
      <c r="A23" s="113"/>
      <c r="B23" s="11"/>
      <c r="C23" s="104" t="s">
        <v>4</v>
      </c>
      <c r="D23" s="105"/>
      <c r="E23" s="11"/>
      <c r="F23" s="104" t="s">
        <v>4</v>
      </c>
      <c r="G23" s="105"/>
      <c r="H23" s="11"/>
      <c r="I23" s="104" t="s">
        <v>4</v>
      </c>
      <c r="J23" s="105"/>
    </row>
    <row r="24" spans="1:10" ht="20" customHeight="1" x14ac:dyDescent="0.15">
      <c r="A24" s="112" t="str">
        <f>'Beoordelen interview'!A7:B7</f>
        <v>Vraag 4</v>
      </c>
      <c r="B24" s="11"/>
      <c r="C24" s="4" t="s">
        <v>6</v>
      </c>
      <c r="D24" s="20"/>
      <c r="E24" s="11"/>
      <c r="F24" s="4" t="s">
        <v>6</v>
      </c>
      <c r="G24" s="20"/>
      <c r="H24" s="11"/>
      <c r="I24" s="4" t="s">
        <v>6</v>
      </c>
      <c r="J24" s="20"/>
    </row>
    <row r="25" spans="1:10" ht="150" customHeight="1" x14ac:dyDescent="0.15">
      <c r="A25" s="113"/>
      <c r="B25" s="11"/>
      <c r="C25" s="104" t="s">
        <v>4</v>
      </c>
      <c r="D25" s="105"/>
      <c r="E25" s="11"/>
      <c r="F25" s="104" t="s">
        <v>4</v>
      </c>
      <c r="G25" s="105"/>
      <c r="H25" s="11"/>
      <c r="I25" s="104" t="s">
        <v>4</v>
      </c>
      <c r="J25" s="105"/>
    </row>
    <row r="26" spans="1:10" ht="20" customHeight="1" x14ac:dyDescent="0.15">
      <c r="A26" s="112" t="str">
        <f>'Beoordelen interview'!A8:B8</f>
        <v>Vraag 5</v>
      </c>
      <c r="B26" s="11"/>
      <c r="C26" s="4" t="s">
        <v>6</v>
      </c>
      <c r="D26" s="20"/>
      <c r="E26" s="11"/>
      <c r="F26" s="4" t="s">
        <v>6</v>
      </c>
      <c r="G26" s="20"/>
      <c r="H26" s="11"/>
      <c r="I26" s="4" t="s">
        <v>6</v>
      </c>
      <c r="J26" s="20"/>
    </row>
    <row r="27" spans="1:10" ht="150" customHeight="1" x14ac:dyDescent="0.15">
      <c r="A27" s="113"/>
      <c r="B27" s="11"/>
      <c r="C27" s="104" t="s">
        <v>4</v>
      </c>
      <c r="D27" s="105"/>
      <c r="E27" s="11"/>
      <c r="F27" s="104" t="s">
        <v>4</v>
      </c>
      <c r="G27" s="105"/>
      <c r="H27" s="11"/>
      <c r="I27" s="104" t="s">
        <v>4</v>
      </c>
      <c r="J27" s="105"/>
    </row>
    <row r="28" spans="1:10" ht="20" customHeight="1" x14ac:dyDescent="0.15">
      <c r="A28" s="112" t="str">
        <f>'Beoordelen interview'!A9:B9</f>
        <v>Vraag 6</v>
      </c>
      <c r="B28" s="11"/>
      <c r="C28" s="4" t="s">
        <v>6</v>
      </c>
      <c r="D28" s="20"/>
      <c r="E28" s="11"/>
      <c r="F28" s="4" t="s">
        <v>6</v>
      </c>
      <c r="G28" s="20"/>
      <c r="H28" s="11"/>
      <c r="I28" s="4" t="s">
        <v>6</v>
      </c>
      <c r="J28" s="20"/>
    </row>
    <row r="29" spans="1:10" ht="150" customHeight="1" x14ac:dyDescent="0.15">
      <c r="A29" s="113"/>
      <c r="B29" s="11"/>
      <c r="C29" s="104" t="s">
        <v>4</v>
      </c>
      <c r="D29" s="105"/>
      <c r="E29" s="11"/>
      <c r="F29" s="104" t="s">
        <v>4</v>
      </c>
      <c r="G29" s="105"/>
      <c r="H29" s="11"/>
      <c r="I29" s="104" t="s">
        <v>4</v>
      </c>
      <c r="J29" s="105"/>
    </row>
    <row r="30" spans="1:10" ht="20" customHeight="1" x14ac:dyDescent="0.15">
      <c r="A30" s="21"/>
      <c r="B30" s="22"/>
      <c r="C30" s="23"/>
      <c r="D30" s="23"/>
      <c r="E30" s="22"/>
      <c r="F30" s="23"/>
      <c r="G30" s="23"/>
      <c r="H30" s="22"/>
      <c r="I30" s="23"/>
      <c r="J30" s="24"/>
    </row>
  </sheetData>
  <sheetProtection algorithmName="SHA-512" hashValue="JYm27qS//X3Ay5U05JYEguAhhYiNmEgYrkhTewTw7a+bEjzceR2NrQcQoslDxtp85mJ942Z+V2UuxyqAhQmWqQ==" saltValue="xquMfgSIzed5hQyhmYkhIg==" spinCount="100000" sheet="1" objects="1" scenarios="1"/>
  <mergeCells count="51">
    <mergeCell ref="A28:A29"/>
    <mergeCell ref="C29:D29"/>
    <mergeCell ref="F29:G29"/>
    <mergeCell ref="I29:J29"/>
    <mergeCell ref="A26:A27"/>
    <mergeCell ref="C27:D27"/>
    <mergeCell ref="F27:G27"/>
    <mergeCell ref="I27:J27"/>
    <mergeCell ref="I17:J17"/>
    <mergeCell ref="I19:J19"/>
    <mergeCell ref="I21:J21"/>
    <mergeCell ref="I23:J23"/>
    <mergeCell ref="I25:J25"/>
    <mergeCell ref="A24:A25"/>
    <mergeCell ref="C25:D25"/>
    <mergeCell ref="F25:G25"/>
    <mergeCell ref="A20:A21"/>
    <mergeCell ref="C21:D21"/>
    <mergeCell ref="F21:G21"/>
    <mergeCell ref="A22:A23"/>
    <mergeCell ref="C23:D23"/>
    <mergeCell ref="F23:G23"/>
    <mergeCell ref="C17:D17"/>
    <mergeCell ref="F17:G17"/>
    <mergeCell ref="A18:A19"/>
    <mergeCell ref="C19:D19"/>
    <mergeCell ref="F19:G19"/>
    <mergeCell ref="I1:J1"/>
    <mergeCell ref="I8:J8"/>
    <mergeCell ref="I10:J10"/>
    <mergeCell ref="C2:D2"/>
    <mergeCell ref="I2:J2"/>
    <mergeCell ref="C1:D1"/>
    <mergeCell ref="F1:G1"/>
    <mergeCell ref="F8:G8"/>
    <mergeCell ref="F10:G10"/>
    <mergeCell ref="F2:G2"/>
    <mergeCell ref="C4:D4"/>
    <mergeCell ref="F4:G4"/>
    <mergeCell ref="I4:J4"/>
    <mergeCell ref="F6:G6"/>
    <mergeCell ref="C6:D6"/>
    <mergeCell ref="C8:D8"/>
    <mergeCell ref="C10:D10"/>
    <mergeCell ref="C14:D14"/>
    <mergeCell ref="I14:J14"/>
    <mergeCell ref="I12:J12"/>
    <mergeCell ref="I6:J6"/>
    <mergeCell ref="F14:G14"/>
    <mergeCell ref="F12:G12"/>
    <mergeCell ref="C12:D12"/>
  </mergeCells>
  <dataValidations count="1">
    <dataValidation type="list" errorStyle="warning" allowBlank="1" showErrorMessage="1" error="Voer juiste waarde in. " sqref="C5 F5 I5 C7 F7 I7 C9 F9 I9 C11 F11 I11 C3 F3 I3 C13 F13 I13 C18 F24 C20 I18 I20 C22 I22 C24 F18 F20 F22 I24 F26 C26 I26 F28 C28 I28"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0"/>
  <sheetViews>
    <sheetView showGridLines="0" zoomScale="85" zoomScaleNormal="85" zoomScalePageLayoutView="85" workbookViewId="0">
      <pane ySplit="1" topLeftCell="A2" activePane="bottomLeft" state="frozen"/>
      <selection pane="bottomLeft" activeCell="A2" sqref="A2"/>
    </sheetView>
  </sheetViews>
  <sheetFormatPr baseColWidth="10" defaultColWidth="8.83203125" defaultRowHeight="13" x14ac:dyDescent="0.15"/>
  <cols>
    <col min="1" max="1" width="100.83203125" style="1" customWidth="1"/>
    <col min="2" max="2" width="2.83203125" style="26" customWidth="1"/>
    <col min="3" max="3" width="25.83203125" style="27" customWidth="1"/>
    <col min="4" max="4" width="3.83203125" style="27" customWidth="1"/>
    <col min="5" max="5" width="2.83203125" style="27" customWidth="1"/>
    <col min="6" max="6" width="25.83203125" style="27" customWidth="1"/>
    <col min="7" max="7" width="3.83203125" style="27" customWidth="1"/>
    <col min="8" max="8" width="2.83203125" style="27"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6" t="s">
        <v>2</v>
      </c>
      <c r="B1" s="73"/>
      <c r="C1" s="114" t="str">
        <f>'Beoordelaar 1'!C1:D1</f>
        <v>Inschrijver 1</v>
      </c>
      <c r="D1" s="115"/>
      <c r="E1" s="73"/>
      <c r="F1" s="114" t="str">
        <f>'Beoordelaar 1'!F1:G1</f>
        <v>Inschrijver 2</v>
      </c>
      <c r="G1" s="115"/>
      <c r="H1" s="73"/>
      <c r="I1" s="114" t="str">
        <f>'Beoordelaar 1'!I1:J1</f>
        <v>Inschrijver 3</v>
      </c>
      <c r="J1" s="115"/>
      <c r="K1" s="17"/>
    </row>
    <row r="2" spans="1:11" ht="30" customHeight="1" x14ac:dyDescent="0.15">
      <c r="A2" s="18" t="s">
        <v>39</v>
      </c>
      <c r="B2" s="10"/>
      <c r="C2" s="108" t="s">
        <v>16</v>
      </c>
      <c r="D2" s="109"/>
      <c r="E2" s="10"/>
      <c r="F2" s="108" t="s">
        <v>16</v>
      </c>
      <c r="G2" s="109"/>
      <c r="H2" s="10"/>
      <c r="I2" s="108" t="s">
        <v>16</v>
      </c>
      <c r="J2" s="109"/>
    </row>
    <row r="3" spans="1:11" ht="20" customHeight="1" x14ac:dyDescent="0.15">
      <c r="A3" s="71" t="str">
        <f>'Beoordelen open vragen'!A3</f>
        <v>6.1.1	PLAN VAN AANPAK (AANVANG DIENSTVERLENING)</v>
      </c>
      <c r="B3" s="11"/>
      <c r="C3" s="4" t="s">
        <v>6</v>
      </c>
      <c r="D3" s="19"/>
      <c r="E3" s="11"/>
      <c r="F3" s="4" t="s">
        <v>6</v>
      </c>
      <c r="G3" s="19"/>
      <c r="H3" s="11"/>
      <c r="I3" s="4" t="s">
        <v>6</v>
      </c>
      <c r="J3" s="19"/>
    </row>
    <row r="4" spans="1:11" ht="280" customHeight="1" x14ac:dyDescent="0.15">
      <c r="A4" s="72"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(ZAAM-diensten en alle scholen) van de opdrachtgever? Inschrijver beschrijft daarbij minimaal hoe zij vanuit een partnerschap met een langdurige insteek zich gaat verdiepen over de verschillende scholen in cultuur, behoefte, aard van het onderwijs en plaats van de school in de samenleving;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104" t="s">
        <v>4</v>
      </c>
      <c r="D4" s="105"/>
      <c r="E4" s="11"/>
      <c r="F4" s="104" t="s">
        <v>4</v>
      </c>
      <c r="G4" s="105"/>
      <c r="H4" s="11"/>
      <c r="I4" s="104" t="s">
        <v>4</v>
      </c>
      <c r="J4" s="105"/>
    </row>
    <row r="5" spans="1:11" ht="20" customHeight="1" x14ac:dyDescent="0.15">
      <c r="A5" s="71" t="str">
        <f>'Beoordelen open vragen'!A5</f>
        <v>6.1.2	GOED WERKGEVERSCHAP</v>
      </c>
      <c r="B5" s="11"/>
      <c r="C5" s="4" t="s">
        <v>6</v>
      </c>
      <c r="D5" s="20"/>
      <c r="E5" s="11"/>
      <c r="F5" s="4" t="s">
        <v>6</v>
      </c>
      <c r="G5" s="20"/>
      <c r="H5" s="11"/>
      <c r="I5" s="4" t="s">
        <v>6</v>
      </c>
      <c r="J5" s="20"/>
    </row>
    <row r="6" spans="1:11" ht="220" customHeight="1" x14ac:dyDescent="0.15">
      <c r="A6" s="72" t="str">
        <f>'Beoordelen open vragen'!A6</f>
        <v>Inschrijver dient te beschrijven op maximaal 4 A4 (toe te voegen op TenderNed) op welke wijze zij invulling geef aan goed werkgeverschap gericht op haar eigen en toekomstige medewerkers in deze vraag gericht op Onderwijsgevend personeel (OP). Het doel van deze vraag is dat opdrachtgever van inschrijver wil weten hoe aantrekkelijk zij als werkgever is in combinatie met de opdrachtgever en beschrijft hierbij minimaal de volgende punten;
1.	Communicatie (middelen/ frequentie) met potentiële OP-kandidaten;
2.	Communicatie (middelen/ frequentie) met OP-medewerkers onder contract;
3.	Organiseren (gezamenlijke) events voor OP-kandidaten;
4.	Ontwikkeling (deskundigheidsbevordering) van OP-medewerkers onder contract van de opdrachtnemer en OP-medewerkers van de opdrachtgever (daarbij tevens lettend op een eigen opleidingsprogramma maar ook op de ZAAM Academie en Opleidingsschool De Dam);
5.	Ontwikkeling potentiële OP-kandidaten;
6.	De wijze van langdurig binden en motiveren van potentiële OP-kandidaten (binnen en buiten de regio Amsterdam) aan de organisatie van de inschrijver in combinatie met de opdrachtgever als 1 geheel;
7.	Wat inschrijver aan aanvullende arbeidsvoorwaarden biedt voor OP-krachten in de regio Amsterdam ter voorkoming van vertrek om economische (hoge woonlasten) redenen.</v>
      </c>
      <c r="B6" s="11"/>
      <c r="C6" s="104" t="s">
        <v>4</v>
      </c>
      <c r="D6" s="105"/>
      <c r="E6" s="11"/>
      <c r="F6" s="104" t="s">
        <v>4</v>
      </c>
      <c r="G6" s="105"/>
      <c r="H6" s="11"/>
      <c r="I6" s="104" t="s">
        <v>4</v>
      </c>
      <c r="J6" s="105"/>
    </row>
    <row r="7" spans="1:11" ht="20" customHeight="1" x14ac:dyDescent="0.15">
      <c r="A7" s="71" t="str">
        <f>'Beoordelen open vragen'!A7</f>
        <v xml:space="preserve">6.1.3	DASHBOARD KLANT- EN MEDEWERKERSERVARINGEN </v>
      </c>
      <c r="B7" s="11"/>
      <c r="C7" s="4" t="s">
        <v>6</v>
      </c>
      <c r="D7" s="20"/>
      <c r="E7" s="11"/>
      <c r="F7" s="4" t="s">
        <v>6</v>
      </c>
      <c r="G7" s="20"/>
      <c r="H7" s="11"/>
      <c r="I7" s="4" t="s">
        <v>6</v>
      </c>
      <c r="J7" s="20"/>
    </row>
    <row r="8" spans="1:11" ht="150" customHeight="1" x14ac:dyDescent="0.15">
      <c r="A8" s="72" t="str">
        <f>'Beoordelen open vragen'!A8</f>
        <v>Inschrijver dient te beschrijven op maximaal 2 A4 (toe te voegen op TenderNed) op welke wijze zij informatie verzamelt, analyseert, presenteert en omzet naar (welke) acties, omtrent de ervaringen en tevredenheid van klanten en potentiële kandidaten (ingedeeld in functiegroepen) die onder contract bij inschrijver zijn. Inschrijver laat daarbij een dashboard zien in de inschrijving waaruit de meerwaarde hiervan blijkt.</v>
      </c>
      <c r="B8" s="11"/>
      <c r="C8" s="104" t="s">
        <v>4</v>
      </c>
      <c r="D8" s="105"/>
      <c r="E8" s="11"/>
      <c r="F8" s="104" t="s">
        <v>4</v>
      </c>
      <c r="G8" s="105"/>
      <c r="H8" s="11"/>
      <c r="I8" s="104" t="s">
        <v>4</v>
      </c>
      <c r="J8" s="105"/>
    </row>
    <row r="9" spans="1:11" ht="20" customHeight="1" x14ac:dyDescent="0.15">
      <c r="A9" s="71" t="str">
        <f>'Beoordelen open vragen'!A9</f>
        <v>6.1.4	AANPAK WERVING- EN SELECTIEPROCES EN DATABASE</v>
      </c>
      <c r="B9" s="11"/>
      <c r="C9" s="4" t="s">
        <v>6</v>
      </c>
      <c r="D9" s="20"/>
      <c r="E9" s="11"/>
      <c r="F9" s="4" t="s">
        <v>6</v>
      </c>
      <c r="G9" s="20"/>
      <c r="H9" s="11"/>
      <c r="I9" s="4" t="s">
        <v>6</v>
      </c>
      <c r="J9" s="20"/>
    </row>
    <row r="10" spans="1:11" ht="180" customHeight="1" x14ac:dyDescent="0.15">
      <c r="A10" s="72" t="str">
        <f>'Beoordelen open vragen'!A10</f>
        <v xml:space="preserve">Inschrijver dient te beschrijven op maximaal 3 A4 (toe te voegen op TenderNed) welke werkwijze zij hanteert bij of voorafgaand van een aanvraag voor onderwijsgevend personeel voor een Voortgezet Onderwijsorganisatie. Inschrijver beschrijft hierbij minimaal;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10" s="11"/>
      <c r="C10" s="104" t="s">
        <v>4</v>
      </c>
      <c r="D10" s="105"/>
      <c r="E10" s="11"/>
      <c r="F10" s="104" t="s">
        <v>4</v>
      </c>
      <c r="G10" s="105"/>
      <c r="H10" s="11"/>
      <c r="I10" s="104" t="s">
        <v>4</v>
      </c>
      <c r="J10" s="105"/>
    </row>
    <row r="11" spans="1:11" ht="20" customHeight="1" x14ac:dyDescent="0.15">
      <c r="A11" s="71" t="str">
        <f>'Beoordelen open vragen'!A11</f>
        <v>6.1.5	TEAM ACCOUNT-/ SUCCESMANAGEMENT/ PARTNERSCHAP</v>
      </c>
      <c r="B11" s="11"/>
      <c r="C11" s="4" t="s">
        <v>6</v>
      </c>
      <c r="D11" s="20"/>
      <c r="E11" s="11"/>
      <c r="F11" s="4" t="s">
        <v>6</v>
      </c>
      <c r="G11" s="20"/>
      <c r="H11" s="11"/>
      <c r="I11" s="4" t="s">
        <v>6</v>
      </c>
      <c r="J11" s="20"/>
    </row>
    <row r="12" spans="1:11" ht="160" customHeight="1" x14ac:dyDescent="0.15">
      <c r="A12" s="72"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ZAAM, 24 scholen,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ZAAM hierbij betrekken?</v>
      </c>
      <c r="B12" s="11"/>
      <c r="C12" s="104" t="s">
        <v>4</v>
      </c>
      <c r="D12" s="105"/>
      <c r="E12" s="11"/>
      <c r="F12" s="104" t="s">
        <v>4</v>
      </c>
      <c r="G12" s="105"/>
      <c r="H12" s="11"/>
      <c r="I12" s="104" t="s">
        <v>4</v>
      </c>
      <c r="J12" s="105"/>
    </row>
    <row r="13" spans="1:11" ht="20" customHeight="1" x14ac:dyDescent="0.15">
      <c r="A13" s="71" t="str">
        <f>'Beoordelen open vragen'!A13</f>
        <v>6.1.6	 PARTNERPARTIJEN</v>
      </c>
      <c r="B13" s="11"/>
      <c r="C13" s="4" t="s">
        <v>6</v>
      </c>
      <c r="D13" s="20"/>
      <c r="E13" s="11"/>
      <c r="F13" s="4" t="s">
        <v>6</v>
      </c>
      <c r="G13" s="20"/>
      <c r="H13" s="11"/>
      <c r="I13" s="4" t="s">
        <v>6</v>
      </c>
      <c r="J13" s="20"/>
    </row>
    <row r="14" spans="1:11" ht="230" customHeight="1" x14ac:dyDescent="0.15">
      <c r="A14" s="72" t="str">
        <f>'Beoordelen open vragen'!A14</f>
        <v>Inschrijver dient te beschrijven op maximaal 2 A4 (toe te voegen op TenderNed)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het College van Bestuur met betrekking tot het aanstellen van interim schooldirecteuren/ managers.
-	welke risico’s zij ziet en welke beheersmaatregelen zij hier tegen gaat treffen.</v>
      </c>
      <c r="B14" s="11"/>
      <c r="C14" s="104" t="s">
        <v>4</v>
      </c>
      <c r="D14" s="105"/>
      <c r="E14" s="11"/>
      <c r="F14" s="104" t="s">
        <v>4</v>
      </c>
      <c r="G14" s="105"/>
      <c r="H14" s="11"/>
      <c r="I14" s="104" t="s">
        <v>4</v>
      </c>
      <c r="J14" s="105"/>
    </row>
    <row r="15" spans="1:11" ht="20" customHeight="1" x14ac:dyDescent="0.15">
      <c r="A15" s="21"/>
      <c r="B15" s="22"/>
      <c r="C15" s="23"/>
      <c r="D15" s="23"/>
      <c r="E15" s="22"/>
      <c r="F15" s="23"/>
      <c r="G15" s="23"/>
      <c r="H15" s="22"/>
      <c r="I15" s="23"/>
      <c r="J15" s="24"/>
    </row>
    <row r="16" spans="1:11" ht="20" customHeight="1" x14ac:dyDescent="0.15"/>
    <row r="17" spans="1:10" ht="20" customHeight="1" x14ac:dyDescent="0.15">
      <c r="A17" s="25" t="str">
        <f>'Beoordelen interview'!A1</f>
        <v xml:space="preserve">Interview sleutelfunctionarissen </v>
      </c>
      <c r="B17" s="10"/>
      <c r="C17" s="110"/>
      <c r="D17" s="111"/>
      <c r="E17" s="10"/>
      <c r="F17" s="110"/>
      <c r="G17" s="111"/>
      <c r="H17" s="10"/>
      <c r="I17" s="110"/>
      <c r="J17" s="111"/>
    </row>
    <row r="18" spans="1:10" ht="20" customHeight="1" x14ac:dyDescent="0.15">
      <c r="A18" s="112" t="str">
        <f>'Beoordelen interview'!A4:B4</f>
        <v>Vraag 1</v>
      </c>
      <c r="B18" s="11"/>
      <c r="C18" s="4" t="s">
        <v>6</v>
      </c>
      <c r="D18" s="20"/>
      <c r="E18" s="11"/>
      <c r="F18" s="4" t="s">
        <v>6</v>
      </c>
      <c r="G18" s="20"/>
      <c r="H18" s="11"/>
      <c r="I18" s="4" t="s">
        <v>6</v>
      </c>
      <c r="J18" s="20"/>
    </row>
    <row r="19" spans="1:10" ht="150" customHeight="1" x14ac:dyDescent="0.15">
      <c r="A19" s="113"/>
      <c r="B19" s="11"/>
      <c r="C19" s="104" t="s">
        <v>4</v>
      </c>
      <c r="D19" s="105"/>
      <c r="E19" s="11"/>
      <c r="F19" s="104" t="s">
        <v>4</v>
      </c>
      <c r="G19" s="105"/>
      <c r="H19" s="11"/>
      <c r="I19" s="104" t="s">
        <v>4</v>
      </c>
      <c r="J19" s="105"/>
    </row>
    <row r="20" spans="1:10" ht="20" customHeight="1" x14ac:dyDescent="0.15">
      <c r="A20" s="112" t="str">
        <f>'Beoordelen interview'!A5:B5</f>
        <v>Vraag 2</v>
      </c>
      <c r="B20" s="11"/>
      <c r="C20" s="4" t="s">
        <v>6</v>
      </c>
      <c r="D20" s="20"/>
      <c r="E20" s="11"/>
      <c r="F20" s="4" t="s">
        <v>6</v>
      </c>
      <c r="G20" s="20"/>
      <c r="H20" s="11"/>
      <c r="I20" s="4" t="s">
        <v>6</v>
      </c>
      <c r="J20" s="20"/>
    </row>
    <row r="21" spans="1:10" ht="150" customHeight="1" x14ac:dyDescent="0.15">
      <c r="A21" s="113"/>
      <c r="B21" s="11"/>
      <c r="C21" s="104" t="s">
        <v>4</v>
      </c>
      <c r="D21" s="105"/>
      <c r="E21" s="11"/>
      <c r="F21" s="104" t="s">
        <v>4</v>
      </c>
      <c r="G21" s="105"/>
      <c r="H21" s="11"/>
      <c r="I21" s="104" t="s">
        <v>4</v>
      </c>
      <c r="J21" s="105"/>
    </row>
    <row r="22" spans="1:10" ht="20" customHeight="1" x14ac:dyDescent="0.15">
      <c r="A22" s="112" t="str">
        <f>'Beoordelen interview'!A6:B6</f>
        <v>Vraag 3</v>
      </c>
      <c r="B22" s="11"/>
      <c r="C22" s="4" t="s">
        <v>6</v>
      </c>
      <c r="D22" s="20"/>
      <c r="E22" s="11"/>
      <c r="F22" s="4" t="s">
        <v>6</v>
      </c>
      <c r="G22" s="20"/>
      <c r="H22" s="11"/>
      <c r="I22" s="4" t="s">
        <v>6</v>
      </c>
      <c r="J22" s="20"/>
    </row>
    <row r="23" spans="1:10" ht="150" customHeight="1" x14ac:dyDescent="0.15">
      <c r="A23" s="113"/>
      <c r="B23" s="11"/>
      <c r="C23" s="104" t="s">
        <v>4</v>
      </c>
      <c r="D23" s="105"/>
      <c r="E23" s="11"/>
      <c r="F23" s="104" t="s">
        <v>4</v>
      </c>
      <c r="G23" s="105"/>
      <c r="H23" s="11"/>
      <c r="I23" s="104" t="s">
        <v>4</v>
      </c>
      <c r="J23" s="105"/>
    </row>
    <row r="24" spans="1:10" ht="20" customHeight="1" x14ac:dyDescent="0.15">
      <c r="A24" s="112" t="str">
        <f>'Beoordelen interview'!A7:B7</f>
        <v>Vraag 4</v>
      </c>
      <c r="B24" s="11"/>
      <c r="C24" s="4" t="s">
        <v>6</v>
      </c>
      <c r="D24" s="20"/>
      <c r="E24" s="11"/>
      <c r="F24" s="4" t="s">
        <v>6</v>
      </c>
      <c r="G24" s="20"/>
      <c r="H24" s="11"/>
      <c r="I24" s="4" t="s">
        <v>6</v>
      </c>
      <c r="J24" s="20"/>
    </row>
    <row r="25" spans="1:10" ht="150" customHeight="1" x14ac:dyDescent="0.15">
      <c r="A25" s="113"/>
      <c r="B25" s="11"/>
      <c r="C25" s="104" t="s">
        <v>4</v>
      </c>
      <c r="D25" s="105"/>
      <c r="E25" s="11"/>
      <c r="F25" s="104" t="s">
        <v>4</v>
      </c>
      <c r="G25" s="105"/>
      <c r="H25" s="11"/>
      <c r="I25" s="104" t="s">
        <v>4</v>
      </c>
      <c r="J25" s="105"/>
    </row>
    <row r="26" spans="1:10" ht="20" customHeight="1" x14ac:dyDescent="0.15">
      <c r="A26" s="112" t="str">
        <f>'Beoordelen interview'!A8</f>
        <v>Vraag 5</v>
      </c>
      <c r="B26" s="11"/>
      <c r="C26" s="4" t="s">
        <v>6</v>
      </c>
      <c r="D26" s="20"/>
      <c r="E26" s="11"/>
      <c r="F26" s="4" t="s">
        <v>6</v>
      </c>
      <c r="G26" s="20"/>
      <c r="H26" s="11"/>
      <c r="I26" s="4" t="s">
        <v>6</v>
      </c>
      <c r="J26" s="20"/>
    </row>
    <row r="27" spans="1:10" ht="150" customHeight="1" x14ac:dyDescent="0.15">
      <c r="A27" s="113"/>
      <c r="B27" s="11"/>
      <c r="C27" s="104" t="s">
        <v>4</v>
      </c>
      <c r="D27" s="105"/>
      <c r="E27" s="11"/>
      <c r="F27" s="104" t="s">
        <v>4</v>
      </c>
      <c r="G27" s="105"/>
      <c r="H27" s="11"/>
      <c r="I27" s="104" t="s">
        <v>4</v>
      </c>
      <c r="J27" s="105"/>
    </row>
    <row r="28" spans="1:10" ht="20" customHeight="1" x14ac:dyDescent="0.15">
      <c r="A28" s="112" t="str">
        <f>'Beoordelen interview'!A9</f>
        <v>Vraag 6</v>
      </c>
      <c r="B28" s="11"/>
      <c r="C28" s="4" t="s">
        <v>6</v>
      </c>
      <c r="D28" s="20"/>
      <c r="E28" s="11"/>
      <c r="F28" s="4" t="s">
        <v>6</v>
      </c>
      <c r="G28" s="20"/>
      <c r="H28" s="11"/>
      <c r="I28" s="4" t="s">
        <v>6</v>
      </c>
      <c r="J28" s="20"/>
    </row>
    <row r="29" spans="1:10" ht="150" customHeight="1" x14ac:dyDescent="0.15">
      <c r="A29" s="113"/>
      <c r="B29" s="11"/>
      <c r="C29" s="104" t="s">
        <v>4</v>
      </c>
      <c r="D29" s="105"/>
      <c r="E29" s="11"/>
      <c r="F29" s="104" t="s">
        <v>4</v>
      </c>
      <c r="G29" s="105"/>
      <c r="H29" s="11"/>
      <c r="I29" s="104" t="s">
        <v>4</v>
      </c>
      <c r="J29" s="105"/>
    </row>
    <row r="30" spans="1:10" ht="20" customHeight="1" x14ac:dyDescent="0.15">
      <c r="A30" s="21"/>
      <c r="B30" s="22"/>
      <c r="C30" s="23"/>
      <c r="D30" s="23"/>
      <c r="E30" s="22"/>
      <c r="F30" s="23"/>
      <c r="G30" s="23"/>
      <c r="H30" s="22"/>
      <c r="I30" s="23"/>
      <c r="J30" s="24"/>
    </row>
  </sheetData>
  <sheetProtection algorithmName="SHA-512" hashValue="+ngIjsRFATOVUIXvISwd47qXO0RWKYv5DxFu6OHTTdGgbVjGA5hTZ4rN2bHspQJHXyQdJyq77PYFodg+rUV6IQ==" saltValue="eVIPTNDu75mrcpq0kYWySg==" spinCount="100000" sheet="1" objects="1" scenarios="1"/>
  <mergeCells count="51">
    <mergeCell ref="A28:A29"/>
    <mergeCell ref="C29:D29"/>
    <mergeCell ref="F29:G29"/>
    <mergeCell ref="I29:J29"/>
    <mergeCell ref="A26:A27"/>
    <mergeCell ref="C27:D27"/>
    <mergeCell ref="F27:G27"/>
    <mergeCell ref="I27:J27"/>
    <mergeCell ref="A24:A25"/>
    <mergeCell ref="C25:D25"/>
    <mergeCell ref="F25:G25"/>
    <mergeCell ref="I25:J25"/>
    <mergeCell ref="A20:A21"/>
    <mergeCell ref="C21:D21"/>
    <mergeCell ref="F21:G21"/>
    <mergeCell ref="I21:J21"/>
    <mergeCell ref="A22:A23"/>
    <mergeCell ref="C23:D23"/>
    <mergeCell ref="F23:G23"/>
    <mergeCell ref="I23:J23"/>
    <mergeCell ref="C17:D17"/>
    <mergeCell ref="F17:G17"/>
    <mergeCell ref="I17:J17"/>
    <mergeCell ref="A18:A19"/>
    <mergeCell ref="C19:D19"/>
    <mergeCell ref="F19:G19"/>
    <mergeCell ref="I19:J19"/>
    <mergeCell ref="C6:D6"/>
    <mergeCell ref="F6:G6"/>
    <mergeCell ref="F8:G8"/>
    <mergeCell ref="I8:J8"/>
    <mergeCell ref="I6:J6"/>
    <mergeCell ref="C8:D8"/>
    <mergeCell ref="C4:D4"/>
    <mergeCell ref="F4:G4"/>
    <mergeCell ref="I1:J1"/>
    <mergeCell ref="C1:D1"/>
    <mergeCell ref="F1:G1"/>
    <mergeCell ref="C2:D2"/>
    <mergeCell ref="F2:G2"/>
    <mergeCell ref="I2:J2"/>
    <mergeCell ref="I4:J4"/>
    <mergeCell ref="F10:G10"/>
    <mergeCell ref="C14:D14"/>
    <mergeCell ref="F14:G14"/>
    <mergeCell ref="I14:J14"/>
    <mergeCell ref="C12:D12"/>
    <mergeCell ref="F12:G12"/>
    <mergeCell ref="I12:J12"/>
    <mergeCell ref="I10:J10"/>
    <mergeCell ref="C10:D10"/>
  </mergeCells>
  <dataValidations count="1">
    <dataValidation type="list" errorStyle="warning" allowBlank="1" showErrorMessage="1" error="Voer juiste waarde in. " sqref="C7 F7 I7 C9 F9 I9 C11 F11 I11 C13 F13 I13 C5 F5 I5 I3 F3 C3 C18 F24 C20 I18 I20 C22 I22 C24 F18 F20 F22 I24 F26 C26 I26 F28 C28 I28" xr:uid="{00000000-0002-0000-0200-000000000000}">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0"/>
  <sheetViews>
    <sheetView showGridLines="0" zoomScale="86" zoomScaleNormal="85" zoomScalePageLayoutView="85" workbookViewId="0">
      <pane ySplit="1" topLeftCell="A22" activePane="bottomLeft" state="frozen"/>
      <selection pane="bottomLeft" activeCell="A2" sqref="A2:XFD30"/>
    </sheetView>
  </sheetViews>
  <sheetFormatPr baseColWidth="10" defaultColWidth="8.83203125" defaultRowHeight="13" x14ac:dyDescent="0.15"/>
  <cols>
    <col min="1" max="1" width="100.83203125" style="1" customWidth="1"/>
    <col min="2" max="2" width="2.83203125" style="26" customWidth="1"/>
    <col min="3" max="3" width="25.83203125" style="27" customWidth="1"/>
    <col min="4" max="4" width="3.83203125" style="27" customWidth="1"/>
    <col min="5" max="5" width="2.83203125" style="27" customWidth="1"/>
    <col min="6" max="6" width="25.83203125" style="27" customWidth="1"/>
    <col min="7" max="7" width="3.83203125" style="27" customWidth="1"/>
    <col min="8" max="8" width="2.83203125" style="27"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6" t="s">
        <v>3</v>
      </c>
      <c r="B1" s="73"/>
      <c r="C1" s="114" t="str">
        <f>'Beoordelaar 1'!C1:D1</f>
        <v>Inschrijver 1</v>
      </c>
      <c r="D1" s="115"/>
      <c r="E1" s="73"/>
      <c r="F1" s="114" t="str">
        <f>'Beoordelaar 1'!F1:G1</f>
        <v>Inschrijver 2</v>
      </c>
      <c r="G1" s="115"/>
      <c r="H1" s="73"/>
      <c r="I1" s="114" t="str">
        <f>'Beoordelaar 1'!I1:J1</f>
        <v>Inschrijver 3</v>
      </c>
      <c r="J1" s="115"/>
      <c r="K1" s="17"/>
    </row>
    <row r="2" spans="1:11" ht="30" customHeight="1" x14ac:dyDescent="0.15">
      <c r="A2" s="18" t="s">
        <v>39</v>
      </c>
      <c r="B2" s="10"/>
      <c r="C2" s="108" t="s">
        <v>16</v>
      </c>
      <c r="D2" s="109"/>
      <c r="E2" s="10"/>
      <c r="F2" s="108" t="s">
        <v>16</v>
      </c>
      <c r="G2" s="109"/>
      <c r="H2" s="10"/>
      <c r="I2" s="108" t="s">
        <v>16</v>
      </c>
      <c r="J2" s="109"/>
    </row>
    <row r="3" spans="1:11" ht="20" customHeight="1" x14ac:dyDescent="0.15">
      <c r="A3" s="71" t="str">
        <f>'Beoordelen open vragen'!A3</f>
        <v>6.1.1	PLAN VAN AANPAK (AANVANG DIENSTVERLENING)</v>
      </c>
      <c r="B3" s="11"/>
      <c r="C3" s="4" t="s">
        <v>6</v>
      </c>
      <c r="D3" s="19"/>
      <c r="E3" s="11"/>
      <c r="F3" s="4" t="s">
        <v>6</v>
      </c>
      <c r="G3" s="19"/>
      <c r="H3" s="11"/>
      <c r="I3" s="4" t="s">
        <v>6</v>
      </c>
      <c r="J3" s="19"/>
    </row>
    <row r="4" spans="1:11" ht="280" customHeight="1" x14ac:dyDescent="0.15">
      <c r="A4" s="72" t="str">
        <f>'Beoordelen open vragen'!A4:B4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(ZAAM-diensten en alle scholen) van de opdrachtgever? Inschrijver beschrijft daarbij minimaal hoe zij vanuit een partnerschap met een langdurige insteek zich gaat verdiepen over de verschillende scholen in cultuur, behoefte, aard van het onderwijs en plaats van de school in de samenleving;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104" t="s">
        <v>4</v>
      </c>
      <c r="D4" s="105"/>
      <c r="E4" s="11"/>
      <c r="F4" s="104" t="s">
        <v>4</v>
      </c>
      <c r="G4" s="105"/>
      <c r="H4" s="11"/>
      <c r="I4" s="104" t="s">
        <v>4</v>
      </c>
      <c r="J4" s="105"/>
    </row>
    <row r="5" spans="1:11" ht="20" customHeight="1" x14ac:dyDescent="0.15">
      <c r="A5" s="71" t="str">
        <f>'Beoordelen open vragen'!A5</f>
        <v>6.1.2	GOED WERKGEVERSCHAP</v>
      </c>
      <c r="B5" s="11"/>
      <c r="C5" s="4" t="s">
        <v>6</v>
      </c>
      <c r="D5" s="20"/>
      <c r="E5" s="11"/>
      <c r="F5" s="4" t="s">
        <v>6</v>
      </c>
      <c r="G5" s="20"/>
      <c r="H5" s="11"/>
      <c r="I5" s="4" t="s">
        <v>6</v>
      </c>
      <c r="J5" s="20"/>
    </row>
    <row r="6" spans="1:11" ht="220" customHeight="1" x14ac:dyDescent="0.15">
      <c r="A6" s="72" t="str">
        <f>'Beoordelen open vragen'!A6</f>
        <v>Inschrijver dient te beschrijven op maximaal 4 A4 (toe te voegen op TenderNed) op welke wijze zij invulling geef aan goed werkgeverschap gericht op haar eigen en toekomstige medewerkers in deze vraag gericht op Onderwijsgevend personeel (OP). Het doel van deze vraag is dat opdrachtgever van inschrijver wil weten hoe aantrekkelijk zij als werkgever is in combinatie met de opdrachtgever en beschrijft hierbij minimaal de volgende punten;
1.	Communicatie (middelen/ frequentie) met potentiële OP-kandidaten;
2.	Communicatie (middelen/ frequentie) met OP-medewerkers onder contract;
3.	Organiseren (gezamenlijke) events voor OP-kandidaten;
4.	Ontwikkeling (deskundigheidsbevordering) van OP-medewerkers onder contract van de opdrachtnemer en OP-medewerkers van de opdrachtgever (daarbij tevens lettend op een eigen opleidingsprogramma maar ook op de ZAAM Academie en Opleidingsschool De Dam);
5.	Ontwikkeling potentiële OP-kandidaten;
6.	De wijze van langdurig binden en motiveren van potentiële OP-kandidaten (binnen en buiten de regio Amsterdam) aan de organisatie van de inschrijver in combinatie met de opdrachtgever als 1 geheel;
7.	Wat inschrijver aan aanvullende arbeidsvoorwaarden biedt voor OP-krachten in de regio Amsterdam ter voorkoming van vertrek om economische (hoge woonlasten) redenen.</v>
      </c>
      <c r="B6" s="11"/>
      <c r="C6" s="104" t="s">
        <v>4</v>
      </c>
      <c r="D6" s="105"/>
      <c r="E6" s="11"/>
      <c r="F6" s="104" t="s">
        <v>4</v>
      </c>
      <c r="G6" s="105"/>
      <c r="H6" s="11"/>
      <c r="I6" s="104" t="s">
        <v>4</v>
      </c>
      <c r="J6" s="105"/>
    </row>
    <row r="7" spans="1:11" ht="20" customHeight="1" x14ac:dyDescent="0.15">
      <c r="A7" s="71" t="str">
        <f>'Beoordelen open vragen'!A7</f>
        <v xml:space="preserve">6.1.3	DASHBOARD KLANT- EN MEDEWERKERSERVARINGEN </v>
      </c>
      <c r="B7" s="11"/>
      <c r="C7" s="4" t="s">
        <v>6</v>
      </c>
      <c r="D7" s="20"/>
      <c r="E7" s="11"/>
      <c r="F7" s="4" t="s">
        <v>6</v>
      </c>
      <c r="G7" s="20"/>
      <c r="H7" s="11"/>
      <c r="I7" s="4" t="s">
        <v>6</v>
      </c>
      <c r="J7" s="20"/>
    </row>
    <row r="8" spans="1:11" ht="150" customHeight="1" x14ac:dyDescent="0.15">
      <c r="A8" s="72" t="str">
        <f>'Beoordelen open vragen'!A8</f>
        <v>Inschrijver dient te beschrijven op maximaal 2 A4 (toe te voegen op TenderNed) op welke wijze zij informatie verzamelt, analyseert, presenteert en omzet naar (welke) acties, omtrent de ervaringen en tevredenheid van klanten en potentiële kandidaten (ingedeeld in functiegroepen) die onder contract bij inschrijver zijn. Inschrijver laat daarbij een dashboard zien in de inschrijving waaruit de meerwaarde hiervan blijkt.</v>
      </c>
      <c r="B8" s="11"/>
      <c r="C8" s="104" t="s">
        <v>4</v>
      </c>
      <c r="D8" s="105"/>
      <c r="E8" s="11"/>
      <c r="F8" s="104" t="s">
        <v>4</v>
      </c>
      <c r="G8" s="105"/>
      <c r="H8" s="11"/>
      <c r="I8" s="104" t="s">
        <v>4</v>
      </c>
      <c r="J8" s="105"/>
    </row>
    <row r="9" spans="1:11" ht="20" customHeight="1" x14ac:dyDescent="0.15">
      <c r="A9" s="71" t="str">
        <f>'Beoordelen open vragen'!A9</f>
        <v>6.1.4	AANPAK WERVING- EN SELECTIEPROCES EN DATABASE</v>
      </c>
      <c r="B9" s="11"/>
      <c r="C9" s="4" t="s">
        <v>6</v>
      </c>
      <c r="D9" s="20"/>
      <c r="E9" s="11"/>
      <c r="F9" s="4" t="s">
        <v>6</v>
      </c>
      <c r="G9" s="20"/>
      <c r="H9" s="11"/>
      <c r="I9" s="4" t="s">
        <v>6</v>
      </c>
      <c r="J9" s="20"/>
    </row>
    <row r="10" spans="1:11" ht="180" customHeight="1" x14ac:dyDescent="0.15">
      <c r="A10" s="72" t="str">
        <f>'Beoordelen open vragen'!A10</f>
        <v xml:space="preserve">Inschrijver dient te beschrijven op maximaal 3 A4 (toe te voegen op TenderNed) welke werkwijze zij hanteert bij of voorafgaand van een aanvraag voor onderwijsgevend personeel voor een Voortgezet Onderwijsorganisatie. Inschrijver beschrijft hierbij minimaal;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10" s="11"/>
      <c r="C10" s="104" t="s">
        <v>4</v>
      </c>
      <c r="D10" s="105"/>
      <c r="E10" s="11"/>
      <c r="F10" s="104" t="s">
        <v>4</v>
      </c>
      <c r="G10" s="105"/>
      <c r="H10" s="11"/>
      <c r="I10" s="104" t="s">
        <v>4</v>
      </c>
      <c r="J10" s="105"/>
    </row>
    <row r="11" spans="1:11" ht="20" customHeight="1" x14ac:dyDescent="0.15">
      <c r="A11" s="71" t="str">
        <f>'Beoordelen open vragen'!A11</f>
        <v>6.1.5	TEAM ACCOUNT-/ SUCCESMANAGEMENT/ PARTNERSCHAP</v>
      </c>
      <c r="B11" s="11"/>
      <c r="C11" s="4" t="s">
        <v>6</v>
      </c>
      <c r="D11" s="20"/>
      <c r="E11" s="11"/>
      <c r="F11" s="4" t="s">
        <v>6</v>
      </c>
      <c r="G11" s="20"/>
      <c r="H11" s="11"/>
      <c r="I11" s="4" t="s">
        <v>6</v>
      </c>
      <c r="J11" s="20"/>
    </row>
    <row r="12" spans="1:11" ht="160" customHeight="1" x14ac:dyDescent="0.15">
      <c r="A12" s="72"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ZAAM, 24 scholen,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ZAAM hierbij betrekken?</v>
      </c>
      <c r="B12" s="11"/>
      <c r="C12" s="104" t="s">
        <v>4</v>
      </c>
      <c r="D12" s="105"/>
      <c r="E12" s="11"/>
      <c r="F12" s="104" t="s">
        <v>4</v>
      </c>
      <c r="G12" s="105"/>
      <c r="H12" s="11"/>
      <c r="I12" s="104" t="s">
        <v>4</v>
      </c>
      <c r="J12" s="105"/>
    </row>
    <row r="13" spans="1:11" ht="20" customHeight="1" x14ac:dyDescent="0.15">
      <c r="A13" s="71" t="str">
        <f>'Beoordelen open vragen'!A13</f>
        <v>6.1.6	 PARTNERPARTIJEN</v>
      </c>
      <c r="B13" s="11"/>
      <c r="C13" s="4" t="s">
        <v>6</v>
      </c>
      <c r="D13" s="20"/>
      <c r="E13" s="11"/>
      <c r="F13" s="4" t="s">
        <v>6</v>
      </c>
      <c r="G13" s="20"/>
      <c r="H13" s="11"/>
      <c r="I13" s="4" t="s">
        <v>6</v>
      </c>
      <c r="J13" s="20"/>
    </row>
    <row r="14" spans="1:11" ht="230" customHeight="1" x14ac:dyDescent="0.15">
      <c r="A14" s="72" t="str">
        <f>'Beoordelen open vragen'!A14</f>
        <v>Inschrijver dient te beschrijven op maximaal 2 A4 (toe te voegen op TenderNed)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het College van Bestuur met betrekking tot het aanstellen van interim schooldirecteuren/ managers.
-	welke risico’s zij ziet en welke beheersmaatregelen zij hier tegen gaat treffen.</v>
      </c>
      <c r="B14" s="11"/>
      <c r="C14" s="104" t="s">
        <v>4</v>
      </c>
      <c r="D14" s="105"/>
      <c r="E14" s="11"/>
      <c r="F14" s="104" t="s">
        <v>4</v>
      </c>
      <c r="G14" s="105"/>
      <c r="H14" s="11"/>
      <c r="I14" s="104" t="s">
        <v>4</v>
      </c>
      <c r="J14" s="105"/>
    </row>
    <row r="15" spans="1:11" ht="20" customHeight="1" x14ac:dyDescent="0.15">
      <c r="A15" s="21"/>
      <c r="B15" s="22"/>
      <c r="C15" s="23"/>
      <c r="D15" s="23"/>
      <c r="E15" s="22"/>
      <c r="F15" s="23"/>
      <c r="G15" s="23"/>
      <c r="H15" s="22"/>
      <c r="I15" s="23"/>
      <c r="J15" s="24"/>
    </row>
    <row r="16" spans="1:11" ht="20" customHeight="1" x14ac:dyDescent="0.15"/>
    <row r="17" spans="1:10" ht="20" customHeight="1" x14ac:dyDescent="0.15">
      <c r="A17" s="25" t="str">
        <f>'Beoordelen interview'!A1</f>
        <v xml:space="preserve">Interview sleutelfunctionarissen </v>
      </c>
      <c r="B17" s="10"/>
      <c r="C17" s="110"/>
      <c r="D17" s="111"/>
      <c r="E17" s="10"/>
      <c r="F17" s="110"/>
      <c r="G17" s="111"/>
      <c r="H17" s="10"/>
      <c r="I17" s="110"/>
      <c r="J17" s="111"/>
    </row>
    <row r="18" spans="1:10" ht="20" customHeight="1" x14ac:dyDescent="0.15">
      <c r="A18" s="112" t="str">
        <f>'Beoordelen interview'!A4:B4</f>
        <v>Vraag 1</v>
      </c>
      <c r="B18" s="11"/>
      <c r="C18" s="4" t="s">
        <v>6</v>
      </c>
      <c r="D18" s="20"/>
      <c r="E18" s="11"/>
      <c r="F18" s="4" t="s">
        <v>6</v>
      </c>
      <c r="G18" s="20"/>
      <c r="H18" s="11"/>
      <c r="I18" s="4" t="s">
        <v>6</v>
      </c>
      <c r="J18" s="20"/>
    </row>
    <row r="19" spans="1:10" ht="150" customHeight="1" x14ac:dyDescent="0.15">
      <c r="A19" s="113"/>
      <c r="B19" s="11"/>
      <c r="C19" s="104" t="s">
        <v>4</v>
      </c>
      <c r="D19" s="105"/>
      <c r="E19" s="11"/>
      <c r="F19" s="104" t="s">
        <v>4</v>
      </c>
      <c r="G19" s="105"/>
      <c r="H19" s="11"/>
      <c r="I19" s="104" t="s">
        <v>4</v>
      </c>
      <c r="J19" s="105"/>
    </row>
    <row r="20" spans="1:10" ht="20" customHeight="1" x14ac:dyDescent="0.15">
      <c r="A20" s="112" t="str">
        <f>'Beoordelen interview'!A5:B5</f>
        <v>Vraag 2</v>
      </c>
      <c r="B20" s="11"/>
      <c r="C20" s="4" t="s">
        <v>6</v>
      </c>
      <c r="D20" s="20"/>
      <c r="E20" s="11"/>
      <c r="F20" s="4" t="s">
        <v>6</v>
      </c>
      <c r="G20" s="20"/>
      <c r="H20" s="11"/>
      <c r="I20" s="4" t="s">
        <v>6</v>
      </c>
      <c r="J20" s="20"/>
    </row>
    <row r="21" spans="1:10" ht="150" customHeight="1" x14ac:dyDescent="0.15">
      <c r="A21" s="113"/>
      <c r="B21" s="11"/>
      <c r="C21" s="104" t="s">
        <v>4</v>
      </c>
      <c r="D21" s="105"/>
      <c r="E21" s="11"/>
      <c r="F21" s="104" t="s">
        <v>4</v>
      </c>
      <c r="G21" s="105"/>
      <c r="H21" s="11"/>
      <c r="I21" s="104" t="s">
        <v>4</v>
      </c>
      <c r="J21" s="105"/>
    </row>
    <row r="22" spans="1:10" ht="20" customHeight="1" x14ac:dyDescent="0.15">
      <c r="A22" s="112" t="str">
        <f>'Beoordelen interview'!A6:B6</f>
        <v>Vraag 3</v>
      </c>
      <c r="B22" s="11"/>
      <c r="C22" s="4" t="s">
        <v>6</v>
      </c>
      <c r="D22" s="20"/>
      <c r="E22" s="11"/>
      <c r="F22" s="4" t="s">
        <v>6</v>
      </c>
      <c r="G22" s="20"/>
      <c r="H22" s="11"/>
      <c r="I22" s="4" t="s">
        <v>6</v>
      </c>
      <c r="J22" s="20"/>
    </row>
    <row r="23" spans="1:10" ht="150" customHeight="1" x14ac:dyDescent="0.15">
      <c r="A23" s="113"/>
      <c r="B23" s="11"/>
      <c r="C23" s="104" t="s">
        <v>4</v>
      </c>
      <c r="D23" s="105"/>
      <c r="E23" s="11"/>
      <c r="F23" s="104" t="s">
        <v>4</v>
      </c>
      <c r="G23" s="105"/>
      <c r="H23" s="11"/>
      <c r="I23" s="104" t="s">
        <v>4</v>
      </c>
      <c r="J23" s="105"/>
    </row>
    <row r="24" spans="1:10" ht="20" customHeight="1" x14ac:dyDescent="0.15">
      <c r="A24" s="112" t="str">
        <f>'Beoordelen interview'!A7:B7</f>
        <v>Vraag 4</v>
      </c>
      <c r="B24" s="11"/>
      <c r="C24" s="4" t="s">
        <v>6</v>
      </c>
      <c r="D24" s="20"/>
      <c r="E24" s="11"/>
      <c r="F24" s="4" t="s">
        <v>6</v>
      </c>
      <c r="G24" s="20"/>
      <c r="H24" s="11"/>
      <c r="I24" s="4" t="s">
        <v>6</v>
      </c>
      <c r="J24" s="20"/>
    </row>
    <row r="25" spans="1:10" ht="150" customHeight="1" x14ac:dyDescent="0.15">
      <c r="A25" s="113"/>
      <c r="B25" s="11"/>
      <c r="C25" s="104" t="s">
        <v>4</v>
      </c>
      <c r="D25" s="105"/>
      <c r="E25" s="11"/>
      <c r="F25" s="104" t="s">
        <v>4</v>
      </c>
      <c r="G25" s="105"/>
      <c r="H25" s="11"/>
      <c r="I25" s="104" t="s">
        <v>4</v>
      </c>
      <c r="J25" s="105"/>
    </row>
    <row r="26" spans="1:10" ht="20" customHeight="1" x14ac:dyDescent="0.15">
      <c r="A26" s="112" t="str">
        <f>'Beoordelen interview'!A8</f>
        <v>Vraag 5</v>
      </c>
      <c r="B26" s="11"/>
      <c r="C26" s="4" t="s">
        <v>6</v>
      </c>
      <c r="D26" s="20"/>
      <c r="E26" s="11"/>
      <c r="F26" s="4" t="s">
        <v>6</v>
      </c>
      <c r="G26" s="20"/>
      <c r="H26" s="11"/>
      <c r="I26" s="4" t="s">
        <v>6</v>
      </c>
      <c r="J26" s="20"/>
    </row>
    <row r="27" spans="1:10" ht="150" customHeight="1" x14ac:dyDescent="0.15">
      <c r="A27" s="113"/>
      <c r="B27" s="11"/>
      <c r="C27" s="104" t="s">
        <v>4</v>
      </c>
      <c r="D27" s="105"/>
      <c r="E27" s="11"/>
      <c r="F27" s="104" t="s">
        <v>4</v>
      </c>
      <c r="G27" s="105"/>
      <c r="H27" s="11"/>
      <c r="I27" s="104" t="s">
        <v>4</v>
      </c>
      <c r="J27" s="105"/>
    </row>
    <row r="28" spans="1:10" ht="20" customHeight="1" x14ac:dyDescent="0.15">
      <c r="A28" s="112" t="str">
        <f>'Beoordelen interview'!A9</f>
        <v>Vraag 6</v>
      </c>
      <c r="B28" s="11"/>
      <c r="C28" s="4" t="s">
        <v>6</v>
      </c>
      <c r="D28" s="20"/>
      <c r="E28" s="11"/>
      <c r="F28" s="4" t="s">
        <v>6</v>
      </c>
      <c r="G28" s="20"/>
      <c r="H28" s="11"/>
      <c r="I28" s="4" t="s">
        <v>6</v>
      </c>
      <c r="J28" s="20"/>
    </row>
    <row r="29" spans="1:10" ht="150" customHeight="1" x14ac:dyDescent="0.15">
      <c r="A29" s="113"/>
      <c r="B29" s="11"/>
      <c r="C29" s="104" t="s">
        <v>4</v>
      </c>
      <c r="D29" s="105"/>
      <c r="E29" s="11"/>
      <c r="F29" s="104" t="s">
        <v>4</v>
      </c>
      <c r="G29" s="105"/>
      <c r="H29" s="11"/>
      <c r="I29" s="104" t="s">
        <v>4</v>
      </c>
      <c r="J29" s="105"/>
    </row>
    <row r="30" spans="1:10" ht="20" customHeight="1" x14ac:dyDescent="0.15">
      <c r="A30" s="21"/>
      <c r="B30" s="22"/>
      <c r="C30" s="23"/>
      <c r="D30" s="23"/>
      <c r="E30" s="22"/>
      <c r="F30" s="23"/>
      <c r="G30" s="23"/>
      <c r="H30" s="22"/>
      <c r="I30" s="23"/>
      <c r="J30" s="24"/>
    </row>
  </sheetData>
  <sheetProtection algorithmName="SHA-512" hashValue="U+h/igkEAfk0LSdG0QZP4zK9iuWrhTL7zqlBa04SQxiTHYrKCb1HULI3eBb9xAbPrzm3LORO8++UG+HGVlpDEA==" saltValue="jqGDyLpsMwpwKmoCImKiIg==" spinCount="100000" sheet="1" objects="1" scenarios="1"/>
  <mergeCells count="51">
    <mergeCell ref="A28:A29"/>
    <mergeCell ref="C29:D29"/>
    <mergeCell ref="F29:G29"/>
    <mergeCell ref="I29:J29"/>
    <mergeCell ref="A26:A27"/>
    <mergeCell ref="C27:D27"/>
    <mergeCell ref="F27:G27"/>
    <mergeCell ref="I27:J27"/>
    <mergeCell ref="A24:A25"/>
    <mergeCell ref="C25:D25"/>
    <mergeCell ref="F25:G25"/>
    <mergeCell ref="I25:J25"/>
    <mergeCell ref="A20:A21"/>
    <mergeCell ref="C21:D21"/>
    <mergeCell ref="F21:G21"/>
    <mergeCell ref="I21:J21"/>
    <mergeCell ref="A22:A23"/>
    <mergeCell ref="C23:D23"/>
    <mergeCell ref="F23:G23"/>
    <mergeCell ref="I23:J23"/>
    <mergeCell ref="C17:D17"/>
    <mergeCell ref="F17:G17"/>
    <mergeCell ref="I17:J17"/>
    <mergeCell ref="A18:A19"/>
    <mergeCell ref="C19:D19"/>
    <mergeCell ref="F19:G19"/>
    <mergeCell ref="I19:J19"/>
    <mergeCell ref="C6:D6"/>
    <mergeCell ref="F6:G6"/>
    <mergeCell ref="F8:G8"/>
    <mergeCell ref="I8:J8"/>
    <mergeCell ref="I6:J6"/>
    <mergeCell ref="C8:D8"/>
    <mergeCell ref="C4:D4"/>
    <mergeCell ref="F4:G4"/>
    <mergeCell ref="I1:J1"/>
    <mergeCell ref="C1:D1"/>
    <mergeCell ref="F1:G1"/>
    <mergeCell ref="C2:D2"/>
    <mergeCell ref="F2:G2"/>
    <mergeCell ref="I2:J2"/>
    <mergeCell ref="I4:J4"/>
    <mergeCell ref="F10:G10"/>
    <mergeCell ref="C14:D14"/>
    <mergeCell ref="F14:G14"/>
    <mergeCell ref="I14:J14"/>
    <mergeCell ref="C12:D12"/>
    <mergeCell ref="F12:G12"/>
    <mergeCell ref="I12:J12"/>
    <mergeCell ref="I10:J10"/>
    <mergeCell ref="C10:D10"/>
  </mergeCells>
  <dataValidations count="1">
    <dataValidation type="list" errorStyle="warning" allowBlank="1" showErrorMessage="1" error="Voer juiste waarde in. " sqref="C7 F7 I7 C9 F9 I9 C11 F11 I11 C5 F5 I5 C13 F13 I13 I3 F3 C3 C18 F24 C20 I18 I20 C22 I22 C24 F18 F20 F22 I24 F26 C26 I26 F28 C28 I28" xr:uid="{00000000-0002-0000-0300-000000000000}">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30"/>
  <sheetViews>
    <sheetView showGridLines="0" zoomScale="90" zoomScaleNormal="90" workbookViewId="0">
      <pane ySplit="1" topLeftCell="A2" activePane="bottomLeft" state="frozen"/>
      <selection pane="bottomLeft" activeCell="A2" sqref="A2"/>
    </sheetView>
  </sheetViews>
  <sheetFormatPr baseColWidth="10" defaultColWidth="8.83203125" defaultRowHeight="13" x14ac:dyDescent="0.15"/>
  <cols>
    <col min="1" max="1" width="100.83203125" style="1" customWidth="1"/>
    <col min="2" max="2" width="2.83203125" style="26" customWidth="1"/>
    <col min="3" max="3" width="25.83203125" style="27" customWidth="1"/>
    <col min="4" max="4" width="3.83203125" style="27" customWidth="1"/>
    <col min="5" max="5" width="2.83203125" style="27" customWidth="1"/>
    <col min="6" max="6" width="25.83203125" style="27" customWidth="1"/>
    <col min="7" max="7" width="3.83203125" style="27" customWidth="1"/>
    <col min="8" max="8" width="2.83203125" style="27"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6" t="s">
        <v>26</v>
      </c>
      <c r="B1" s="73"/>
      <c r="C1" s="114" t="str">
        <f>'Beoordelaar 1'!C1:D1</f>
        <v>Inschrijver 1</v>
      </c>
      <c r="D1" s="115"/>
      <c r="E1" s="73"/>
      <c r="F1" s="114" t="str">
        <f>'Beoordelaar 1'!F1:G1</f>
        <v>Inschrijver 2</v>
      </c>
      <c r="G1" s="115"/>
      <c r="H1" s="73"/>
      <c r="I1" s="114" t="str">
        <f>'Beoordelaar 1'!I1:J1</f>
        <v>Inschrijver 3</v>
      </c>
      <c r="J1" s="115"/>
      <c r="K1" s="17"/>
    </row>
    <row r="2" spans="1:11" ht="30" customHeight="1" x14ac:dyDescent="0.15">
      <c r="A2" s="18" t="s">
        <v>39</v>
      </c>
      <c r="B2" s="10"/>
      <c r="C2" s="108" t="s">
        <v>16</v>
      </c>
      <c r="D2" s="109"/>
      <c r="E2" s="10"/>
      <c r="F2" s="108" t="s">
        <v>16</v>
      </c>
      <c r="G2" s="109"/>
      <c r="H2" s="10"/>
      <c r="I2" s="108" t="s">
        <v>16</v>
      </c>
      <c r="J2" s="109"/>
    </row>
    <row r="3" spans="1:11" ht="20" customHeight="1" x14ac:dyDescent="0.15">
      <c r="A3" s="71" t="str">
        <f>'Beoordelen open vragen'!A3</f>
        <v>6.1.1	PLAN VAN AANPAK (AANVANG DIENSTVERLENING)</v>
      </c>
      <c r="B3" s="11"/>
      <c r="C3" s="4" t="s">
        <v>6</v>
      </c>
      <c r="D3" s="19"/>
      <c r="E3" s="11"/>
      <c r="F3" s="4" t="s">
        <v>6</v>
      </c>
      <c r="G3" s="19"/>
      <c r="H3" s="11"/>
      <c r="I3" s="4" t="s">
        <v>6</v>
      </c>
      <c r="J3" s="19"/>
    </row>
    <row r="4" spans="1:11" ht="280" customHeight="1" x14ac:dyDescent="0.15">
      <c r="A4" s="72"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(ZAAM-diensten en alle scholen) van de opdrachtgever? Inschrijver beschrijft daarbij minimaal hoe zij vanuit een partnerschap met een langdurige insteek zich gaat verdiepen over de verschillende scholen in cultuur, behoefte, aard van het onderwijs en plaats van de school in de samenleving;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104" t="s">
        <v>4</v>
      </c>
      <c r="D4" s="105"/>
      <c r="E4" s="11"/>
      <c r="F4" s="104" t="s">
        <v>4</v>
      </c>
      <c r="G4" s="105"/>
      <c r="H4" s="11"/>
      <c r="I4" s="104" t="s">
        <v>4</v>
      </c>
      <c r="J4" s="105"/>
    </row>
    <row r="5" spans="1:11" ht="20" customHeight="1" x14ac:dyDescent="0.15">
      <c r="A5" s="71" t="str">
        <f>'Beoordelen open vragen'!A5</f>
        <v>6.1.2	GOED WERKGEVERSCHAP</v>
      </c>
      <c r="B5" s="11"/>
      <c r="C5" s="4" t="s">
        <v>6</v>
      </c>
      <c r="D5" s="20"/>
      <c r="E5" s="11"/>
      <c r="F5" s="4" t="s">
        <v>6</v>
      </c>
      <c r="G5" s="20"/>
      <c r="H5" s="11"/>
      <c r="I5" s="4" t="s">
        <v>6</v>
      </c>
      <c r="J5" s="20"/>
    </row>
    <row r="6" spans="1:11" ht="220" customHeight="1" x14ac:dyDescent="0.15">
      <c r="A6" s="72" t="str">
        <f>'Beoordelen open vragen'!A6</f>
        <v>Inschrijver dient te beschrijven op maximaal 4 A4 (toe te voegen op TenderNed) op welke wijze zij invulling geef aan goed werkgeverschap gericht op haar eigen en toekomstige medewerkers in deze vraag gericht op Onderwijsgevend personeel (OP). Het doel van deze vraag is dat opdrachtgever van inschrijver wil weten hoe aantrekkelijk zij als werkgever is in combinatie met de opdrachtgever en beschrijft hierbij minimaal de volgende punten;
1.	Communicatie (middelen/ frequentie) met potentiële OP-kandidaten;
2.	Communicatie (middelen/ frequentie) met OP-medewerkers onder contract;
3.	Organiseren (gezamenlijke) events voor OP-kandidaten;
4.	Ontwikkeling (deskundigheidsbevordering) van OP-medewerkers onder contract van de opdrachtnemer en OP-medewerkers van de opdrachtgever (daarbij tevens lettend op een eigen opleidingsprogramma maar ook op de ZAAM Academie en Opleidingsschool De Dam);
5.	Ontwikkeling potentiële OP-kandidaten;
6.	De wijze van langdurig binden en motiveren van potentiële OP-kandidaten (binnen en buiten de regio Amsterdam) aan de organisatie van de inschrijver in combinatie met de opdrachtgever als 1 geheel;
7.	Wat inschrijver aan aanvullende arbeidsvoorwaarden biedt voor OP-krachten in de regio Amsterdam ter voorkoming van vertrek om economische (hoge woonlasten) redenen.</v>
      </c>
      <c r="B6" s="11"/>
      <c r="C6" s="104" t="s">
        <v>4</v>
      </c>
      <c r="D6" s="105"/>
      <c r="E6" s="11"/>
      <c r="F6" s="104" t="s">
        <v>4</v>
      </c>
      <c r="G6" s="105"/>
      <c r="H6" s="11"/>
      <c r="I6" s="104" t="s">
        <v>4</v>
      </c>
      <c r="J6" s="105"/>
    </row>
    <row r="7" spans="1:11" ht="20" customHeight="1" x14ac:dyDescent="0.15">
      <c r="A7" s="71" t="str">
        <f>'Beoordelen open vragen'!A7</f>
        <v xml:space="preserve">6.1.3	DASHBOARD KLANT- EN MEDEWERKERSERVARINGEN </v>
      </c>
      <c r="B7" s="11"/>
      <c r="C7" s="4" t="s">
        <v>6</v>
      </c>
      <c r="D7" s="20"/>
      <c r="E7" s="11"/>
      <c r="F7" s="4" t="s">
        <v>6</v>
      </c>
      <c r="G7" s="20"/>
      <c r="H7" s="11"/>
      <c r="I7" s="4" t="s">
        <v>6</v>
      </c>
      <c r="J7" s="20"/>
    </row>
    <row r="8" spans="1:11" ht="150" customHeight="1" x14ac:dyDescent="0.15">
      <c r="A8" s="72" t="str">
        <f>'Beoordelen open vragen'!A8</f>
        <v>Inschrijver dient te beschrijven op maximaal 2 A4 (toe te voegen op TenderNed) op welke wijze zij informatie verzamelt, analyseert, presenteert en omzet naar (welke) acties, omtrent de ervaringen en tevredenheid van klanten en potentiële kandidaten (ingedeeld in functiegroepen) die onder contract bij inschrijver zijn. Inschrijver laat daarbij een dashboard zien in de inschrijving waaruit de meerwaarde hiervan blijkt.</v>
      </c>
      <c r="B8" s="11"/>
      <c r="C8" s="104" t="s">
        <v>4</v>
      </c>
      <c r="D8" s="105"/>
      <c r="E8" s="11"/>
      <c r="F8" s="104" t="s">
        <v>4</v>
      </c>
      <c r="G8" s="105"/>
      <c r="H8" s="11"/>
      <c r="I8" s="104" t="s">
        <v>4</v>
      </c>
      <c r="J8" s="105"/>
    </row>
    <row r="9" spans="1:11" ht="20" customHeight="1" x14ac:dyDescent="0.15">
      <c r="A9" s="71" t="str">
        <f>'Beoordelen open vragen'!A9</f>
        <v>6.1.4	AANPAK WERVING- EN SELECTIEPROCES EN DATABASE</v>
      </c>
      <c r="B9" s="11"/>
      <c r="C9" s="4" t="s">
        <v>6</v>
      </c>
      <c r="D9" s="20"/>
      <c r="E9" s="11"/>
      <c r="F9" s="4" t="s">
        <v>6</v>
      </c>
      <c r="G9" s="20"/>
      <c r="H9" s="11"/>
      <c r="I9" s="4" t="s">
        <v>6</v>
      </c>
      <c r="J9" s="20"/>
    </row>
    <row r="10" spans="1:11" ht="180" customHeight="1" x14ac:dyDescent="0.15">
      <c r="A10" s="72" t="str">
        <f>'Beoordelen open vragen'!A10</f>
        <v xml:space="preserve">Inschrijver dient te beschrijven op maximaal 3 A4 (toe te voegen op TenderNed) welke werkwijze zij hanteert bij of voorafgaand van een aanvraag voor onderwijsgevend personeel voor een Voortgezet Onderwijsorganisatie. Inschrijver beschrijft hierbij minimaal;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10" s="11"/>
      <c r="C10" s="104" t="s">
        <v>4</v>
      </c>
      <c r="D10" s="105"/>
      <c r="E10" s="11"/>
      <c r="F10" s="104" t="s">
        <v>4</v>
      </c>
      <c r="G10" s="105"/>
      <c r="H10" s="11"/>
      <c r="I10" s="104" t="s">
        <v>4</v>
      </c>
      <c r="J10" s="105"/>
    </row>
    <row r="11" spans="1:11" ht="20" customHeight="1" x14ac:dyDescent="0.15">
      <c r="A11" s="71" t="str">
        <f>'Beoordelen open vragen'!A11</f>
        <v>6.1.5	TEAM ACCOUNT-/ SUCCESMANAGEMENT/ PARTNERSCHAP</v>
      </c>
      <c r="B11" s="11"/>
      <c r="C11" s="4" t="s">
        <v>6</v>
      </c>
      <c r="D11" s="20"/>
      <c r="E11" s="11"/>
      <c r="F11" s="4" t="s">
        <v>6</v>
      </c>
      <c r="G11" s="20"/>
      <c r="H11" s="11"/>
      <c r="I11" s="4" t="s">
        <v>6</v>
      </c>
      <c r="J11" s="20"/>
    </row>
    <row r="12" spans="1:11" ht="160" customHeight="1" x14ac:dyDescent="0.15">
      <c r="A12" s="72"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ZAAM, 24 scholen,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ZAAM hierbij betrekken?</v>
      </c>
      <c r="B12" s="11"/>
      <c r="C12" s="104" t="s">
        <v>4</v>
      </c>
      <c r="D12" s="105"/>
      <c r="E12" s="11"/>
      <c r="F12" s="104" t="s">
        <v>4</v>
      </c>
      <c r="G12" s="105"/>
      <c r="H12" s="11"/>
      <c r="I12" s="104" t="s">
        <v>4</v>
      </c>
      <c r="J12" s="105"/>
    </row>
    <row r="13" spans="1:11" ht="20" customHeight="1" x14ac:dyDescent="0.15">
      <c r="A13" s="71" t="str">
        <f>'Beoordelen open vragen'!A13</f>
        <v>6.1.6	 PARTNERPARTIJEN</v>
      </c>
      <c r="B13" s="11"/>
      <c r="C13" s="4" t="s">
        <v>6</v>
      </c>
      <c r="D13" s="20"/>
      <c r="E13" s="11"/>
      <c r="F13" s="4" t="s">
        <v>6</v>
      </c>
      <c r="G13" s="20"/>
      <c r="H13" s="11"/>
      <c r="I13" s="4" t="s">
        <v>6</v>
      </c>
      <c r="J13" s="20"/>
    </row>
    <row r="14" spans="1:11" ht="230" customHeight="1" x14ac:dyDescent="0.15">
      <c r="A14" s="72" t="str">
        <f>'Beoordelen open vragen'!A14</f>
        <v>Inschrijver dient te beschrijven op maximaal 2 A4 (toe te voegen op TenderNed)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het College van Bestuur met betrekking tot het aanstellen van interim schooldirecteuren/ managers.
-	welke risico’s zij ziet en welke beheersmaatregelen zij hier tegen gaat treffen.</v>
      </c>
      <c r="B14" s="11"/>
      <c r="C14" s="104" t="s">
        <v>4</v>
      </c>
      <c r="D14" s="105"/>
      <c r="E14" s="11"/>
      <c r="F14" s="104" t="s">
        <v>4</v>
      </c>
      <c r="G14" s="105"/>
      <c r="H14" s="11"/>
      <c r="I14" s="104" t="s">
        <v>4</v>
      </c>
      <c r="J14" s="105"/>
    </row>
    <row r="15" spans="1:11" ht="20" customHeight="1" x14ac:dyDescent="0.15">
      <c r="A15" s="21"/>
      <c r="B15" s="22"/>
      <c r="C15" s="23"/>
      <c r="D15" s="23"/>
      <c r="E15" s="22"/>
      <c r="F15" s="23"/>
      <c r="G15" s="23"/>
      <c r="H15" s="22"/>
      <c r="I15" s="23"/>
      <c r="J15" s="24"/>
    </row>
    <row r="16" spans="1:11" ht="20" customHeight="1" x14ac:dyDescent="0.15"/>
    <row r="17" spans="1:10" ht="20" customHeight="1" x14ac:dyDescent="0.15">
      <c r="A17" s="25" t="str">
        <f>'Beoordelen interview'!A1</f>
        <v xml:space="preserve">Interview sleutelfunctionarissen </v>
      </c>
      <c r="B17" s="10"/>
      <c r="C17" s="110"/>
      <c r="D17" s="111"/>
      <c r="E17" s="10"/>
      <c r="F17" s="110"/>
      <c r="G17" s="111"/>
      <c r="H17" s="10"/>
      <c r="I17" s="110"/>
      <c r="J17" s="111"/>
    </row>
    <row r="18" spans="1:10" ht="20" customHeight="1" x14ac:dyDescent="0.15">
      <c r="A18" s="112" t="str">
        <f>'Beoordelen interview'!A4:B4</f>
        <v>Vraag 1</v>
      </c>
      <c r="B18" s="11"/>
      <c r="C18" s="4" t="s">
        <v>6</v>
      </c>
      <c r="D18" s="20"/>
      <c r="E18" s="11"/>
      <c r="F18" s="4" t="s">
        <v>6</v>
      </c>
      <c r="G18" s="20"/>
      <c r="H18" s="11"/>
      <c r="I18" s="4" t="s">
        <v>6</v>
      </c>
      <c r="J18" s="20"/>
    </row>
    <row r="19" spans="1:10" ht="150" customHeight="1" x14ac:dyDescent="0.15">
      <c r="A19" s="113"/>
      <c r="B19" s="11"/>
      <c r="C19" s="104" t="s">
        <v>4</v>
      </c>
      <c r="D19" s="105"/>
      <c r="E19" s="11"/>
      <c r="F19" s="104" t="s">
        <v>4</v>
      </c>
      <c r="G19" s="105"/>
      <c r="H19" s="11"/>
      <c r="I19" s="104" t="s">
        <v>4</v>
      </c>
      <c r="J19" s="105"/>
    </row>
    <row r="20" spans="1:10" ht="20" customHeight="1" x14ac:dyDescent="0.15">
      <c r="A20" s="112" t="str">
        <f>'Beoordelen interview'!A5:B5</f>
        <v>Vraag 2</v>
      </c>
      <c r="B20" s="11"/>
      <c r="C20" s="4" t="s">
        <v>6</v>
      </c>
      <c r="D20" s="20"/>
      <c r="E20" s="11"/>
      <c r="F20" s="4" t="s">
        <v>6</v>
      </c>
      <c r="G20" s="20"/>
      <c r="H20" s="11"/>
      <c r="I20" s="4" t="s">
        <v>6</v>
      </c>
      <c r="J20" s="20"/>
    </row>
    <row r="21" spans="1:10" ht="150" customHeight="1" x14ac:dyDescent="0.15">
      <c r="A21" s="113"/>
      <c r="B21" s="11"/>
      <c r="C21" s="104" t="s">
        <v>4</v>
      </c>
      <c r="D21" s="105"/>
      <c r="E21" s="11"/>
      <c r="F21" s="104" t="s">
        <v>4</v>
      </c>
      <c r="G21" s="105"/>
      <c r="H21" s="11"/>
      <c r="I21" s="104" t="s">
        <v>4</v>
      </c>
      <c r="J21" s="105"/>
    </row>
    <row r="22" spans="1:10" ht="20" customHeight="1" x14ac:dyDescent="0.15">
      <c r="A22" s="112" t="str">
        <f>'Beoordelen interview'!A6:B6</f>
        <v>Vraag 3</v>
      </c>
      <c r="B22" s="11"/>
      <c r="C22" s="4" t="s">
        <v>6</v>
      </c>
      <c r="D22" s="20"/>
      <c r="E22" s="11"/>
      <c r="F22" s="4" t="s">
        <v>6</v>
      </c>
      <c r="G22" s="20"/>
      <c r="H22" s="11"/>
      <c r="I22" s="4" t="s">
        <v>6</v>
      </c>
      <c r="J22" s="20"/>
    </row>
    <row r="23" spans="1:10" ht="150" customHeight="1" x14ac:dyDescent="0.15">
      <c r="A23" s="113"/>
      <c r="B23" s="11"/>
      <c r="C23" s="104" t="s">
        <v>4</v>
      </c>
      <c r="D23" s="105"/>
      <c r="E23" s="11"/>
      <c r="F23" s="104" t="s">
        <v>4</v>
      </c>
      <c r="G23" s="105"/>
      <c r="H23" s="11"/>
      <c r="I23" s="104" t="s">
        <v>4</v>
      </c>
      <c r="J23" s="105"/>
    </row>
    <row r="24" spans="1:10" ht="20" customHeight="1" x14ac:dyDescent="0.15">
      <c r="A24" s="112" t="str">
        <f>'Beoordelen interview'!A7:B7</f>
        <v>Vraag 4</v>
      </c>
      <c r="B24" s="11"/>
      <c r="C24" s="4" t="s">
        <v>6</v>
      </c>
      <c r="D24" s="20"/>
      <c r="E24" s="11"/>
      <c r="F24" s="4" t="s">
        <v>6</v>
      </c>
      <c r="G24" s="20"/>
      <c r="H24" s="11"/>
      <c r="I24" s="4" t="s">
        <v>6</v>
      </c>
      <c r="J24" s="20"/>
    </row>
    <row r="25" spans="1:10" ht="150" customHeight="1" x14ac:dyDescent="0.15">
      <c r="A25" s="113"/>
      <c r="B25" s="11"/>
      <c r="C25" s="104" t="s">
        <v>4</v>
      </c>
      <c r="D25" s="105"/>
      <c r="E25" s="11"/>
      <c r="F25" s="104" t="s">
        <v>4</v>
      </c>
      <c r="G25" s="105"/>
      <c r="H25" s="11"/>
      <c r="I25" s="104" t="s">
        <v>4</v>
      </c>
      <c r="J25" s="105"/>
    </row>
    <row r="26" spans="1:10" ht="20" customHeight="1" x14ac:dyDescent="0.15">
      <c r="A26" s="112" t="str">
        <f>'Beoordelen interview'!A8</f>
        <v>Vraag 5</v>
      </c>
      <c r="B26" s="11"/>
      <c r="C26" s="4" t="s">
        <v>6</v>
      </c>
      <c r="D26" s="20"/>
      <c r="E26" s="11"/>
      <c r="F26" s="4" t="s">
        <v>6</v>
      </c>
      <c r="G26" s="20"/>
      <c r="H26" s="11"/>
      <c r="I26" s="4" t="s">
        <v>6</v>
      </c>
      <c r="J26" s="20"/>
    </row>
    <row r="27" spans="1:10" ht="150" customHeight="1" x14ac:dyDescent="0.15">
      <c r="A27" s="113"/>
      <c r="B27" s="11"/>
      <c r="C27" s="104" t="s">
        <v>4</v>
      </c>
      <c r="D27" s="105"/>
      <c r="E27" s="11"/>
      <c r="F27" s="104" t="s">
        <v>4</v>
      </c>
      <c r="G27" s="105"/>
      <c r="H27" s="11"/>
      <c r="I27" s="104" t="s">
        <v>4</v>
      </c>
      <c r="J27" s="105"/>
    </row>
    <row r="28" spans="1:10" ht="20" customHeight="1" x14ac:dyDescent="0.15">
      <c r="A28" s="112" t="str">
        <f>'Beoordelen interview'!A9</f>
        <v>Vraag 6</v>
      </c>
      <c r="B28" s="11"/>
      <c r="C28" s="4" t="s">
        <v>6</v>
      </c>
      <c r="D28" s="20"/>
      <c r="E28" s="11"/>
      <c r="F28" s="4" t="s">
        <v>6</v>
      </c>
      <c r="G28" s="20"/>
      <c r="H28" s="11"/>
      <c r="I28" s="4" t="s">
        <v>6</v>
      </c>
      <c r="J28" s="20"/>
    </row>
    <row r="29" spans="1:10" ht="150" customHeight="1" x14ac:dyDescent="0.15">
      <c r="A29" s="113"/>
      <c r="B29" s="11"/>
      <c r="C29" s="104" t="s">
        <v>4</v>
      </c>
      <c r="D29" s="105"/>
      <c r="E29" s="11"/>
      <c r="F29" s="104" t="s">
        <v>4</v>
      </c>
      <c r="G29" s="105"/>
      <c r="H29" s="11"/>
      <c r="I29" s="104" t="s">
        <v>4</v>
      </c>
      <c r="J29" s="105"/>
    </row>
    <row r="30" spans="1:10" ht="20" customHeight="1" x14ac:dyDescent="0.15">
      <c r="A30" s="21"/>
      <c r="B30" s="22"/>
      <c r="C30" s="23"/>
      <c r="D30" s="23"/>
      <c r="E30" s="22"/>
      <c r="F30" s="23"/>
      <c r="G30" s="23"/>
      <c r="H30" s="22"/>
      <c r="I30" s="23"/>
      <c r="J30" s="24"/>
    </row>
  </sheetData>
  <sheetProtection algorithmName="SHA-512" hashValue="c6vma+kk6NjrjFsiG9MvHtGeeQ7CfaUWmrdnsgL2n+Has3r75spZ1kbzkIqHzP+KBuC5nGpH0r5/wGo8+0w9GA==" saltValue="vYjuZlQAKD0yGIkbEkJw7w==" spinCount="100000" sheet="1" objects="1" scenarios="1"/>
  <mergeCells count="51">
    <mergeCell ref="A28:A29"/>
    <mergeCell ref="C29:D29"/>
    <mergeCell ref="F29:G29"/>
    <mergeCell ref="I29:J29"/>
    <mergeCell ref="A26:A27"/>
    <mergeCell ref="C27:D27"/>
    <mergeCell ref="F27:G27"/>
    <mergeCell ref="I27:J27"/>
    <mergeCell ref="A24:A25"/>
    <mergeCell ref="C25:D25"/>
    <mergeCell ref="F25:G25"/>
    <mergeCell ref="I25:J25"/>
    <mergeCell ref="A20:A21"/>
    <mergeCell ref="C21:D21"/>
    <mergeCell ref="F21:G21"/>
    <mergeCell ref="I21:J21"/>
    <mergeCell ref="A22:A23"/>
    <mergeCell ref="C23:D23"/>
    <mergeCell ref="F23:G23"/>
    <mergeCell ref="I23:J23"/>
    <mergeCell ref="A18:A19"/>
    <mergeCell ref="C19:D19"/>
    <mergeCell ref="F19:G19"/>
    <mergeCell ref="I19:J19"/>
    <mergeCell ref="C17:D17"/>
    <mergeCell ref="F17:G17"/>
    <mergeCell ref="I17:J17"/>
    <mergeCell ref="C12:D12"/>
    <mergeCell ref="F12:G12"/>
    <mergeCell ref="I12:J12"/>
    <mergeCell ref="C14:D14"/>
    <mergeCell ref="F14:G14"/>
    <mergeCell ref="I14:J14"/>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7 F7 I7 C9 F9 I9 C11 F11 I11 C5 F5 I5 C13 F13 I13 I3 F3 C3 C18 F24 C20 I18 I20 C22 I22 C24 F18 F20 F22 I24 C26 F26 I26 C28 F28 I28" xr:uid="{BF83ED75-D32F-1D44-A9D4-EECEA7D94C59}">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5C05-A5B5-6C41-BF70-D1576B2C729A}">
  <dimension ref="A1:K30"/>
  <sheetViews>
    <sheetView showGridLines="0" workbookViewId="0">
      <pane ySplit="1" topLeftCell="A2" activePane="bottomLeft" state="frozen"/>
      <selection pane="bottomLeft" activeCell="A2" sqref="A2"/>
    </sheetView>
  </sheetViews>
  <sheetFormatPr baseColWidth="10" defaultColWidth="8.83203125" defaultRowHeight="13" x14ac:dyDescent="0.15"/>
  <cols>
    <col min="1" max="1" width="100.83203125" style="1" customWidth="1"/>
    <col min="2" max="2" width="2.83203125" style="26" customWidth="1"/>
    <col min="3" max="3" width="25.83203125" style="27" customWidth="1"/>
    <col min="4" max="4" width="3.83203125" style="27" customWidth="1"/>
    <col min="5" max="5" width="2.83203125" style="27" customWidth="1"/>
    <col min="6" max="6" width="25.83203125" style="27" customWidth="1"/>
    <col min="7" max="7" width="3.83203125" style="27" customWidth="1"/>
    <col min="8" max="8" width="2.83203125" style="27"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6" t="s">
        <v>82</v>
      </c>
      <c r="B1" s="73"/>
      <c r="C1" s="114" t="str">
        <f>'Beoordelaar 1'!C1:D1</f>
        <v>Inschrijver 1</v>
      </c>
      <c r="D1" s="115"/>
      <c r="E1" s="73"/>
      <c r="F1" s="114" t="str">
        <f>'Beoordelaar 1'!F1:G1</f>
        <v>Inschrijver 2</v>
      </c>
      <c r="G1" s="115"/>
      <c r="H1" s="73"/>
      <c r="I1" s="114" t="str">
        <f>'Beoordelaar 1'!I1:J1</f>
        <v>Inschrijver 3</v>
      </c>
      <c r="J1" s="115"/>
      <c r="K1" s="17"/>
    </row>
    <row r="2" spans="1:11" ht="30" customHeight="1" x14ac:dyDescent="0.15">
      <c r="A2" s="18" t="s">
        <v>39</v>
      </c>
      <c r="B2" s="10"/>
      <c r="C2" s="108" t="s">
        <v>16</v>
      </c>
      <c r="D2" s="109"/>
      <c r="E2" s="10"/>
      <c r="F2" s="108" t="s">
        <v>16</v>
      </c>
      <c r="G2" s="109"/>
      <c r="H2" s="10"/>
      <c r="I2" s="108" t="s">
        <v>16</v>
      </c>
      <c r="J2" s="109"/>
    </row>
    <row r="3" spans="1:11" ht="20" customHeight="1" x14ac:dyDescent="0.15">
      <c r="A3" s="71" t="str">
        <f>'Beoordelen open vragen'!A3</f>
        <v>6.1.1	PLAN VAN AANPAK (AANVANG DIENSTVERLENING)</v>
      </c>
      <c r="B3" s="11"/>
      <c r="C3" s="4" t="s">
        <v>6</v>
      </c>
      <c r="D3" s="19"/>
      <c r="E3" s="11"/>
      <c r="F3" s="4" t="s">
        <v>6</v>
      </c>
      <c r="G3" s="19"/>
      <c r="H3" s="11"/>
      <c r="I3" s="4" t="s">
        <v>6</v>
      </c>
      <c r="J3" s="19"/>
    </row>
    <row r="4" spans="1:11" ht="280" customHeight="1" x14ac:dyDescent="0.15">
      <c r="A4" s="72"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(ZAAM-diensten en alle scholen) van de opdrachtgever? Inschrijver beschrijft daarbij minimaal hoe zij vanuit een partnerschap met een langdurige insteek zich gaat verdiepen over de verschillende scholen in cultuur, behoefte, aard van het onderwijs en plaats van de school in de samenleving;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104" t="s">
        <v>4</v>
      </c>
      <c r="D4" s="105"/>
      <c r="E4" s="11"/>
      <c r="F4" s="104" t="s">
        <v>4</v>
      </c>
      <c r="G4" s="105"/>
      <c r="H4" s="11"/>
      <c r="I4" s="104" t="s">
        <v>4</v>
      </c>
      <c r="J4" s="105"/>
    </row>
    <row r="5" spans="1:11" ht="20" customHeight="1" x14ac:dyDescent="0.15">
      <c r="A5" s="71" t="str">
        <f>'Beoordelen open vragen'!A5</f>
        <v>6.1.2	GOED WERKGEVERSCHAP</v>
      </c>
      <c r="B5" s="11"/>
      <c r="C5" s="4" t="s">
        <v>6</v>
      </c>
      <c r="D5" s="20"/>
      <c r="E5" s="11"/>
      <c r="F5" s="4" t="s">
        <v>6</v>
      </c>
      <c r="G5" s="20"/>
      <c r="H5" s="11"/>
      <c r="I5" s="4" t="s">
        <v>6</v>
      </c>
      <c r="J5" s="20"/>
    </row>
    <row r="6" spans="1:11" ht="220" customHeight="1" x14ac:dyDescent="0.15">
      <c r="A6" s="72" t="str">
        <f>'Beoordelen open vragen'!A6</f>
        <v>Inschrijver dient te beschrijven op maximaal 4 A4 (toe te voegen op TenderNed) op welke wijze zij invulling geef aan goed werkgeverschap gericht op haar eigen en toekomstige medewerkers in deze vraag gericht op Onderwijsgevend personeel (OP). Het doel van deze vraag is dat opdrachtgever van inschrijver wil weten hoe aantrekkelijk zij als werkgever is in combinatie met de opdrachtgever en beschrijft hierbij minimaal de volgende punten;
1.	Communicatie (middelen/ frequentie) met potentiële OP-kandidaten;
2.	Communicatie (middelen/ frequentie) met OP-medewerkers onder contract;
3.	Organiseren (gezamenlijke) events voor OP-kandidaten;
4.	Ontwikkeling (deskundigheidsbevordering) van OP-medewerkers onder contract van de opdrachtnemer en OP-medewerkers van de opdrachtgever (daarbij tevens lettend op een eigen opleidingsprogramma maar ook op de ZAAM Academie en Opleidingsschool De Dam);
5.	Ontwikkeling potentiële OP-kandidaten;
6.	De wijze van langdurig binden en motiveren van potentiële OP-kandidaten (binnen en buiten de regio Amsterdam) aan de organisatie van de inschrijver in combinatie met de opdrachtgever als 1 geheel;
7.	Wat inschrijver aan aanvullende arbeidsvoorwaarden biedt voor OP-krachten in de regio Amsterdam ter voorkoming van vertrek om economische (hoge woonlasten) redenen.</v>
      </c>
      <c r="B6" s="11"/>
      <c r="C6" s="104" t="s">
        <v>4</v>
      </c>
      <c r="D6" s="105"/>
      <c r="E6" s="11"/>
      <c r="F6" s="104" t="s">
        <v>4</v>
      </c>
      <c r="G6" s="105"/>
      <c r="H6" s="11"/>
      <c r="I6" s="104" t="s">
        <v>4</v>
      </c>
      <c r="J6" s="105"/>
    </row>
    <row r="7" spans="1:11" ht="20" customHeight="1" x14ac:dyDescent="0.15">
      <c r="A7" s="71" t="str">
        <f>'Beoordelen open vragen'!A7</f>
        <v xml:space="preserve">6.1.3	DASHBOARD KLANT- EN MEDEWERKERSERVARINGEN </v>
      </c>
      <c r="B7" s="11"/>
      <c r="C7" s="4" t="s">
        <v>6</v>
      </c>
      <c r="D7" s="20"/>
      <c r="E7" s="11"/>
      <c r="F7" s="4" t="s">
        <v>6</v>
      </c>
      <c r="G7" s="20"/>
      <c r="H7" s="11"/>
      <c r="I7" s="4" t="s">
        <v>6</v>
      </c>
      <c r="J7" s="20"/>
    </row>
    <row r="8" spans="1:11" ht="150" customHeight="1" x14ac:dyDescent="0.15">
      <c r="A8" s="72" t="str">
        <f>'Beoordelen open vragen'!A8</f>
        <v>Inschrijver dient te beschrijven op maximaal 2 A4 (toe te voegen op TenderNed) op welke wijze zij informatie verzamelt, analyseert, presenteert en omzet naar (welke) acties, omtrent de ervaringen en tevredenheid van klanten en potentiële kandidaten (ingedeeld in functiegroepen) die onder contract bij inschrijver zijn. Inschrijver laat daarbij een dashboard zien in de inschrijving waaruit de meerwaarde hiervan blijkt.</v>
      </c>
      <c r="B8" s="11"/>
      <c r="C8" s="104" t="s">
        <v>4</v>
      </c>
      <c r="D8" s="105"/>
      <c r="E8" s="11"/>
      <c r="F8" s="104" t="s">
        <v>4</v>
      </c>
      <c r="G8" s="105"/>
      <c r="H8" s="11"/>
      <c r="I8" s="104" t="s">
        <v>4</v>
      </c>
      <c r="J8" s="105"/>
    </row>
    <row r="9" spans="1:11" ht="20" customHeight="1" x14ac:dyDescent="0.15">
      <c r="A9" s="71" t="str">
        <f>'Beoordelen open vragen'!A9</f>
        <v>6.1.4	AANPAK WERVING- EN SELECTIEPROCES EN DATABASE</v>
      </c>
      <c r="B9" s="11"/>
      <c r="C9" s="4" t="s">
        <v>6</v>
      </c>
      <c r="D9" s="20"/>
      <c r="E9" s="11"/>
      <c r="F9" s="4" t="s">
        <v>6</v>
      </c>
      <c r="G9" s="20"/>
      <c r="H9" s="11"/>
      <c r="I9" s="4" t="s">
        <v>6</v>
      </c>
      <c r="J9" s="20"/>
    </row>
    <row r="10" spans="1:11" ht="180" customHeight="1" x14ac:dyDescent="0.15">
      <c r="A10" s="72" t="str">
        <f>'Beoordelen open vragen'!A10</f>
        <v xml:space="preserve">Inschrijver dient te beschrijven op maximaal 3 A4 (toe te voegen op TenderNed) welke werkwijze zij hanteert bij of voorafgaand van een aanvraag voor onderwijsgevend personeel voor een Voortgezet Onderwijsorganisatie. Inschrijver beschrijft hierbij minimaal;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10" s="11"/>
      <c r="C10" s="104" t="s">
        <v>4</v>
      </c>
      <c r="D10" s="105"/>
      <c r="E10" s="11"/>
      <c r="F10" s="104" t="s">
        <v>4</v>
      </c>
      <c r="G10" s="105"/>
      <c r="H10" s="11"/>
      <c r="I10" s="104" t="s">
        <v>4</v>
      </c>
      <c r="J10" s="105"/>
    </row>
    <row r="11" spans="1:11" ht="20" customHeight="1" x14ac:dyDescent="0.15">
      <c r="A11" s="71" t="str">
        <f>'Beoordelen open vragen'!A11</f>
        <v>6.1.5	TEAM ACCOUNT-/ SUCCESMANAGEMENT/ PARTNERSCHAP</v>
      </c>
      <c r="B11" s="11"/>
      <c r="C11" s="4" t="s">
        <v>6</v>
      </c>
      <c r="D11" s="20"/>
      <c r="E11" s="11"/>
      <c r="F11" s="4" t="s">
        <v>6</v>
      </c>
      <c r="G11" s="20"/>
      <c r="H11" s="11"/>
      <c r="I11" s="4" t="s">
        <v>6</v>
      </c>
      <c r="J11" s="20"/>
    </row>
    <row r="12" spans="1:11" ht="160" customHeight="1" x14ac:dyDescent="0.15">
      <c r="A12" s="72"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ZAAM, 24 scholen,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ZAAM hierbij betrekken?</v>
      </c>
      <c r="B12" s="11"/>
      <c r="C12" s="104" t="s">
        <v>4</v>
      </c>
      <c r="D12" s="105"/>
      <c r="E12" s="11"/>
      <c r="F12" s="104" t="s">
        <v>4</v>
      </c>
      <c r="G12" s="105"/>
      <c r="H12" s="11"/>
      <c r="I12" s="104" t="s">
        <v>4</v>
      </c>
      <c r="J12" s="105"/>
    </row>
    <row r="13" spans="1:11" ht="20" customHeight="1" x14ac:dyDescent="0.15">
      <c r="A13" s="71" t="str">
        <f>'Beoordelen open vragen'!A13</f>
        <v>6.1.6	 PARTNERPARTIJEN</v>
      </c>
      <c r="B13" s="11"/>
      <c r="C13" s="4" t="s">
        <v>6</v>
      </c>
      <c r="D13" s="20"/>
      <c r="E13" s="11"/>
      <c r="F13" s="4" t="s">
        <v>6</v>
      </c>
      <c r="G13" s="20"/>
      <c r="H13" s="11"/>
      <c r="I13" s="4" t="s">
        <v>6</v>
      </c>
      <c r="J13" s="20"/>
    </row>
    <row r="14" spans="1:11" ht="230" customHeight="1" x14ac:dyDescent="0.15">
      <c r="A14" s="72" t="str">
        <f>'Beoordelen open vragen'!A14</f>
        <v>Inschrijver dient te beschrijven op maximaal 2 A4 (toe te voegen op TenderNed)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het College van Bestuur met betrekking tot het aanstellen van interim schooldirecteuren/ managers.
-	welke risico’s zij ziet en welke beheersmaatregelen zij hier tegen gaat treffen.</v>
      </c>
      <c r="B14" s="11"/>
      <c r="C14" s="104" t="s">
        <v>4</v>
      </c>
      <c r="D14" s="105"/>
      <c r="E14" s="11"/>
      <c r="F14" s="104" t="s">
        <v>4</v>
      </c>
      <c r="G14" s="105"/>
      <c r="H14" s="11"/>
      <c r="I14" s="104" t="s">
        <v>4</v>
      </c>
      <c r="J14" s="105"/>
    </row>
    <row r="15" spans="1:11" ht="20" customHeight="1" x14ac:dyDescent="0.15">
      <c r="A15" s="21"/>
      <c r="B15" s="22"/>
      <c r="C15" s="23"/>
      <c r="D15" s="23"/>
      <c r="E15" s="22"/>
      <c r="F15" s="23"/>
      <c r="G15" s="23"/>
      <c r="H15" s="22"/>
      <c r="I15" s="23"/>
      <c r="J15" s="24"/>
    </row>
    <row r="16" spans="1:11" ht="20" customHeight="1" x14ac:dyDescent="0.15"/>
    <row r="17" spans="1:10" ht="20" customHeight="1" x14ac:dyDescent="0.15">
      <c r="A17" s="25" t="str">
        <f>'Beoordelen interview'!A1</f>
        <v xml:space="preserve">Interview sleutelfunctionarissen </v>
      </c>
      <c r="B17" s="10"/>
      <c r="C17" s="110"/>
      <c r="D17" s="111"/>
      <c r="E17" s="10"/>
      <c r="F17" s="110"/>
      <c r="G17" s="111"/>
      <c r="H17" s="10"/>
      <c r="I17" s="110"/>
      <c r="J17" s="111"/>
    </row>
    <row r="18" spans="1:10" ht="20" customHeight="1" x14ac:dyDescent="0.15">
      <c r="A18" s="112" t="str">
        <f>'Beoordelen interview'!A4:B4</f>
        <v>Vraag 1</v>
      </c>
      <c r="B18" s="11"/>
      <c r="C18" s="4" t="s">
        <v>6</v>
      </c>
      <c r="D18" s="20"/>
      <c r="E18" s="11"/>
      <c r="F18" s="4" t="s">
        <v>6</v>
      </c>
      <c r="G18" s="20"/>
      <c r="H18" s="11"/>
      <c r="I18" s="4" t="s">
        <v>6</v>
      </c>
      <c r="J18" s="20"/>
    </row>
    <row r="19" spans="1:10" ht="150" customHeight="1" x14ac:dyDescent="0.15">
      <c r="A19" s="113"/>
      <c r="B19" s="11"/>
      <c r="C19" s="104" t="s">
        <v>4</v>
      </c>
      <c r="D19" s="105"/>
      <c r="E19" s="11"/>
      <c r="F19" s="104" t="s">
        <v>4</v>
      </c>
      <c r="G19" s="105"/>
      <c r="H19" s="11"/>
      <c r="I19" s="104" t="s">
        <v>4</v>
      </c>
      <c r="J19" s="105"/>
    </row>
    <row r="20" spans="1:10" ht="20" customHeight="1" x14ac:dyDescent="0.15">
      <c r="A20" s="112" t="str">
        <f>'Beoordelen interview'!A5:B5</f>
        <v>Vraag 2</v>
      </c>
      <c r="B20" s="11"/>
      <c r="C20" s="4" t="s">
        <v>6</v>
      </c>
      <c r="D20" s="20"/>
      <c r="E20" s="11"/>
      <c r="F20" s="4" t="s">
        <v>6</v>
      </c>
      <c r="G20" s="20"/>
      <c r="H20" s="11"/>
      <c r="I20" s="4" t="s">
        <v>6</v>
      </c>
      <c r="J20" s="20"/>
    </row>
    <row r="21" spans="1:10" ht="150" customHeight="1" x14ac:dyDescent="0.15">
      <c r="A21" s="113"/>
      <c r="B21" s="11"/>
      <c r="C21" s="104" t="s">
        <v>4</v>
      </c>
      <c r="D21" s="105"/>
      <c r="E21" s="11"/>
      <c r="F21" s="104" t="s">
        <v>4</v>
      </c>
      <c r="G21" s="105"/>
      <c r="H21" s="11"/>
      <c r="I21" s="104" t="s">
        <v>4</v>
      </c>
      <c r="J21" s="105"/>
    </row>
    <row r="22" spans="1:10" ht="20" customHeight="1" x14ac:dyDescent="0.15">
      <c r="A22" s="112" t="str">
        <f>'Beoordelen interview'!A6:B6</f>
        <v>Vraag 3</v>
      </c>
      <c r="B22" s="11"/>
      <c r="C22" s="4" t="s">
        <v>6</v>
      </c>
      <c r="D22" s="20"/>
      <c r="E22" s="11"/>
      <c r="F22" s="4" t="s">
        <v>6</v>
      </c>
      <c r="G22" s="20"/>
      <c r="H22" s="11"/>
      <c r="I22" s="4" t="s">
        <v>6</v>
      </c>
      <c r="J22" s="20"/>
    </row>
    <row r="23" spans="1:10" ht="150" customHeight="1" x14ac:dyDescent="0.15">
      <c r="A23" s="113"/>
      <c r="B23" s="11"/>
      <c r="C23" s="104" t="s">
        <v>4</v>
      </c>
      <c r="D23" s="105"/>
      <c r="E23" s="11"/>
      <c r="F23" s="104" t="s">
        <v>4</v>
      </c>
      <c r="G23" s="105"/>
      <c r="H23" s="11"/>
      <c r="I23" s="104" t="s">
        <v>4</v>
      </c>
      <c r="J23" s="105"/>
    </row>
    <row r="24" spans="1:10" ht="20" customHeight="1" x14ac:dyDescent="0.15">
      <c r="A24" s="112" t="str">
        <f>'Beoordelen interview'!A7:B7</f>
        <v>Vraag 4</v>
      </c>
      <c r="B24" s="11"/>
      <c r="C24" s="4" t="s">
        <v>6</v>
      </c>
      <c r="D24" s="20"/>
      <c r="E24" s="11"/>
      <c r="F24" s="4" t="s">
        <v>6</v>
      </c>
      <c r="G24" s="20"/>
      <c r="H24" s="11"/>
      <c r="I24" s="4" t="s">
        <v>6</v>
      </c>
      <c r="J24" s="20"/>
    </row>
    <row r="25" spans="1:10" ht="150" customHeight="1" x14ac:dyDescent="0.15">
      <c r="A25" s="113"/>
      <c r="B25" s="11"/>
      <c r="C25" s="104" t="s">
        <v>4</v>
      </c>
      <c r="D25" s="105"/>
      <c r="E25" s="11"/>
      <c r="F25" s="104" t="s">
        <v>4</v>
      </c>
      <c r="G25" s="105"/>
      <c r="H25" s="11"/>
      <c r="I25" s="104" t="s">
        <v>4</v>
      </c>
      <c r="J25" s="105"/>
    </row>
    <row r="26" spans="1:10" ht="20" customHeight="1" x14ac:dyDescent="0.15">
      <c r="A26" s="112" t="str">
        <f>'Beoordelen interview'!A8</f>
        <v>Vraag 5</v>
      </c>
      <c r="B26" s="11"/>
      <c r="C26" s="4" t="s">
        <v>6</v>
      </c>
      <c r="D26" s="20"/>
      <c r="E26" s="11"/>
      <c r="F26" s="4" t="s">
        <v>6</v>
      </c>
      <c r="G26" s="20"/>
      <c r="H26" s="11"/>
      <c r="I26" s="4" t="s">
        <v>6</v>
      </c>
      <c r="J26" s="20"/>
    </row>
    <row r="27" spans="1:10" ht="150" customHeight="1" x14ac:dyDescent="0.15">
      <c r="A27" s="113"/>
      <c r="B27" s="11"/>
      <c r="C27" s="104" t="s">
        <v>4</v>
      </c>
      <c r="D27" s="105"/>
      <c r="E27" s="11"/>
      <c r="F27" s="104" t="s">
        <v>4</v>
      </c>
      <c r="G27" s="105"/>
      <c r="H27" s="11"/>
      <c r="I27" s="104" t="s">
        <v>4</v>
      </c>
      <c r="J27" s="105"/>
    </row>
    <row r="28" spans="1:10" ht="20" customHeight="1" x14ac:dyDescent="0.15">
      <c r="A28" s="112" t="str">
        <f>'Beoordelen interview'!A9</f>
        <v>Vraag 6</v>
      </c>
      <c r="B28" s="11"/>
      <c r="C28" s="4" t="s">
        <v>6</v>
      </c>
      <c r="D28" s="20"/>
      <c r="E28" s="11"/>
      <c r="F28" s="4" t="s">
        <v>6</v>
      </c>
      <c r="G28" s="20"/>
      <c r="H28" s="11"/>
      <c r="I28" s="4" t="s">
        <v>6</v>
      </c>
      <c r="J28" s="20"/>
    </row>
    <row r="29" spans="1:10" ht="150" customHeight="1" x14ac:dyDescent="0.15">
      <c r="A29" s="113"/>
      <c r="B29" s="11"/>
      <c r="C29" s="104" t="s">
        <v>4</v>
      </c>
      <c r="D29" s="105"/>
      <c r="E29" s="11"/>
      <c r="F29" s="104" t="s">
        <v>4</v>
      </c>
      <c r="G29" s="105"/>
      <c r="H29" s="11"/>
      <c r="I29" s="104" t="s">
        <v>4</v>
      </c>
      <c r="J29" s="105"/>
    </row>
    <row r="30" spans="1:10" ht="20" customHeight="1" x14ac:dyDescent="0.15">
      <c r="A30" s="21"/>
      <c r="B30" s="22"/>
      <c r="C30" s="23"/>
      <c r="D30" s="23"/>
      <c r="E30" s="22"/>
      <c r="F30" s="23"/>
      <c r="G30" s="23"/>
      <c r="H30" s="22"/>
      <c r="I30" s="23"/>
      <c r="J30" s="24"/>
    </row>
  </sheetData>
  <sheetProtection algorithmName="SHA-512" hashValue="lLpQDi8F2i0deBs1TpLmJYEG2DHFGR8OQ/DFbBku95apHxYOXwOPnIn0zf32KThLpXLJ5zNbMZ6/UeidsG/PXA==" saltValue="I4X6pZafu59bzJ9zFuY4bw==" spinCount="100000" sheet="1" objects="1" scenarios="1"/>
  <mergeCells count="51">
    <mergeCell ref="A28:A29"/>
    <mergeCell ref="C29:D29"/>
    <mergeCell ref="F29:G29"/>
    <mergeCell ref="I29:J29"/>
    <mergeCell ref="A24:A25"/>
    <mergeCell ref="C25:D25"/>
    <mergeCell ref="F25:G25"/>
    <mergeCell ref="I25:J25"/>
    <mergeCell ref="A26:A27"/>
    <mergeCell ref="C27:D27"/>
    <mergeCell ref="F27:G27"/>
    <mergeCell ref="I27:J27"/>
    <mergeCell ref="A20:A21"/>
    <mergeCell ref="C21:D21"/>
    <mergeCell ref="F21:G21"/>
    <mergeCell ref="I21:J21"/>
    <mergeCell ref="A22:A23"/>
    <mergeCell ref="C23:D23"/>
    <mergeCell ref="F23:G23"/>
    <mergeCell ref="I23:J23"/>
    <mergeCell ref="C17:D17"/>
    <mergeCell ref="F17:G17"/>
    <mergeCell ref="I17:J17"/>
    <mergeCell ref="A18:A19"/>
    <mergeCell ref="C19:D19"/>
    <mergeCell ref="F19:G19"/>
    <mergeCell ref="I19:J19"/>
    <mergeCell ref="C12:D12"/>
    <mergeCell ref="F12:G12"/>
    <mergeCell ref="I12:J12"/>
    <mergeCell ref="C14:D14"/>
    <mergeCell ref="F14:G14"/>
    <mergeCell ref="I14:J14"/>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7 F7 I7 C9 F9 I9 C11 F11 I11 C5 F5 I5 C13 F13 I13 I3 F3 C3 C18 F24 C20 I18 I20 C22 I22 C24 F18 F20 F22 I24 C26 F26 I26 C28 F28 I28" xr:uid="{1580F952-9EA7-A044-B483-A92ADC8C46FC}">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46AAA-2B85-8149-819E-66C90C87E8C7}">
  <dimension ref="A1:K30"/>
  <sheetViews>
    <sheetView showGridLines="0" workbookViewId="0">
      <pane ySplit="1" topLeftCell="A2" activePane="bottomLeft" state="frozen"/>
      <selection pane="bottomLeft" activeCell="A2" sqref="A2"/>
    </sheetView>
  </sheetViews>
  <sheetFormatPr baseColWidth="10" defaultColWidth="8.83203125" defaultRowHeight="13" x14ac:dyDescent="0.15"/>
  <cols>
    <col min="1" max="1" width="100.83203125" style="1" customWidth="1"/>
    <col min="2" max="2" width="2.83203125" style="26" customWidth="1"/>
    <col min="3" max="3" width="25.83203125" style="27" customWidth="1"/>
    <col min="4" max="4" width="3.83203125" style="27" customWidth="1"/>
    <col min="5" max="5" width="2.83203125" style="27" customWidth="1"/>
    <col min="6" max="6" width="25.83203125" style="27" customWidth="1"/>
    <col min="7" max="7" width="3.83203125" style="27" customWidth="1"/>
    <col min="8" max="8" width="2.83203125" style="27"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6" t="s">
        <v>81</v>
      </c>
      <c r="B1" s="73"/>
      <c r="C1" s="114" t="str">
        <f>'Beoordelaar 1'!C1:D1</f>
        <v>Inschrijver 1</v>
      </c>
      <c r="D1" s="115"/>
      <c r="E1" s="73"/>
      <c r="F1" s="114" t="str">
        <f>'Beoordelaar 1'!F1:G1</f>
        <v>Inschrijver 2</v>
      </c>
      <c r="G1" s="115"/>
      <c r="H1" s="73"/>
      <c r="I1" s="114" t="str">
        <f>'Beoordelaar 1'!I1:J1</f>
        <v>Inschrijver 3</v>
      </c>
      <c r="J1" s="115"/>
      <c r="K1" s="17"/>
    </row>
    <row r="2" spans="1:11" ht="30" customHeight="1" x14ac:dyDescent="0.15">
      <c r="A2" s="18" t="s">
        <v>39</v>
      </c>
      <c r="B2" s="10"/>
      <c r="C2" s="108" t="s">
        <v>16</v>
      </c>
      <c r="D2" s="109"/>
      <c r="E2" s="10"/>
      <c r="F2" s="108" t="s">
        <v>16</v>
      </c>
      <c r="G2" s="109"/>
      <c r="H2" s="10"/>
      <c r="I2" s="108" t="s">
        <v>16</v>
      </c>
      <c r="J2" s="109"/>
    </row>
    <row r="3" spans="1:11" ht="20" customHeight="1" x14ac:dyDescent="0.15">
      <c r="A3" s="71" t="str">
        <f>'Beoordelen open vragen'!A3</f>
        <v>6.1.1	PLAN VAN AANPAK (AANVANG DIENSTVERLENING)</v>
      </c>
      <c r="B3" s="11"/>
      <c r="C3" s="4" t="s">
        <v>6</v>
      </c>
      <c r="D3" s="19"/>
      <c r="E3" s="11"/>
      <c r="F3" s="4" t="s">
        <v>6</v>
      </c>
      <c r="G3" s="19"/>
      <c r="H3" s="11"/>
      <c r="I3" s="4" t="s">
        <v>6</v>
      </c>
      <c r="J3" s="19"/>
    </row>
    <row r="4" spans="1:11" ht="280" customHeight="1" x14ac:dyDescent="0.15">
      <c r="A4" s="72"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(ZAAM-diensten en alle scholen) van de opdrachtgever? Inschrijver beschrijft daarbij minimaal hoe zij vanuit een partnerschap met een langdurige insteek zich gaat verdiepen over de verschillende scholen in cultuur, behoefte, aard van het onderwijs en plaats van de school in de samenleving;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104" t="s">
        <v>4</v>
      </c>
      <c r="D4" s="105"/>
      <c r="E4" s="11"/>
      <c r="F4" s="104" t="s">
        <v>4</v>
      </c>
      <c r="G4" s="105"/>
      <c r="H4" s="11"/>
      <c r="I4" s="104" t="s">
        <v>4</v>
      </c>
      <c r="J4" s="105"/>
    </row>
    <row r="5" spans="1:11" ht="20" customHeight="1" x14ac:dyDescent="0.15">
      <c r="A5" s="71" t="str">
        <f>'Beoordelen open vragen'!A5</f>
        <v>6.1.2	GOED WERKGEVERSCHAP</v>
      </c>
      <c r="B5" s="11"/>
      <c r="C5" s="4" t="s">
        <v>6</v>
      </c>
      <c r="D5" s="20"/>
      <c r="E5" s="11"/>
      <c r="F5" s="4" t="s">
        <v>6</v>
      </c>
      <c r="G5" s="20"/>
      <c r="H5" s="11"/>
      <c r="I5" s="4" t="s">
        <v>6</v>
      </c>
      <c r="J5" s="20"/>
    </row>
    <row r="6" spans="1:11" ht="220" customHeight="1" x14ac:dyDescent="0.15">
      <c r="A6" s="72" t="str">
        <f>'Beoordelen open vragen'!A6</f>
        <v>Inschrijver dient te beschrijven op maximaal 4 A4 (toe te voegen op TenderNed) op welke wijze zij invulling geef aan goed werkgeverschap gericht op haar eigen en toekomstige medewerkers in deze vraag gericht op Onderwijsgevend personeel (OP). Het doel van deze vraag is dat opdrachtgever van inschrijver wil weten hoe aantrekkelijk zij als werkgever is in combinatie met de opdrachtgever en beschrijft hierbij minimaal de volgende punten;
1.	Communicatie (middelen/ frequentie) met potentiële OP-kandidaten;
2.	Communicatie (middelen/ frequentie) met OP-medewerkers onder contract;
3.	Organiseren (gezamenlijke) events voor OP-kandidaten;
4.	Ontwikkeling (deskundigheidsbevordering) van OP-medewerkers onder contract van de opdrachtnemer en OP-medewerkers van de opdrachtgever (daarbij tevens lettend op een eigen opleidingsprogramma maar ook op de ZAAM Academie en Opleidingsschool De Dam);
5.	Ontwikkeling potentiële OP-kandidaten;
6.	De wijze van langdurig binden en motiveren van potentiële OP-kandidaten (binnen en buiten de regio Amsterdam) aan de organisatie van de inschrijver in combinatie met de opdrachtgever als 1 geheel;
7.	Wat inschrijver aan aanvullende arbeidsvoorwaarden biedt voor OP-krachten in de regio Amsterdam ter voorkoming van vertrek om economische (hoge woonlasten) redenen.</v>
      </c>
      <c r="B6" s="11"/>
      <c r="C6" s="104" t="s">
        <v>4</v>
      </c>
      <c r="D6" s="105"/>
      <c r="E6" s="11"/>
      <c r="F6" s="104" t="s">
        <v>4</v>
      </c>
      <c r="G6" s="105"/>
      <c r="H6" s="11"/>
      <c r="I6" s="104" t="s">
        <v>4</v>
      </c>
      <c r="J6" s="105"/>
    </row>
    <row r="7" spans="1:11" ht="20" customHeight="1" x14ac:dyDescent="0.15">
      <c r="A7" s="71" t="str">
        <f>'Beoordelen open vragen'!A7</f>
        <v xml:space="preserve">6.1.3	DASHBOARD KLANT- EN MEDEWERKERSERVARINGEN </v>
      </c>
      <c r="B7" s="11"/>
      <c r="C7" s="4" t="s">
        <v>6</v>
      </c>
      <c r="D7" s="20"/>
      <c r="E7" s="11"/>
      <c r="F7" s="4" t="s">
        <v>6</v>
      </c>
      <c r="G7" s="20"/>
      <c r="H7" s="11"/>
      <c r="I7" s="4" t="s">
        <v>6</v>
      </c>
      <c r="J7" s="20"/>
    </row>
    <row r="8" spans="1:11" ht="150" customHeight="1" x14ac:dyDescent="0.15">
      <c r="A8" s="72" t="str">
        <f>'Beoordelen open vragen'!A8</f>
        <v>Inschrijver dient te beschrijven op maximaal 2 A4 (toe te voegen op TenderNed) op welke wijze zij informatie verzamelt, analyseert, presenteert en omzet naar (welke) acties, omtrent de ervaringen en tevredenheid van klanten en potentiële kandidaten (ingedeeld in functiegroepen) die onder contract bij inschrijver zijn. Inschrijver laat daarbij een dashboard zien in de inschrijving waaruit de meerwaarde hiervan blijkt.</v>
      </c>
      <c r="B8" s="11"/>
      <c r="C8" s="104" t="s">
        <v>4</v>
      </c>
      <c r="D8" s="105"/>
      <c r="E8" s="11"/>
      <c r="F8" s="104" t="s">
        <v>4</v>
      </c>
      <c r="G8" s="105"/>
      <c r="H8" s="11"/>
      <c r="I8" s="104" t="s">
        <v>4</v>
      </c>
      <c r="J8" s="105"/>
    </row>
    <row r="9" spans="1:11" ht="20" customHeight="1" x14ac:dyDescent="0.15">
      <c r="A9" s="71" t="str">
        <f>'Beoordelen open vragen'!A9</f>
        <v>6.1.4	AANPAK WERVING- EN SELECTIEPROCES EN DATABASE</v>
      </c>
      <c r="B9" s="11"/>
      <c r="C9" s="4" t="s">
        <v>6</v>
      </c>
      <c r="D9" s="20"/>
      <c r="E9" s="11"/>
      <c r="F9" s="4" t="s">
        <v>6</v>
      </c>
      <c r="G9" s="20"/>
      <c r="H9" s="11"/>
      <c r="I9" s="4" t="s">
        <v>6</v>
      </c>
      <c r="J9" s="20"/>
    </row>
    <row r="10" spans="1:11" ht="180" customHeight="1" x14ac:dyDescent="0.15">
      <c r="A10" s="72" t="str">
        <f>'Beoordelen open vragen'!A10</f>
        <v xml:space="preserve">Inschrijver dient te beschrijven op maximaal 3 A4 (toe te voegen op TenderNed) welke werkwijze zij hanteert bij of voorafgaand van een aanvraag voor onderwijsgevend personeel voor een Voortgezet Onderwijsorganisatie. Inschrijver beschrijft hierbij minimaal;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10" s="11"/>
      <c r="C10" s="104" t="s">
        <v>4</v>
      </c>
      <c r="D10" s="105"/>
      <c r="E10" s="11"/>
      <c r="F10" s="104" t="s">
        <v>4</v>
      </c>
      <c r="G10" s="105"/>
      <c r="H10" s="11"/>
      <c r="I10" s="104" t="s">
        <v>4</v>
      </c>
      <c r="J10" s="105"/>
    </row>
    <row r="11" spans="1:11" ht="20" customHeight="1" x14ac:dyDescent="0.15">
      <c r="A11" s="71" t="str">
        <f>'Beoordelen open vragen'!A11</f>
        <v>6.1.5	TEAM ACCOUNT-/ SUCCESMANAGEMENT/ PARTNERSCHAP</v>
      </c>
      <c r="B11" s="11"/>
      <c r="C11" s="4" t="s">
        <v>6</v>
      </c>
      <c r="D11" s="20"/>
      <c r="E11" s="11"/>
      <c r="F11" s="4" t="s">
        <v>6</v>
      </c>
      <c r="G11" s="20"/>
      <c r="H11" s="11"/>
      <c r="I11" s="4" t="s">
        <v>6</v>
      </c>
      <c r="J11" s="20"/>
    </row>
    <row r="12" spans="1:11" ht="160" customHeight="1" x14ac:dyDescent="0.15">
      <c r="A12" s="72"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ZAAM, 24 scholen,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ZAAM hierbij betrekken?</v>
      </c>
      <c r="B12" s="11"/>
      <c r="C12" s="104" t="s">
        <v>4</v>
      </c>
      <c r="D12" s="105"/>
      <c r="E12" s="11"/>
      <c r="F12" s="104" t="s">
        <v>4</v>
      </c>
      <c r="G12" s="105"/>
      <c r="H12" s="11"/>
      <c r="I12" s="104" t="s">
        <v>4</v>
      </c>
      <c r="J12" s="105"/>
    </row>
    <row r="13" spans="1:11" ht="20" customHeight="1" x14ac:dyDescent="0.15">
      <c r="A13" s="71" t="str">
        <f>'Beoordelen open vragen'!A13</f>
        <v>6.1.6	 PARTNERPARTIJEN</v>
      </c>
      <c r="B13" s="11"/>
      <c r="C13" s="4" t="s">
        <v>6</v>
      </c>
      <c r="D13" s="20"/>
      <c r="E13" s="11"/>
      <c r="F13" s="4" t="s">
        <v>6</v>
      </c>
      <c r="G13" s="20"/>
      <c r="H13" s="11"/>
      <c r="I13" s="4" t="s">
        <v>6</v>
      </c>
      <c r="J13" s="20"/>
    </row>
    <row r="14" spans="1:11" ht="230" customHeight="1" x14ac:dyDescent="0.15">
      <c r="A14" s="72" t="str">
        <f>'Beoordelen open vragen'!A14</f>
        <v>Inschrijver dient te beschrijven op maximaal 2 A4 (toe te voegen op TenderNed)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het College van Bestuur met betrekking tot het aanstellen van interim schooldirecteuren/ managers.
-	welke risico’s zij ziet en welke beheersmaatregelen zij hier tegen gaat treffen.</v>
      </c>
      <c r="B14" s="11"/>
      <c r="C14" s="104" t="s">
        <v>4</v>
      </c>
      <c r="D14" s="105"/>
      <c r="E14" s="11"/>
      <c r="F14" s="104" t="s">
        <v>4</v>
      </c>
      <c r="G14" s="105"/>
      <c r="H14" s="11"/>
      <c r="I14" s="104" t="s">
        <v>4</v>
      </c>
      <c r="J14" s="105"/>
    </row>
    <row r="15" spans="1:11" ht="20" customHeight="1" x14ac:dyDescent="0.15">
      <c r="A15" s="21"/>
      <c r="B15" s="22"/>
      <c r="C15" s="23"/>
      <c r="D15" s="23"/>
      <c r="E15" s="22"/>
      <c r="F15" s="23"/>
      <c r="G15" s="23"/>
      <c r="H15" s="22"/>
      <c r="I15" s="23"/>
      <c r="J15" s="24"/>
    </row>
    <row r="16" spans="1:11" ht="20" customHeight="1" x14ac:dyDescent="0.15"/>
    <row r="17" spans="1:10" ht="20" customHeight="1" x14ac:dyDescent="0.15">
      <c r="A17" s="25" t="str">
        <f>'Beoordelen interview'!A1</f>
        <v xml:space="preserve">Interview sleutelfunctionarissen </v>
      </c>
      <c r="B17" s="10"/>
      <c r="C17" s="110"/>
      <c r="D17" s="111"/>
      <c r="E17" s="10"/>
      <c r="F17" s="110"/>
      <c r="G17" s="111"/>
      <c r="H17" s="10"/>
      <c r="I17" s="110"/>
      <c r="J17" s="111"/>
    </row>
    <row r="18" spans="1:10" ht="20" customHeight="1" x14ac:dyDescent="0.15">
      <c r="A18" s="112" t="str">
        <f>'Beoordelen interview'!A4:B4</f>
        <v>Vraag 1</v>
      </c>
      <c r="B18" s="11"/>
      <c r="C18" s="4" t="s">
        <v>6</v>
      </c>
      <c r="D18" s="20"/>
      <c r="E18" s="11"/>
      <c r="F18" s="4" t="s">
        <v>6</v>
      </c>
      <c r="G18" s="20"/>
      <c r="H18" s="11"/>
      <c r="I18" s="4" t="s">
        <v>6</v>
      </c>
      <c r="J18" s="20"/>
    </row>
    <row r="19" spans="1:10" ht="150" customHeight="1" x14ac:dyDescent="0.15">
      <c r="A19" s="113"/>
      <c r="B19" s="11"/>
      <c r="C19" s="104" t="s">
        <v>4</v>
      </c>
      <c r="D19" s="105"/>
      <c r="E19" s="11"/>
      <c r="F19" s="104" t="s">
        <v>4</v>
      </c>
      <c r="G19" s="105"/>
      <c r="H19" s="11"/>
      <c r="I19" s="104" t="s">
        <v>4</v>
      </c>
      <c r="J19" s="105"/>
    </row>
    <row r="20" spans="1:10" ht="20" customHeight="1" x14ac:dyDescent="0.15">
      <c r="A20" s="112" t="str">
        <f>'Beoordelen interview'!A5:B5</f>
        <v>Vraag 2</v>
      </c>
      <c r="B20" s="11"/>
      <c r="C20" s="4" t="s">
        <v>6</v>
      </c>
      <c r="D20" s="20"/>
      <c r="E20" s="11"/>
      <c r="F20" s="4" t="s">
        <v>6</v>
      </c>
      <c r="G20" s="20"/>
      <c r="H20" s="11"/>
      <c r="I20" s="4" t="s">
        <v>6</v>
      </c>
      <c r="J20" s="20"/>
    </row>
    <row r="21" spans="1:10" ht="150" customHeight="1" x14ac:dyDescent="0.15">
      <c r="A21" s="113"/>
      <c r="B21" s="11"/>
      <c r="C21" s="104" t="s">
        <v>4</v>
      </c>
      <c r="D21" s="105"/>
      <c r="E21" s="11"/>
      <c r="F21" s="104" t="s">
        <v>4</v>
      </c>
      <c r="G21" s="105"/>
      <c r="H21" s="11"/>
      <c r="I21" s="104" t="s">
        <v>4</v>
      </c>
      <c r="J21" s="105"/>
    </row>
    <row r="22" spans="1:10" ht="20" customHeight="1" x14ac:dyDescent="0.15">
      <c r="A22" s="112" t="str">
        <f>'Beoordelen interview'!A6:B6</f>
        <v>Vraag 3</v>
      </c>
      <c r="B22" s="11"/>
      <c r="C22" s="4" t="s">
        <v>6</v>
      </c>
      <c r="D22" s="20"/>
      <c r="E22" s="11"/>
      <c r="F22" s="4" t="s">
        <v>6</v>
      </c>
      <c r="G22" s="20"/>
      <c r="H22" s="11"/>
      <c r="I22" s="4" t="s">
        <v>6</v>
      </c>
      <c r="J22" s="20"/>
    </row>
    <row r="23" spans="1:10" ht="150" customHeight="1" x14ac:dyDescent="0.15">
      <c r="A23" s="113"/>
      <c r="B23" s="11"/>
      <c r="C23" s="104" t="s">
        <v>4</v>
      </c>
      <c r="D23" s="105"/>
      <c r="E23" s="11"/>
      <c r="F23" s="104" t="s">
        <v>4</v>
      </c>
      <c r="G23" s="105"/>
      <c r="H23" s="11"/>
      <c r="I23" s="104" t="s">
        <v>4</v>
      </c>
      <c r="J23" s="105"/>
    </row>
    <row r="24" spans="1:10" ht="20" customHeight="1" x14ac:dyDescent="0.15">
      <c r="A24" s="112" t="str">
        <f>'Beoordelen interview'!A7:B7</f>
        <v>Vraag 4</v>
      </c>
      <c r="B24" s="11"/>
      <c r="C24" s="4" t="s">
        <v>6</v>
      </c>
      <c r="D24" s="20"/>
      <c r="E24" s="11"/>
      <c r="F24" s="4" t="s">
        <v>6</v>
      </c>
      <c r="G24" s="20"/>
      <c r="H24" s="11"/>
      <c r="I24" s="4" t="s">
        <v>6</v>
      </c>
      <c r="J24" s="20"/>
    </row>
    <row r="25" spans="1:10" ht="150" customHeight="1" x14ac:dyDescent="0.15">
      <c r="A25" s="113"/>
      <c r="B25" s="11"/>
      <c r="C25" s="104" t="s">
        <v>4</v>
      </c>
      <c r="D25" s="105"/>
      <c r="E25" s="11"/>
      <c r="F25" s="104" t="s">
        <v>4</v>
      </c>
      <c r="G25" s="105"/>
      <c r="H25" s="11"/>
      <c r="I25" s="104" t="s">
        <v>4</v>
      </c>
      <c r="J25" s="105"/>
    </row>
    <row r="26" spans="1:10" ht="20" customHeight="1" x14ac:dyDescent="0.15">
      <c r="A26" s="112" t="str">
        <f>'Beoordelen interview'!A8</f>
        <v>Vraag 5</v>
      </c>
      <c r="B26" s="11"/>
      <c r="C26" s="4" t="s">
        <v>6</v>
      </c>
      <c r="D26" s="20"/>
      <c r="E26" s="11"/>
      <c r="F26" s="4" t="s">
        <v>6</v>
      </c>
      <c r="G26" s="20"/>
      <c r="H26" s="11"/>
      <c r="I26" s="4" t="s">
        <v>6</v>
      </c>
      <c r="J26" s="20"/>
    </row>
    <row r="27" spans="1:10" ht="150" customHeight="1" x14ac:dyDescent="0.15">
      <c r="A27" s="113"/>
      <c r="B27" s="11"/>
      <c r="C27" s="104" t="s">
        <v>4</v>
      </c>
      <c r="D27" s="105"/>
      <c r="E27" s="11"/>
      <c r="F27" s="104" t="s">
        <v>4</v>
      </c>
      <c r="G27" s="105"/>
      <c r="H27" s="11"/>
      <c r="I27" s="104" t="s">
        <v>4</v>
      </c>
      <c r="J27" s="105"/>
    </row>
    <row r="28" spans="1:10" ht="20" customHeight="1" x14ac:dyDescent="0.15">
      <c r="A28" s="112" t="str">
        <f>'Beoordelen interview'!A9</f>
        <v>Vraag 6</v>
      </c>
      <c r="B28" s="11"/>
      <c r="C28" s="4" t="s">
        <v>6</v>
      </c>
      <c r="D28" s="20"/>
      <c r="E28" s="11"/>
      <c r="F28" s="4" t="s">
        <v>6</v>
      </c>
      <c r="G28" s="20"/>
      <c r="H28" s="11"/>
      <c r="I28" s="4" t="s">
        <v>6</v>
      </c>
      <c r="J28" s="20"/>
    </row>
    <row r="29" spans="1:10" ht="150" customHeight="1" x14ac:dyDescent="0.15">
      <c r="A29" s="113"/>
      <c r="B29" s="11"/>
      <c r="C29" s="104" t="s">
        <v>4</v>
      </c>
      <c r="D29" s="105"/>
      <c r="E29" s="11"/>
      <c r="F29" s="104" t="s">
        <v>4</v>
      </c>
      <c r="G29" s="105"/>
      <c r="H29" s="11"/>
      <c r="I29" s="104" t="s">
        <v>4</v>
      </c>
      <c r="J29" s="105"/>
    </row>
    <row r="30" spans="1:10" ht="20" customHeight="1" x14ac:dyDescent="0.15">
      <c r="A30" s="21"/>
      <c r="B30" s="22"/>
      <c r="C30" s="23"/>
      <c r="D30" s="23"/>
      <c r="E30" s="22"/>
      <c r="F30" s="23"/>
      <c r="G30" s="23"/>
      <c r="H30" s="22"/>
      <c r="I30" s="23"/>
      <c r="J30" s="24"/>
    </row>
  </sheetData>
  <sheetProtection algorithmName="SHA-512" hashValue="Fh1WhoB5RBrp568BRwoXpkmf1hk28/K9yJAqkIJ9l4N3lahbF/HDwcJyzSszWg5twfClrYduIhrCLjvomfCJHA==" saltValue="CqGvapCcx2+Wqlvnp4lRNQ==" spinCount="100000" sheet="1" objects="1" scenarios="1"/>
  <mergeCells count="51">
    <mergeCell ref="A28:A29"/>
    <mergeCell ref="C29:D29"/>
    <mergeCell ref="F29:G29"/>
    <mergeCell ref="I29:J29"/>
    <mergeCell ref="A24:A25"/>
    <mergeCell ref="C25:D25"/>
    <mergeCell ref="F25:G25"/>
    <mergeCell ref="I25:J25"/>
    <mergeCell ref="A26:A27"/>
    <mergeCell ref="C27:D27"/>
    <mergeCell ref="F27:G27"/>
    <mergeCell ref="I27:J27"/>
    <mergeCell ref="A20:A21"/>
    <mergeCell ref="C21:D21"/>
    <mergeCell ref="F21:G21"/>
    <mergeCell ref="I21:J21"/>
    <mergeCell ref="A22:A23"/>
    <mergeCell ref="C23:D23"/>
    <mergeCell ref="F23:G23"/>
    <mergeCell ref="I23:J23"/>
    <mergeCell ref="C17:D17"/>
    <mergeCell ref="F17:G17"/>
    <mergeCell ref="I17:J17"/>
    <mergeCell ref="A18:A19"/>
    <mergeCell ref="C19:D19"/>
    <mergeCell ref="F19:G19"/>
    <mergeCell ref="I19:J19"/>
    <mergeCell ref="C12:D12"/>
    <mergeCell ref="F12:G12"/>
    <mergeCell ref="I12:J12"/>
    <mergeCell ref="C14:D14"/>
    <mergeCell ref="F14:G14"/>
    <mergeCell ref="I14:J14"/>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7 F7 I7 C9 F9 I9 C11 F11 I11 C5 F5 I5 C13 F13 I13 I3 F3 C3 C18 F24 C20 I18 I20 C22 I22 C24 F18 F20 F22 I24 C26 F26 I26 C28 F28 I28" xr:uid="{D1395022-9EED-DC46-BA89-F8F2AC910769}">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104"/>
  <sheetViews>
    <sheetView showGridLines="0" topLeftCell="A74" workbookViewId="0">
      <selection activeCell="J102" sqref="J102"/>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customWidth="1"/>
    <col min="10" max="11" width="26.1640625" customWidth="1"/>
  </cols>
  <sheetData>
    <row r="1" spans="1:11" ht="40" customHeight="1" x14ac:dyDescent="0.2">
      <c r="A1" s="131" t="s">
        <v>30</v>
      </c>
      <c r="B1" s="132"/>
      <c r="C1" s="5"/>
      <c r="D1" s="133"/>
      <c r="E1" s="133"/>
      <c r="F1" s="28"/>
      <c r="G1" s="125"/>
      <c r="H1" s="126"/>
      <c r="I1" s="29"/>
      <c r="J1" s="125"/>
      <c r="K1" s="126"/>
    </row>
    <row r="2" spans="1:11" ht="28" customHeight="1" x14ac:dyDescent="0.2">
      <c r="A2" s="129" t="s">
        <v>31</v>
      </c>
      <c r="B2" s="130"/>
      <c r="C2" s="30"/>
      <c r="D2" s="31" t="str">
        <f>'Beoordelaar 1'!C1</f>
        <v>Inschrijver 1</v>
      </c>
      <c r="E2" s="81" t="s">
        <v>29</v>
      </c>
      <c r="F2" s="79"/>
      <c r="G2" s="31" t="str">
        <f>'Beoordelaar 1'!F1</f>
        <v>Inschrijver 2</v>
      </c>
      <c r="H2" s="81" t="s">
        <v>29</v>
      </c>
      <c r="I2" s="80"/>
      <c r="J2" s="31" t="str">
        <f>'Beoordelaar 1'!I1</f>
        <v>Inschrijver 3</v>
      </c>
      <c r="K2" s="81" t="s">
        <v>29</v>
      </c>
    </row>
    <row r="3" spans="1:11" ht="18" customHeight="1" x14ac:dyDescent="0.2">
      <c r="A3" s="122" t="str">
        <f>'Beoordelen open vragen'!A3</f>
        <v>6.1.1	PLAN VAN AANPAK (AANVANG DIENSTVERLENING)</v>
      </c>
      <c r="B3" s="32" t="s">
        <v>12</v>
      </c>
      <c r="C3" s="30"/>
      <c r="D3" s="33" t="str">
        <f>'Beoordelaar 1'!C3</f>
        <v>SCORE</v>
      </c>
      <c r="E3" s="127" t="s">
        <v>40</v>
      </c>
      <c r="F3" s="30"/>
      <c r="G3" s="33" t="str">
        <f>'Beoordelaar 1'!F3</f>
        <v>SCORE</v>
      </c>
      <c r="H3" s="127" t="s">
        <v>40</v>
      </c>
      <c r="I3" s="34"/>
      <c r="J3" s="33" t="str">
        <f>'Beoordelaar 1'!I3</f>
        <v>SCORE</v>
      </c>
      <c r="K3" s="127" t="s">
        <v>40</v>
      </c>
    </row>
    <row r="4" spans="1:11" ht="18" customHeight="1" x14ac:dyDescent="0.2">
      <c r="A4" s="123"/>
      <c r="B4" s="32" t="s">
        <v>13</v>
      </c>
      <c r="C4" s="30"/>
      <c r="D4" s="33" t="str">
        <f>'Beoordelaar 2'!C3</f>
        <v>SCORE</v>
      </c>
      <c r="E4" s="127"/>
      <c r="F4" s="30"/>
      <c r="G4" s="33" t="str">
        <f>'Beoordelaar 2'!F3</f>
        <v>SCORE</v>
      </c>
      <c r="H4" s="127"/>
      <c r="I4" s="34"/>
      <c r="J4" s="33" t="str">
        <f>'Beoordelaar 2'!I3</f>
        <v>SCORE</v>
      </c>
      <c r="K4" s="127"/>
    </row>
    <row r="5" spans="1:11" ht="18" customHeight="1" x14ac:dyDescent="0.2">
      <c r="A5" s="123"/>
      <c r="B5" s="32" t="s">
        <v>14</v>
      </c>
      <c r="C5" s="30"/>
      <c r="D5" s="33" t="str">
        <f>'Beoordelaar 3'!C3</f>
        <v>SCORE</v>
      </c>
      <c r="E5" s="127"/>
      <c r="F5" s="30"/>
      <c r="G5" s="33" t="str">
        <f>'Beoordelaar 3'!F3</f>
        <v>SCORE</v>
      </c>
      <c r="H5" s="127"/>
      <c r="I5" s="34"/>
      <c r="J5" s="33" t="str">
        <f>'Beoordelaar 3'!I3</f>
        <v>SCORE</v>
      </c>
      <c r="K5" s="127"/>
    </row>
    <row r="6" spans="1:11" ht="18" customHeight="1" x14ac:dyDescent="0.2">
      <c r="A6" s="123"/>
      <c r="B6" s="32" t="s">
        <v>27</v>
      </c>
      <c r="C6" s="30"/>
      <c r="D6" s="35" t="str">
        <f>'Beoordelaar 4'!C3</f>
        <v>SCORE</v>
      </c>
      <c r="E6" s="127"/>
      <c r="F6" s="30"/>
      <c r="G6" s="35" t="str">
        <f>'Beoordelaar 4'!F3</f>
        <v>SCORE</v>
      </c>
      <c r="H6" s="127"/>
      <c r="I6" s="34"/>
      <c r="J6" s="35" t="str">
        <f>'Beoordelaar 4'!I3</f>
        <v>SCORE</v>
      </c>
      <c r="K6" s="127"/>
    </row>
    <row r="7" spans="1:11" ht="18" customHeight="1" x14ac:dyDescent="0.2">
      <c r="A7" s="123"/>
      <c r="B7" s="32" t="s">
        <v>83</v>
      </c>
      <c r="C7" s="30"/>
      <c r="D7" s="35" t="str">
        <f>'Beoordelaar 5'!C3</f>
        <v>SCORE</v>
      </c>
      <c r="E7" s="127"/>
      <c r="F7" s="30"/>
      <c r="G7" s="35" t="str">
        <f>'Beoordelaar 5'!F3</f>
        <v>SCORE</v>
      </c>
      <c r="H7" s="127"/>
      <c r="I7" s="34"/>
      <c r="J7" s="35" t="str">
        <f>'Beoordelaar 5'!I3</f>
        <v>SCORE</v>
      </c>
      <c r="K7" s="127"/>
    </row>
    <row r="8" spans="1:11" ht="18" customHeight="1" x14ac:dyDescent="0.2">
      <c r="A8" s="124"/>
      <c r="B8" s="32" t="s">
        <v>84</v>
      </c>
      <c r="C8" s="30"/>
      <c r="D8" s="35" t="str">
        <f>'Beoordelaar 6'!C3</f>
        <v>SCORE</v>
      </c>
      <c r="E8" s="127"/>
      <c r="F8" s="30"/>
      <c r="G8" s="35" t="str">
        <f>'Beoordelaar 6'!F3</f>
        <v>SCORE</v>
      </c>
      <c r="H8" s="127"/>
      <c r="I8" s="34"/>
      <c r="J8" s="35" t="str">
        <f>'Beoordelaar 6'!I3</f>
        <v>SCORE</v>
      </c>
      <c r="K8" s="127"/>
    </row>
    <row r="9" spans="1:11" ht="20" customHeight="1" x14ac:dyDescent="0.2">
      <c r="A9" s="118" t="s">
        <v>5</v>
      </c>
      <c r="B9" s="119"/>
      <c r="C9" s="30"/>
      <c r="D9" s="36" t="s">
        <v>6</v>
      </c>
      <c r="E9" s="127"/>
      <c r="F9" s="30"/>
      <c r="G9" s="36" t="s">
        <v>16</v>
      </c>
      <c r="H9" s="127"/>
      <c r="I9" s="34"/>
      <c r="J9" s="36" t="s">
        <v>16</v>
      </c>
      <c r="K9" s="127"/>
    </row>
    <row r="10" spans="1:11" ht="20" customHeight="1" x14ac:dyDescent="0.2">
      <c r="A10" s="120"/>
      <c r="B10" s="121"/>
      <c r="C10" s="37"/>
      <c r="D10" s="82" t="str">
        <f>IF(D9="Uitmuntend","€ 18.000",IF(D9="Goed","€ 9.000",IF(D9="Voldoende","€ 3.600",IF(D9="Matig","€ 0",IF(D9="Onvoldoende","UITSLUITING"," ")))))</f>
        <v xml:space="preserve"> </v>
      </c>
      <c r="E10" s="128"/>
      <c r="F10" s="37"/>
      <c r="G10" s="82" t="str">
        <f>IF(G9="Uitmuntend","€ 18.000",IF(G9="Goed","€ 9.000",IF(G9="Voldoende","€ 3.600",IF(G9="Matig","€ 0",IF(G9="Onvoldoende","UITSLUITING"," ")))))</f>
        <v xml:space="preserve"> </v>
      </c>
      <c r="H10" s="128"/>
      <c r="I10" s="38"/>
      <c r="J10" s="82" t="str">
        <f>IF(J9="Uitmuntend","€ 18.000",IF(J9="Goed","€ 9.000",IF(J9="Voldoende","€ 3.600",IF(J9="Matig","€ 0",IF(J9="Onvoldoende","UITSLUITING"," ")))))</f>
        <v xml:space="preserve"> </v>
      </c>
      <c r="K10" s="128"/>
    </row>
    <row r="11" spans="1:11" ht="18" customHeight="1" x14ac:dyDescent="0.2">
      <c r="A11" s="122" t="str">
        <f>'Beoordelen open vragen'!A5</f>
        <v>6.1.2	GOED WERKGEVERSCHAP</v>
      </c>
      <c r="B11" s="32" t="str">
        <f t="shared" ref="B11:B16" si="0">B3</f>
        <v>Beoordelaar 1</v>
      </c>
      <c r="C11" s="30"/>
      <c r="D11" s="33" t="str">
        <f>'Beoordelaar 1'!C5</f>
        <v>SCORE</v>
      </c>
      <c r="E11" s="127" t="s">
        <v>40</v>
      </c>
      <c r="F11" s="30"/>
      <c r="G11" s="33" t="str">
        <f>'Beoordelaar 1'!F5</f>
        <v>SCORE</v>
      </c>
      <c r="H11" s="127" t="s">
        <v>40</v>
      </c>
      <c r="I11" s="34"/>
      <c r="J11" s="33" t="str">
        <f>'Beoordelaar 1'!I5</f>
        <v>SCORE</v>
      </c>
      <c r="K11" s="127" t="s">
        <v>40</v>
      </c>
    </row>
    <row r="12" spans="1:11" ht="18" customHeight="1" x14ac:dyDescent="0.2">
      <c r="A12" s="123"/>
      <c r="B12" s="32" t="str">
        <f t="shared" si="0"/>
        <v>Beoordelaar 2</v>
      </c>
      <c r="C12" s="30"/>
      <c r="D12" s="33" t="str">
        <f>'Beoordelaar 2'!C5</f>
        <v>SCORE</v>
      </c>
      <c r="E12" s="127"/>
      <c r="F12" s="30"/>
      <c r="G12" s="33" t="str">
        <f>'Beoordelaar 2'!F5</f>
        <v>SCORE</v>
      </c>
      <c r="H12" s="127"/>
      <c r="I12" s="34"/>
      <c r="J12" s="33" t="str">
        <f>'Beoordelaar 2'!I5</f>
        <v>SCORE</v>
      </c>
      <c r="K12" s="127"/>
    </row>
    <row r="13" spans="1:11" ht="18" customHeight="1" x14ac:dyDescent="0.2">
      <c r="A13" s="123"/>
      <c r="B13" s="32" t="str">
        <f t="shared" si="0"/>
        <v>Beoordelaar 3</v>
      </c>
      <c r="C13" s="30"/>
      <c r="D13" s="33" t="str">
        <f>'Beoordelaar 3'!C5</f>
        <v>SCORE</v>
      </c>
      <c r="E13" s="127"/>
      <c r="F13" s="30"/>
      <c r="G13" s="33" t="str">
        <f>'Beoordelaar 3'!F5</f>
        <v>SCORE</v>
      </c>
      <c r="H13" s="127"/>
      <c r="I13" s="34"/>
      <c r="J13" s="33" t="str">
        <f>'Beoordelaar 3'!I5</f>
        <v>SCORE</v>
      </c>
      <c r="K13" s="127"/>
    </row>
    <row r="14" spans="1:11" ht="18" customHeight="1" x14ac:dyDescent="0.2">
      <c r="A14" s="123"/>
      <c r="B14" s="32" t="str">
        <f t="shared" si="0"/>
        <v>Beoordelaar 4</v>
      </c>
      <c r="C14" s="30"/>
      <c r="D14" s="35" t="str">
        <f>'Beoordelaar 4'!C5</f>
        <v>SCORE</v>
      </c>
      <c r="E14" s="127"/>
      <c r="F14" s="30"/>
      <c r="G14" s="35" t="str">
        <f>'Beoordelaar 4'!F5</f>
        <v>SCORE</v>
      </c>
      <c r="H14" s="127"/>
      <c r="I14" s="34"/>
      <c r="J14" s="35" t="str">
        <f>'Beoordelaar 4'!I5</f>
        <v>SCORE</v>
      </c>
      <c r="K14" s="127"/>
    </row>
    <row r="15" spans="1:11" ht="18" customHeight="1" x14ac:dyDescent="0.2">
      <c r="A15" s="123"/>
      <c r="B15" s="32" t="str">
        <f t="shared" si="0"/>
        <v>Beoordelaar 5</v>
      </c>
      <c r="C15" s="30"/>
      <c r="D15" s="35" t="str">
        <f>'Beoordelaar 5'!C5</f>
        <v>SCORE</v>
      </c>
      <c r="E15" s="127"/>
      <c r="F15" s="30"/>
      <c r="G15" s="35" t="str">
        <f>'Beoordelaar 5'!F5</f>
        <v>SCORE</v>
      </c>
      <c r="H15" s="127"/>
      <c r="I15" s="34"/>
      <c r="J15" s="35" t="str">
        <f>'Beoordelaar 5'!I5</f>
        <v>SCORE</v>
      </c>
      <c r="K15" s="127"/>
    </row>
    <row r="16" spans="1:11" ht="18" customHeight="1" x14ac:dyDescent="0.2">
      <c r="A16" s="124"/>
      <c r="B16" s="32" t="str">
        <f t="shared" si="0"/>
        <v>Beoordelaar 6</v>
      </c>
      <c r="C16" s="30"/>
      <c r="D16" s="35" t="str">
        <f>'Beoordelaar 6'!C5</f>
        <v>SCORE</v>
      </c>
      <c r="E16" s="127"/>
      <c r="F16" s="30"/>
      <c r="G16" s="35" t="str">
        <f>'Beoordelaar 6'!F5</f>
        <v>SCORE</v>
      </c>
      <c r="H16" s="127"/>
      <c r="I16" s="34"/>
      <c r="J16" s="35" t="str">
        <f>'Beoordelaar 6'!I5</f>
        <v>SCORE</v>
      </c>
      <c r="K16" s="127"/>
    </row>
    <row r="17" spans="1:11" ht="20" customHeight="1" x14ac:dyDescent="0.2">
      <c r="A17" s="118"/>
      <c r="B17" s="119"/>
      <c r="C17" s="30"/>
      <c r="D17" s="36" t="s">
        <v>16</v>
      </c>
      <c r="E17" s="127"/>
      <c r="F17" s="30"/>
      <c r="G17" s="36" t="s">
        <v>16</v>
      </c>
      <c r="H17" s="127"/>
      <c r="I17" s="34"/>
      <c r="J17" s="36" t="s">
        <v>16</v>
      </c>
      <c r="K17" s="127"/>
    </row>
    <row r="18" spans="1:11" ht="20" customHeight="1" x14ac:dyDescent="0.2">
      <c r="A18" s="120"/>
      <c r="B18" s="121"/>
      <c r="C18" s="37"/>
      <c r="D18" s="82" t="str">
        <f>IF(D17="Uitmuntend","€ 18.000",IF(D17="Goed","€ 9.000",IF(D17="Voldoende","€ 3.600",IF(D17="Matig","€ 0",IF(D17="Onvoldoende","UITSLUITING"," ")))))</f>
        <v xml:space="preserve"> </v>
      </c>
      <c r="E18" s="128"/>
      <c r="F18" s="37"/>
      <c r="G18" s="82" t="str">
        <f>IF(G17="Uitmuntend","€ 18.000",IF(G17="Goed","€ 9.000",IF(G17="Voldoende","€ 3.600",IF(G17="Matig","€ 0",IF(G17="Onvoldoende","UITSLUITING"," ")))))</f>
        <v xml:space="preserve"> </v>
      </c>
      <c r="H18" s="128"/>
      <c r="I18" s="38"/>
      <c r="J18" s="82" t="str">
        <f>IF(J17="Uitmuntend","€ 18.000",IF(J17="Goed","€ 9.000",IF(J17="Voldoende","€ 3.600",IF(J17="Matig","€ 0",IF(J17="Onvoldoende","UITSLUITING"," ")))))</f>
        <v xml:space="preserve"> </v>
      </c>
      <c r="K18" s="128"/>
    </row>
    <row r="19" spans="1:11" ht="18" customHeight="1" x14ac:dyDescent="0.2">
      <c r="A19" s="122" t="str">
        <f>'Beoordelen open vragen'!A7</f>
        <v xml:space="preserve">6.1.3	DASHBOARD KLANT- EN MEDEWERKERSERVARINGEN </v>
      </c>
      <c r="B19" s="32" t="str">
        <f t="shared" ref="B19:B24" si="1">B3</f>
        <v>Beoordelaar 1</v>
      </c>
      <c r="C19" s="30"/>
      <c r="D19" s="33" t="str">
        <f>'Beoordelaar 1'!C7</f>
        <v>SCORE</v>
      </c>
      <c r="E19" s="127" t="s">
        <v>40</v>
      </c>
      <c r="F19" s="30"/>
      <c r="G19" s="33" t="str">
        <f>'Beoordelaar 1'!F7</f>
        <v>SCORE</v>
      </c>
      <c r="H19" s="127" t="s">
        <v>40</v>
      </c>
      <c r="I19" s="34"/>
      <c r="J19" s="33" t="str">
        <f>'Beoordelaar 1'!I7</f>
        <v>SCORE</v>
      </c>
      <c r="K19" s="127" t="s">
        <v>40</v>
      </c>
    </row>
    <row r="20" spans="1:11" ht="18" customHeight="1" x14ac:dyDescent="0.2">
      <c r="A20" s="123"/>
      <c r="B20" s="32" t="str">
        <f t="shared" si="1"/>
        <v>Beoordelaar 2</v>
      </c>
      <c r="C20" s="30"/>
      <c r="D20" s="33" t="str">
        <f>'Beoordelaar 2'!C7</f>
        <v>SCORE</v>
      </c>
      <c r="E20" s="127"/>
      <c r="F20" s="30"/>
      <c r="G20" s="33" t="str">
        <f>'Beoordelaar 2'!F7</f>
        <v>SCORE</v>
      </c>
      <c r="H20" s="127"/>
      <c r="I20" s="34"/>
      <c r="J20" s="33" t="str">
        <f>'Beoordelaar 2'!I7</f>
        <v>SCORE</v>
      </c>
      <c r="K20" s="127"/>
    </row>
    <row r="21" spans="1:11" ht="18" customHeight="1" x14ac:dyDescent="0.2">
      <c r="A21" s="123"/>
      <c r="B21" s="32" t="str">
        <f t="shared" si="1"/>
        <v>Beoordelaar 3</v>
      </c>
      <c r="C21" s="30"/>
      <c r="D21" s="33" t="str">
        <f>'Beoordelaar 3'!C7</f>
        <v>SCORE</v>
      </c>
      <c r="E21" s="127"/>
      <c r="F21" s="30"/>
      <c r="G21" s="33" t="str">
        <f>'Beoordelaar 3'!F7</f>
        <v>SCORE</v>
      </c>
      <c r="H21" s="127"/>
      <c r="I21" s="34"/>
      <c r="J21" s="33" t="str">
        <f>'Beoordelaar 3'!I7</f>
        <v>SCORE</v>
      </c>
      <c r="K21" s="127"/>
    </row>
    <row r="22" spans="1:11" ht="18" customHeight="1" x14ac:dyDescent="0.2">
      <c r="A22" s="123"/>
      <c r="B22" s="32" t="str">
        <f t="shared" si="1"/>
        <v>Beoordelaar 4</v>
      </c>
      <c r="C22" s="30"/>
      <c r="D22" s="35" t="str">
        <f>'Beoordelaar 4'!C7</f>
        <v>SCORE</v>
      </c>
      <c r="E22" s="127"/>
      <c r="F22" s="30"/>
      <c r="G22" s="35" t="str">
        <f>'Beoordelaar 4'!F7</f>
        <v>SCORE</v>
      </c>
      <c r="H22" s="127"/>
      <c r="I22" s="34"/>
      <c r="J22" s="35" t="str">
        <f>'Beoordelaar 4'!I7</f>
        <v>SCORE</v>
      </c>
      <c r="K22" s="127"/>
    </row>
    <row r="23" spans="1:11" ht="18" customHeight="1" x14ac:dyDescent="0.2">
      <c r="A23" s="123"/>
      <c r="B23" s="32" t="str">
        <f t="shared" si="1"/>
        <v>Beoordelaar 5</v>
      </c>
      <c r="C23" s="30"/>
      <c r="D23" s="35" t="str">
        <f>'Beoordelaar 5'!C7</f>
        <v>SCORE</v>
      </c>
      <c r="E23" s="127"/>
      <c r="F23" s="30"/>
      <c r="G23" s="35" t="str">
        <f>'Beoordelaar 5'!F7</f>
        <v>SCORE</v>
      </c>
      <c r="H23" s="127"/>
      <c r="I23" s="34"/>
      <c r="J23" s="35" t="str">
        <f>'Beoordelaar 5'!I7</f>
        <v>SCORE</v>
      </c>
      <c r="K23" s="127"/>
    </row>
    <row r="24" spans="1:11" ht="18" customHeight="1" x14ac:dyDescent="0.2">
      <c r="A24" s="124"/>
      <c r="B24" s="32" t="str">
        <f t="shared" si="1"/>
        <v>Beoordelaar 6</v>
      </c>
      <c r="C24" s="30"/>
      <c r="D24" s="35" t="str">
        <f>'Beoordelaar 6'!C7</f>
        <v>SCORE</v>
      </c>
      <c r="E24" s="127"/>
      <c r="F24" s="30"/>
      <c r="G24" s="35" t="str">
        <f>'Beoordelaar 6'!F7</f>
        <v>SCORE</v>
      </c>
      <c r="H24" s="127"/>
      <c r="I24" s="34"/>
      <c r="J24" s="35" t="str">
        <f>'Beoordelaar 6'!I7</f>
        <v>SCORE</v>
      </c>
      <c r="K24" s="127"/>
    </row>
    <row r="25" spans="1:11" ht="20" customHeight="1" x14ac:dyDescent="0.2">
      <c r="A25" s="118" t="s">
        <v>5</v>
      </c>
      <c r="B25" s="119"/>
      <c r="C25" s="30"/>
      <c r="D25" s="36" t="s">
        <v>16</v>
      </c>
      <c r="E25" s="127"/>
      <c r="F25" s="30"/>
      <c r="G25" s="36" t="s">
        <v>16</v>
      </c>
      <c r="H25" s="127"/>
      <c r="I25" s="34"/>
      <c r="J25" s="36" t="s">
        <v>16</v>
      </c>
      <c r="K25" s="127"/>
    </row>
    <row r="26" spans="1:11" ht="20" customHeight="1" x14ac:dyDescent="0.2">
      <c r="A26" s="120"/>
      <c r="B26" s="121"/>
      <c r="C26" s="37"/>
      <c r="D26" s="82" t="str">
        <f>IF(D25="Uitmuntend","€ 12.000",IF(D25="Goed","€ 6.000",IF(D25="Voldoende","€ 2.400",IF(D25="Matig","€ 0",IF(D25="Onvoldoende","UITSLUITING"," ")))))</f>
        <v xml:space="preserve"> </v>
      </c>
      <c r="E26" s="128"/>
      <c r="F26" s="37"/>
      <c r="G26" s="82" t="str">
        <f>IF(G25="Uitmuntend","€ 12.000",IF(G25="Goed","€ 6.000",IF(G25="Voldoende","€ 2.400",IF(G25="Matig","€ 0",IF(G25="Onvoldoende","UITSLUITING"," ")))))</f>
        <v xml:space="preserve"> </v>
      </c>
      <c r="H26" s="128"/>
      <c r="I26" s="38"/>
      <c r="J26" s="82" t="str">
        <f>IF(J25="Uitmuntend","€ 12.000",IF(J25="Goed","€ 6.000",IF(J25="Voldoende","€ 2.400",IF(J25="Matig","€ 0",IF(J25="Onvoldoende","UITSLUITING"," ")))))</f>
        <v xml:space="preserve"> </v>
      </c>
      <c r="K26" s="128"/>
    </row>
    <row r="27" spans="1:11" ht="18" customHeight="1" x14ac:dyDescent="0.2">
      <c r="A27" s="122" t="str">
        <f>'Beoordelen open vragen'!A9</f>
        <v>6.1.4	AANPAK WERVING- EN SELECTIEPROCES EN DATABASE</v>
      </c>
      <c r="B27" s="32" t="str">
        <f t="shared" ref="B27:B32" si="2">B3</f>
        <v>Beoordelaar 1</v>
      </c>
      <c r="C27" s="30"/>
      <c r="D27" s="33" t="str">
        <f>'Beoordelaar 1'!C9</f>
        <v>SCORE</v>
      </c>
      <c r="E27" s="127" t="s">
        <v>40</v>
      </c>
      <c r="F27" s="30"/>
      <c r="G27" s="33" t="str">
        <f>'Beoordelaar 1'!F9</f>
        <v>SCORE</v>
      </c>
      <c r="H27" s="127" t="s">
        <v>40</v>
      </c>
      <c r="I27" s="34"/>
      <c r="J27" s="33" t="str">
        <f>'Beoordelaar 1'!I9</f>
        <v>SCORE</v>
      </c>
      <c r="K27" s="127" t="s">
        <v>40</v>
      </c>
    </row>
    <row r="28" spans="1:11" ht="18" customHeight="1" x14ac:dyDescent="0.2">
      <c r="A28" s="123"/>
      <c r="B28" s="32" t="str">
        <f t="shared" si="2"/>
        <v>Beoordelaar 2</v>
      </c>
      <c r="C28" s="30"/>
      <c r="D28" s="33" t="str">
        <f>'Beoordelaar 2'!C9</f>
        <v>SCORE</v>
      </c>
      <c r="E28" s="127"/>
      <c r="F28" s="30"/>
      <c r="G28" s="33" t="str">
        <f>'Beoordelaar 2'!F9</f>
        <v>SCORE</v>
      </c>
      <c r="H28" s="127"/>
      <c r="I28" s="34"/>
      <c r="J28" s="33" t="str">
        <f>'Beoordelaar 2'!I9</f>
        <v>SCORE</v>
      </c>
      <c r="K28" s="127"/>
    </row>
    <row r="29" spans="1:11" ht="18" customHeight="1" x14ac:dyDescent="0.2">
      <c r="A29" s="123"/>
      <c r="B29" s="32" t="str">
        <f t="shared" si="2"/>
        <v>Beoordelaar 3</v>
      </c>
      <c r="C29" s="30"/>
      <c r="D29" s="33" t="str">
        <f>'Beoordelaar 3'!C9</f>
        <v>SCORE</v>
      </c>
      <c r="E29" s="127"/>
      <c r="F29" s="30"/>
      <c r="G29" s="33" t="str">
        <f>'Beoordelaar 3'!F9</f>
        <v>SCORE</v>
      </c>
      <c r="H29" s="127"/>
      <c r="I29" s="34"/>
      <c r="J29" s="33" t="str">
        <f>'Beoordelaar 3'!I9</f>
        <v>SCORE</v>
      </c>
      <c r="K29" s="127"/>
    </row>
    <row r="30" spans="1:11" ht="18" customHeight="1" x14ac:dyDescent="0.2">
      <c r="A30" s="123"/>
      <c r="B30" s="32" t="str">
        <f t="shared" si="2"/>
        <v>Beoordelaar 4</v>
      </c>
      <c r="C30" s="30"/>
      <c r="D30" s="35" t="str">
        <f>'Beoordelaar 4'!C9</f>
        <v>SCORE</v>
      </c>
      <c r="E30" s="127"/>
      <c r="F30" s="30"/>
      <c r="G30" s="35" t="str">
        <f>'Beoordelaar 4'!F9</f>
        <v>SCORE</v>
      </c>
      <c r="H30" s="127"/>
      <c r="I30" s="34"/>
      <c r="J30" s="35" t="str">
        <f>'Beoordelaar 4'!I9</f>
        <v>SCORE</v>
      </c>
      <c r="K30" s="127"/>
    </row>
    <row r="31" spans="1:11" ht="18" customHeight="1" x14ac:dyDescent="0.2">
      <c r="A31" s="123"/>
      <c r="B31" s="32" t="str">
        <f t="shared" si="2"/>
        <v>Beoordelaar 5</v>
      </c>
      <c r="C31" s="30"/>
      <c r="D31" s="35" t="str">
        <f>'Beoordelaar 5'!C9</f>
        <v>SCORE</v>
      </c>
      <c r="E31" s="127"/>
      <c r="F31" s="30"/>
      <c r="G31" s="35" t="str">
        <f>'Beoordelaar 5'!F9</f>
        <v>SCORE</v>
      </c>
      <c r="H31" s="127"/>
      <c r="I31" s="34"/>
      <c r="J31" s="35" t="str">
        <f>'Beoordelaar 5'!I9</f>
        <v>SCORE</v>
      </c>
      <c r="K31" s="127"/>
    </row>
    <row r="32" spans="1:11" ht="18" customHeight="1" x14ac:dyDescent="0.2">
      <c r="A32" s="124"/>
      <c r="B32" s="32" t="str">
        <f t="shared" si="2"/>
        <v>Beoordelaar 6</v>
      </c>
      <c r="C32" s="30"/>
      <c r="D32" s="35" t="str">
        <f>'Beoordelaar 6'!C9</f>
        <v>SCORE</v>
      </c>
      <c r="E32" s="127"/>
      <c r="F32" s="30"/>
      <c r="G32" s="35" t="str">
        <f>'Beoordelaar 6'!F9</f>
        <v>SCORE</v>
      </c>
      <c r="H32" s="127"/>
      <c r="I32" s="34"/>
      <c r="J32" s="35" t="str">
        <f>'Beoordelaar 6'!I9</f>
        <v>SCORE</v>
      </c>
      <c r="K32" s="127"/>
    </row>
    <row r="33" spans="1:11" ht="20" customHeight="1" x14ac:dyDescent="0.2">
      <c r="A33" s="118" t="s">
        <v>5</v>
      </c>
      <c r="B33" s="119"/>
      <c r="C33" s="30"/>
      <c r="D33" s="36" t="s">
        <v>16</v>
      </c>
      <c r="E33" s="127"/>
      <c r="F33" s="30"/>
      <c r="G33" s="36" t="s">
        <v>16</v>
      </c>
      <c r="H33" s="127"/>
      <c r="I33" s="34"/>
      <c r="J33" s="36" t="s">
        <v>16</v>
      </c>
      <c r="K33" s="127"/>
    </row>
    <row r="34" spans="1:11" ht="20" customHeight="1" x14ac:dyDescent="0.2">
      <c r="A34" s="120"/>
      <c r="B34" s="121"/>
      <c r="C34" s="37"/>
      <c r="D34" s="82" t="str">
        <f>IF(D33="Uitmuntend","€ 12.000",IF(D33="Goed","€ 6.000",IF(D33="Voldoende","€ 2.400",IF(D33="Matig","€ 0",IF(D33="Onvoldoende","UITSLUITING"," ")))))</f>
        <v xml:space="preserve"> </v>
      </c>
      <c r="E34" s="128"/>
      <c r="F34" s="37"/>
      <c r="G34" s="82" t="str">
        <f>IF(G33="Uitmuntend","€ 12.000",IF(G33="Goed","€ 6.000",IF(G33="Voldoende","€ 2.400",IF(G33="Matig","€ 0",IF(G33="Onvoldoende","UITSLUITING"," ")))))</f>
        <v xml:space="preserve"> </v>
      </c>
      <c r="H34" s="128"/>
      <c r="I34" s="38"/>
      <c r="J34" s="82" t="str">
        <f>IF(J33="Uitmuntend","€ 12.000",IF(J33="Goed","€ 6.000",IF(J33="Voldoende","€ 2.400",IF(J33="Matig","€ 0",IF(J33="Onvoldoende","UITSLUITING"," ")))))</f>
        <v xml:space="preserve"> </v>
      </c>
      <c r="K34" s="128"/>
    </row>
    <row r="35" spans="1:11" ht="18" customHeight="1" x14ac:dyDescent="0.2">
      <c r="A35" s="122" t="str">
        <f>'Beoordelen open vragen'!A11</f>
        <v>6.1.5	TEAM ACCOUNT-/ SUCCESMANAGEMENT/ PARTNERSCHAP</v>
      </c>
      <c r="B35" s="32" t="str">
        <f t="shared" ref="B35:B40" si="3">B3</f>
        <v>Beoordelaar 1</v>
      </c>
      <c r="C35" s="30"/>
      <c r="D35" s="33" t="str">
        <f>'Beoordelaar 1'!C11</f>
        <v>SCORE</v>
      </c>
      <c r="E35" s="127" t="s">
        <v>40</v>
      </c>
      <c r="F35" s="30"/>
      <c r="G35" s="33" t="str">
        <f>'Beoordelaar 1'!F11</f>
        <v>SCORE</v>
      </c>
      <c r="H35" s="127" t="s">
        <v>40</v>
      </c>
      <c r="I35" s="34"/>
      <c r="J35" s="33" t="str">
        <f>'Beoordelaar 1'!I11</f>
        <v>SCORE</v>
      </c>
      <c r="K35" s="127" t="s">
        <v>40</v>
      </c>
    </row>
    <row r="36" spans="1:11" ht="18" customHeight="1" x14ac:dyDescent="0.2">
      <c r="A36" s="123"/>
      <c r="B36" s="32" t="str">
        <f t="shared" si="3"/>
        <v>Beoordelaar 2</v>
      </c>
      <c r="C36" s="30"/>
      <c r="D36" s="33" t="str">
        <f>'Beoordelaar 2'!C11</f>
        <v>SCORE</v>
      </c>
      <c r="E36" s="127"/>
      <c r="F36" s="30"/>
      <c r="G36" s="33" t="str">
        <f>'Beoordelaar 2'!F11</f>
        <v>SCORE</v>
      </c>
      <c r="H36" s="127"/>
      <c r="I36" s="34"/>
      <c r="J36" s="33" t="str">
        <f>'Beoordelaar 2'!I11</f>
        <v>SCORE</v>
      </c>
      <c r="K36" s="127"/>
    </row>
    <row r="37" spans="1:11" ht="18" customHeight="1" x14ac:dyDescent="0.2">
      <c r="A37" s="123"/>
      <c r="B37" s="32" t="str">
        <f t="shared" si="3"/>
        <v>Beoordelaar 3</v>
      </c>
      <c r="C37" s="30"/>
      <c r="D37" s="33" t="str">
        <f>'Beoordelaar 3'!C11</f>
        <v>SCORE</v>
      </c>
      <c r="E37" s="127"/>
      <c r="F37" s="30"/>
      <c r="G37" s="33" t="str">
        <f>'Beoordelaar 3'!F11</f>
        <v>SCORE</v>
      </c>
      <c r="H37" s="127"/>
      <c r="I37" s="34"/>
      <c r="J37" s="33" t="str">
        <f>'Beoordelaar 3'!I11</f>
        <v>SCORE</v>
      </c>
      <c r="K37" s="127"/>
    </row>
    <row r="38" spans="1:11" ht="18" customHeight="1" x14ac:dyDescent="0.2">
      <c r="A38" s="123"/>
      <c r="B38" s="32" t="str">
        <f t="shared" si="3"/>
        <v>Beoordelaar 4</v>
      </c>
      <c r="C38" s="30"/>
      <c r="D38" s="35" t="str">
        <f>'Beoordelaar 4'!C11</f>
        <v>SCORE</v>
      </c>
      <c r="E38" s="127"/>
      <c r="F38" s="30"/>
      <c r="G38" s="35" t="str">
        <f>'Beoordelaar 4'!F11</f>
        <v>SCORE</v>
      </c>
      <c r="H38" s="127"/>
      <c r="I38" s="34"/>
      <c r="J38" s="35" t="str">
        <f>'Beoordelaar 4'!I11</f>
        <v>SCORE</v>
      </c>
      <c r="K38" s="127"/>
    </row>
    <row r="39" spans="1:11" ht="18" customHeight="1" x14ac:dyDescent="0.2">
      <c r="A39" s="123"/>
      <c r="B39" s="32" t="str">
        <f t="shared" si="3"/>
        <v>Beoordelaar 5</v>
      </c>
      <c r="C39" s="30"/>
      <c r="D39" s="35" t="str">
        <f>'Beoordelaar 5'!C11</f>
        <v>SCORE</v>
      </c>
      <c r="E39" s="127"/>
      <c r="F39" s="30"/>
      <c r="G39" s="35" t="str">
        <f>'Beoordelaar 5'!F11</f>
        <v>SCORE</v>
      </c>
      <c r="H39" s="127"/>
      <c r="I39" s="34"/>
      <c r="J39" s="35" t="str">
        <f>'Beoordelaar 5'!I11</f>
        <v>SCORE</v>
      </c>
      <c r="K39" s="127"/>
    </row>
    <row r="40" spans="1:11" ht="18" customHeight="1" x14ac:dyDescent="0.2">
      <c r="A40" s="124"/>
      <c r="B40" s="32" t="str">
        <f t="shared" si="3"/>
        <v>Beoordelaar 6</v>
      </c>
      <c r="C40" s="30"/>
      <c r="D40" s="35" t="str">
        <f>'Beoordelaar 6'!C11</f>
        <v>SCORE</v>
      </c>
      <c r="E40" s="127"/>
      <c r="F40" s="30"/>
      <c r="G40" s="35" t="str">
        <f>'Beoordelaar 6'!F11</f>
        <v>SCORE</v>
      </c>
      <c r="H40" s="127"/>
      <c r="I40" s="34"/>
      <c r="J40" s="35" t="str">
        <f>'Beoordelaar 6'!I11</f>
        <v>SCORE</v>
      </c>
      <c r="K40" s="127"/>
    </row>
    <row r="41" spans="1:11" ht="19.5" customHeight="1" x14ac:dyDescent="0.2">
      <c r="A41" s="118" t="s">
        <v>5</v>
      </c>
      <c r="B41" s="119"/>
      <c r="C41" s="30"/>
      <c r="D41" s="36" t="s">
        <v>16</v>
      </c>
      <c r="E41" s="127"/>
      <c r="F41" s="30"/>
      <c r="G41" s="36" t="s">
        <v>16</v>
      </c>
      <c r="H41" s="127"/>
      <c r="I41" s="34"/>
      <c r="J41" s="36" t="s">
        <v>16</v>
      </c>
      <c r="K41" s="127"/>
    </row>
    <row r="42" spans="1:11" ht="20" customHeight="1" x14ac:dyDescent="0.2">
      <c r="A42" s="120"/>
      <c r="B42" s="121"/>
      <c r="C42" s="37"/>
      <c r="D42" s="82" t="str">
        <f>IF(D41="Uitmuntend","€ 24.000",IF(D41="Goed","€ 12.000",IF(D41="Voldoende","€ 4.800",IF(D41="Matig","€ 0",IF(D41="Onvoldoende","UITSLUITING"," ")))))</f>
        <v xml:space="preserve"> </v>
      </c>
      <c r="E42" s="128"/>
      <c r="F42" s="37"/>
      <c r="G42" s="82" t="str">
        <f>IF(G41="Uitmuntend","€ 24.000",IF(G41="Goed","€ 12.000",IF(G41="Voldoende","€ 4.800",IF(G41="Matig","€ 0",IF(G41="Onvoldoende","UITSLUITING"," ")))))</f>
        <v xml:space="preserve"> </v>
      </c>
      <c r="H42" s="128"/>
      <c r="I42" s="38"/>
      <c r="J42" s="82" t="str">
        <f>IF(J41="Uitmuntend","€ 24.000",IF(J41="Goed","€ 12.000",IF(J41="Voldoende","€ 4.800",IF(J41="Matig","€ 0",IF(J41="Onvoldoende","UITSLUITING"," ")))))</f>
        <v xml:space="preserve"> </v>
      </c>
      <c r="K42" s="128"/>
    </row>
    <row r="43" spans="1:11" ht="18" customHeight="1" x14ac:dyDescent="0.2">
      <c r="A43" s="122" t="str">
        <f>'Beoordelen open vragen'!A13</f>
        <v>6.1.6	 PARTNERPARTIJEN</v>
      </c>
      <c r="B43" s="32" t="str">
        <f t="shared" ref="B43:B48" si="4">B3</f>
        <v>Beoordelaar 1</v>
      </c>
      <c r="C43" s="30"/>
      <c r="D43" s="33" t="str">
        <f>'Beoordelaar 1'!C13</f>
        <v>SCORE</v>
      </c>
      <c r="E43" s="127" t="s">
        <v>40</v>
      </c>
      <c r="F43" s="30"/>
      <c r="G43" s="33" t="str">
        <f>'Beoordelaar 1'!F13</f>
        <v>SCORE</v>
      </c>
      <c r="H43" s="127" t="s">
        <v>40</v>
      </c>
      <c r="I43" s="34"/>
      <c r="J43" s="33" t="str">
        <f>'Beoordelaar 1'!I13</f>
        <v>SCORE</v>
      </c>
      <c r="K43" s="127" t="s">
        <v>40</v>
      </c>
    </row>
    <row r="44" spans="1:11" ht="18" customHeight="1" x14ac:dyDescent="0.2">
      <c r="A44" s="123"/>
      <c r="B44" s="32" t="str">
        <f t="shared" si="4"/>
        <v>Beoordelaar 2</v>
      </c>
      <c r="C44" s="30"/>
      <c r="D44" s="33" t="str">
        <f>'Beoordelaar 2'!C13</f>
        <v>SCORE</v>
      </c>
      <c r="E44" s="127"/>
      <c r="F44" s="30"/>
      <c r="G44" s="33" t="str">
        <f>'Beoordelaar 2'!F13</f>
        <v>SCORE</v>
      </c>
      <c r="H44" s="127"/>
      <c r="I44" s="34"/>
      <c r="J44" s="33" t="str">
        <f>'Beoordelaar 2'!I13</f>
        <v>SCORE</v>
      </c>
      <c r="K44" s="127"/>
    </row>
    <row r="45" spans="1:11" ht="18" customHeight="1" x14ac:dyDescent="0.2">
      <c r="A45" s="123"/>
      <c r="B45" s="32" t="str">
        <f t="shared" si="4"/>
        <v>Beoordelaar 3</v>
      </c>
      <c r="C45" s="30"/>
      <c r="D45" s="33" t="str">
        <f>'Beoordelaar 3'!C13</f>
        <v>SCORE</v>
      </c>
      <c r="E45" s="127"/>
      <c r="F45" s="30"/>
      <c r="G45" s="33" t="str">
        <f>'Beoordelaar 3'!F13</f>
        <v>SCORE</v>
      </c>
      <c r="H45" s="127"/>
      <c r="I45" s="34"/>
      <c r="J45" s="33" t="str">
        <f>'Beoordelaar 3'!I13</f>
        <v>SCORE</v>
      </c>
      <c r="K45" s="127"/>
    </row>
    <row r="46" spans="1:11" ht="18" customHeight="1" x14ac:dyDescent="0.2">
      <c r="A46" s="123"/>
      <c r="B46" s="32" t="str">
        <f t="shared" si="4"/>
        <v>Beoordelaar 4</v>
      </c>
      <c r="C46" s="30"/>
      <c r="D46" s="35" t="str">
        <f>'Beoordelaar 4'!C13</f>
        <v>SCORE</v>
      </c>
      <c r="E46" s="127"/>
      <c r="F46" s="30"/>
      <c r="G46" s="35" t="str">
        <f>'Beoordelaar 4'!F13</f>
        <v>SCORE</v>
      </c>
      <c r="H46" s="127"/>
      <c r="I46" s="34"/>
      <c r="J46" s="35" t="str">
        <f>'Beoordelaar 4'!I13</f>
        <v>SCORE</v>
      </c>
      <c r="K46" s="127"/>
    </row>
    <row r="47" spans="1:11" ht="18" customHeight="1" x14ac:dyDescent="0.2">
      <c r="A47" s="123"/>
      <c r="B47" s="32" t="str">
        <f t="shared" si="4"/>
        <v>Beoordelaar 5</v>
      </c>
      <c r="C47" s="30"/>
      <c r="D47" s="35" t="str">
        <f>'Beoordelaar 5'!C13</f>
        <v>SCORE</v>
      </c>
      <c r="E47" s="127"/>
      <c r="F47" s="30"/>
      <c r="G47" s="35" t="str">
        <f>'Beoordelaar 5'!F13</f>
        <v>SCORE</v>
      </c>
      <c r="H47" s="127"/>
      <c r="I47" s="34"/>
      <c r="J47" s="35" t="str">
        <f>'Beoordelaar 5'!I13</f>
        <v>SCORE</v>
      </c>
      <c r="K47" s="127"/>
    </row>
    <row r="48" spans="1:11" ht="18" customHeight="1" x14ac:dyDescent="0.2">
      <c r="A48" s="124"/>
      <c r="B48" s="32" t="str">
        <f t="shared" si="4"/>
        <v>Beoordelaar 6</v>
      </c>
      <c r="C48" s="30"/>
      <c r="D48" s="35" t="str">
        <f>'Beoordelaar 6'!C13</f>
        <v>SCORE</v>
      </c>
      <c r="E48" s="127"/>
      <c r="F48" s="30"/>
      <c r="G48" s="35" t="str">
        <f>'Beoordelaar 6'!F13</f>
        <v>SCORE</v>
      </c>
      <c r="H48" s="127"/>
      <c r="I48" s="34"/>
      <c r="J48" s="35" t="str">
        <f>'Beoordelaar 6'!I13</f>
        <v>SCORE</v>
      </c>
      <c r="K48" s="127"/>
    </row>
    <row r="49" spans="1:11" ht="20" customHeight="1" x14ac:dyDescent="0.2">
      <c r="A49" s="118" t="s">
        <v>5</v>
      </c>
      <c r="B49" s="119"/>
      <c r="C49" s="30"/>
      <c r="D49" s="36" t="s">
        <v>16</v>
      </c>
      <c r="E49" s="127"/>
      <c r="F49" s="30"/>
      <c r="G49" s="36" t="s">
        <v>16</v>
      </c>
      <c r="H49" s="127"/>
      <c r="I49" s="34"/>
      <c r="J49" s="36" t="s">
        <v>16</v>
      </c>
      <c r="K49" s="127"/>
    </row>
    <row r="50" spans="1:11" ht="20" customHeight="1" x14ac:dyDescent="0.2">
      <c r="A50" s="120"/>
      <c r="B50" s="121"/>
      <c r="C50" s="37"/>
      <c r="D50" s="82" t="str">
        <f>IF(D49="Uitmuntend","€ 36.000",IF(D49="Goed","€ 18.000",IF(D49="Voldoende","€ 7.200",IF(D49="Matig","€ 0",IF(D49="Onvoldoende","UITSLUITING"," ")))))</f>
        <v xml:space="preserve"> </v>
      </c>
      <c r="E50" s="128"/>
      <c r="F50" s="37"/>
      <c r="G50" s="82" t="str">
        <f>IF(G49="Uitmuntend","€ 36.000",IF(G49="Goed","€ 18.000",IF(G49="Voldoende","€ 7.200",IF(G49="Matig","€ 0",IF(G49="Onvoldoende","UITSLUITING"," ")))))</f>
        <v xml:space="preserve"> </v>
      </c>
      <c r="H50" s="128"/>
      <c r="I50" s="38"/>
      <c r="J50" s="82" t="str">
        <f>IF(J49="Uitmuntend","€ 36.000",IF(J49="Goed","€ 18.000",IF(J49="Voldoende","€ 7.200",IF(J49="Matig","€ 0",IF(J49="Onvoldoende","UITSLUITING"," ")))))</f>
        <v xml:space="preserve"> </v>
      </c>
      <c r="K50" s="128"/>
    </row>
    <row r="51" spans="1:11" ht="20" customHeight="1" x14ac:dyDescent="0.2">
      <c r="A51" s="40"/>
      <c r="B51" s="40"/>
      <c r="C51" s="41"/>
      <c r="D51" s="41"/>
      <c r="E51" s="41"/>
      <c r="F51" s="41"/>
      <c r="G51" s="41"/>
      <c r="H51" s="41"/>
      <c r="I51" s="41"/>
      <c r="J51" s="41"/>
      <c r="K51" s="41"/>
    </row>
    <row r="52" spans="1:11" s="3" customFormat="1" ht="28" customHeight="1" x14ac:dyDescent="0.2">
      <c r="A52" s="116" t="s">
        <v>15</v>
      </c>
      <c r="B52" s="117"/>
      <c r="C52" s="37"/>
      <c r="D52" s="64" t="e">
        <f>D10+D18+D26+D34+D42+D50+#REF!+#REF!+#REF!+#REF!</f>
        <v>#VALUE!</v>
      </c>
      <c r="E52" s="65"/>
      <c r="F52" s="37"/>
      <c r="G52" s="64" t="e">
        <f>G10+G18+G26+G34+G42+G50+#REF!+#REF!+#REF!+#REF!</f>
        <v>#VALUE!</v>
      </c>
      <c r="H52" s="65"/>
      <c r="I52" s="38"/>
      <c r="J52" s="64" t="e">
        <f>J10+J18+J26+J34+J42+J50+#REF!+#REF!+#REF!+#REF!</f>
        <v>#VALUE!</v>
      </c>
      <c r="K52" s="65"/>
    </row>
    <row r="54" spans="1:11" ht="28" customHeight="1" x14ac:dyDescent="0.2">
      <c r="A54" s="42" t="str">
        <f>'Beoordelen interview'!A1</f>
        <v xml:space="preserve">Interview sleutelfunctionarissen </v>
      </c>
      <c r="B54" s="43"/>
      <c r="C54" s="10"/>
      <c r="D54" s="44"/>
      <c r="E54" s="45" t="s">
        <v>28</v>
      </c>
      <c r="G54" s="46"/>
      <c r="H54" s="45" t="s">
        <v>28</v>
      </c>
      <c r="J54" s="46"/>
      <c r="K54" s="45" t="s">
        <v>28</v>
      </c>
    </row>
    <row r="55" spans="1:11" ht="18" customHeight="1" x14ac:dyDescent="0.2">
      <c r="A55" s="138" t="str">
        <f>'Beoordelen interview'!A4:B4</f>
        <v>Vraag 1</v>
      </c>
      <c r="B55" s="39" t="str">
        <f t="shared" ref="B55:B60" si="5">B3</f>
        <v>Beoordelaar 1</v>
      </c>
      <c r="C55" s="11"/>
      <c r="D55" s="33" t="str">
        <f>'Beoordelaar 1'!C18</f>
        <v>SCORE</v>
      </c>
      <c r="E55" s="127" t="s">
        <v>40</v>
      </c>
      <c r="G55" s="33" t="str">
        <f>'Beoordelaar 1'!F18</f>
        <v>SCORE</v>
      </c>
      <c r="H55" s="127" t="s">
        <v>40</v>
      </c>
      <c r="J55" s="33" t="str">
        <f>'Beoordelaar 1'!I18</f>
        <v>SCORE</v>
      </c>
      <c r="K55" s="127" t="s">
        <v>40</v>
      </c>
    </row>
    <row r="56" spans="1:11" ht="18" customHeight="1" x14ac:dyDescent="0.2">
      <c r="A56" s="139"/>
      <c r="B56" s="39" t="str">
        <f t="shared" si="5"/>
        <v>Beoordelaar 2</v>
      </c>
      <c r="C56" s="11"/>
      <c r="D56" s="33" t="str">
        <f>'Beoordelaar 2'!C18</f>
        <v>SCORE</v>
      </c>
      <c r="E56" s="127"/>
      <c r="G56" s="33" t="str">
        <f>'Beoordelaar 2'!F18</f>
        <v>SCORE</v>
      </c>
      <c r="H56" s="127"/>
      <c r="J56" s="33" t="str">
        <f>'Beoordelaar 2'!I18</f>
        <v>SCORE</v>
      </c>
      <c r="K56" s="127"/>
    </row>
    <row r="57" spans="1:11" ht="18" customHeight="1" x14ac:dyDescent="0.2">
      <c r="A57" s="139"/>
      <c r="B57" s="39" t="str">
        <f t="shared" si="5"/>
        <v>Beoordelaar 3</v>
      </c>
      <c r="C57" s="11"/>
      <c r="D57" s="33" t="str">
        <f>'Beoordelaar 3'!C18</f>
        <v>SCORE</v>
      </c>
      <c r="E57" s="127"/>
      <c r="G57" s="33" t="str">
        <f>'Beoordelaar 3'!F18</f>
        <v>SCORE</v>
      </c>
      <c r="H57" s="127"/>
      <c r="J57" s="33" t="str">
        <f>'Beoordelaar 3'!I18</f>
        <v>SCORE</v>
      </c>
      <c r="K57" s="127"/>
    </row>
    <row r="58" spans="1:11" ht="22" customHeight="1" x14ac:dyDescent="0.2">
      <c r="A58" s="139"/>
      <c r="B58" s="39" t="str">
        <f t="shared" si="5"/>
        <v>Beoordelaar 4</v>
      </c>
      <c r="C58" s="11"/>
      <c r="D58" s="35" t="str">
        <f>'Beoordelaar 4'!C18</f>
        <v>SCORE</v>
      </c>
      <c r="E58" s="127"/>
      <c r="G58" s="35" t="str">
        <f>'Beoordelaar 4'!F18</f>
        <v>SCORE</v>
      </c>
      <c r="H58" s="127"/>
      <c r="J58" s="35" t="str">
        <f>'Beoordelaar 4'!I18</f>
        <v>SCORE</v>
      </c>
      <c r="K58" s="127"/>
    </row>
    <row r="59" spans="1:11" ht="22" customHeight="1" x14ac:dyDescent="0.2">
      <c r="A59" s="139"/>
      <c r="B59" s="39" t="str">
        <f t="shared" si="5"/>
        <v>Beoordelaar 5</v>
      </c>
      <c r="C59" s="11"/>
      <c r="D59" s="35" t="str">
        <f>'Beoordelaar 5'!C18</f>
        <v>SCORE</v>
      </c>
      <c r="E59" s="127"/>
      <c r="G59" s="35" t="str">
        <f>'Beoordelaar 5'!F18</f>
        <v>SCORE</v>
      </c>
      <c r="H59" s="127"/>
      <c r="J59" s="35" t="str">
        <f>'Beoordelaar 5'!I18</f>
        <v>SCORE</v>
      </c>
      <c r="K59" s="127"/>
    </row>
    <row r="60" spans="1:11" ht="22" customHeight="1" x14ac:dyDescent="0.2">
      <c r="A60" s="140"/>
      <c r="B60" s="39" t="str">
        <f t="shared" si="5"/>
        <v>Beoordelaar 6</v>
      </c>
      <c r="C60" s="11"/>
      <c r="D60" s="35" t="str">
        <f>'Beoordelaar 6'!C18</f>
        <v>SCORE</v>
      </c>
      <c r="E60" s="127"/>
      <c r="G60" s="35" t="str">
        <f>'Beoordelaar 6'!F18</f>
        <v>SCORE</v>
      </c>
      <c r="H60" s="127"/>
      <c r="J60" s="35" t="str">
        <f>'Beoordelaar 6'!I18</f>
        <v>SCORE</v>
      </c>
      <c r="K60" s="127"/>
    </row>
    <row r="61" spans="1:11" ht="20" customHeight="1" x14ac:dyDescent="0.2">
      <c r="A61" s="136" t="s">
        <v>5</v>
      </c>
      <c r="B61" s="136"/>
      <c r="C61" s="11"/>
      <c r="D61" s="47" t="s">
        <v>6</v>
      </c>
      <c r="E61" s="127"/>
      <c r="G61" s="47" t="s">
        <v>6</v>
      </c>
      <c r="H61" s="127"/>
      <c r="J61" s="47" t="s">
        <v>6</v>
      </c>
      <c r="K61" s="127"/>
    </row>
    <row r="62" spans="1:11" ht="20" customHeight="1" x14ac:dyDescent="0.2">
      <c r="A62" s="137"/>
      <c r="B62" s="137"/>
      <c r="C62" s="11"/>
      <c r="D62" s="83" t="str">
        <f>IF(D61="Uitmuntend","€ 10.000",IF(D61="Goed","€ 5.000",IF(D61="Voldoende","€ 2.000",IF(D61="Matig","€ 0",IF(D61="Onvoldoende","KO"," ")))))</f>
        <v xml:space="preserve"> </v>
      </c>
      <c r="E62" s="128"/>
      <c r="G62" s="83" t="str">
        <f>IF(G61="Uitmuntend","€ 10.000",IF(G61="Goed","€ 5.000",IF(G61="Voldoende","€ 2.000",IF(G61="Matig","€ 0",IF(G61="Onvoldoende","KO"," ")))))</f>
        <v xml:space="preserve"> </v>
      </c>
      <c r="H62" s="128"/>
      <c r="J62" s="83" t="str">
        <f>IF(J61="Uitmuntend","€ 10.000",IF(J61="Goed","€ 5.000",IF(J61="Voldoende","€ 2.000",IF(J61="Matig","€ 0",IF(J61="Onvoldoende","KO"," ")))))</f>
        <v xml:space="preserve"> </v>
      </c>
      <c r="K62" s="128"/>
    </row>
    <row r="63" spans="1:11" ht="18" customHeight="1" x14ac:dyDescent="0.2">
      <c r="A63" s="138" t="str">
        <f>'Beoordelen interview'!A5:B5</f>
        <v>Vraag 2</v>
      </c>
      <c r="B63" s="39" t="str">
        <f t="shared" ref="B63:B68" si="6">B3</f>
        <v>Beoordelaar 1</v>
      </c>
      <c r="C63" s="11"/>
      <c r="D63" s="33" t="str">
        <f>'Beoordelaar 1'!C20</f>
        <v>SCORE</v>
      </c>
      <c r="E63" s="127" t="s">
        <v>40</v>
      </c>
      <c r="G63" s="33" t="str">
        <f>'Beoordelaar 1'!F20</f>
        <v>SCORE</v>
      </c>
      <c r="H63" s="127" t="s">
        <v>40</v>
      </c>
      <c r="J63" s="33" t="str">
        <f>'Beoordelaar 1'!I20</f>
        <v>SCORE</v>
      </c>
      <c r="K63" s="127" t="s">
        <v>40</v>
      </c>
    </row>
    <row r="64" spans="1:11" ht="18" customHeight="1" x14ac:dyDescent="0.2">
      <c r="A64" s="139"/>
      <c r="B64" s="39" t="str">
        <f t="shared" si="6"/>
        <v>Beoordelaar 2</v>
      </c>
      <c r="C64" s="11"/>
      <c r="D64" s="33" t="str">
        <f>'Beoordelaar 2'!C20</f>
        <v>SCORE</v>
      </c>
      <c r="E64" s="127"/>
      <c r="G64" s="33" t="str">
        <f>'Beoordelaar 2'!F20</f>
        <v>SCORE</v>
      </c>
      <c r="H64" s="127"/>
      <c r="J64" s="33" t="str">
        <f>'Beoordelaar 2'!I20</f>
        <v>SCORE</v>
      </c>
      <c r="K64" s="127"/>
    </row>
    <row r="65" spans="1:11" ht="18" customHeight="1" x14ac:dyDescent="0.2">
      <c r="A65" s="139"/>
      <c r="B65" s="39" t="str">
        <f t="shared" si="6"/>
        <v>Beoordelaar 3</v>
      </c>
      <c r="C65" s="11"/>
      <c r="D65" s="33" t="str">
        <f>'Beoordelaar 3'!C20</f>
        <v>SCORE</v>
      </c>
      <c r="E65" s="127"/>
      <c r="G65" s="33" t="str">
        <f>'Beoordelaar 3'!F20</f>
        <v>SCORE</v>
      </c>
      <c r="H65" s="127"/>
      <c r="J65" s="33" t="str">
        <f>'Beoordelaar 3'!I20</f>
        <v>SCORE</v>
      </c>
      <c r="K65" s="127"/>
    </row>
    <row r="66" spans="1:11" ht="20" customHeight="1" x14ac:dyDescent="0.2">
      <c r="A66" s="139"/>
      <c r="B66" s="39" t="str">
        <f t="shared" si="6"/>
        <v>Beoordelaar 4</v>
      </c>
      <c r="C66" s="11"/>
      <c r="D66" s="35" t="str">
        <f>'Beoordelaar 4'!C20</f>
        <v>SCORE</v>
      </c>
      <c r="E66" s="127"/>
      <c r="G66" s="35" t="str">
        <f>'Beoordelaar 4'!F20</f>
        <v>SCORE</v>
      </c>
      <c r="H66" s="127"/>
      <c r="J66" s="35" t="str">
        <f>'Beoordelaar 4'!I20</f>
        <v>SCORE</v>
      </c>
      <c r="K66" s="127"/>
    </row>
    <row r="67" spans="1:11" ht="20" customHeight="1" x14ac:dyDescent="0.2">
      <c r="A67" s="139"/>
      <c r="B67" s="39" t="str">
        <f t="shared" si="6"/>
        <v>Beoordelaar 5</v>
      </c>
      <c r="C67" s="11"/>
      <c r="D67" s="35" t="str">
        <f>'Beoordelaar 5'!C20</f>
        <v>SCORE</v>
      </c>
      <c r="E67" s="127"/>
      <c r="G67" s="35" t="str">
        <f>'Beoordelaar 5'!F20</f>
        <v>SCORE</v>
      </c>
      <c r="H67" s="127"/>
      <c r="J67" s="35" t="str">
        <f>'Beoordelaar 5'!I20</f>
        <v>SCORE</v>
      </c>
      <c r="K67" s="127"/>
    </row>
    <row r="68" spans="1:11" ht="20" customHeight="1" x14ac:dyDescent="0.2">
      <c r="A68" s="140"/>
      <c r="B68" s="39" t="str">
        <f t="shared" si="6"/>
        <v>Beoordelaar 6</v>
      </c>
      <c r="C68" s="11"/>
      <c r="D68" s="35" t="str">
        <f>'Beoordelaar 6'!C20</f>
        <v>SCORE</v>
      </c>
      <c r="E68" s="127"/>
      <c r="G68" s="35" t="str">
        <f>'Beoordelaar 6'!F20</f>
        <v>SCORE</v>
      </c>
      <c r="H68" s="127"/>
      <c r="J68" s="35" t="str">
        <f>'Beoordelaar 6'!I20</f>
        <v>SCORE</v>
      </c>
      <c r="K68" s="127"/>
    </row>
    <row r="69" spans="1:11" ht="20" customHeight="1" x14ac:dyDescent="0.2">
      <c r="A69" s="136" t="s">
        <v>5</v>
      </c>
      <c r="B69" s="136"/>
      <c r="C69" s="11"/>
      <c r="D69" s="47" t="s">
        <v>6</v>
      </c>
      <c r="E69" s="127"/>
      <c r="G69" s="47" t="s">
        <v>6</v>
      </c>
      <c r="H69" s="127"/>
      <c r="J69" s="47" t="s">
        <v>6</v>
      </c>
      <c r="K69" s="127"/>
    </row>
    <row r="70" spans="1:11" ht="20" customHeight="1" x14ac:dyDescent="0.2">
      <c r="A70" s="137"/>
      <c r="B70" s="137"/>
      <c r="C70" s="11"/>
      <c r="D70" s="83" t="str">
        <f>IF(D69="Uitmuntend","€ 10.000",IF(D69="Goed","€ 5.000",IF(D69="Voldoende","€ 2.000",IF(D69="Matig","€ 0",IF(D69="Onvoldoende","KO"," ")))))</f>
        <v xml:space="preserve"> </v>
      </c>
      <c r="E70" s="128"/>
      <c r="G70" s="83" t="str">
        <f>IF(G69="Uitmuntend","€ 10.000",IF(G69="Goed","€ 5.000",IF(G69="Voldoende","€ 2.000",IF(G69="Matig","€ 0",IF(G69="Onvoldoende","KO"," ")))))</f>
        <v xml:space="preserve"> </v>
      </c>
      <c r="H70" s="128"/>
      <c r="J70" s="83" t="str">
        <f>IF(J69="Uitmuntend","€ 10.000",IF(J69="Goed","€ 5.000",IF(J69="Voldoende","€ 2.000",IF(J69="Matig","€ 0",IF(J69="Onvoldoende","KO"," ")))))</f>
        <v xml:space="preserve"> </v>
      </c>
      <c r="K70" s="128"/>
    </row>
    <row r="71" spans="1:11" ht="18" customHeight="1" x14ac:dyDescent="0.2">
      <c r="A71" s="138" t="str">
        <f>'Beoordelen interview'!A6:B6</f>
        <v>Vraag 3</v>
      </c>
      <c r="B71" s="39" t="str">
        <f t="shared" ref="B71:B76" si="7">B3</f>
        <v>Beoordelaar 1</v>
      </c>
      <c r="C71" s="11"/>
      <c r="D71" s="33" t="str">
        <f>'Beoordelaar 1'!C22</f>
        <v>SCORE</v>
      </c>
      <c r="E71" s="127" t="s">
        <v>40</v>
      </c>
      <c r="G71" s="33" t="str">
        <f>'Beoordelaar 1'!F22</f>
        <v>SCORE</v>
      </c>
      <c r="H71" s="127" t="s">
        <v>40</v>
      </c>
      <c r="J71" s="33" t="str">
        <f>'Beoordelaar 1'!I22</f>
        <v>SCORE</v>
      </c>
      <c r="K71" s="127" t="s">
        <v>40</v>
      </c>
    </row>
    <row r="72" spans="1:11" ht="18" customHeight="1" x14ac:dyDescent="0.2">
      <c r="A72" s="139"/>
      <c r="B72" s="39" t="str">
        <f t="shared" si="7"/>
        <v>Beoordelaar 2</v>
      </c>
      <c r="C72" s="11"/>
      <c r="D72" s="33" t="str">
        <f>'Beoordelaar 2'!C22</f>
        <v>SCORE</v>
      </c>
      <c r="E72" s="127"/>
      <c r="G72" s="33" t="str">
        <f>'Beoordelaar 2'!F22</f>
        <v>SCORE</v>
      </c>
      <c r="H72" s="127"/>
      <c r="J72" s="33" t="str">
        <f>'Beoordelaar 2'!I22</f>
        <v>SCORE</v>
      </c>
      <c r="K72" s="127"/>
    </row>
    <row r="73" spans="1:11" ht="18" customHeight="1" x14ac:dyDescent="0.2">
      <c r="A73" s="139"/>
      <c r="B73" s="39" t="str">
        <f t="shared" si="7"/>
        <v>Beoordelaar 3</v>
      </c>
      <c r="C73" s="11"/>
      <c r="D73" s="33" t="str">
        <f>'Beoordelaar 3'!C22</f>
        <v>SCORE</v>
      </c>
      <c r="E73" s="127"/>
      <c r="G73" s="33" t="str">
        <f>'Beoordelaar 3'!F22</f>
        <v>SCORE</v>
      </c>
      <c r="H73" s="127"/>
      <c r="J73" s="33" t="str">
        <f>'Beoordelaar 3'!I22</f>
        <v>SCORE</v>
      </c>
      <c r="K73" s="127"/>
    </row>
    <row r="74" spans="1:11" ht="18" customHeight="1" x14ac:dyDescent="0.2">
      <c r="A74" s="139"/>
      <c r="B74" s="39" t="str">
        <f t="shared" si="7"/>
        <v>Beoordelaar 4</v>
      </c>
      <c r="C74" s="11"/>
      <c r="D74" s="35" t="str">
        <f>'Beoordelaar 4'!C24</f>
        <v>SCORE</v>
      </c>
      <c r="E74" s="127"/>
      <c r="G74" s="35" t="str">
        <f>'Beoordelaar 4'!F22</f>
        <v>SCORE</v>
      </c>
      <c r="H74" s="127"/>
      <c r="J74" s="35" t="str">
        <f>'Beoordelaar 4'!I22</f>
        <v>SCORE</v>
      </c>
      <c r="K74" s="127"/>
    </row>
    <row r="75" spans="1:11" ht="18" customHeight="1" x14ac:dyDescent="0.2">
      <c r="A75" s="139"/>
      <c r="B75" s="39" t="str">
        <f t="shared" si="7"/>
        <v>Beoordelaar 5</v>
      </c>
      <c r="C75" s="11"/>
      <c r="D75" s="35" t="str">
        <f>'Beoordelaar 5'!C24</f>
        <v>SCORE</v>
      </c>
      <c r="E75" s="127"/>
      <c r="G75" s="35" t="str">
        <f>'Beoordelaar 5'!F22</f>
        <v>SCORE</v>
      </c>
      <c r="H75" s="127"/>
      <c r="J75" s="35" t="str">
        <f>'Beoordelaar 5'!I22</f>
        <v>SCORE</v>
      </c>
      <c r="K75" s="127"/>
    </row>
    <row r="76" spans="1:11" ht="18" customHeight="1" x14ac:dyDescent="0.2">
      <c r="A76" s="140"/>
      <c r="B76" s="39" t="str">
        <f t="shared" si="7"/>
        <v>Beoordelaar 6</v>
      </c>
      <c r="C76" s="11"/>
      <c r="D76" s="35" t="str">
        <f>'Beoordelaar 6'!C24</f>
        <v>SCORE</v>
      </c>
      <c r="E76" s="127"/>
      <c r="G76" s="35" t="str">
        <f>'Beoordelaar 6'!F22</f>
        <v>SCORE</v>
      </c>
      <c r="H76" s="127"/>
      <c r="J76" s="35" t="str">
        <f>'Beoordelaar 6'!I22</f>
        <v>SCORE</v>
      </c>
      <c r="K76" s="127"/>
    </row>
    <row r="77" spans="1:11" ht="20" customHeight="1" x14ac:dyDescent="0.2">
      <c r="A77" s="136" t="s">
        <v>5</v>
      </c>
      <c r="B77" s="136"/>
      <c r="C77" s="11"/>
      <c r="D77" s="47" t="s">
        <v>6</v>
      </c>
      <c r="E77" s="127"/>
      <c r="G77" s="47" t="s">
        <v>6</v>
      </c>
      <c r="H77" s="127"/>
      <c r="J77" s="47" t="s">
        <v>6</v>
      </c>
      <c r="K77" s="127"/>
    </row>
    <row r="78" spans="1:11" ht="20" customHeight="1" x14ac:dyDescent="0.2">
      <c r="A78" s="137"/>
      <c r="B78" s="137"/>
      <c r="C78" s="11"/>
      <c r="D78" s="83" t="str">
        <f>IF(D77="Uitmuntend","€ 10.000",IF(D77="Goed","€ 5.000",IF(D77="Voldoende","€ 2.000",IF(D77="Matig","€ 0",IF(D77="Onvoldoende","KO"," ")))))</f>
        <v xml:space="preserve"> </v>
      </c>
      <c r="E78" s="128"/>
      <c r="G78" s="83" t="str">
        <f>IF(G77="Uitmuntend","€ 10.000",IF(G77="Goed","€ 5.000",IF(G77="Voldoende","€ 2.000",IF(G77="Matig","€ 0",IF(G77="Onvoldoende","KO"," ")))))</f>
        <v xml:space="preserve"> </v>
      </c>
      <c r="H78" s="128"/>
      <c r="J78" s="83" t="str">
        <f>IF(J77="Uitmuntend","€ 10.000",IF(J77="Goed","€ 5.000",IF(J77="Voldoende","€ 2.000",IF(J77="Matig","€ 0",IF(J77="Onvoldoende","KO"," ")))))</f>
        <v xml:space="preserve"> </v>
      </c>
      <c r="K78" s="128"/>
    </row>
    <row r="79" spans="1:11" ht="18" customHeight="1" x14ac:dyDescent="0.2">
      <c r="A79" s="138" t="str">
        <f>'Beoordelen interview'!A7:B7</f>
        <v>Vraag 4</v>
      </c>
      <c r="B79" s="39" t="str">
        <f t="shared" ref="B79:B84" si="8">B3</f>
        <v>Beoordelaar 1</v>
      </c>
      <c r="C79" s="11"/>
      <c r="D79" s="33" t="str">
        <f>'Beoordelaar 1'!C24</f>
        <v>SCORE</v>
      </c>
      <c r="E79" s="127" t="s">
        <v>40</v>
      </c>
      <c r="G79" s="33" t="str">
        <f>'Beoordelaar 1'!F24</f>
        <v>SCORE</v>
      </c>
      <c r="H79" s="127" t="s">
        <v>40</v>
      </c>
      <c r="J79" s="33" t="str">
        <f>'Beoordelaar 1'!I24</f>
        <v>SCORE</v>
      </c>
      <c r="K79" s="127" t="s">
        <v>40</v>
      </c>
    </row>
    <row r="80" spans="1:11" ht="18" customHeight="1" x14ac:dyDescent="0.2">
      <c r="A80" s="139"/>
      <c r="B80" s="39" t="str">
        <f t="shared" si="8"/>
        <v>Beoordelaar 2</v>
      </c>
      <c r="C80" s="11"/>
      <c r="D80" s="33" t="str">
        <f>'Beoordelaar 2'!C24</f>
        <v>SCORE</v>
      </c>
      <c r="E80" s="127"/>
      <c r="G80" s="33" t="str">
        <f>'Beoordelaar 2'!F24</f>
        <v>SCORE</v>
      </c>
      <c r="H80" s="127"/>
      <c r="J80" s="33" t="str">
        <f>'Beoordelaar 2'!I24</f>
        <v>SCORE</v>
      </c>
      <c r="K80" s="127"/>
    </row>
    <row r="81" spans="1:11" ht="18" customHeight="1" x14ac:dyDescent="0.2">
      <c r="A81" s="139"/>
      <c r="B81" s="39" t="str">
        <f t="shared" si="8"/>
        <v>Beoordelaar 3</v>
      </c>
      <c r="C81" s="11"/>
      <c r="D81" s="33" t="str">
        <f>'Beoordelaar 3'!C24</f>
        <v>SCORE</v>
      </c>
      <c r="E81" s="127"/>
      <c r="G81" s="33" t="str">
        <f>'Beoordelaar 3'!F24</f>
        <v>SCORE</v>
      </c>
      <c r="H81" s="127"/>
      <c r="J81" s="33" t="str">
        <f>'Beoordelaar 3'!I24</f>
        <v>SCORE</v>
      </c>
      <c r="K81" s="127"/>
    </row>
    <row r="82" spans="1:11" ht="20" customHeight="1" x14ac:dyDescent="0.2">
      <c r="A82" s="139"/>
      <c r="B82" s="39" t="str">
        <f t="shared" si="8"/>
        <v>Beoordelaar 4</v>
      </c>
      <c r="C82" s="11"/>
      <c r="D82" s="35" t="str">
        <f>'Beoordelaar 4'!C24</f>
        <v>SCORE</v>
      </c>
      <c r="E82" s="127"/>
      <c r="G82" s="35" t="str">
        <f>'Beoordelaar 4'!F24</f>
        <v>SCORE</v>
      </c>
      <c r="H82" s="127"/>
      <c r="J82" s="35" t="str">
        <f>'Beoordelaar 4'!I24</f>
        <v>SCORE</v>
      </c>
      <c r="K82" s="127"/>
    </row>
    <row r="83" spans="1:11" ht="20" customHeight="1" x14ac:dyDescent="0.2">
      <c r="A83" s="139"/>
      <c r="B83" s="39" t="str">
        <f t="shared" si="8"/>
        <v>Beoordelaar 5</v>
      </c>
      <c r="C83" s="11"/>
      <c r="D83" s="35" t="str">
        <f>'Beoordelaar 5'!C24</f>
        <v>SCORE</v>
      </c>
      <c r="E83" s="127"/>
      <c r="G83" s="35" t="str">
        <f>'Beoordelaar 5'!F24</f>
        <v>SCORE</v>
      </c>
      <c r="H83" s="127"/>
      <c r="J83" s="35" t="str">
        <f>'Beoordelaar 5'!I24</f>
        <v>SCORE</v>
      </c>
      <c r="K83" s="127"/>
    </row>
    <row r="84" spans="1:11" ht="20" customHeight="1" x14ac:dyDescent="0.2">
      <c r="A84" s="140"/>
      <c r="B84" s="39" t="str">
        <f t="shared" si="8"/>
        <v>Beoordelaar 6</v>
      </c>
      <c r="C84" s="11"/>
      <c r="D84" s="35" t="str">
        <f>'Beoordelaar 6'!C24</f>
        <v>SCORE</v>
      </c>
      <c r="E84" s="127"/>
      <c r="G84" s="35" t="str">
        <f>'Beoordelaar 6'!F24</f>
        <v>SCORE</v>
      </c>
      <c r="H84" s="127"/>
      <c r="J84" s="35" t="str">
        <f>'Beoordelaar 6'!I24</f>
        <v>SCORE</v>
      </c>
      <c r="K84" s="127"/>
    </row>
    <row r="85" spans="1:11" ht="20" customHeight="1" x14ac:dyDescent="0.2">
      <c r="A85" s="136" t="s">
        <v>5</v>
      </c>
      <c r="B85" s="136"/>
      <c r="C85" s="11"/>
      <c r="D85" s="47" t="s">
        <v>6</v>
      </c>
      <c r="E85" s="127"/>
      <c r="G85" s="47" t="s">
        <v>6</v>
      </c>
      <c r="H85" s="127"/>
      <c r="J85" s="47" t="s">
        <v>6</v>
      </c>
      <c r="K85" s="127"/>
    </row>
    <row r="86" spans="1:11" ht="20" customHeight="1" x14ac:dyDescent="0.2">
      <c r="A86" s="137"/>
      <c r="B86" s="137"/>
      <c r="C86" s="11"/>
      <c r="D86" s="83" t="str">
        <f>IF(D85="Uitmuntend","€ 10.000",IF(D85="Goed","€ 5.000",IF(D85="Voldoende","€ 2.000",IF(D85="Matig","€ 0",IF(D85="Onvoldoende","KO"," ")))))</f>
        <v xml:space="preserve"> </v>
      </c>
      <c r="E86" s="128"/>
      <c r="G86" s="83" t="str">
        <f>IF(G85="Uitmuntend","€ 10.000",IF(G85="Goed","€ 5.000",IF(G85="Voldoende","€ 2.000",IF(G85="Matig","€ 0",IF(G85="Onvoldoende","KO"," ")))))</f>
        <v xml:space="preserve"> </v>
      </c>
      <c r="H86" s="128"/>
      <c r="J86" s="83" t="str">
        <f>IF(J85="Uitmuntend","€ 10.000",IF(J85="Goed","€ 5.000",IF(J85="Voldoende","€ 2.000",IF(J85="Matig","€ 0",IF(J85="Onvoldoende","KO"," ")))))</f>
        <v xml:space="preserve"> </v>
      </c>
      <c r="K86" s="128"/>
    </row>
    <row r="87" spans="1:11" ht="18" customHeight="1" x14ac:dyDescent="0.2">
      <c r="A87" s="138" t="str">
        <f>'Beoordelen interview'!A8</f>
        <v>Vraag 5</v>
      </c>
      <c r="B87" s="39" t="str">
        <f t="shared" ref="B87:B92" si="9">B3</f>
        <v>Beoordelaar 1</v>
      </c>
      <c r="C87" s="11"/>
      <c r="D87" s="33" t="str">
        <f>'Beoordelaar 1'!C26</f>
        <v>SCORE</v>
      </c>
      <c r="E87" s="127" t="s">
        <v>40</v>
      </c>
      <c r="G87" s="33" t="str">
        <f>'Beoordelaar 1'!F26</f>
        <v>SCORE</v>
      </c>
      <c r="H87" s="127" t="s">
        <v>40</v>
      </c>
      <c r="J87" s="33" t="str">
        <f>'Beoordelaar 1'!I26</f>
        <v>SCORE</v>
      </c>
      <c r="K87" s="127" t="s">
        <v>40</v>
      </c>
    </row>
    <row r="88" spans="1:11" ht="18" customHeight="1" x14ac:dyDescent="0.2">
      <c r="A88" s="139"/>
      <c r="B88" s="39" t="str">
        <f t="shared" si="9"/>
        <v>Beoordelaar 2</v>
      </c>
      <c r="C88" s="11"/>
      <c r="D88" s="33" t="str">
        <f>'Beoordelaar 2'!C26</f>
        <v>SCORE</v>
      </c>
      <c r="E88" s="127"/>
      <c r="G88" s="33" t="str">
        <f>'Beoordelaar 2'!F26</f>
        <v>SCORE</v>
      </c>
      <c r="H88" s="127"/>
      <c r="J88" s="33" t="str">
        <f>'Beoordelaar 2'!I26</f>
        <v>SCORE</v>
      </c>
      <c r="K88" s="127"/>
    </row>
    <row r="89" spans="1:11" ht="18" customHeight="1" x14ac:dyDescent="0.2">
      <c r="A89" s="139"/>
      <c r="B89" s="39" t="str">
        <f t="shared" si="9"/>
        <v>Beoordelaar 3</v>
      </c>
      <c r="C89" s="11"/>
      <c r="D89" s="33" t="str">
        <f>'Beoordelaar 3'!C26</f>
        <v>SCORE</v>
      </c>
      <c r="E89" s="127"/>
      <c r="G89" s="33" t="str">
        <f>'Beoordelaar 3'!F26</f>
        <v>SCORE</v>
      </c>
      <c r="H89" s="127"/>
      <c r="J89" s="33" t="str">
        <f>'Beoordelaar 3'!I26</f>
        <v>SCORE</v>
      </c>
      <c r="K89" s="127"/>
    </row>
    <row r="90" spans="1:11" ht="18" customHeight="1" x14ac:dyDescent="0.2">
      <c r="A90" s="139"/>
      <c r="B90" s="39" t="str">
        <f t="shared" si="9"/>
        <v>Beoordelaar 4</v>
      </c>
      <c r="C90" s="11"/>
      <c r="D90" s="35" t="str">
        <f>'Beoordelaar 4'!C26</f>
        <v>SCORE</v>
      </c>
      <c r="E90" s="127"/>
      <c r="G90" s="35" t="str">
        <f>'Beoordelaar 4'!F26</f>
        <v>SCORE</v>
      </c>
      <c r="H90" s="127"/>
      <c r="J90" s="35" t="str">
        <f>'Beoordelaar 4'!I26</f>
        <v>SCORE</v>
      </c>
      <c r="K90" s="127"/>
    </row>
    <row r="91" spans="1:11" ht="18" customHeight="1" x14ac:dyDescent="0.2">
      <c r="A91" s="139"/>
      <c r="B91" s="39" t="str">
        <f t="shared" si="9"/>
        <v>Beoordelaar 5</v>
      </c>
      <c r="C91" s="11"/>
      <c r="D91" s="35" t="str">
        <f>'Beoordelaar 5'!C26</f>
        <v>SCORE</v>
      </c>
      <c r="E91" s="127"/>
      <c r="G91" s="35" t="str">
        <f>'Beoordelaar 5'!F26</f>
        <v>SCORE</v>
      </c>
      <c r="H91" s="127"/>
      <c r="J91" s="35" t="str">
        <f>'Beoordelaar 5'!I26</f>
        <v>SCORE</v>
      </c>
      <c r="K91" s="127"/>
    </row>
    <row r="92" spans="1:11" ht="18" customHeight="1" x14ac:dyDescent="0.2">
      <c r="A92" s="140"/>
      <c r="B92" s="39" t="str">
        <f t="shared" si="9"/>
        <v>Beoordelaar 6</v>
      </c>
      <c r="C92" s="11"/>
      <c r="D92" s="35" t="str">
        <f>'Beoordelaar 6'!C26</f>
        <v>SCORE</v>
      </c>
      <c r="E92" s="127"/>
      <c r="G92" s="35" t="str">
        <f>'Beoordelaar 6'!F26</f>
        <v>SCORE</v>
      </c>
      <c r="H92" s="127"/>
      <c r="J92" s="35" t="str">
        <f>'Beoordelaar 6'!I26</f>
        <v>SCORE</v>
      </c>
      <c r="K92" s="127"/>
    </row>
    <row r="93" spans="1:11" ht="20" customHeight="1" x14ac:dyDescent="0.2">
      <c r="A93" s="136" t="s">
        <v>5</v>
      </c>
      <c r="B93" s="136"/>
      <c r="C93" s="11"/>
      <c r="D93" s="47" t="s">
        <v>6</v>
      </c>
      <c r="E93" s="127"/>
      <c r="G93" s="47" t="s">
        <v>6</v>
      </c>
      <c r="H93" s="127"/>
      <c r="J93" s="47" t="s">
        <v>6</v>
      </c>
      <c r="K93" s="127"/>
    </row>
    <row r="94" spans="1:11" ht="20" customHeight="1" x14ac:dyDescent="0.2">
      <c r="A94" s="137"/>
      <c r="B94" s="137"/>
      <c r="C94" s="11"/>
      <c r="D94" s="83" t="str">
        <f>IF(D93="Uitmuntend","€ 10.000",IF(D93="Goed","€ 5.000",IF(D93="Voldoende","€ 2.000",IF(D93="Matig","€ 0",IF(D93="Onvoldoende","KO"," ")))))</f>
        <v xml:space="preserve"> </v>
      </c>
      <c r="E94" s="128"/>
      <c r="G94" s="83" t="str">
        <f>IF(G93="Uitmuntend","€ 10.000",IF(G93="Goed","€ 5.000",IF(G93="Voldoende","€ 2.000",IF(G93="Matig","€ 0",IF(G93="Onvoldoende","KO"," ")))))</f>
        <v xml:space="preserve"> </v>
      </c>
      <c r="H94" s="128"/>
      <c r="J94" s="83" t="str">
        <f>IF(J93="Uitmuntend","€ 10.000",IF(J93="Goed","€ 5.000",IF(J93="Voldoende","€ 2.000",IF(J93="Matig","€ 0",IF(J93="Onvoldoende","KO"," ")))))</f>
        <v xml:space="preserve"> </v>
      </c>
      <c r="K94" s="128"/>
    </row>
    <row r="95" spans="1:11" ht="18" customHeight="1" x14ac:dyDescent="0.2">
      <c r="A95" s="138" t="str">
        <f>'Beoordelen interview'!A9</f>
        <v>Vraag 6</v>
      </c>
      <c r="B95" s="39" t="str">
        <f t="shared" ref="B95:B100" si="10">B3</f>
        <v>Beoordelaar 1</v>
      </c>
      <c r="C95" s="11"/>
      <c r="D95" s="33" t="str">
        <f>'Beoordelaar 1'!C28</f>
        <v>SCORE</v>
      </c>
      <c r="E95" s="127" t="s">
        <v>40</v>
      </c>
      <c r="G95" s="33" t="str">
        <f>'Beoordelaar 1'!F28</f>
        <v>SCORE</v>
      </c>
      <c r="H95" s="127" t="s">
        <v>40</v>
      </c>
      <c r="J95" s="33" t="str">
        <f>'Beoordelaar 1'!I28</f>
        <v>SCORE</v>
      </c>
      <c r="K95" s="127" t="s">
        <v>40</v>
      </c>
    </row>
    <row r="96" spans="1:11" ht="18" customHeight="1" x14ac:dyDescent="0.2">
      <c r="A96" s="139"/>
      <c r="B96" s="39" t="str">
        <f t="shared" si="10"/>
        <v>Beoordelaar 2</v>
      </c>
      <c r="C96" s="11"/>
      <c r="D96" s="33" t="str">
        <f>'Beoordelaar 2'!C28</f>
        <v>SCORE</v>
      </c>
      <c r="E96" s="127"/>
      <c r="G96" s="33" t="str">
        <f>'Beoordelaar 2'!F28</f>
        <v>SCORE</v>
      </c>
      <c r="H96" s="127"/>
      <c r="J96" s="33" t="str">
        <f>'Beoordelaar 2'!I28</f>
        <v>SCORE</v>
      </c>
      <c r="K96" s="127"/>
    </row>
    <row r="97" spans="1:11" ht="18" customHeight="1" x14ac:dyDescent="0.2">
      <c r="A97" s="139"/>
      <c r="B97" s="39" t="str">
        <f t="shared" si="10"/>
        <v>Beoordelaar 3</v>
      </c>
      <c r="C97" s="11"/>
      <c r="D97" s="33" t="str">
        <f>'Beoordelaar 3'!C28</f>
        <v>SCORE</v>
      </c>
      <c r="E97" s="127"/>
      <c r="G97" s="33" t="str">
        <f>'Beoordelaar 3'!F28</f>
        <v>SCORE</v>
      </c>
      <c r="H97" s="127"/>
      <c r="J97" s="33" t="str">
        <f>'Beoordelaar 3'!I28</f>
        <v>SCORE</v>
      </c>
      <c r="K97" s="127"/>
    </row>
    <row r="98" spans="1:11" ht="18" customHeight="1" x14ac:dyDescent="0.2">
      <c r="A98" s="139"/>
      <c r="B98" s="39" t="str">
        <f t="shared" si="10"/>
        <v>Beoordelaar 4</v>
      </c>
      <c r="C98" s="11"/>
      <c r="D98" s="35" t="str">
        <f>'Beoordelaar 4'!C28</f>
        <v>SCORE</v>
      </c>
      <c r="E98" s="127"/>
      <c r="G98" s="35" t="str">
        <f>'Beoordelaar 4'!F28</f>
        <v>SCORE</v>
      </c>
      <c r="H98" s="127"/>
      <c r="J98" s="35" t="str">
        <f>'Beoordelaar 4'!I28</f>
        <v>SCORE</v>
      </c>
      <c r="K98" s="127"/>
    </row>
    <row r="99" spans="1:11" ht="18" customHeight="1" x14ac:dyDescent="0.2">
      <c r="A99" s="139"/>
      <c r="B99" s="39" t="str">
        <f t="shared" si="10"/>
        <v>Beoordelaar 5</v>
      </c>
      <c r="C99" s="11"/>
      <c r="D99" s="35" t="str">
        <f>'Beoordelaar 5'!C28</f>
        <v>SCORE</v>
      </c>
      <c r="E99" s="127"/>
      <c r="G99" s="35" t="str">
        <f>'Beoordelaar 5'!F28</f>
        <v>SCORE</v>
      </c>
      <c r="H99" s="127"/>
      <c r="J99" s="35" t="str">
        <f>'Beoordelaar 5'!I28</f>
        <v>SCORE</v>
      </c>
      <c r="K99" s="127"/>
    </row>
    <row r="100" spans="1:11" ht="18" customHeight="1" x14ac:dyDescent="0.2">
      <c r="A100" s="140"/>
      <c r="B100" s="39" t="str">
        <f t="shared" si="10"/>
        <v>Beoordelaar 6</v>
      </c>
      <c r="C100" s="11"/>
      <c r="D100" s="35" t="str">
        <f>'Beoordelaar 6'!C28</f>
        <v>SCORE</v>
      </c>
      <c r="E100" s="127"/>
      <c r="G100" s="35" t="str">
        <f>'Beoordelaar 6'!F28</f>
        <v>SCORE</v>
      </c>
      <c r="H100" s="127"/>
      <c r="J100" s="35" t="str">
        <f>'Beoordelaar 6'!I28</f>
        <v>SCORE</v>
      </c>
      <c r="K100" s="127"/>
    </row>
    <row r="101" spans="1:11" ht="20" customHeight="1" x14ac:dyDescent="0.2">
      <c r="A101" s="136" t="s">
        <v>5</v>
      </c>
      <c r="B101" s="136"/>
      <c r="C101" s="11"/>
      <c r="D101" s="47" t="s">
        <v>6</v>
      </c>
      <c r="E101" s="127"/>
      <c r="G101" s="47" t="s">
        <v>6</v>
      </c>
      <c r="H101" s="127"/>
      <c r="J101" s="47" t="s">
        <v>6</v>
      </c>
      <c r="K101" s="127"/>
    </row>
    <row r="102" spans="1:11" ht="20" customHeight="1" x14ac:dyDescent="0.2">
      <c r="A102" s="137"/>
      <c r="B102" s="137"/>
      <c r="C102" s="11"/>
      <c r="D102" s="83" t="str">
        <f>IF(D101="Uitmuntend","€ 10.000",IF(D101="Goed","€ 5.000",IF(D101="Voldoende","€ 2.000",IF(D101="Matig","€ 1.000",IF(D101="Onvoldoende","€ 0"," ")))))</f>
        <v xml:space="preserve"> </v>
      </c>
      <c r="E102" s="128"/>
      <c r="G102" s="83" t="str">
        <f>IF(G101="Uitmuntend","€ 10.000",IF(G101="Goed","€ 5.000",IF(G101="Voldoende","€ 2.000",IF(G101="Matig","€ 1.000",IF(G101="Onvoldoende","€ 0"," ")))))</f>
        <v xml:space="preserve"> </v>
      </c>
      <c r="H102" s="128"/>
      <c r="J102" s="83" t="str">
        <f>IF(J101="Uitmuntend","€ 10.000",IF(J101="Goed","€ 5.000",IF(J101="Voldoende","€ 2.000",IF(J101="Matig","€ 1.000",IF(J101="Onvoldoende","€ 0"," ")))))</f>
        <v xml:space="preserve"> </v>
      </c>
      <c r="K102" s="128"/>
    </row>
    <row r="103" spans="1:11" ht="20" customHeight="1" x14ac:dyDescent="0.2"/>
    <row r="104" spans="1:11" ht="30" customHeight="1" x14ac:dyDescent="0.2">
      <c r="A104" s="134" t="s">
        <v>54</v>
      </c>
      <c r="B104" s="135"/>
      <c r="C104" s="11"/>
      <c r="D104" s="64" t="e">
        <f>D62+D70+D78+D86+D94+D102</f>
        <v>#VALUE!</v>
      </c>
      <c r="E104" s="65"/>
      <c r="G104" s="64" t="e">
        <f>G62+G70+G78+G86+G94+G102</f>
        <v>#VALUE!</v>
      </c>
      <c r="H104" s="65"/>
      <c r="J104" s="64" t="e">
        <f>J62+J70+J78+J86+J94+J102</f>
        <v>#VALUE!</v>
      </c>
      <c r="K104" s="65"/>
    </row>
  </sheetData>
  <sheetProtection algorithmName="SHA-512" hashValue="qk1HFu0+j81BwwWctY5s2Ma7/i8iaLbDGcJl1vURkteUbC4fFb6KGe4yVRADv0Q76/yzIwZdY09oq2UmlVrj0Q==" saltValue="Dw2GZzaPa8fU1LO13tllIw==" spinCount="100000" sheet="1" objects="1" scenarios="1"/>
  <mergeCells count="79">
    <mergeCell ref="A87:A92"/>
    <mergeCell ref="A95:A100"/>
    <mergeCell ref="E87:E94"/>
    <mergeCell ref="H87:H94"/>
    <mergeCell ref="K87:K94"/>
    <mergeCell ref="A93:B93"/>
    <mergeCell ref="A94:B94"/>
    <mergeCell ref="E95:E102"/>
    <mergeCell ref="H95:H102"/>
    <mergeCell ref="K95:K102"/>
    <mergeCell ref="A101:B101"/>
    <mergeCell ref="A102:B102"/>
    <mergeCell ref="A55:A60"/>
    <mergeCell ref="A63:A68"/>
    <mergeCell ref="E71:E78"/>
    <mergeCell ref="E79:E86"/>
    <mergeCell ref="A77:B77"/>
    <mergeCell ref="A78:B78"/>
    <mergeCell ref="E63:E70"/>
    <mergeCell ref="A69:B69"/>
    <mergeCell ref="A71:A76"/>
    <mergeCell ref="A79:A84"/>
    <mergeCell ref="E55:E62"/>
    <mergeCell ref="K55:K62"/>
    <mergeCell ref="K63:K70"/>
    <mergeCell ref="K71:K78"/>
    <mergeCell ref="K79:K86"/>
    <mergeCell ref="H55:H62"/>
    <mergeCell ref="H63:H70"/>
    <mergeCell ref="H71:H78"/>
    <mergeCell ref="H79:H86"/>
    <mergeCell ref="H27:H34"/>
    <mergeCell ref="H35:H42"/>
    <mergeCell ref="H43:H50"/>
    <mergeCell ref="K3:K10"/>
    <mergeCell ref="K11:K18"/>
    <mergeCell ref="K19:K26"/>
    <mergeCell ref="K27:K34"/>
    <mergeCell ref="K35:K42"/>
    <mergeCell ref="K43:K50"/>
    <mergeCell ref="A104:B104"/>
    <mergeCell ref="A85:B85"/>
    <mergeCell ref="A86:B86"/>
    <mergeCell ref="A70:B70"/>
    <mergeCell ref="E3:E10"/>
    <mergeCell ref="E11:E18"/>
    <mergeCell ref="E19:E26"/>
    <mergeCell ref="E27:E34"/>
    <mergeCell ref="E35:E42"/>
    <mergeCell ref="E43:E50"/>
    <mergeCell ref="A61:B61"/>
    <mergeCell ref="A62:B62"/>
    <mergeCell ref="A9:B9"/>
    <mergeCell ref="A25:B25"/>
    <mergeCell ref="A19:A24"/>
    <mergeCell ref="A26:B26"/>
    <mergeCell ref="A27:A32"/>
    <mergeCell ref="A35:A40"/>
    <mergeCell ref="A43:A48"/>
    <mergeCell ref="J1:K1"/>
    <mergeCell ref="G1:H1"/>
    <mergeCell ref="H3:H10"/>
    <mergeCell ref="H11:H18"/>
    <mergeCell ref="A2:B2"/>
    <mergeCell ref="A1:B1"/>
    <mergeCell ref="D1:E1"/>
    <mergeCell ref="A17:B17"/>
    <mergeCell ref="A18:B18"/>
    <mergeCell ref="A10:B10"/>
    <mergeCell ref="A3:A8"/>
    <mergeCell ref="A11:A16"/>
    <mergeCell ref="H19:H26"/>
    <mergeCell ref="A52:B52"/>
    <mergeCell ref="A41:B41"/>
    <mergeCell ref="A33:B33"/>
    <mergeCell ref="A34:B34"/>
    <mergeCell ref="A49:B49"/>
    <mergeCell ref="A50:B50"/>
    <mergeCell ref="A42:B42"/>
  </mergeCells>
  <dataValidations count="1">
    <dataValidation type="list" errorStyle="warning" allowBlank="1" showErrorMessage="1" sqref="I17:J17 I49:J49 J61 I33:J33 I41:J41 I25:J25 D85 D77 D69 D61 G85 J101 G69 G61 J85 J77 J69 D9 D17 D25 D33 D41 D49 F41:G41 F33:G33 F49:G49 F17:G17 F9:G9 F25:G25 I9:J9 D93 G93 J93 D101 G101 G77"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open vragen</vt:lpstr>
      <vt:lpstr>Beoordelen interview</vt:lpstr>
      <vt:lpstr>Beoordelaar 1</vt:lpstr>
      <vt:lpstr>Beoordelaar 2</vt:lpstr>
      <vt:lpstr>Beoordelaar 3</vt:lpstr>
      <vt:lpstr>Beoordelaar 4</vt:lpstr>
      <vt:lpstr>Beoordelaar 5</vt:lpstr>
      <vt:lpstr>Beoordelaar 6</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2020-06-09T14:26:02Z</dcterms:modified>
  <cp:category/>
</cp:coreProperties>
</file>