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0"/>
  <workbookPr filterPrivacy="1" codeName="ThisWorkbook" autoCompressPictures="0"/>
  <xr:revisionPtr revIDLastSave="0" documentId="13_ncr:1_{8CD76322-3832-C44D-A85A-D99679B613FE}" xr6:coauthVersionLast="45" xr6:coauthVersionMax="45" xr10:uidLastSave="{00000000-0000-0000-0000-000000000000}"/>
  <bookViews>
    <workbookView xWindow="30180" yWindow="460" windowWidth="36160" windowHeight="19580" activeTab="1" xr2:uid="{00000000-000D-0000-FFFF-FFFF00000000}"/>
  </bookViews>
  <sheets>
    <sheet name="Beoordelen open vragen" sheetId="6" r:id="rId1"/>
    <sheet name="Beoordelen interview" sheetId="19" r:id="rId2"/>
    <sheet name="Beoordelaar 1" sheetId="7" r:id="rId3"/>
    <sheet name="Beoordelaar 2" sheetId="15" r:id="rId4"/>
    <sheet name="Beoordelaar 3" sheetId="16" r:id="rId5"/>
    <sheet name="Beoordelaar 4" sheetId="17" r:id="rId6"/>
    <sheet name="Beoordelaar 5" sheetId="20" r:id="rId7"/>
    <sheet name="Beoordelaar 6" sheetId="21" r:id="rId8"/>
    <sheet name="Consensus" sheetId="9" r:id="rId9"/>
    <sheet name="Eindscores" sheetId="18" r:id="rId10"/>
  </sheets>
  <definedNames>
    <definedName name="SCORE">'Beoordelen open vragen'!$A$16:$A$21</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94" i="9" l="1"/>
  <c r="G94" i="9"/>
  <c r="J94" i="9"/>
  <c r="J86" i="9"/>
  <c r="G86" i="9"/>
  <c r="D86" i="9"/>
  <c r="J104" i="9"/>
  <c r="G4" i="18"/>
  <c r="G5" i="18"/>
  <c r="G9" i="18"/>
  <c r="G104" i="9"/>
  <c r="E4" i="18"/>
  <c r="E5" i="18"/>
  <c r="E9" i="18"/>
  <c r="D104" i="9"/>
  <c r="C4" i="18"/>
  <c r="C5" i="18"/>
  <c r="C9" i="18"/>
  <c r="J100" i="9"/>
  <c r="J99" i="9"/>
  <c r="J98" i="9"/>
  <c r="J92" i="9"/>
  <c r="J91" i="9"/>
  <c r="J90" i="9"/>
  <c r="J84" i="9"/>
  <c r="J83" i="9"/>
  <c r="J82" i="9"/>
  <c r="J76" i="9"/>
  <c r="J75" i="9"/>
  <c r="J74" i="9"/>
  <c r="J68" i="9"/>
  <c r="J67" i="9"/>
  <c r="J66" i="9"/>
  <c r="J60" i="9"/>
  <c r="J59" i="9"/>
  <c r="J58" i="9"/>
  <c r="J48" i="9"/>
  <c r="J47" i="9"/>
  <c r="J46" i="9"/>
  <c r="J40" i="9"/>
  <c r="J39" i="9"/>
  <c r="J38" i="9"/>
  <c r="J32" i="9"/>
  <c r="J31" i="9"/>
  <c r="J30" i="9"/>
  <c r="J24" i="9"/>
  <c r="J23" i="9"/>
  <c r="J22" i="9"/>
  <c r="J16" i="9"/>
  <c r="J15" i="9"/>
  <c r="J14" i="9"/>
  <c r="J8" i="9"/>
  <c r="J7" i="9"/>
  <c r="J6" i="9"/>
  <c r="G100" i="9"/>
  <c r="G99" i="9"/>
  <c r="G98" i="9"/>
  <c r="G92" i="9"/>
  <c r="G91" i="9"/>
  <c r="G90" i="9"/>
  <c r="G84" i="9"/>
  <c r="G83" i="9"/>
  <c r="G82" i="9"/>
  <c r="G76" i="9"/>
  <c r="G75" i="9"/>
  <c r="G74" i="9"/>
  <c r="G68" i="9"/>
  <c r="G67" i="9"/>
  <c r="G66" i="9"/>
  <c r="G60" i="9"/>
  <c r="G59" i="9"/>
  <c r="G58" i="9"/>
  <c r="G48" i="9"/>
  <c r="G47" i="9"/>
  <c r="G46" i="9"/>
  <c r="G40" i="9"/>
  <c r="G39" i="9"/>
  <c r="G38" i="9"/>
  <c r="G32" i="9"/>
  <c r="G31" i="9"/>
  <c r="G30" i="9"/>
  <c r="G24" i="9"/>
  <c r="G23" i="9"/>
  <c r="G22" i="9"/>
  <c r="G16" i="9"/>
  <c r="G15" i="9"/>
  <c r="G14" i="9"/>
  <c r="G8" i="9"/>
  <c r="G7" i="9"/>
  <c r="G6" i="9"/>
  <c r="D100" i="9"/>
  <c r="D99" i="9"/>
  <c r="D98" i="9"/>
  <c r="D92" i="9"/>
  <c r="D91" i="9"/>
  <c r="D90" i="9"/>
  <c r="D84" i="9"/>
  <c r="D83" i="9"/>
  <c r="D82" i="9"/>
  <c r="D76" i="9"/>
  <c r="D75" i="9"/>
  <c r="D74" i="9"/>
  <c r="D68" i="9"/>
  <c r="D67" i="9"/>
  <c r="D66" i="9"/>
  <c r="D60" i="9"/>
  <c r="D59" i="9"/>
  <c r="D58" i="9"/>
  <c r="D48" i="9"/>
  <c r="D47" i="9"/>
  <c r="D46" i="9"/>
  <c r="D40" i="9"/>
  <c r="D39" i="9"/>
  <c r="D38" i="9"/>
  <c r="D32" i="9"/>
  <c r="D31" i="9"/>
  <c r="D30" i="9"/>
  <c r="D24" i="9"/>
  <c r="D23" i="9"/>
  <c r="D22" i="9"/>
  <c r="D16" i="9"/>
  <c r="D15" i="9"/>
  <c r="D14" i="9"/>
  <c r="D8" i="9"/>
  <c r="D7" i="9"/>
  <c r="D6" i="9"/>
  <c r="B100" i="9"/>
  <c r="B99" i="9"/>
  <c r="B98" i="9"/>
  <c r="B97" i="9"/>
  <c r="B96" i="9"/>
  <c r="B95" i="9"/>
  <c r="B92" i="9"/>
  <c r="B91" i="9"/>
  <c r="B90" i="9"/>
  <c r="B89" i="9"/>
  <c r="B88" i="9"/>
  <c r="B87" i="9"/>
  <c r="B84" i="9"/>
  <c r="B83" i="9"/>
  <c r="B82" i="9"/>
  <c r="B81" i="9"/>
  <c r="B80" i="9"/>
  <c r="B79" i="9"/>
  <c r="B76" i="9"/>
  <c r="B75" i="9"/>
  <c r="B74" i="9"/>
  <c r="B73" i="9"/>
  <c r="B72" i="9"/>
  <c r="B71" i="9"/>
  <c r="B68" i="9"/>
  <c r="B67" i="9"/>
  <c r="B66" i="9"/>
  <c r="B65" i="9"/>
  <c r="B64" i="9"/>
  <c r="B63" i="9"/>
  <c r="B60" i="9"/>
  <c r="B59" i="9"/>
  <c r="B58" i="9"/>
  <c r="B57" i="9"/>
  <c r="B56" i="9"/>
  <c r="B55" i="9"/>
  <c r="B48" i="9"/>
  <c r="B47" i="9"/>
  <c r="B46" i="9"/>
  <c r="B45" i="9"/>
  <c r="B44" i="9"/>
  <c r="B43" i="9"/>
  <c r="B40" i="9"/>
  <c r="B39" i="9"/>
  <c r="B38" i="9"/>
  <c r="B37" i="9"/>
  <c r="B36" i="9"/>
  <c r="B35" i="9"/>
  <c r="B32" i="9"/>
  <c r="B31" i="9"/>
  <c r="B30" i="9"/>
  <c r="B29" i="9"/>
  <c r="B28" i="9"/>
  <c r="B27" i="9"/>
  <c r="B24" i="9"/>
  <c r="B23" i="9"/>
  <c r="B22" i="9"/>
  <c r="B21" i="9"/>
  <c r="B20" i="9"/>
  <c r="B19" i="9"/>
  <c r="B16" i="9"/>
  <c r="B15" i="9"/>
  <c r="B14" i="9"/>
  <c r="B13" i="9"/>
  <c r="B12" i="9"/>
  <c r="B11" i="9"/>
  <c r="A28" i="21"/>
  <c r="A26" i="21"/>
  <c r="A24" i="21"/>
  <c r="A22" i="21"/>
  <c r="A20" i="21"/>
  <c r="A18" i="21"/>
  <c r="A17" i="21"/>
  <c r="A14" i="21"/>
  <c r="A13" i="21"/>
  <c r="A12" i="21"/>
  <c r="A11" i="21"/>
  <c r="A10" i="21"/>
  <c r="A9" i="21"/>
  <c r="A8" i="21"/>
  <c r="A7" i="21"/>
  <c r="A6" i="21"/>
  <c r="A5" i="21"/>
  <c r="A4" i="21"/>
  <c r="A3" i="21"/>
  <c r="I1" i="21"/>
  <c r="F1" i="21"/>
  <c r="C1" i="21"/>
  <c r="A28" i="20"/>
  <c r="A26" i="20"/>
  <c r="A24" i="20"/>
  <c r="A22" i="20"/>
  <c r="A20" i="20"/>
  <c r="A18" i="20"/>
  <c r="A17" i="20"/>
  <c r="A14" i="20"/>
  <c r="A13" i="20"/>
  <c r="A12" i="20"/>
  <c r="A11" i="20"/>
  <c r="A10" i="20"/>
  <c r="A9" i="20"/>
  <c r="A8" i="20"/>
  <c r="A7" i="20"/>
  <c r="A6" i="20"/>
  <c r="A5" i="20"/>
  <c r="A4" i="20"/>
  <c r="A3" i="20"/>
  <c r="I1" i="20"/>
  <c r="F1" i="20"/>
  <c r="C1" i="20"/>
  <c r="J70" i="9"/>
  <c r="J78" i="9"/>
  <c r="J102" i="9"/>
  <c r="G70" i="9"/>
  <c r="G78" i="9"/>
  <c r="G102" i="9"/>
  <c r="D70" i="9"/>
  <c r="D78" i="9"/>
  <c r="D102" i="9"/>
  <c r="J62" i="9"/>
  <c r="G62" i="9"/>
  <c r="D62" i="9"/>
  <c r="J50" i="9"/>
  <c r="G50" i="9"/>
  <c r="D50" i="9"/>
  <c r="J42" i="9"/>
  <c r="G42" i="9"/>
  <c r="D42" i="9"/>
  <c r="J34" i="9"/>
  <c r="G34" i="9"/>
  <c r="D34" i="9"/>
  <c r="J26" i="9"/>
  <c r="G26" i="9"/>
  <c r="D26" i="9"/>
  <c r="D18" i="9"/>
  <c r="G18" i="9"/>
  <c r="J18" i="9"/>
  <c r="J10" i="9"/>
  <c r="G10" i="9"/>
  <c r="D10" i="9"/>
  <c r="J97" i="9"/>
  <c r="J96" i="9"/>
  <c r="J95" i="9"/>
  <c r="G97" i="9"/>
  <c r="G96" i="9"/>
  <c r="G95" i="9"/>
  <c r="D97" i="9"/>
  <c r="D96" i="9"/>
  <c r="D95" i="9"/>
  <c r="A95" i="9"/>
  <c r="A28" i="17"/>
  <c r="A28" i="16"/>
  <c r="A28" i="15"/>
  <c r="A28" i="7"/>
  <c r="J52" i="9"/>
  <c r="G3" i="18"/>
  <c r="G52" i="9"/>
  <c r="E3" i="18"/>
  <c r="D52" i="9"/>
  <c r="C3" i="18"/>
  <c r="J89" i="9"/>
  <c r="J88" i="9"/>
  <c r="J87" i="9"/>
  <c r="J79" i="9"/>
  <c r="G89" i="9"/>
  <c r="G88" i="9"/>
  <c r="G87" i="9"/>
  <c r="G79" i="9"/>
  <c r="D89" i="9"/>
  <c r="D88" i="9"/>
  <c r="D87" i="9"/>
  <c r="D79" i="9"/>
  <c r="A87" i="9"/>
  <c r="A79" i="9"/>
  <c r="A43" i="9"/>
  <c r="A35" i="9"/>
  <c r="A27" i="9"/>
  <c r="A19" i="9"/>
  <c r="A11" i="9"/>
  <c r="A3" i="9"/>
  <c r="A14" i="17"/>
  <c r="A13" i="17"/>
  <c r="A12" i="17"/>
  <c r="A11" i="17"/>
  <c r="A10" i="17"/>
  <c r="A9" i="17"/>
  <c r="A8" i="17"/>
  <c r="A7" i="17"/>
  <c r="A6" i="17"/>
  <c r="A5" i="17"/>
  <c r="A4" i="17"/>
  <c r="A3" i="17"/>
  <c r="A26" i="17"/>
  <c r="A24" i="17"/>
  <c r="A14" i="16"/>
  <c r="A13" i="16"/>
  <c r="A12" i="16"/>
  <c r="A11" i="16"/>
  <c r="A10" i="16"/>
  <c r="A9" i="16"/>
  <c r="A8" i="16"/>
  <c r="A7" i="16"/>
  <c r="A6" i="16"/>
  <c r="A5" i="16"/>
  <c r="A3" i="16"/>
  <c r="A4" i="16"/>
  <c r="A26" i="16"/>
  <c r="A24" i="16"/>
  <c r="A26" i="15"/>
  <c r="A24" i="15"/>
  <c r="A14" i="15"/>
  <c r="A13" i="15"/>
  <c r="A12" i="15"/>
  <c r="A11" i="15"/>
  <c r="A10" i="15"/>
  <c r="A9" i="15"/>
  <c r="A8" i="15"/>
  <c r="A7" i="15"/>
  <c r="A6" i="15"/>
  <c r="A5" i="15"/>
  <c r="A4" i="15"/>
  <c r="A3" i="15"/>
  <c r="A6" i="7"/>
  <c r="A26" i="7"/>
  <c r="A24" i="7"/>
  <c r="A20" i="7"/>
  <c r="A14" i="7"/>
  <c r="A13" i="7"/>
  <c r="A12" i="7"/>
  <c r="A11" i="7"/>
  <c r="A9" i="7"/>
  <c r="A10" i="7"/>
  <c r="A8" i="7"/>
  <c r="A7" i="7"/>
  <c r="A5" i="7"/>
  <c r="A4" i="7"/>
  <c r="A3" i="7"/>
  <c r="G57" i="9"/>
  <c r="G63" i="9"/>
  <c r="G64" i="9"/>
  <c r="G65" i="9"/>
  <c r="G71" i="9"/>
  <c r="G72" i="9"/>
  <c r="G73" i="9"/>
  <c r="G80" i="9"/>
  <c r="G81" i="9"/>
  <c r="J81" i="9"/>
  <c r="J80" i="9"/>
  <c r="J73" i="9"/>
  <c r="J72" i="9"/>
  <c r="J71" i="9"/>
  <c r="J65" i="9"/>
  <c r="J64" i="9"/>
  <c r="J63" i="9"/>
  <c r="J56" i="9"/>
  <c r="J57" i="9"/>
  <c r="J55" i="9"/>
  <c r="G56" i="9"/>
  <c r="G55" i="9"/>
  <c r="D81" i="9"/>
  <c r="D80" i="9"/>
  <c r="D73" i="9"/>
  <c r="D72" i="9"/>
  <c r="D71" i="9"/>
  <c r="D65" i="9"/>
  <c r="D64" i="9"/>
  <c r="D63" i="9"/>
  <c r="D57" i="9"/>
  <c r="D56" i="9"/>
  <c r="D55" i="9"/>
  <c r="A71" i="9"/>
  <c r="A63" i="9"/>
  <c r="A55" i="9"/>
  <c r="A54" i="9"/>
  <c r="A22" i="17"/>
  <c r="A20" i="17"/>
  <c r="A18" i="17"/>
  <c r="A17" i="17"/>
  <c r="A22" i="16"/>
  <c r="A20" i="16"/>
  <c r="A18" i="16"/>
  <c r="A17" i="16"/>
  <c r="A22" i="15"/>
  <c r="A20" i="15"/>
  <c r="A18" i="15"/>
  <c r="A17" i="15"/>
  <c r="A22" i="7"/>
  <c r="A18" i="7"/>
  <c r="A17" i="7"/>
  <c r="G2" i="18"/>
  <c r="E2" i="18"/>
  <c r="C2" i="18"/>
  <c r="C1" i="15"/>
  <c r="C1" i="16"/>
  <c r="D2" i="9"/>
  <c r="J2" i="9"/>
  <c r="G2" i="9"/>
  <c r="G3" i="9"/>
  <c r="G4" i="9"/>
  <c r="G5" i="9"/>
  <c r="G11" i="9"/>
  <c r="G12" i="9"/>
  <c r="G13" i="9"/>
  <c r="G19" i="9"/>
  <c r="G20" i="9"/>
  <c r="G21" i="9"/>
  <c r="G27" i="9"/>
  <c r="G28" i="9"/>
  <c r="G29" i="9"/>
  <c r="G35" i="9"/>
  <c r="G36" i="9"/>
  <c r="G37" i="9"/>
  <c r="G43" i="9"/>
  <c r="G44" i="9"/>
  <c r="G45" i="9"/>
  <c r="J45" i="9"/>
  <c r="J37" i="9"/>
  <c r="J29" i="9"/>
  <c r="J21" i="9"/>
  <c r="J13" i="9"/>
  <c r="J5" i="9"/>
  <c r="D45" i="9"/>
  <c r="D37" i="9"/>
  <c r="D29" i="9"/>
  <c r="D21" i="9"/>
  <c r="D13" i="9"/>
  <c r="D5" i="9"/>
  <c r="I1" i="17"/>
  <c r="F1" i="17"/>
  <c r="C1" i="17"/>
  <c r="J44" i="9"/>
  <c r="D44" i="9"/>
  <c r="J12" i="9"/>
  <c r="D12" i="9"/>
  <c r="J4" i="9"/>
  <c r="D4" i="9"/>
  <c r="J43" i="9"/>
  <c r="D43" i="9"/>
  <c r="D35" i="9"/>
  <c r="D27" i="9"/>
  <c r="D19" i="9"/>
  <c r="J11" i="9"/>
  <c r="D11" i="9"/>
  <c r="J3" i="9"/>
  <c r="D3" i="9"/>
  <c r="I1" i="16"/>
  <c r="F1" i="16"/>
  <c r="I1" i="15"/>
  <c r="F1" i="15"/>
  <c r="J36" i="9"/>
  <c r="J28" i="9"/>
  <c r="J20" i="9"/>
  <c r="D36" i="9"/>
  <c r="D28" i="9"/>
  <c r="D20" i="9"/>
  <c r="J19" i="9"/>
  <c r="J27" i="9"/>
  <c r="J35" i="9"/>
</calcChain>
</file>

<file path=xl/sharedStrings.xml><?xml version="1.0" encoding="utf-8"?>
<sst xmlns="http://schemas.openxmlformats.org/spreadsheetml/2006/main" count="682" uniqueCount="85">
  <si>
    <t>Wijze van beoordeling van de open vragen:</t>
  </si>
  <si>
    <t>Beoordelaar 1: &lt;&lt;&gt;&gt;</t>
  </si>
  <si>
    <t>Beoordelaar 2: &lt;&lt;&gt;&gt;</t>
  </si>
  <si>
    <t>Beoordelaar 3: &lt;&lt;&gt;&gt;</t>
  </si>
  <si>
    <t>&lt;MOTIVATIE&gt;</t>
  </si>
  <si>
    <t>Consensus</t>
  </si>
  <si>
    <t>SCORE</t>
  </si>
  <si>
    <t>Onvoldoende</t>
  </si>
  <si>
    <t>Matig</t>
  </si>
  <si>
    <t>Voldoende</t>
  </si>
  <si>
    <t>Goed</t>
  </si>
  <si>
    <t>Uitmuntend</t>
  </si>
  <si>
    <t>Beoordelaar 1</t>
  </si>
  <si>
    <t>Beoordelaar 2</t>
  </si>
  <si>
    <t>Beoordelaar 3</t>
  </si>
  <si>
    <t>Totaal behaalde waarde open vragen:</t>
  </si>
  <si>
    <t>Score:</t>
  </si>
  <si>
    <t>KO</t>
  </si>
  <si>
    <t>6.1.1</t>
  </si>
  <si>
    <t>6.1.2</t>
  </si>
  <si>
    <t>6.1.3</t>
  </si>
  <si>
    <t xml:space="preserve"> 6.1.4</t>
  </si>
  <si>
    <t xml:space="preserve"> 6.1.5</t>
  </si>
  <si>
    <t xml:space="preserve"> 6.1.6</t>
  </si>
  <si>
    <t>Beoordeling open vragen</t>
  </si>
  <si>
    <t>€ 0,-</t>
  </si>
  <si>
    <t>Beoordelaar 4: &lt;&lt;&gt;&gt;</t>
  </si>
  <si>
    <t>Beoordelaar 4</t>
  </si>
  <si>
    <t>Motivatie consensus:</t>
  </si>
  <si>
    <t>MOTIVATIE CONSENSUS</t>
  </si>
  <si>
    <t>Totaalwaardes</t>
  </si>
  <si>
    <t>Open vraag</t>
  </si>
  <si>
    <t>Totaalwaarde criterium kwaliteit</t>
  </si>
  <si>
    <t>Onderdeel</t>
  </si>
  <si>
    <t>Totaal behaalde waarde criterium kwaliteit:</t>
  </si>
  <si>
    <t>Totaal behaalde waarde criterium prijs:</t>
  </si>
  <si>
    <t>FICTIEVE EINDWAARDE (prijs -/- kwaliteit):</t>
  </si>
  <si>
    <t>6.1 Open vragen + toelichting</t>
  </si>
  <si>
    <t>6.3 Interview sleutelfunctionarissen</t>
  </si>
  <si>
    <t>Open vragen</t>
  </si>
  <si>
    <t>&lt;&lt;motivatie CONSENSUS&gt;&gt;</t>
  </si>
  <si>
    <t>6.1.2	GOED WERKGEVERSCHAP</t>
  </si>
  <si>
    <t>€ 1.000,-</t>
  </si>
  <si>
    <t>€ 6.000,-</t>
  </si>
  <si>
    <t>€ 2.000,-</t>
  </si>
  <si>
    <t>Vraag 1</t>
  </si>
  <si>
    <t>Vraag 2</t>
  </si>
  <si>
    <t>Vraag 3</t>
  </si>
  <si>
    <t>Vraag 4</t>
  </si>
  <si>
    <t>Vraag 5</t>
  </si>
  <si>
    <t xml:space="preserve">De vastgestelde interviewvragen (niet bekend bij de inschrijver): </t>
  </si>
  <si>
    <t>Inschrijver 1</t>
  </si>
  <si>
    <t>Inschrijver 2</t>
  </si>
  <si>
    <t>Inschrijver 3</t>
  </si>
  <si>
    <t>Totaal behaalde waarde interview sleutelfunctionarissen:</t>
  </si>
  <si>
    <t>Om de kwaliteit van een inschrijver te kunnen beoordelen heeft de aanbestedende dienst gekozen voor de beoordelingsmethodiek ‘gunnen op waarde’. Per item zal de beoordelingsgroep een waarde toekennen, afhankelijk van het onderwerp en de keuzemogelijkheden die de beoordelaar heeft voor dat onderdeel. Hoe meer toegevoegde waarde en/of kwaliteit een inschrijver biedt, hoe hoger zij op het onderdeel kwaliteit scoort (meer € waarde). Om de kwaliteit en toegevoegde waarde van de inschrijver(s) te kunnen beoordelen dient inschrijver haar kwaliteit aan te tonen en meerwaarde uit te werken conform onderstaande open vragen.</t>
  </si>
  <si>
    <t>6.1.1	PLAN VAN AANPAK (AANVANG DIENSTVERLENING)</t>
  </si>
  <si>
    <t xml:space="preserve">Inschrijver dient te beschrijven op maximaal 4 A4 (toe te voegen op TenderNed)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(ZAAM-diensten en alle scholen) van de opdrachtgever? Inschrijver beschrijft daarbij minimaal hoe zij vanuit een partnerschap met een langdurige insteek zich gaat verdiepen over de verschillende scholen in cultuur, behoefte, aard van het onderwijs en plaats van de school in de samenleving;
•	Op welke wijze geeft inschrijver invulling aan de verbinding tussen onderwijsgevende kandidaten uit de kandidatenmarkt en haar eigen database en de opdrachtgever bij aanvang van de dienstverlening;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t>
  </si>
  <si>
    <t>Inschrijver dient te beschrijven op maximaal 4 A4 (toe te voegen op TenderNed) op welke wijze zij invulling geef aan goed werkgeverschap gericht op haar eigen en toekomstige medewerkers in deze vraag gericht op Onderwijsgevend personeel (OP). Het doel van deze vraag is dat opdrachtgever van inschrijver wil weten hoe aantrekkelijk zij als werkgever is in combinatie met de opdrachtgever en beschrijft hierbij minimaal de volgende punten;
1.	Communicatie (middelen/ frequentie) met potentiële OP-kandidaten;
2.	Communicatie (middelen/ frequentie) met OP-medewerkers onder contract;
3.	Organiseren (gezamenlijke) events voor OP-kandidaten;
4.	Ontwikkeling (deskundigheidsbevordering) van OP-medewerkers onder contract van de opdrachtnemer en OP-medewerkers van de opdrachtgever (daarbij tevens lettend op een eigen opleidingsprogramma maar ook op de ZAAM Academie en Opleidingsschool De Dam);
5.	Ontwikkeling potentiële OP-kandidaten;
6.	De wijze van langdurig binden en motiveren van potentiële OP-kandidaten (binnen en buiten de regio Amsterdam) aan de organisatie van de inschrijver in combinatie met de opdrachtgever als 1 geheel;
7.	Wat inschrijver aan aanvullende arbeidsvoorwaarden biedt voor OP-krachten in de regio Amsterdam ter voorkoming van vertrek om economische (hoge woonlasten) redenen.</t>
  </si>
  <si>
    <t xml:space="preserve">6.1.3	DASHBOARD KLANT- EN MEDEWERKERSERVARINGEN </t>
  </si>
  <si>
    <t>Inschrijver dient te beschrijven op maximaal 2 A4 (toe te voegen op TenderNed) op welke wijze zij informatie verzamelt, analyseert, presenteert en omzet naar (welke) acties, omtrent de ervaringen en tevredenheid van klanten en potentiële kandidaten (ingedeeld in functiegroepen) die onder contract bij inschrijver zijn. Inschrijver laat daarbij een dashboard zien in de inschrijving waaruit de meerwaarde hiervan blijkt.</t>
  </si>
  <si>
    <t>6.1.4	AANPAK WERVING- EN SELECTIEPROCES EN DATABASE</t>
  </si>
  <si>
    <t xml:space="preserve">Inschrijver dient te beschrijven op maximaal 3 A4 (toe te voegen op TenderNed) welke werkwijze zij hanteert bij of voorafgaand van een aanvraag voor onderwijsgevend personeel voor een Voortgezet Onderwijsorganisatie. Inschrijver beschrijft hierbij minimaal;
•	Het intakeproces met de aanvrager; 
•	de wijze van werven en selecteren, toetsing CV, competenties, bevoegdheid; 
•	het voorstellen van geschikte kandidaten (waarbij inschrijver duidelijk aangeeft in welke mate de vertegenwoordiger van de inschrijver die de kandidaat voorstelt de kandidaat kent, kan adviseren over inzet op de specifieke school en aandachtspunten); 
•	Op welke wijze inschrijver een zoekopdracht afsluit in geval van niet kunnen vervullen van de vacature en bij invullen van de vacature (monitoren of de plaatsing ook daadwerkelijk aan de verwachtingen van aanvragen en de kandidaat is verlopen).
Hierin wordt er verwacht dat de inschrijver duidelijk beschrijft wat de rol van de aanbestedende dienst in deze procedure is. </t>
  </si>
  <si>
    <t>6.1.5	TEAM ACCOUNT-/ SUCCESMANAGEMENT/ PARTNERSCHAP</t>
  </si>
  <si>
    <t>Inschrijver dient te beschrijven op maximaal 3 A4 (toe te voegen op TenderNed) hoe zij invulling denkt te gaan geven aan account-/ succesmanagement, ofwel partnerschap na direct bij aanvang van de dynamische verificatie. Belangrijk hierbij is op welke wijze inschrijver gaat samenwerken met de opdrachtgever om in de regio als werkgevers een nog sterkere propositie te verkrijgen.  In de beantwoording beschrijft inschrijver minimaal het volgende: 
•	op welke wijze wil de inschrijver invulling geven aan een hecht partnerschap tussen ZAAM, 24 scholen, verschillend onderwijsniveau, verschillende scholen, de opdrachtnemer en kandidaten?;
•	op welke wijze wil zij in de regio invulling geven aan een gezamenlijke sterke propositie?;
•	welk niveau (kwalitatief: welke ervaring / kwantitatief; hoeveel account managers) accountmanagement en middelen wil inschrijver hiervoor inzetten?;
•	hoe borgt u de continuïteit van het accountteam/ kennis van de organisatie en behoefte van de opdrachtgever bij verzuim of vertrek van deze medewerkers?;
•	op welke wijze wilt u de individuele scholen van ZAAM hierbij betrekken?</t>
  </si>
  <si>
    <t>6.1.6	 PARTNERPARTIJEN</t>
  </si>
  <si>
    <t>Inschrijver dient te beschrijven op maximaal 2 A4 (toe te voegen op TenderNed) op welke wijze zij invulling geeft aan de makelaarsfunctie (ROL 1 en ROL 2, zie aanbestedingsdocument hoofdstuk 1.3) zodra zij zelf niet of niet tijdig kan leveren. 
De beantwoording moet zich richten op de volgende drie groepen;
-	OP en OOP (onderwijs ondersteunend personeel tot schaal 9);
-	Specialistische functies zoals P&amp;O/ financiële/ ICT-medewerkers;
-	Managers en directeuren.
Inschrijver beschrijft daarbij minimaal;
-	Welke en hoeveel partnerpartijen zij zelf daarbij heeft;
-	op welke wijze inschrijver bestaande partnerpartijen van de opdrachtgever wil inzetten;
-	op welke wijze zij waarborgt dat de partnerpartij geen commercieel nadeel ondervindt van deze makelaarsfunctie;
-	op welke wijze zij om gaat met weerstanden van een derde tegen een makelaarsfunctie, met als hoogste doel een snelle invulling te geven aan een vacature van de opdrachtgever;
-	welke borging zij biedt in het proces van de wensen van het College van Bestuur met betrekking tot het aanstellen van interim schooldirecteuren/ managers.
-	welke risico’s zij ziet en welke beheersmaatregelen zij hier tegen gaat treffen.</t>
  </si>
  <si>
    <t>€ 18.000,-</t>
  </si>
  <si>
    <t>€ 9.000,-</t>
  </si>
  <si>
    <t>€ 3.600,-</t>
  </si>
  <si>
    <t>€ 12.000,-</t>
  </si>
  <si>
    <t>€ 2.400,-</t>
  </si>
  <si>
    <t>€ 24.000,-</t>
  </si>
  <si>
    <t>€ 4.800,-</t>
  </si>
  <si>
    <t>€ 36.000,-</t>
  </si>
  <si>
    <t>€ 7.200,-</t>
  </si>
  <si>
    <t xml:space="preserve">Interview sleutelfunctionarissen </t>
  </si>
  <si>
    <t xml:space="preserve">De inschrijver zal zes vragen gesteld krijgen die op voorhand zijn vastgesteld en voor iedere inschrijver gelijk zijn. Deze vragen zijn opgesteld VOOR publicatie van deze aanbesteding en in bewaring gesteld bij het begeleidende adviesbureau. </t>
  </si>
  <si>
    <t>Vraag 6</t>
  </si>
  <si>
    <t>€ 10.000,-</t>
  </si>
  <si>
    <t>€ 5.000,-</t>
  </si>
  <si>
    <t>Beoordelaar 6: &lt;&lt;&gt;&gt;</t>
  </si>
  <si>
    <t>Beoordelaar 5: &lt;&lt;&gt;&gt;</t>
  </si>
  <si>
    <t>Beoordelaar 5</t>
  </si>
  <si>
    <t>Beoordelaar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</si>
</sst>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3"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sz val="10"/>
      <color rgb="FF000000"/>
      <name val="Verdana"/>
      <family val="2"/>
    </font>
    <font>
      <b/>
      <sz val="10"/>
      <color theme="9"/>
      <name val="Verdana"/>
      <family val="2"/>
    </font>
    <font>
      <b/>
      <sz val="10"/>
      <color rgb="FFFF0000"/>
      <name val="Verdana"/>
      <family val="2"/>
    </font>
    <font>
      <b/>
      <sz val="10"/>
      <name val="Verdana"/>
      <family val="2"/>
    </font>
    <font>
      <b/>
      <sz val="18"/>
      <color theme="1"/>
      <name val="Verdana"/>
      <family val="2"/>
    </font>
    <font>
      <sz val="12"/>
      <color rgb="FF454545"/>
      <name val="Helvetica Neue"/>
      <family val="2"/>
    </font>
    <font>
      <b/>
      <sz val="12"/>
      <color indexed="8"/>
      <name val="Verdana"/>
      <family val="2"/>
    </font>
    <font>
      <i/>
      <sz val="10"/>
      <color theme="1"/>
      <name val="Verdana"/>
      <family val="2"/>
    </font>
    <font>
      <b/>
      <sz val="9"/>
      <color theme="0"/>
      <name val="Verdana"/>
      <family val="2"/>
    </font>
    <font>
      <b/>
      <sz val="10"/>
      <color theme="6" tint="-0.249977111117893"/>
      <name val="Verdana"/>
      <family val="2"/>
    </font>
    <font>
      <b/>
      <sz val="8"/>
      <color theme="0"/>
      <name val="Verdana"/>
      <family val="2"/>
    </font>
  </fonts>
  <fills count="10">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bgColor indexed="64"/>
      </patternFill>
    </fill>
    <fill>
      <patternFill patternType="solid">
        <fgColor theme="6"/>
        <bgColor indexed="64"/>
      </patternFill>
    </fill>
    <fill>
      <patternFill patternType="solid">
        <fgColor theme="6" tint="-0.49998474074526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bottom/>
      <diagonal/>
    </border>
    <border>
      <left style="thin">
        <color auto="1"/>
      </left>
      <right/>
      <top style="thin">
        <color rgb="FF000000"/>
      </top>
      <bottom style="thin">
        <color rgb="FF000000"/>
      </bottom>
      <diagonal/>
    </border>
    <border>
      <left style="thin">
        <color auto="1"/>
      </left>
      <right/>
      <top style="thin">
        <color rgb="FF000000"/>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41">
    <xf numFmtId="0" fontId="0" fillId="0" borderId="0" xfId="0"/>
    <xf numFmtId="0" fontId="2" fillId="0" borderId="0" xfId="0" applyFont="1"/>
    <xf numFmtId="0" fontId="0" fillId="0" borderId="0" xfId="0" applyAlignment="1">
      <alignment wrapText="1"/>
    </xf>
    <xf numFmtId="0" fontId="7" fillId="0" borderId="0" xfId="0" applyFont="1"/>
    <xf numFmtId="165" fontId="3" fillId="2" borderId="10" xfId="0" applyNumberFormat="1" applyFont="1" applyFill="1" applyBorder="1" applyAlignment="1" applyProtection="1">
      <alignment horizontal="center" vertical="center"/>
      <protection locked="0"/>
    </xf>
    <xf numFmtId="0" fontId="4" fillId="2" borderId="8" xfId="0" applyFont="1" applyFill="1" applyBorder="1" applyAlignment="1">
      <alignment horizontal="left" vertical="center" indent="1"/>
    </xf>
    <xf numFmtId="0" fontId="1" fillId="0" borderId="0" xfId="0" applyFont="1" applyFill="1" applyBorder="1" applyAlignment="1">
      <alignment vertical="center"/>
    </xf>
    <xf numFmtId="0" fontId="0" fillId="0" borderId="0" xfId="0" applyBorder="1"/>
    <xf numFmtId="0" fontId="0" fillId="0" borderId="0" xfId="0" applyAlignment="1">
      <alignment horizontal="left"/>
    </xf>
    <xf numFmtId="0" fontId="17" fillId="0" borderId="0" xfId="0" applyFont="1"/>
    <xf numFmtId="0" fontId="3" fillId="2" borderId="8" xfId="0" applyFont="1" applyFill="1" applyBorder="1" applyAlignment="1">
      <alignment horizontal="left" vertical="center" indent="1"/>
    </xf>
    <xf numFmtId="0" fontId="2" fillId="2" borderId="8" xfId="0" applyFont="1" applyFill="1" applyBorder="1" applyAlignment="1">
      <alignment horizontal="left" vertical="center" wrapText="1" indent="1"/>
    </xf>
    <xf numFmtId="0" fontId="3" fillId="4" borderId="1" xfId="0" applyFont="1" applyFill="1" applyBorder="1" applyAlignment="1">
      <alignment vertical="center" wrapText="1"/>
    </xf>
    <xf numFmtId="0" fontId="3" fillId="4" borderId="13" xfId="0" applyFont="1" applyFill="1" applyBorder="1" applyAlignment="1">
      <alignment vertical="center" wrapText="1"/>
    </xf>
    <xf numFmtId="0" fontId="12"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4" fillId="3" borderId="1" xfId="0" applyFont="1" applyFill="1" applyBorder="1" applyAlignment="1" applyProtection="1">
      <alignment horizontal="left" vertical="center" indent="1"/>
      <protection locked="0"/>
    </xf>
    <xf numFmtId="0" fontId="1" fillId="0" borderId="0" xfId="0" applyFont="1"/>
    <xf numFmtId="0" fontId="1" fillId="6" borderId="1" xfId="0" applyFont="1" applyFill="1" applyBorder="1" applyAlignment="1">
      <alignment horizontal="left" vertical="center" indent="1"/>
    </xf>
    <xf numFmtId="165" fontId="3" fillId="2" borderId="5" xfId="0" applyNumberFormat="1" applyFont="1" applyFill="1" applyBorder="1" applyAlignment="1">
      <alignment horizontal="center" vertical="center"/>
    </xf>
    <xf numFmtId="165" fontId="3" fillId="2" borderId="3" xfId="0" applyNumberFormat="1" applyFont="1" applyFill="1" applyBorder="1" applyAlignment="1">
      <alignment horizontal="center" vertical="center" wrapText="1"/>
    </xf>
    <xf numFmtId="0" fontId="2" fillId="3" borderId="2" xfId="0" applyFont="1" applyFill="1" applyBorder="1"/>
    <xf numFmtId="0" fontId="2" fillId="2" borderId="8" xfId="0" applyFont="1" applyFill="1" applyBorder="1"/>
    <xf numFmtId="0" fontId="2" fillId="3" borderId="4" xfId="0" applyFont="1" applyFill="1" applyBorder="1"/>
    <xf numFmtId="0" fontId="2" fillId="3" borderId="3" xfId="0" applyFont="1" applyFill="1" applyBorder="1"/>
    <xf numFmtId="0" fontId="4" fillId="3" borderId="1" xfId="0" applyFont="1" applyFill="1" applyBorder="1" applyAlignment="1">
      <alignment horizontal="left" vertical="center" indent="1"/>
    </xf>
    <xf numFmtId="0" fontId="2" fillId="2" borderId="0" xfId="0" applyFont="1" applyFill="1"/>
    <xf numFmtId="165" fontId="2" fillId="0" borderId="0" xfId="0" applyNumberFormat="1" applyFont="1" applyAlignment="1">
      <alignment horizontal="center"/>
    </xf>
    <xf numFmtId="0" fontId="1" fillId="0" borderId="7" xfId="0" applyFont="1" applyBorder="1" applyAlignment="1">
      <alignment vertical="center"/>
    </xf>
    <xf numFmtId="0" fontId="1" fillId="0" borderId="0" xfId="0" applyFont="1" applyAlignment="1">
      <alignment vertical="center"/>
    </xf>
    <xf numFmtId="164" fontId="2" fillId="2" borderId="8" xfId="0" applyNumberFormat="1" applyFont="1" applyFill="1" applyBorder="1" applyAlignment="1">
      <alignment horizontal="center" vertical="center" wrapText="1"/>
    </xf>
    <xf numFmtId="0" fontId="20" fillId="3" borderId="9" xfId="0" applyFont="1" applyFill="1" applyBorder="1" applyAlignment="1">
      <alignment horizontal="center" vertical="center"/>
    </xf>
    <xf numFmtId="0" fontId="2" fillId="6" borderId="1" xfId="0" applyFont="1" applyFill="1" applyBorder="1" applyAlignment="1">
      <alignment horizontal="center" vertical="center"/>
    </xf>
    <xf numFmtId="164" fontId="2" fillId="7" borderId="1" xfId="0" applyNumberFormat="1" applyFont="1" applyFill="1" applyBorder="1" applyAlignment="1">
      <alignment horizontal="center" vertical="center" wrapText="1"/>
    </xf>
    <xf numFmtId="164" fontId="2" fillId="0" borderId="8" xfId="0" applyNumberFormat="1" applyFont="1" applyBorder="1" applyAlignment="1">
      <alignment horizontal="center" vertical="center" wrapText="1"/>
    </xf>
    <xf numFmtId="164" fontId="2" fillId="7" borderId="2" xfId="0" applyNumberFormat="1" applyFont="1" applyFill="1" applyBorder="1" applyAlignment="1">
      <alignment horizontal="center" vertical="center" wrapText="1"/>
    </xf>
    <xf numFmtId="0" fontId="9" fillId="8" borderId="2" xfId="0" applyFont="1" applyFill="1" applyBorder="1" applyAlignment="1" applyProtection="1">
      <alignment horizontal="center" vertical="center" wrapText="1"/>
      <protection locked="0"/>
    </xf>
    <xf numFmtId="0" fontId="9" fillId="2" borderId="8" xfId="0" applyFont="1" applyFill="1" applyBorder="1" applyAlignment="1">
      <alignment horizontal="center" vertical="center" wrapText="1"/>
    </xf>
    <xf numFmtId="0" fontId="9" fillId="0" borderId="8" xfId="0" applyFont="1" applyBorder="1" applyAlignment="1">
      <alignment horizontal="center" vertical="center" wrapText="1"/>
    </xf>
    <xf numFmtId="0" fontId="2" fillId="6" borderId="3" xfId="0" applyFont="1" applyFill="1" applyBorder="1" applyAlignment="1">
      <alignment horizontal="center" vertical="center"/>
    </xf>
    <xf numFmtId="0" fontId="11" fillId="0" borderId="0" xfId="0" applyFont="1" applyAlignment="1">
      <alignment horizontal="right" vertical="center" wrapText="1"/>
    </xf>
    <xf numFmtId="0" fontId="9" fillId="0" borderId="0" xfId="0" applyFont="1" applyAlignment="1">
      <alignment horizontal="center" vertical="center" wrapText="1"/>
    </xf>
    <xf numFmtId="0" fontId="11" fillId="3" borderId="2" xfId="0" applyFont="1" applyFill="1" applyBorder="1" applyAlignment="1">
      <alignment vertical="center"/>
    </xf>
    <xf numFmtId="0" fontId="8" fillId="3" borderId="4" xfId="0" applyFont="1" applyFill="1" applyBorder="1" applyAlignment="1">
      <alignment vertical="center"/>
    </xf>
    <xf numFmtId="0" fontId="8"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8" borderId="1" xfId="0" applyFont="1" applyFill="1" applyBorder="1" applyAlignment="1" applyProtection="1">
      <alignment horizontal="center" vertical="center" wrapText="1"/>
      <protection locked="0"/>
    </xf>
    <xf numFmtId="0" fontId="1" fillId="6" borderId="2" xfId="0" applyFont="1" applyFill="1" applyBorder="1" applyAlignment="1">
      <alignment vertical="center"/>
    </xf>
    <xf numFmtId="0" fontId="4" fillId="0" borderId="8" xfId="0" applyFont="1" applyBorder="1" applyAlignment="1">
      <alignment horizontal="left" vertical="center" indent="1"/>
    </xf>
    <xf numFmtId="0" fontId="4" fillId="6" borderId="3"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4" fillId="0" borderId="8" xfId="0" applyFont="1" applyBorder="1" applyAlignment="1">
      <alignment horizontal="left" vertical="center"/>
    </xf>
    <xf numFmtId="0" fontId="1" fillId="4" borderId="1" xfId="0" applyFont="1" applyFill="1" applyBorder="1" applyAlignment="1">
      <alignment vertical="center" wrapText="1"/>
    </xf>
    <xf numFmtId="166" fontId="1" fillId="4" borderId="13"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0" fontId="1" fillId="3" borderId="1" xfId="0" applyFont="1" applyFill="1" applyBorder="1" applyAlignment="1">
      <alignment horizontal="right" vertical="center"/>
    </xf>
    <xf numFmtId="166" fontId="1" fillId="3" borderId="1" xfId="0" applyNumberFormat="1" applyFont="1" applyFill="1" applyBorder="1" applyAlignment="1">
      <alignment horizontal="center" vertical="center"/>
    </xf>
    <xf numFmtId="0" fontId="1" fillId="4" borderId="1" xfId="0" applyFont="1" applyFill="1" applyBorder="1" applyAlignment="1">
      <alignment horizontal="right" vertical="center"/>
    </xf>
    <xf numFmtId="166" fontId="1" fillId="4" borderId="1" xfId="0" applyNumberFormat="1" applyFont="1" applyFill="1" applyBorder="1" applyAlignment="1" applyProtection="1">
      <alignment horizontal="center" vertical="center"/>
      <protection locked="0"/>
    </xf>
    <xf numFmtId="0" fontId="16" fillId="8" borderId="1" xfId="0" applyFont="1" applyFill="1" applyBorder="1" applyAlignment="1">
      <alignment horizontal="center" vertical="center"/>
    </xf>
    <xf numFmtId="167" fontId="1" fillId="8" borderId="1" xfId="0" applyNumberFormat="1" applyFont="1" applyFill="1" applyBorder="1" applyAlignment="1">
      <alignment horizontal="center" vertical="center"/>
    </xf>
    <xf numFmtId="167" fontId="4" fillId="0" borderId="8" xfId="0" applyNumberFormat="1" applyFont="1" applyBorder="1" applyAlignment="1">
      <alignment horizontal="left" vertical="center"/>
    </xf>
    <xf numFmtId="166" fontId="15" fillId="7" borderId="2" xfId="0" applyNumberFormat="1" applyFont="1" applyFill="1" applyBorder="1" applyAlignment="1">
      <alignment vertical="center" wrapText="1"/>
    </xf>
    <xf numFmtId="166" fontId="15" fillId="7" borderId="3" xfId="0" applyNumberFormat="1" applyFont="1" applyFill="1" applyBorder="1" applyAlignment="1">
      <alignment vertical="center" wrapText="1"/>
    </xf>
    <xf numFmtId="0" fontId="14" fillId="5" borderId="13" xfId="0" applyFont="1" applyFill="1" applyBorder="1" applyAlignment="1">
      <alignment horizontal="left" vertical="center" wrapText="1"/>
    </xf>
    <xf numFmtId="0" fontId="13" fillId="3" borderId="4" xfId="0" applyFont="1" applyFill="1" applyBorder="1" applyAlignment="1">
      <alignment vertical="center"/>
    </xf>
    <xf numFmtId="0" fontId="21" fillId="3" borderId="2" xfId="0" applyFont="1" applyFill="1" applyBorder="1" applyAlignment="1">
      <alignment vertical="center"/>
    </xf>
    <xf numFmtId="0" fontId="2" fillId="5"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2" fillId="4" borderId="13" xfId="0" applyFont="1" applyFill="1" applyBorder="1" applyAlignment="1">
      <alignment vertical="center" wrapText="1"/>
    </xf>
    <xf numFmtId="0" fontId="2" fillId="4" borderId="12" xfId="0" applyFont="1" applyFill="1" applyBorder="1" applyAlignment="1">
      <alignment vertical="center" wrapText="1"/>
    </xf>
    <xf numFmtId="0" fontId="4" fillId="2" borderId="8" xfId="0" applyFont="1" applyFill="1" applyBorder="1" applyAlignment="1" applyProtection="1">
      <alignment horizontal="left" vertical="center" indent="1"/>
    </xf>
    <xf numFmtId="0" fontId="21" fillId="3" borderId="3" xfId="0" applyFont="1" applyFill="1" applyBorder="1" applyAlignment="1">
      <alignment horizontal="center" vertical="center"/>
    </xf>
    <xf numFmtId="0" fontId="2" fillId="5" borderId="15" xfId="0" applyFont="1" applyFill="1" applyBorder="1" applyAlignment="1">
      <alignment horizontal="justify" vertical="center" wrapText="1"/>
    </xf>
    <xf numFmtId="0" fontId="12" fillId="5" borderId="15" xfId="0" applyFont="1" applyFill="1" applyBorder="1" applyAlignment="1">
      <alignment horizontal="justify" vertical="center" wrapText="1"/>
    </xf>
    <xf numFmtId="0" fontId="2" fillId="5" borderId="16" xfId="0" applyFont="1" applyFill="1" applyBorder="1" applyAlignment="1">
      <alignment horizontal="justify" vertical="center" wrapText="1"/>
    </xf>
    <xf numFmtId="0" fontId="21" fillId="3" borderId="4" xfId="0" applyFont="1" applyFill="1" applyBorder="1" applyAlignment="1">
      <alignment vertical="center"/>
    </xf>
    <xf numFmtId="164" fontId="3" fillId="2" borderId="14" xfId="0" applyNumberFormat="1" applyFont="1" applyFill="1" applyBorder="1" applyAlignment="1">
      <alignment horizontal="center" vertical="center" wrapText="1"/>
    </xf>
    <xf numFmtId="164" fontId="3" fillId="0" borderId="14" xfId="0" applyNumberFormat="1" applyFont="1" applyBorder="1" applyAlignment="1">
      <alignment horizontal="center" vertical="center" wrapText="1"/>
    </xf>
    <xf numFmtId="0" fontId="20" fillId="3" borderId="1" xfId="0" applyFont="1" applyFill="1" applyBorder="1" applyAlignment="1">
      <alignment horizontal="center" vertical="center"/>
    </xf>
    <xf numFmtId="0" fontId="22" fillId="9" borderId="2"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3" fillId="3" borderId="4" xfId="0" applyFont="1" applyFill="1" applyBorder="1" applyAlignment="1">
      <alignment horizontal="center" vertical="center"/>
    </xf>
    <xf numFmtId="0" fontId="13" fillId="3" borderId="3" xfId="0" applyFont="1" applyFill="1" applyBorder="1" applyAlignment="1">
      <alignment horizontal="center" vertical="center"/>
    </xf>
    <xf numFmtId="0" fontId="3" fillId="5" borderId="2"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3"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3"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165" fontId="3" fillId="5" borderId="2" xfId="0" applyNumberFormat="1" applyFont="1" applyFill="1" applyBorder="1" applyAlignment="1" applyProtection="1">
      <alignment horizontal="center" vertical="center" wrapText="1"/>
      <protection locked="0"/>
    </xf>
    <xf numFmtId="165" fontId="3" fillId="5" borderId="3" xfId="0" applyNumberFormat="1" applyFont="1" applyFill="1" applyBorder="1" applyAlignment="1" applyProtection="1">
      <alignment horizontal="center" vertical="center" wrapText="1"/>
      <protection locked="0"/>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6" borderId="2" xfId="0" applyNumberFormat="1" applyFont="1" applyFill="1" applyBorder="1" applyAlignment="1">
      <alignment horizontal="center" vertical="center"/>
    </xf>
    <xf numFmtId="165" fontId="3" fillId="6" borderId="3" xfId="0" applyNumberFormat="1" applyFont="1" applyFill="1" applyBorder="1" applyAlignment="1">
      <alignment horizontal="center" vertical="center"/>
    </xf>
    <xf numFmtId="165" fontId="3" fillId="3" borderId="2" xfId="0" applyNumberFormat="1" applyFont="1" applyFill="1" applyBorder="1" applyAlignment="1">
      <alignment horizontal="center" vertical="center"/>
    </xf>
    <xf numFmtId="165" fontId="3" fillId="3" borderId="3" xfId="0" applyNumberFormat="1" applyFont="1" applyFill="1" applyBorder="1" applyAlignment="1">
      <alignment horizontal="center" vertical="center"/>
    </xf>
    <xf numFmtId="0" fontId="2" fillId="4" borderId="13" xfId="0" applyFont="1" applyFill="1" applyBorder="1" applyAlignment="1">
      <alignment horizontal="left" vertical="center" wrapText="1"/>
    </xf>
    <xf numFmtId="0" fontId="2" fillId="4" borderId="12" xfId="0" applyFont="1" applyFill="1" applyBorder="1" applyAlignment="1">
      <alignment horizontal="left" vertical="center" wrapText="1"/>
    </xf>
    <xf numFmtId="165" fontId="4" fillId="3" borderId="2" xfId="0" applyNumberFormat="1" applyFont="1" applyFill="1" applyBorder="1" applyAlignment="1" applyProtection="1">
      <alignment horizontal="center" vertical="center"/>
    </xf>
    <xf numFmtId="165" fontId="4" fillId="3" borderId="3" xfId="0" applyNumberFormat="1" applyFont="1" applyFill="1" applyBorder="1" applyAlignment="1" applyProtection="1">
      <alignment horizontal="center" vertical="center"/>
    </xf>
    <xf numFmtId="0" fontId="1" fillId="7" borderId="2" xfId="0" applyFont="1" applyFill="1" applyBorder="1" applyAlignment="1">
      <alignment horizontal="right" vertical="center" wrapText="1"/>
    </xf>
    <xf numFmtId="0" fontId="1" fillId="7" borderId="3" xfId="0" applyFont="1" applyFill="1" applyBorder="1" applyAlignment="1">
      <alignment horizontal="right" vertical="center" wrapText="1"/>
    </xf>
    <xf numFmtId="0" fontId="10" fillId="8" borderId="6" xfId="0" applyFont="1" applyFill="1" applyBorder="1" applyAlignment="1">
      <alignment horizontal="right" vertical="center" wrapText="1"/>
    </xf>
    <xf numFmtId="0" fontId="10" fillId="8" borderId="11" xfId="0" applyFont="1" applyFill="1" applyBorder="1" applyAlignment="1">
      <alignment horizontal="right" vertical="center" wrapText="1"/>
    </xf>
    <xf numFmtId="0" fontId="11" fillId="9" borderId="9" xfId="0" applyFont="1" applyFill="1" applyBorder="1" applyAlignment="1">
      <alignment horizontal="right" vertical="center" wrapText="1"/>
    </xf>
    <xf numFmtId="0" fontId="11" fillId="9" borderId="5" xfId="0" applyFont="1" applyFill="1" applyBorder="1" applyAlignment="1">
      <alignment horizontal="right" vertical="center" wrapText="1"/>
    </xf>
    <xf numFmtId="0" fontId="3" fillId="4" borderId="1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164" fontId="19" fillId="5" borderId="8" xfId="0" applyNumberFormat="1" applyFont="1" applyFill="1" applyBorder="1" applyAlignment="1" applyProtection="1">
      <alignment horizontal="center" vertical="center" wrapText="1"/>
      <protection locked="0"/>
    </xf>
    <xf numFmtId="164" fontId="19" fillId="5" borderId="12" xfId="0" applyNumberFormat="1" applyFont="1" applyFill="1" applyBorder="1" applyAlignment="1" applyProtection="1">
      <alignment horizontal="center" vertical="center" wrapText="1"/>
      <protection locked="0"/>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1" xfId="0" applyFont="1" applyFill="1" applyBorder="1" applyAlignment="1">
      <alignment horizontal="center" vertical="center"/>
    </xf>
    <xf numFmtId="0" fontId="18" fillId="7" borderId="2" xfId="0" applyFont="1" applyFill="1" applyBorder="1" applyAlignment="1">
      <alignment horizontal="right" vertical="center" wrapText="1"/>
    </xf>
    <xf numFmtId="0" fontId="18" fillId="7" borderId="3" xfId="0" applyFont="1" applyFill="1" applyBorder="1" applyAlignment="1">
      <alignment horizontal="right" vertical="center" wrapText="1"/>
    </xf>
    <xf numFmtId="0" fontId="10" fillId="8" borderId="1" xfId="0" applyFont="1" applyFill="1" applyBorder="1" applyAlignment="1">
      <alignment horizontal="right" vertical="center" wrapText="1"/>
    </xf>
    <xf numFmtId="0" fontId="11" fillId="9" borderId="1" xfId="0" applyFont="1" applyFill="1" applyBorder="1" applyAlignment="1">
      <alignment horizontal="righ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F9A02"/>
      <color rgb="FFFFCC99"/>
      <color rgb="FFFDE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G21"/>
  <sheetViews>
    <sheetView showGridLines="0" topLeftCell="A10" zoomScaleNormal="100" workbookViewId="0">
      <selection activeCell="A14" sqref="A14:XFD14"/>
    </sheetView>
  </sheetViews>
  <sheetFormatPr baseColWidth="10" defaultColWidth="8.83203125" defaultRowHeight="15" x14ac:dyDescent="0.2"/>
  <cols>
    <col min="1" max="1" width="45.83203125" customWidth="1"/>
    <col min="2" max="7" width="15.83203125" customWidth="1"/>
  </cols>
  <sheetData>
    <row r="1" spans="1:7" s="8" customFormat="1" ht="30" customHeight="1" x14ac:dyDescent="0.2">
      <c r="A1" s="84" t="s">
        <v>24</v>
      </c>
      <c r="B1" s="85"/>
      <c r="C1" s="85"/>
      <c r="D1" s="85"/>
      <c r="E1" s="85"/>
      <c r="F1" s="85"/>
      <c r="G1" s="86"/>
    </row>
    <row r="2" spans="1:7" s="2" customFormat="1" ht="80" customHeight="1" x14ac:dyDescent="0.2">
      <c r="A2" s="87" t="s">
        <v>55</v>
      </c>
      <c r="B2" s="88"/>
      <c r="C2" s="88"/>
      <c r="D2" s="88"/>
      <c r="E2" s="88"/>
      <c r="F2" s="88"/>
      <c r="G2" s="89"/>
    </row>
    <row r="3" spans="1:7" s="2" customFormat="1" ht="25" customHeight="1" x14ac:dyDescent="0.2">
      <c r="A3" s="92" t="s">
        <v>56</v>
      </c>
      <c r="B3" s="93"/>
      <c r="C3" s="93"/>
      <c r="D3" s="93"/>
      <c r="E3" s="93"/>
      <c r="F3" s="93"/>
      <c r="G3" s="94"/>
    </row>
    <row r="4" spans="1:7" s="2" customFormat="1" ht="220" customHeight="1" x14ac:dyDescent="0.2">
      <c r="A4" s="95" t="s">
        <v>57</v>
      </c>
      <c r="B4" s="96"/>
      <c r="C4" s="96"/>
      <c r="D4" s="96"/>
      <c r="E4" s="96"/>
      <c r="F4" s="96"/>
      <c r="G4" s="97"/>
    </row>
    <row r="5" spans="1:7" s="2" customFormat="1" ht="25" customHeight="1" x14ac:dyDescent="0.2">
      <c r="A5" s="92" t="s">
        <v>41</v>
      </c>
      <c r="B5" s="93"/>
      <c r="C5" s="93"/>
      <c r="D5" s="93"/>
      <c r="E5" s="93"/>
      <c r="F5" s="93"/>
      <c r="G5" s="94"/>
    </row>
    <row r="6" spans="1:7" s="2" customFormat="1" ht="190" customHeight="1" x14ac:dyDescent="0.2">
      <c r="A6" s="95" t="s">
        <v>58</v>
      </c>
      <c r="B6" s="96"/>
      <c r="C6" s="96" t="s">
        <v>7</v>
      </c>
      <c r="D6" s="96"/>
      <c r="E6" s="96"/>
      <c r="F6" s="96"/>
      <c r="G6" s="97"/>
    </row>
    <row r="7" spans="1:7" s="2" customFormat="1" ht="25" customHeight="1" x14ac:dyDescent="0.2">
      <c r="A7" s="92" t="s">
        <v>59</v>
      </c>
      <c r="B7" s="93"/>
      <c r="C7" s="93"/>
      <c r="D7" s="93"/>
      <c r="E7" s="93"/>
      <c r="F7" s="93"/>
      <c r="G7" s="94"/>
    </row>
    <row r="8" spans="1:7" s="2" customFormat="1" ht="50" customHeight="1" x14ac:dyDescent="0.2">
      <c r="A8" s="95" t="s">
        <v>60</v>
      </c>
      <c r="B8" s="96"/>
      <c r="C8" s="96" t="s">
        <v>16</v>
      </c>
      <c r="D8" s="96"/>
      <c r="E8" s="96"/>
      <c r="F8" s="96"/>
      <c r="G8" s="97"/>
    </row>
    <row r="9" spans="1:7" s="2" customFormat="1" ht="25" customHeight="1" x14ac:dyDescent="0.2">
      <c r="A9" s="92" t="s">
        <v>61</v>
      </c>
      <c r="B9" s="93"/>
      <c r="C9" s="93"/>
      <c r="D9" s="93"/>
      <c r="E9" s="93"/>
      <c r="F9" s="93"/>
      <c r="G9" s="94"/>
    </row>
    <row r="10" spans="1:7" s="2" customFormat="1" ht="130" customHeight="1" x14ac:dyDescent="0.2">
      <c r="A10" s="95" t="s">
        <v>62</v>
      </c>
      <c r="B10" s="96"/>
      <c r="C10" s="96"/>
      <c r="D10" s="96"/>
      <c r="E10" s="96"/>
      <c r="F10" s="96"/>
      <c r="G10" s="97"/>
    </row>
    <row r="11" spans="1:7" s="2" customFormat="1" ht="25" customHeight="1" x14ac:dyDescent="0.2">
      <c r="A11" s="92" t="s">
        <v>63</v>
      </c>
      <c r="B11" s="93"/>
      <c r="C11" s="93"/>
      <c r="D11" s="93"/>
      <c r="E11" s="93"/>
      <c r="F11" s="93"/>
      <c r="G11" s="94"/>
    </row>
    <row r="12" spans="1:7" s="2" customFormat="1" ht="130" customHeight="1" x14ac:dyDescent="0.2">
      <c r="A12" s="95" t="s">
        <v>64</v>
      </c>
      <c r="B12" s="96"/>
      <c r="C12" s="96"/>
      <c r="D12" s="96"/>
      <c r="E12" s="96"/>
      <c r="F12" s="96"/>
      <c r="G12" s="97"/>
    </row>
    <row r="13" spans="1:7" s="2" customFormat="1" ht="25" customHeight="1" x14ac:dyDescent="0.2">
      <c r="A13" s="92" t="s">
        <v>65</v>
      </c>
      <c r="B13" s="93"/>
      <c r="C13" s="93"/>
      <c r="D13" s="93"/>
      <c r="E13" s="93"/>
      <c r="F13" s="93"/>
      <c r="G13" s="94"/>
    </row>
    <row r="14" spans="1:7" s="2" customFormat="1" ht="210" customHeight="1" x14ac:dyDescent="0.2">
      <c r="A14" s="95" t="s">
        <v>66</v>
      </c>
      <c r="B14" s="96"/>
      <c r="C14" s="96"/>
      <c r="D14" s="96"/>
      <c r="E14" s="96"/>
      <c r="F14" s="96"/>
      <c r="G14" s="97"/>
    </row>
    <row r="15" spans="1:7" ht="25" customHeight="1" x14ac:dyDescent="0.2">
      <c r="A15" s="12" t="s">
        <v>0</v>
      </c>
      <c r="B15" s="13" t="s">
        <v>18</v>
      </c>
      <c r="C15" s="13" t="s">
        <v>19</v>
      </c>
      <c r="D15" s="13" t="s">
        <v>20</v>
      </c>
      <c r="E15" s="13" t="s">
        <v>21</v>
      </c>
      <c r="F15" s="13" t="s">
        <v>22</v>
      </c>
      <c r="G15" s="13" t="s">
        <v>23</v>
      </c>
    </row>
    <row r="16" spans="1:7" ht="20" customHeight="1" x14ac:dyDescent="0.2">
      <c r="A16" s="75" t="s">
        <v>11</v>
      </c>
      <c r="B16" s="14" t="s">
        <v>67</v>
      </c>
      <c r="C16" s="14" t="s">
        <v>67</v>
      </c>
      <c r="D16" s="14" t="s">
        <v>70</v>
      </c>
      <c r="E16" s="14" t="s">
        <v>70</v>
      </c>
      <c r="F16" s="14" t="s">
        <v>72</v>
      </c>
      <c r="G16" s="14" t="s">
        <v>74</v>
      </c>
    </row>
    <row r="17" spans="1:7" ht="20" customHeight="1" x14ac:dyDescent="0.2">
      <c r="A17" s="76" t="s">
        <v>10</v>
      </c>
      <c r="B17" s="14" t="s">
        <v>68</v>
      </c>
      <c r="C17" s="14" t="s">
        <v>68</v>
      </c>
      <c r="D17" s="14" t="s">
        <v>43</v>
      </c>
      <c r="E17" s="14" t="s">
        <v>43</v>
      </c>
      <c r="F17" s="14" t="s">
        <v>70</v>
      </c>
      <c r="G17" s="14" t="s">
        <v>67</v>
      </c>
    </row>
    <row r="18" spans="1:7" ht="20" customHeight="1" x14ac:dyDescent="0.2">
      <c r="A18" s="76" t="s">
        <v>9</v>
      </c>
      <c r="B18" s="14" t="s">
        <v>69</v>
      </c>
      <c r="C18" s="14" t="s">
        <v>69</v>
      </c>
      <c r="D18" s="14" t="s">
        <v>71</v>
      </c>
      <c r="E18" s="14" t="s">
        <v>71</v>
      </c>
      <c r="F18" s="14" t="s">
        <v>73</v>
      </c>
      <c r="G18" s="14" t="s">
        <v>75</v>
      </c>
    </row>
    <row r="19" spans="1:7" ht="20" customHeight="1" x14ac:dyDescent="0.2">
      <c r="A19" s="75" t="s">
        <v>8</v>
      </c>
      <c r="B19" s="14" t="s">
        <v>25</v>
      </c>
      <c r="C19" s="14" t="s">
        <v>25</v>
      </c>
      <c r="D19" s="14" t="s">
        <v>25</v>
      </c>
      <c r="E19" s="14" t="s">
        <v>25</v>
      </c>
      <c r="F19" s="14" t="s">
        <v>25</v>
      </c>
      <c r="G19" s="14" t="s">
        <v>25</v>
      </c>
    </row>
    <row r="20" spans="1:7" ht="20" customHeight="1" x14ac:dyDescent="0.2">
      <c r="A20" s="77" t="s">
        <v>7</v>
      </c>
      <c r="B20" s="66" t="s">
        <v>17</v>
      </c>
      <c r="C20" s="66" t="s">
        <v>17</v>
      </c>
      <c r="D20" s="66" t="s">
        <v>17</v>
      </c>
      <c r="E20" s="66" t="s">
        <v>17</v>
      </c>
      <c r="F20" s="66" t="s">
        <v>17</v>
      </c>
      <c r="G20" s="66" t="s">
        <v>17</v>
      </c>
    </row>
    <row r="21" spans="1:7" ht="20" customHeight="1" x14ac:dyDescent="0.2">
      <c r="A21" s="68" t="s">
        <v>6</v>
      </c>
      <c r="B21" s="67"/>
      <c r="C21" s="67"/>
      <c r="D21" s="67"/>
      <c r="E21" s="67"/>
      <c r="F21" s="90"/>
      <c r="G21" s="91"/>
    </row>
  </sheetData>
  <sheetProtection algorithmName="SHA-512" hashValue="2yPH/MKwHKB3GWzvC0UMU3l9h4dfTJJLc6iGFN4TZcLQq8Py4Hp3LZRDaxcOSrxleaAHOQF1ry30GcKK5eJbCQ==" saltValue="wgL5WiaPeph8DGj6CKYI4w==" spinCount="100000" sheet="1" objects="1" scenarios="1"/>
  <mergeCells count="15">
    <mergeCell ref="A1:G1"/>
    <mergeCell ref="A2:G2"/>
    <mergeCell ref="F21:G21"/>
    <mergeCell ref="A3:G3"/>
    <mergeCell ref="A4:G4"/>
    <mergeCell ref="A5:G5"/>
    <mergeCell ref="A6:G6"/>
    <mergeCell ref="A7:G7"/>
    <mergeCell ref="A8:G8"/>
    <mergeCell ref="A9:G9"/>
    <mergeCell ref="A10:G10"/>
    <mergeCell ref="A11:G11"/>
    <mergeCell ref="A12:G12"/>
    <mergeCell ref="A13:G13"/>
    <mergeCell ref="A14:G14"/>
  </mergeCells>
  <pageMargins left="0.31496062992125984" right="0.31496062992125984" top="0.35433070866141736" bottom="0.35433070866141736" header="0.31496062992125984" footer="0.31496062992125984"/>
  <pageSetup paperSize="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7024-C0F0-B44E-941B-87D79D3F4AD4}">
  <dimension ref="A1:G19"/>
  <sheetViews>
    <sheetView showGridLines="0" zoomScale="90" zoomScaleNormal="90" workbookViewId="0">
      <selection activeCell="C4" sqref="C4"/>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48" t="s">
        <v>32</v>
      </c>
      <c r="B1" s="49"/>
      <c r="C1" s="50"/>
      <c r="D1" s="49"/>
      <c r="E1" s="50"/>
      <c r="F1" s="49"/>
      <c r="G1" s="50"/>
    </row>
    <row r="2" spans="1:7" ht="30" customHeight="1" x14ac:dyDescent="0.2">
      <c r="A2" s="51" t="s">
        <v>33</v>
      </c>
      <c r="B2" s="49"/>
      <c r="C2" s="52" t="str">
        <f>'Beoordelaar 1'!C1:D1</f>
        <v>Inschrijver 1</v>
      </c>
      <c r="D2" s="53"/>
      <c r="E2" s="52" t="str">
        <f>'Beoordelaar 1'!F1</f>
        <v>Inschrijver 2</v>
      </c>
      <c r="F2" s="53"/>
      <c r="G2" s="52" t="str">
        <f>'Beoordelaar 1'!I1</f>
        <v>Inschrijver 3</v>
      </c>
    </row>
    <row r="3" spans="1:7" s="2" customFormat="1" ht="35" customHeight="1" x14ac:dyDescent="0.2">
      <c r="A3" s="54" t="s">
        <v>37</v>
      </c>
      <c r="B3" s="49"/>
      <c r="C3" s="55" t="e">
        <f>Consensus!D52</f>
        <v>#VALUE!</v>
      </c>
      <c r="D3" s="53"/>
      <c r="E3" s="55" t="e">
        <f>Consensus!G52</f>
        <v>#VALUE!</v>
      </c>
      <c r="F3" s="53"/>
      <c r="G3" s="55" t="e">
        <f>Consensus!J52</f>
        <v>#VALUE!</v>
      </c>
    </row>
    <row r="4" spans="1:7" s="2" customFormat="1" ht="35" customHeight="1" x14ac:dyDescent="0.2">
      <c r="A4" s="54" t="s">
        <v>38</v>
      </c>
      <c r="B4" s="49"/>
      <c r="C4" s="56" t="e">
        <f>Consensus!D104</f>
        <v>#VALUE!</v>
      </c>
      <c r="D4" s="53"/>
      <c r="E4" s="56" t="e">
        <f>Consensus!G104</f>
        <v>#VALUE!</v>
      </c>
      <c r="F4" s="53"/>
      <c r="G4" s="56" t="e">
        <f>Consensus!J104</f>
        <v>#VALUE!</v>
      </c>
    </row>
    <row r="5" spans="1:7" ht="30" customHeight="1" x14ac:dyDescent="0.2">
      <c r="A5" s="57" t="s">
        <v>34</v>
      </c>
      <c r="B5" s="49"/>
      <c r="C5" s="58" t="e">
        <f>C3+C4</f>
        <v>#VALUE!</v>
      </c>
      <c r="D5" s="53"/>
      <c r="E5" s="58" t="e">
        <f>E3+E4</f>
        <v>#VALUE!</v>
      </c>
      <c r="F5" s="53"/>
      <c r="G5" s="58" t="e">
        <f>G3+G4</f>
        <v>#VALUE!</v>
      </c>
    </row>
    <row r="6" spans="1:7" ht="15" customHeight="1" x14ac:dyDescent="0.2"/>
    <row r="7" spans="1:7" ht="30" customHeight="1" x14ac:dyDescent="0.2">
      <c r="A7" s="59" t="s">
        <v>35</v>
      </c>
      <c r="B7" s="49"/>
      <c r="C7" s="60">
        <v>0</v>
      </c>
      <c r="D7" s="53"/>
      <c r="E7" s="60">
        <v>0</v>
      </c>
      <c r="F7" s="53"/>
      <c r="G7" s="60">
        <v>0</v>
      </c>
    </row>
    <row r="9" spans="1:7" ht="30" customHeight="1" x14ac:dyDescent="0.2">
      <c r="A9" s="61" t="s">
        <v>36</v>
      </c>
      <c r="B9" s="49"/>
      <c r="C9" s="62" t="e">
        <f>C7-C5</f>
        <v>#VALUE!</v>
      </c>
      <c r="D9" s="63"/>
      <c r="E9" s="62" t="e">
        <f>E7-E5</f>
        <v>#VALUE!</v>
      </c>
      <c r="F9" s="63"/>
      <c r="G9" s="62" t="e">
        <f>G7-G5</f>
        <v>#VALUE!</v>
      </c>
    </row>
    <row r="16" spans="1:7" ht="16" x14ac:dyDescent="0.2">
      <c r="C16" s="9"/>
    </row>
    <row r="17" spans="3:3" ht="16" x14ac:dyDescent="0.2">
      <c r="C17" s="9"/>
    </row>
    <row r="18" spans="3:3" ht="16" x14ac:dyDescent="0.2">
      <c r="C18" s="9"/>
    </row>
    <row r="19" spans="3:3" ht="16" x14ac:dyDescent="0.2">
      <c r="C19" s="9"/>
    </row>
  </sheetData>
  <sheetProtection algorithmName="SHA-512" hashValue="EE5F5zgKDO8dYObPqRLjLPqUdRd250ik914WcYImuo/OK26G9VhRnzV1I4vUfTI9MiV24Aw/5M5gESF5/kp64Q==" saltValue="L/C5eKwfn49cLazzA5LyS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488A-CEE1-5042-8D0B-937987620DBD}">
  <dimension ref="A1:K16"/>
  <sheetViews>
    <sheetView showGridLines="0" tabSelected="1" topLeftCell="A2" workbookViewId="0">
      <selection activeCell="F14" sqref="F14"/>
    </sheetView>
  </sheetViews>
  <sheetFormatPr baseColWidth="10" defaultRowHeight="15" x14ac:dyDescent="0.2"/>
  <cols>
    <col min="1" max="1" width="27.83203125" customWidth="1"/>
    <col min="2" max="7" width="13.83203125" customWidth="1"/>
    <col min="8" max="8" width="15.83203125" customWidth="1"/>
  </cols>
  <sheetData>
    <row r="1" spans="1:11" ht="30" customHeight="1" x14ac:dyDescent="0.2">
      <c r="A1" s="84" t="s">
        <v>76</v>
      </c>
      <c r="B1" s="85"/>
      <c r="C1" s="85"/>
      <c r="D1" s="85"/>
      <c r="E1" s="85"/>
      <c r="F1" s="85"/>
      <c r="G1" s="86"/>
      <c r="H1" s="6"/>
      <c r="I1" s="6"/>
      <c r="J1" s="6"/>
      <c r="K1" s="7"/>
    </row>
    <row r="2" spans="1:11" ht="60" customHeight="1" x14ac:dyDescent="0.2">
      <c r="A2" s="101" t="s">
        <v>77</v>
      </c>
      <c r="B2" s="102"/>
      <c r="C2" s="102"/>
      <c r="D2" s="102"/>
      <c r="E2" s="102"/>
      <c r="F2" s="102"/>
      <c r="G2" s="103"/>
    </row>
    <row r="3" spans="1:11" ht="35" customHeight="1" x14ac:dyDescent="0.2">
      <c r="A3" s="92" t="s">
        <v>50</v>
      </c>
      <c r="B3" s="93"/>
      <c r="C3" s="93"/>
      <c r="D3" s="93"/>
      <c r="E3" s="93"/>
      <c r="F3" s="93"/>
      <c r="G3" s="94"/>
    </row>
    <row r="4" spans="1:11" ht="54" customHeight="1" x14ac:dyDescent="0.2">
      <c r="A4" s="98" t="s">
        <v>45</v>
      </c>
      <c r="B4" s="99"/>
      <c r="C4" s="99"/>
      <c r="D4" s="99"/>
      <c r="E4" s="99"/>
      <c r="F4" s="99"/>
      <c r="G4" s="100"/>
    </row>
    <row r="5" spans="1:11" ht="54" customHeight="1" x14ac:dyDescent="0.2">
      <c r="A5" s="98" t="s">
        <v>46</v>
      </c>
      <c r="B5" s="99"/>
      <c r="C5" s="99"/>
      <c r="D5" s="99"/>
      <c r="E5" s="99"/>
      <c r="F5" s="99"/>
      <c r="G5" s="100"/>
    </row>
    <row r="6" spans="1:11" ht="54" customHeight="1" x14ac:dyDescent="0.2">
      <c r="A6" s="98" t="s">
        <v>47</v>
      </c>
      <c r="B6" s="99"/>
      <c r="C6" s="99"/>
      <c r="D6" s="99"/>
      <c r="E6" s="99"/>
      <c r="F6" s="99"/>
      <c r="G6" s="100"/>
    </row>
    <row r="7" spans="1:11" ht="54" customHeight="1" x14ac:dyDescent="0.2">
      <c r="A7" s="98" t="s">
        <v>48</v>
      </c>
      <c r="B7" s="99"/>
      <c r="C7" s="99"/>
      <c r="D7" s="99"/>
      <c r="E7" s="99"/>
      <c r="F7" s="99"/>
      <c r="G7" s="100"/>
    </row>
    <row r="8" spans="1:11" ht="54" customHeight="1" x14ac:dyDescent="0.2">
      <c r="A8" s="98" t="s">
        <v>49</v>
      </c>
      <c r="B8" s="99"/>
      <c r="C8" s="99"/>
      <c r="D8" s="99"/>
      <c r="E8" s="99"/>
      <c r="F8" s="99"/>
      <c r="G8" s="100"/>
    </row>
    <row r="9" spans="1:11" ht="54" customHeight="1" x14ac:dyDescent="0.2">
      <c r="A9" s="98" t="s">
        <v>78</v>
      </c>
      <c r="B9" s="99"/>
      <c r="C9" s="99"/>
      <c r="D9" s="99"/>
      <c r="E9" s="99"/>
      <c r="F9" s="99"/>
      <c r="G9" s="100"/>
    </row>
    <row r="10" spans="1:11" ht="30" customHeight="1" x14ac:dyDescent="0.2">
      <c r="A10" s="12" t="s">
        <v>0</v>
      </c>
      <c r="B10" s="12" t="s">
        <v>45</v>
      </c>
      <c r="C10" s="12" t="s">
        <v>46</v>
      </c>
      <c r="D10" s="12" t="s">
        <v>47</v>
      </c>
      <c r="E10" s="12" t="s">
        <v>48</v>
      </c>
      <c r="F10" s="12" t="s">
        <v>49</v>
      </c>
      <c r="G10" s="12" t="s">
        <v>78</v>
      </c>
    </row>
    <row r="11" spans="1:11" ht="20" customHeight="1" x14ac:dyDescent="0.2">
      <c r="A11" s="69" t="s">
        <v>11</v>
      </c>
      <c r="B11" s="14" t="s">
        <v>79</v>
      </c>
      <c r="C11" s="14" t="s">
        <v>79</v>
      </c>
      <c r="D11" s="14" t="s">
        <v>79</v>
      </c>
      <c r="E11" s="14" t="s">
        <v>79</v>
      </c>
      <c r="F11" s="14" t="s">
        <v>79</v>
      </c>
      <c r="G11" s="14" t="s">
        <v>79</v>
      </c>
    </row>
    <row r="12" spans="1:11" ht="20" customHeight="1" x14ac:dyDescent="0.2">
      <c r="A12" s="70" t="s">
        <v>10</v>
      </c>
      <c r="B12" s="14" t="s">
        <v>80</v>
      </c>
      <c r="C12" s="14" t="s">
        <v>80</v>
      </c>
      <c r="D12" s="14" t="s">
        <v>80</v>
      </c>
      <c r="E12" s="14" t="s">
        <v>80</v>
      </c>
      <c r="F12" s="14" t="s">
        <v>80</v>
      </c>
      <c r="G12" s="14" t="s">
        <v>80</v>
      </c>
    </row>
    <row r="13" spans="1:11" ht="20" customHeight="1" x14ac:dyDescent="0.2">
      <c r="A13" s="70" t="s">
        <v>9</v>
      </c>
      <c r="B13" s="14" t="s">
        <v>44</v>
      </c>
      <c r="C13" s="14" t="s">
        <v>44</v>
      </c>
      <c r="D13" s="14" t="s">
        <v>44</v>
      </c>
      <c r="E13" s="14" t="s">
        <v>44</v>
      </c>
      <c r="F13" s="14" t="s">
        <v>44</v>
      </c>
      <c r="G13" s="14" t="s">
        <v>44</v>
      </c>
    </row>
    <row r="14" spans="1:11" ht="20" customHeight="1" x14ac:dyDescent="0.2">
      <c r="A14" s="69" t="s">
        <v>8</v>
      </c>
      <c r="B14" s="14" t="s">
        <v>25</v>
      </c>
      <c r="C14" s="14" t="s">
        <v>25</v>
      </c>
      <c r="D14" s="14" t="s">
        <v>25</v>
      </c>
      <c r="E14" s="14" t="s">
        <v>25</v>
      </c>
      <c r="F14" s="14" t="s">
        <v>25</v>
      </c>
      <c r="G14" s="14" t="s">
        <v>42</v>
      </c>
    </row>
    <row r="15" spans="1:11" ht="20" customHeight="1" x14ac:dyDescent="0.2">
      <c r="A15" s="69" t="s">
        <v>7</v>
      </c>
      <c r="B15" s="15" t="s">
        <v>17</v>
      </c>
      <c r="C15" s="15" t="s">
        <v>17</v>
      </c>
      <c r="D15" s="15" t="s">
        <v>17</v>
      </c>
      <c r="E15" s="15" t="s">
        <v>17</v>
      </c>
      <c r="F15" s="15" t="s">
        <v>17</v>
      </c>
      <c r="G15" s="14" t="s">
        <v>25</v>
      </c>
    </row>
    <row r="16" spans="1:11" x14ac:dyDescent="0.2">
      <c r="A16" s="68" t="s">
        <v>6</v>
      </c>
      <c r="B16" s="78"/>
      <c r="C16" s="78"/>
      <c r="D16" s="78"/>
      <c r="E16" s="78"/>
      <c r="F16" s="78"/>
      <c r="G16" s="74"/>
    </row>
  </sheetData>
  <sheetProtection algorithmName="SHA-512" hashValue="R8qJ9RdiNJASGRroFmZNKF596qJVlvvJDlfAze6MQgGR5lewtq5LScgyTy9wdkgrhecj50/a8KdhqPRAnWqkOA==" saltValue="Y/uw7ODlAh92fSoyAv9OYg==" spinCount="100000" sheet="1" objects="1" scenarios="1"/>
  <mergeCells count="9">
    <mergeCell ref="A7:G7"/>
    <mergeCell ref="A8:G8"/>
    <mergeCell ref="A9:G9"/>
    <mergeCell ref="A1:G1"/>
    <mergeCell ref="A2:G2"/>
    <mergeCell ref="A3:G3"/>
    <mergeCell ref="A4:G4"/>
    <mergeCell ref="A5:G5"/>
    <mergeCell ref="A6: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30"/>
  <sheetViews>
    <sheetView showGridLines="0" zoomScale="85" zoomScaleNormal="85" zoomScalePageLayoutView="85" workbookViewId="0">
      <pane ySplit="1" topLeftCell="A12" activePane="bottomLeft" state="frozen"/>
      <selection pane="bottomLeft" activeCell="A30" sqref="A2:XFD30"/>
    </sheetView>
  </sheetViews>
  <sheetFormatPr baseColWidth="10" defaultColWidth="8.83203125" defaultRowHeight="13" x14ac:dyDescent="0.15"/>
  <cols>
    <col min="1" max="1" width="100.83203125" style="1" customWidth="1"/>
    <col min="2" max="2" width="2.83203125" style="26" customWidth="1"/>
    <col min="3" max="3" width="25.83203125" style="27" customWidth="1"/>
    <col min="4" max="4" width="3.83203125" style="27" customWidth="1"/>
    <col min="5" max="5" width="2.83203125" style="27" customWidth="1"/>
    <col min="6" max="6" width="25.83203125" style="27" customWidth="1"/>
    <col min="7" max="7" width="3.83203125" style="27" customWidth="1"/>
    <col min="8" max="8" width="2.83203125" style="27" customWidth="1"/>
    <col min="9" max="9" width="25.83203125" style="1" customWidth="1"/>
    <col min="10" max="10" width="3.83203125" style="1" customWidth="1"/>
    <col min="11" max="11" width="11.6640625" style="1" bestFit="1" customWidth="1"/>
    <col min="12" max="16384" width="8.83203125" style="1"/>
  </cols>
  <sheetData>
    <row r="1" spans="1:11" ht="50" customHeight="1" x14ac:dyDescent="0.2">
      <c r="A1" s="16" t="s">
        <v>1</v>
      </c>
      <c r="B1" s="5"/>
      <c r="C1" s="106" t="s">
        <v>51</v>
      </c>
      <c r="D1" s="107"/>
      <c r="E1" s="5"/>
      <c r="F1" s="106" t="s">
        <v>52</v>
      </c>
      <c r="G1" s="107"/>
      <c r="H1" s="5"/>
      <c r="I1" s="106" t="s">
        <v>53</v>
      </c>
      <c r="J1" s="107"/>
      <c r="K1" s="17"/>
    </row>
    <row r="2" spans="1:11" ht="30" customHeight="1" x14ac:dyDescent="0.15">
      <c r="A2" s="18" t="s">
        <v>39</v>
      </c>
      <c r="B2" s="10"/>
      <c r="C2" s="108" t="s">
        <v>16</v>
      </c>
      <c r="D2" s="109"/>
      <c r="E2" s="10"/>
      <c r="F2" s="108" t="s">
        <v>16</v>
      </c>
      <c r="G2" s="109"/>
      <c r="H2" s="10"/>
      <c r="I2" s="108" t="s">
        <v>16</v>
      </c>
      <c r="J2" s="109"/>
    </row>
    <row r="3" spans="1:11" ht="20" customHeight="1" x14ac:dyDescent="0.15">
      <c r="A3" s="71" t="str">
        <f>'Beoordelen open vragen'!A3</f>
        <v>6.1.1	PLAN VAN AANPAK (AANVANG DIENSTVERLENING)</v>
      </c>
      <c r="B3" s="11"/>
      <c r="C3" s="4" t="s">
        <v>6</v>
      </c>
      <c r="D3" s="19"/>
      <c r="E3" s="11"/>
      <c r="F3" s="4" t="s">
        <v>6</v>
      </c>
      <c r="G3" s="19"/>
      <c r="H3" s="11"/>
      <c r="I3" s="4" t="s">
        <v>6</v>
      </c>
      <c r="J3" s="19"/>
    </row>
    <row r="4" spans="1:11" ht="280" customHeight="1" x14ac:dyDescent="0.15">
      <c r="A4" s="72" t="str">
        <f>'Beoordelen open vragen'!A4</f>
        <v xml:space="preserve">Inschrijver dient te beschrijven op maximaal 4 A4 (toe te voegen op TenderNed)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(ZAAM-diensten en alle scholen) van de opdrachtgever? Inschrijver beschrijft daarbij minimaal hoe zij vanuit een partnerschap met een langdurige insteek zich gaat verdiepen over de verschillende scholen in cultuur, behoefte, aard van het onderwijs en plaats van de school in de samenleving;
•	Op welke wijze geeft inschrijver invulling aan de verbinding tussen onderwijsgevende kandidaten uit de kandidatenmarkt en haar eigen database en de opdrachtgever bij aanvang van de dienstverlening;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11"/>
      <c r="C4" s="104" t="s">
        <v>4</v>
      </c>
      <c r="D4" s="105"/>
      <c r="E4" s="11"/>
      <c r="F4" s="104" t="s">
        <v>4</v>
      </c>
      <c r="G4" s="105"/>
      <c r="H4" s="11"/>
      <c r="I4" s="104" t="s">
        <v>4</v>
      </c>
      <c r="J4" s="105"/>
    </row>
    <row r="5" spans="1:11" ht="20" customHeight="1" x14ac:dyDescent="0.15">
      <c r="A5" s="71" t="str">
        <f>'Beoordelen open vragen'!A5</f>
        <v>6.1.2	GOED WERKGEVERSCHAP</v>
      </c>
      <c r="B5" s="11"/>
      <c r="C5" s="4" t="s">
        <v>6</v>
      </c>
      <c r="D5" s="20"/>
      <c r="E5" s="11"/>
      <c r="F5" s="4" t="s">
        <v>6</v>
      </c>
      <c r="G5" s="20"/>
      <c r="H5" s="11"/>
      <c r="I5" s="4" t="s">
        <v>6</v>
      </c>
      <c r="J5" s="20"/>
    </row>
    <row r="6" spans="1:11" ht="220" customHeight="1" x14ac:dyDescent="0.15">
      <c r="A6" s="72" t="str">
        <f>'Beoordelen open vragen'!A6</f>
        <v>Inschrijver dient te beschrijven op maximaal 4 A4 (toe te voegen op TenderNed) op welke wijze zij invulling geef aan goed werkgeverschap gericht op haar eigen en toekomstige medewerkers in deze vraag gericht op Onderwijsgevend personeel (OP). Het doel van deze vraag is dat opdrachtgever van inschrijver wil weten hoe aantrekkelijk zij als werkgever is in combinatie met de opdrachtgever en beschrijft hierbij minimaal de volgende punten;
1.	Communicatie (middelen/ frequentie) met potentiële OP-kandidaten;
2.	Communicatie (middelen/ frequentie) met OP-medewerkers onder contract;
3.	Organiseren (gezamenlijke) events voor OP-kandidaten;
4.	Ontwikkeling (deskundigheidsbevordering) van OP-medewerkers onder contract van de opdrachtnemer en OP-medewerkers van de opdrachtgever (daarbij tevens lettend op een eigen opleidingsprogramma maar ook op de ZAAM Academie en Opleidingsschool De Dam);
5.	Ontwikkeling potentiële OP-kandidaten;
6.	De wijze van langdurig binden en motiveren van potentiële OP-kandidaten (binnen en buiten de regio Amsterdam) aan de organisatie van de inschrijver in combinatie met de opdrachtgever als 1 geheel;
7.	Wat inschrijver aan aanvullende arbeidsvoorwaarden biedt voor OP-krachten in de regio Amsterdam ter voorkoming van vertrek om economische (hoge woonlasten) redenen.</v>
      </c>
      <c r="B6" s="11"/>
      <c r="C6" s="104" t="s">
        <v>4</v>
      </c>
      <c r="D6" s="105"/>
      <c r="E6" s="11"/>
      <c r="F6" s="104" t="s">
        <v>4</v>
      </c>
      <c r="G6" s="105"/>
      <c r="H6" s="11"/>
      <c r="I6" s="104" t="s">
        <v>4</v>
      </c>
      <c r="J6" s="105"/>
    </row>
    <row r="7" spans="1:11" ht="20" customHeight="1" x14ac:dyDescent="0.15">
      <c r="A7" s="71" t="str">
        <f>'Beoordelen open vragen'!A7</f>
        <v xml:space="preserve">6.1.3	DASHBOARD KLANT- EN MEDEWERKERSERVARINGEN </v>
      </c>
      <c r="B7" s="11"/>
      <c r="C7" s="4" t="s">
        <v>6</v>
      </c>
      <c r="D7" s="20"/>
      <c r="E7" s="11"/>
      <c r="F7" s="4" t="s">
        <v>6</v>
      </c>
      <c r="G7" s="20"/>
      <c r="H7" s="11"/>
      <c r="I7" s="4" t="s">
        <v>6</v>
      </c>
      <c r="J7" s="20"/>
    </row>
    <row r="8" spans="1:11" ht="150" customHeight="1" x14ac:dyDescent="0.15">
      <c r="A8" s="72" t="str">
        <f>'Beoordelen open vragen'!A8</f>
        <v>Inschrijver dient te beschrijven op maximaal 2 A4 (toe te voegen op TenderNed) op welke wijze zij informatie verzamelt, analyseert, presenteert en omzet naar (welke) acties, omtrent de ervaringen en tevredenheid van klanten en potentiële kandidaten (ingedeeld in functiegroepen) die onder contract bij inschrijver zijn. Inschrijver laat daarbij een dashboard zien in de inschrijving waaruit de meerwaarde hiervan blijkt.</v>
      </c>
      <c r="B8" s="11"/>
      <c r="C8" s="104" t="s">
        <v>4</v>
      </c>
      <c r="D8" s="105"/>
      <c r="E8" s="11"/>
      <c r="F8" s="104" t="s">
        <v>4</v>
      </c>
      <c r="G8" s="105"/>
      <c r="H8" s="11"/>
      <c r="I8" s="104" t="s">
        <v>4</v>
      </c>
      <c r="J8" s="105"/>
    </row>
    <row r="9" spans="1:11" ht="20" customHeight="1" x14ac:dyDescent="0.15">
      <c r="A9" s="71" t="str">
        <f>'Beoordelen open vragen'!A9</f>
        <v>6.1.4	AANPAK WERVING- EN SELECTIEPROCES EN DATABASE</v>
      </c>
      <c r="B9" s="11"/>
      <c r="C9" s="4" t="s">
        <v>6</v>
      </c>
      <c r="D9" s="20"/>
      <c r="E9" s="11"/>
      <c r="F9" s="4" t="s">
        <v>6</v>
      </c>
      <c r="G9" s="20"/>
      <c r="H9" s="11"/>
      <c r="I9" s="4" t="s">
        <v>6</v>
      </c>
      <c r="J9" s="20"/>
    </row>
    <row r="10" spans="1:11" ht="180" customHeight="1" x14ac:dyDescent="0.15">
      <c r="A10" s="72" t="str">
        <f>'Beoordelen open vragen'!A10:B10</f>
        <v xml:space="preserve">Inschrijver dient te beschrijven op maximaal 3 A4 (toe te voegen op TenderNed) welke werkwijze zij hanteert bij of voorafgaand van een aanvraag voor onderwijsgevend personeel voor een Voortgezet Onderwijsorganisatie. Inschrijver beschrijft hierbij minimaal;
•	Het intakeproces met de aanvrager; 
•	de wijze van werven en selecteren, toetsing CV, competenties, bevoegdheid; 
•	het voorstellen van geschikte kandidaten (waarbij inschrijver duidelijk aangeeft in welke mate de vertegenwoordiger van de inschrijver die de kandidaat voorstelt de kandidaat kent, kan adviseren over inzet op de specifieke school en aandachtspunten); 
•	Op welke wijze inschrijver een zoekopdracht afsluit in geval van niet kunnen vervullen van de vacature en bij invullen van de vacature (monitoren of de plaatsing ook daadwerkelijk aan de verwachtingen van aanvragen en de kandidaat is verlopen).
Hierin wordt er verwacht dat de inschrijver duidelijk beschrijft wat de rol van de aanbestedende dienst in deze procedure is. </v>
      </c>
      <c r="B10" s="11"/>
      <c r="C10" s="104" t="s">
        <v>4</v>
      </c>
      <c r="D10" s="105"/>
      <c r="E10" s="11"/>
      <c r="F10" s="104" t="s">
        <v>4</v>
      </c>
      <c r="G10" s="105"/>
      <c r="H10" s="11"/>
      <c r="I10" s="104" t="s">
        <v>4</v>
      </c>
      <c r="J10" s="105"/>
    </row>
    <row r="11" spans="1:11" ht="20" customHeight="1" x14ac:dyDescent="0.15">
      <c r="A11" s="71" t="str">
        <f>'Beoordelen open vragen'!A11</f>
        <v>6.1.5	TEAM ACCOUNT-/ SUCCESMANAGEMENT/ PARTNERSCHAP</v>
      </c>
      <c r="B11" s="11"/>
      <c r="C11" s="4" t="s">
        <v>6</v>
      </c>
      <c r="D11" s="20"/>
      <c r="E11" s="11"/>
      <c r="F11" s="4" t="s">
        <v>6</v>
      </c>
      <c r="G11" s="20"/>
      <c r="H11" s="11"/>
      <c r="I11" s="4" t="s">
        <v>6</v>
      </c>
      <c r="J11" s="20"/>
    </row>
    <row r="12" spans="1:11" ht="160" customHeight="1" x14ac:dyDescent="0.15">
      <c r="A12" s="72" t="str">
        <f>'Beoordelen open vragen'!A12</f>
        <v>Inschrijver dient te beschrijven op maximaal 3 A4 (toe te voegen op TenderNed) hoe zij invulling denkt te gaan geven aan account-/ succesmanagement, ofwel partnerschap na direct bij aanvang van de dynamische verificatie. Belangrijk hierbij is op welke wijze inschrijver gaat samenwerken met de opdrachtgever om in de regio als werkgevers een nog sterkere propositie te verkrijgen.  In de beantwoording beschrijft inschrijver minimaal het volgende: 
•	op welke wijze wil de inschrijver invulling geven aan een hecht partnerschap tussen ZAAM, 24 scholen, verschillend onderwijsniveau, verschillende scholen, de opdrachtnemer en kandidaten?;
•	op welke wijze wil zij in de regio invulling geven aan een gezamenlijke sterke propositie?;
•	welk niveau (kwalitatief: welke ervaring / kwantitatief; hoeveel account managers) accountmanagement en middelen wil inschrijver hiervoor inzetten?;
•	hoe borgt u de continuïteit van het accountteam/ kennis van de organisatie en behoefte van de opdrachtgever bij verzuim of vertrek van deze medewerkers?;
•	op welke wijze wilt u de individuele scholen van ZAAM hierbij betrekken?</v>
      </c>
      <c r="B12" s="11"/>
      <c r="C12" s="104" t="s">
        <v>4</v>
      </c>
      <c r="D12" s="105"/>
      <c r="E12" s="11"/>
      <c r="F12" s="104" t="s">
        <v>4</v>
      </c>
      <c r="G12" s="105"/>
      <c r="H12" s="11"/>
      <c r="I12" s="104" t="s">
        <v>4</v>
      </c>
      <c r="J12" s="105"/>
    </row>
    <row r="13" spans="1:11" ht="20" customHeight="1" x14ac:dyDescent="0.15">
      <c r="A13" s="71" t="str">
        <f>'Beoordelen open vragen'!A13</f>
        <v>6.1.6	 PARTNERPARTIJEN</v>
      </c>
      <c r="B13" s="11"/>
      <c r="C13" s="4" t="s">
        <v>6</v>
      </c>
      <c r="D13" s="20"/>
      <c r="E13" s="11"/>
      <c r="F13" s="4" t="s">
        <v>6</v>
      </c>
      <c r="G13" s="20"/>
      <c r="H13" s="11"/>
      <c r="I13" s="4" t="s">
        <v>6</v>
      </c>
      <c r="J13" s="20"/>
    </row>
    <row r="14" spans="1:11" ht="230" customHeight="1" x14ac:dyDescent="0.15">
      <c r="A14" s="72" t="str">
        <f>'Beoordelen open vragen'!A14</f>
        <v>Inschrijver dient te beschrijven op maximaal 2 A4 (toe te voegen op TenderNed) op welke wijze zij invulling geeft aan de makelaarsfunctie (ROL 1 en ROL 2, zie aanbestedingsdocument hoofdstuk 1.3) zodra zij zelf niet of niet tijdig kan leveren. 
De beantwoording moet zich richten op de volgende drie groepen;
-	OP en OOP (onderwijs ondersteunend personeel tot schaal 9);
-	Specialistische functies zoals P&amp;O/ financiële/ ICT-medewerkers;
-	Managers en directeuren.
Inschrijver beschrijft daarbij minimaal;
-	Welke en hoeveel partnerpartijen zij zelf daarbij heeft;
-	op welke wijze inschrijver bestaande partnerpartijen van de opdrachtgever wil inzetten;
-	op welke wijze zij waarborgt dat de partnerpartij geen commercieel nadeel ondervindt van deze makelaarsfunctie;
-	op welke wijze zij om gaat met weerstanden van een derde tegen een makelaarsfunctie, met als hoogste doel een snelle invulling te geven aan een vacature van de opdrachtgever;
-	welke borging zij biedt in het proces van de wensen van het College van Bestuur met betrekking tot het aanstellen van interim schooldirecteuren/ managers.
-	welke risico’s zij ziet en welke beheersmaatregelen zij hier tegen gaat treffen.</v>
      </c>
      <c r="B14" s="11"/>
      <c r="C14" s="104" t="s">
        <v>4</v>
      </c>
      <c r="D14" s="105"/>
      <c r="E14" s="11"/>
      <c r="F14" s="104" t="s">
        <v>4</v>
      </c>
      <c r="G14" s="105"/>
      <c r="H14" s="11"/>
      <c r="I14" s="104" t="s">
        <v>4</v>
      </c>
      <c r="J14" s="105"/>
    </row>
    <row r="15" spans="1:11" ht="20" customHeight="1" x14ac:dyDescent="0.15">
      <c r="A15" s="21"/>
      <c r="B15" s="22"/>
      <c r="C15" s="23"/>
      <c r="D15" s="23"/>
      <c r="E15" s="22"/>
      <c r="F15" s="23"/>
      <c r="G15" s="23"/>
      <c r="H15" s="22"/>
      <c r="I15" s="23"/>
      <c r="J15" s="24"/>
    </row>
    <row r="16" spans="1:11" ht="20" customHeight="1" x14ac:dyDescent="0.15"/>
    <row r="17" spans="1:10" ht="20" customHeight="1" x14ac:dyDescent="0.15">
      <c r="A17" s="25" t="str">
        <f>'Beoordelen interview'!A1</f>
        <v xml:space="preserve">Interview sleutelfunctionarissen </v>
      </c>
      <c r="B17" s="10"/>
      <c r="C17" s="110"/>
      <c r="D17" s="111"/>
      <c r="E17" s="10"/>
      <c r="F17" s="110"/>
      <c r="G17" s="111"/>
      <c r="H17" s="10"/>
      <c r="I17" s="110"/>
      <c r="J17" s="111"/>
    </row>
    <row r="18" spans="1:10" ht="20" customHeight="1" x14ac:dyDescent="0.15">
      <c r="A18" s="112" t="str">
        <f>'Beoordelen interview'!A4:B4</f>
        <v>Vraag 1</v>
      </c>
      <c r="B18" s="11"/>
      <c r="C18" s="4" t="s">
        <v>6</v>
      </c>
      <c r="D18" s="20"/>
      <c r="E18" s="11"/>
      <c r="F18" s="4" t="s">
        <v>6</v>
      </c>
      <c r="G18" s="20"/>
      <c r="H18" s="11"/>
      <c r="I18" s="4" t="s">
        <v>6</v>
      </c>
      <c r="J18" s="20"/>
    </row>
    <row r="19" spans="1:10" ht="150" customHeight="1" x14ac:dyDescent="0.15">
      <c r="A19" s="113"/>
      <c r="B19" s="11"/>
      <c r="C19" s="104" t="s">
        <v>4</v>
      </c>
      <c r="D19" s="105"/>
      <c r="E19" s="11"/>
      <c r="F19" s="104" t="s">
        <v>4</v>
      </c>
      <c r="G19" s="105"/>
      <c r="H19" s="11"/>
      <c r="I19" s="104" t="s">
        <v>4</v>
      </c>
      <c r="J19" s="105"/>
    </row>
    <row r="20" spans="1:10" ht="20" customHeight="1" x14ac:dyDescent="0.15">
      <c r="A20" s="112" t="str">
        <f>'Beoordelen interview'!A5:B5</f>
        <v>Vraag 2</v>
      </c>
      <c r="B20" s="11"/>
      <c r="C20" s="4" t="s">
        <v>6</v>
      </c>
      <c r="D20" s="20"/>
      <c r="E20" s="11"/>
      <c r="F20" s="4" t="s">
        <v>6</v>
      </c>
      <c r="G20" s="20"/>
      <c r="H20" s="11"/>
      <c r="I20" s="4" t="s">
        <v>6</v>
      </c>
      <c r="J20" s="20"/>
    </row>
    <row r="21" spans="1:10" ht="150" customHeight="1" x14ac:dyDescent="0.15">
      <c r="A21" s="113"/>
      <c r="B21" s="11"/>
      <c r="C21" s="104" t="s">
        <v>4</v>
      </c>
      <c r="D21" s="105"/>
      <c r="E21" s="11"/>
      <c r="F21" s="104" t="s">
        <v>4</v>
      </c>
      <c r="G21" s="105"/>
      <c r="H21" s="11"/>
      <c r="I21" s="104" t="s">
        <v>4</v>
      </c>
      <c r="J21" s="105"/>
    </row>
    <row r="22" spans="1:10" ht="20" customHeight="1" x14ac:dyDescent="0.15">
      <c r="A22" s="112" t="str">
        <f>'Beoordelen interview'!A6:B6</f>
        <v>Vraag 3</v>
      </c>
      <c r="B22" s="11"/>
      <c r="C22" s="4" t="s">
        <v>6</v>
      </c>
      <c r="D22" s="20"/>
      <c r="E22" s="11"/>
      <c r="F22" s="4" t="s">
        <v>6</v>
      </c>
      <c r="G22" s="20"/>
      <c r="H22" s="11"/>
      <c r="I22" s="4" t="s">
        <v>6</v>
      </c>
      <c r="J22" s="20"/>
    </row>
    <row r="23" spans="1:10" ht="150" customHeight="1" x14ac:dyDescent="0.15">
      <c r="A23" s="113"/>
      <c r="B23" s="11"/>
      <c r="C23" s="104" t="s">
        <v>4</v>
      </c>
      <c r="D23" s="105"/>
      <c r="E23" s="11"/>
      <c r="F23" s="104" t="s">
        <v>4</v>
      </c>
      <c r="G23" s="105"/>
      <c r="H23" s="11"/>
      <c r="I23" s="104" t="s">
        <v>4</v>
      </c>
      <c r="J23" s="105"/>
    </row>
    <row r="24" spans="1:10" ht="20" customHeight="1" x14ac:dyDescent="0.15">
      <c r="A24" s="112" t="str">
        <f>'Beoordelen interview'!A7:B7</f>
        <v>Vraag 4</v>
      </c>
      <c r="B24" s="11"/>
      <c r="C24" s="4" t="s">
        <v>6</v>
      </c>
      <c r="D24" s="20"/>
      <c r="E24" s="11"/>
      <c r="F24" s="4" t="s">
        <v>6</v>
      </c>
      <c r="G24" s="20"/>
      <c r="H24" s="11"/>
      <c r="I24" s="4" t="s">
        <v>6</v>
      </c>
      <c r="J24" s="20"/>
    </row>
    <row r="25" spans="1:10" ht="150" customHeight="1" x14ac:dyDescent="0.15">
      <c r="A25" s="113"/>
      <c r="B25" s="11"/>
      <c r="C25" s="104" t="s">
        <v>4</v>
      </c>
      <c r="D25" s="105"/>
      <c r="E25" s="11"/>
      <c r="F25" s="104" t="s">
        <v>4</v>
      </c>
      <c r="G25" s="105"/>
      <c r="H25" s="11"/>
      <c r="I25" s="104" t="s">
        <v>4</v>
      </c>
      <c r="J25" s="105"/>
    </row>
    <row r="26" spans="1:10" ht="20" customHeight="1" x14ac:dyDescent="0.15">
      <c r="A26" s="112" t="str">
        <f>'Beoordelen interview'!A8:B8</f>
        <v>Vraag 5</v>
      </c>
      <c r="B26" s="11"/>
      <c r="C26" s="4" t="s">
        <v>6</v>
      </c>
      <c r="D26" s="20"/>
      <c r="E26" s="11"/>
      <c r="F26" s="4" t="s">
        <v>6</v>
      </c>
      <c r="G26" s="20"/>
      <c r="H26" s="11"/>
      <c r="I26" s="4" t="s">
        <v>6</v>
      </c>
      <c r="J26" s="20"/>
    </row>
    <row r="27" spans="1:10" ht="150" customHeight="1" x14ac:dyDescent="0.15">
      <c r="A27" s="113"/>
      <c r="B27" s="11"/>
      <c r="C27" s="104" t="s">
        <v>4</v>
      </c>
      <c r="D27" s="105"/>
      <c r="E27" s="11"/>
      <c r="F27" s="104" t="s">
        <v>4</v>
      </c>
      <c r="G27" s="105"/>
      <c r="H27" s="11"/>
      <c r="I27" s="104" t="s">
        <v>4</v>
      </c>
      <c r="J27" s="105"/>
    </row>
    <row r="28" spans="1:10" ht="20" customHeight="1" x14ac:dyDescent="0.15">
      <c r="A28" s="112" t="str">
        <f>'Beoordelen interview'!A9:B9</f>
        <v>Vraag 6</v>
      </c>
      <c r="B28" s="11"/>
      <c r="C28" s="4" t="s">
        <v>6</v>
      </c>
      <c r="D28" s="20"/>
      <c r="E28" s="11"/>
      <c r="F28" s="4" t="s">
        <v>6</v>
      </c>
      <c r="G28" s="20"/>
      <c r="H28" s="11"/>
      <c r="I28" s="4" t="s">
        <v>6</v>
      </c>
      <c r="J28" s="20"/>
    </row>
    <row r="29" spans="1:10" ht="150" customHeight="1" x14ac:dyDescent="0.15">
      <c r="A29" s="113"/>
      <c r="B29" s="11"/>
      <c r="C29" s="104" t="s">
        <v>4</v>
      </c>
      <c r="D29" s="105"/>
      <c r="E29" s="11"/>
      <c r="F29" s="104" t="s">
        <v>4</v>
      </c>
      <c r="G29" s="105"/>
      <c r="H29" s="11"/>
      <c r="I29" s="104" t="s">
        <v>4</v>
      </c>
      <c r="J29" s="105"/>
    </row>
    <row r="30" spans="1:10" ht="20" customHeight="1" x14ac:dyDescent="0.15">
      <c r="A30" s="21"/>
      <c r="B30" s="22"/>
      <c r="C30" s="23"/>
      <c r="D30" s="23"/>
      <c r="E30" s="22"/>
      <c r="F30" s="23"/>
      <c r="G30" s="23"/>
      <c r="H30" s="22"/>
      <c r="I30" s="23"/>
      <c r="J30" s="24"/>
    </row>
  </sheetData>
  <sheetProtection algorithmName="SHA-512" hashValue="JYm27qS//X3Ay5U05JYEguAhhYiNmEgYrkhTewTw7a+bEjzceR2NrQcQoslDxtp85mJ942Z+V2UuxyqAhQmWqQ==" saltValue="xquMfgSIzed5hQyhmYkhIg==" spinCount="100000" sheet="1" objects="1" scenarios="1"/>
  <mergeCells count="51">
    <mergeCell ref="A28:A29"/>
    <mergeCell ref="C29:D29"/>
    <mergeCell ref="F29:G29"/>
    <mergeCell ref="I29:J29"/>
    <mergeCell ref="A26:A27"/>
    <mergeCell ref="C27:D27"/>
    <mergeCell ref="F27:G27"/>
    <mergeCell ref="I27:J27"/>
    <mergeCell ref="I17:J17"/>
    <mergeCell ref="I19:J19"/>
    <mergeCell ref="I21:J21"/>
    <mergeCell ref="I23:J23"/>
    <mergeCell ref="I25:J25"/>
    <mergeCell ref="A24:A25"/>
    <mergeCell ref="C25:D25"/>
    <mergeCell ref="F25:G25"/>
    <mergeCell ref="A20:A21"/>
    <mergeCell ref="C21:D21"/>
    <mergeCell ref="F21:G21"/>
    <mergeCell ref="A22:A23"/>
    <mergeCell ref="C23:D23"/>
    <mergeCell ref="F23:G23"/>
    <mergeCell ref="C17:D17"/>
    <mergeCell ref="F17:G17"/>
    <mergeCell ref="A18:A19"/>
    <mergeCell ref="C19:D19"/>
    <mergeCell ref="F19:G19"/>
    <mergeCell ref="I1:J1"/>
    <mergeCell ref="I8:J8"/>
    <mergeCell ref="I10:J10"/>
    <mergeCell ref="C2:D2"/>
    <mergeCell ref="I2:J2"/>
    <mergeCell ref="C1:D1"/>
    <mergeCell ref="F1:G1"/>
    <mergeCell ref="F8:G8"/>
    <mergeCell ref="F10:G10"/>
    <mergeCell ref="F2:G2"/>
    <mergeCell ref="C4:D4"/>
    <mergeCell ref="F4:G4"/>
    <mergeCell ref="I4:J4"/>
    <mergeCell ref="F6:G6"/>
    <mergeCell ref="C6:D6"/>
    <mergeCell ref="C8:D8"/>
    <mergeCell ref="C10:D10"/>
    <mergeCell ref="C14:D14"/>
    <mergeCell ref="I14:J14"/>
    <mergeCell ref="I12:J12"/>
    <mergeCell ref="I6:J6"/>
    <mergeCell ref="F14:G14"/>
    <mergeCell ref="F12:G12"/>
    <mergeCell ref="C12:D12"/>
  </mergeCells>
  <dataValidations count="1">
    <dataValidation type="list" errorStyle="warning" allowBlank="1" showErrorMessage="1" error="Voer juiste waarde in. " sqref="C5 F5 I5 C7 F7 I7 C9 F9 I9 C11 F11 I11 C3 F3 I3 C13 F13 I13 C18 F24 C20 I18 I20 C22 I22 C24 F18 F20 F22 I24 F26 C26 I26 F28 C28 I28" xr:uid="{00000000-0002-0000-0100-000000000000}">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0"/>
  <sheetViews>
    <sheetView showGridLines="0" zoomScale="85" zoomScaleNormal="85" zoomScalePageLayoutView="85" workbookViewId="0">
      <pane ySplit="1" topLeftCell="A2" activePane="bottomLeft" state="frozen"/>
      <selection pane="bottomLeft" activeCell="A2" sqref="A2"/>
    </sheetView>
  </sheetViews>
  <sheetFormatPr baseColWidth="10" defaultColWidth="8.83203125" defaultRowHeight="13" x14ac:dyDescent="0.15"/>
  <cols>
    <col min="1" max="1" width="100.83203125" style="1" customWidth="1"/>
    <col min="2" max="2" width="2.83203125" style="26" customWidth="1"/>
    <col min="3" max="3" width="25.83203125" style="27" customWidth="1"/>
    <col min="4" max="4" width="3.83203125" style="27" customWidth="1"/>
    <col min="5" max="5" width="2.83203125" style="27" customWidth="1"/>
    <col min="6" max="6" width="25.83203125" style="27" customWidth="1"/>
    <col min="7" max="7" width="3.83203125" style="27" customWidth="1"/>
    <col min="8" max="8" width="2.83203125" style="27" customWidth="1"/>
    <col min="9" max="9" width="25.83203125" style="1" customWidth="1"/>
    <col min="10" max="10" width="3.83203125" style="1" customWidth="1"/>
    <col min="11" max="11" width="11.6640625" style="1" bestFit="1" customWidth="1"/>
    <col min="12" max="16384" width="8.83203125" style="1"/>
  </cols>
  <sheetData>
    <row r="1" spans="1:11" ht="50" customHeight="1" x14ac:dyDescent="0.2">
      <c r="A1" s="16" t="s">
        <v>2</v>
      </c>
      <c r="B1" s="73"/>
      <c r="C1" s="114" t="str">
        <f>'Beoordelaar 1'!C1:D1</f>
        <v>Inschrijver 1</v>
      </c>
      <c r="D1" s="115"/>
      <c r="E1" s="73"/>
      <c r="F1" s="114" t="str">
        <f>'Beoordelaar 1'!F1:G1</f>
        <v>Inschrijver 2</v>
      </c>
      <c r="G1" s="115"/>
      <c r="H1" s="73"/>
      <c r="I1" s="114" t="str">
        <f>'Beoordelaar 1'!I1:J1</f>
        <v>Inschrijver 3</v>
      </c>
      <c r="J1" s="115"/>
      <c r="K1" s="17"/>
    </row>
    <row r="2" spans="1:11" ht="30" customHeight="1" x14ac:dyDescent="0.15">
      <c r="A2" s="18" t="s">
        <v>39</v>
      </c>
      <c r="B2" s="10"/>
      <c r="C2" s="108" t="s">
        <v>16</v>
      </c>
      <c r="D2" s="109"/>
      <c r="E2" s="10"/>
      <c r="F2" s="108" t="s">
        <v>16</v>
      </c>
      <c r="G2" s="109"/>
      <c r="H2" s="10"/>
      <c r="I2" s="108" t="s">
        <v>16</v>
      </c>
      <c r="J2" s="109"/>
    </row>
    <row r="3" spans="1:11" ht="20" customHeight="1" x14ac:dyDescent="0.15">
      <c r="A3" s="71" t="str">
        <f>'Beoordelen open vragen'!A3</f>
        <v>6.1.1	PLAN VAN AANPAK (AANVANG DIENSTVERLENING)</v>
      </c>
      <c r="B3" s="11"/>
      <c r="C3" s="4" t="s">
        <v>6</v>
      </c>
      <c r="D3" s="19"/>
      <c r="E3" s="11"/>
      <c r="F3" s="4" t="s">
        <v>6</v>
      </c>
      <c r="G3" s="19"/>
      <c r="H3" s="11"/>
      <c r="I3" s="4" t="s">
        <v>6</v>
      </c>
      <c r="J3" s="19"/>
    </row>
    <row r="4" spans="1:11" ht="280" customHeight="1" x14ac:dyDescent="0.15">
      <c r="A4" s="72" t="str">
        <f>'Beoordelen open vragen'!A4</f>
        <v xml:space="preserve">Inschrijver dient te beschrijven op maximaal 4 A4 (toe te voegen op TenderNed)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(ZAAM-diensten en alle scholen) van de opdrachtgever? Inschrijver beschrijft daarbij minimaal hoe zij vanuit een partnerschap met een langdurige insteek zich gaat verdiepen over de verschillende scholen in cultuur, behoefte, aard van het onderwijs en plaats van de school in de samenleving;
•	Op welke wijze geeft inschrijver invulling aan de verbinding tussen onderwijsgevende kandidaten uit de kandidatenmarkt en haar eigen database en de opdrachtgever bij aanvang van de dienstverlening;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11"/>
      <c r="C4" s="104" t="s">
        <v>4</v>
      </c>
      <c r="D4" s="105"/>
      <c r="E4" s="11"/>
      <c r="F4" s="104" t="s">
        <v>4</v>
      </c>
      <c r="G4" s="105"/>
      <c r="H4" s="11"/>
      <c r="I4" s="104" t="s">
        <v>4</v>
      </c>
      <c r="J4" s="105"/>
    </row>
    <row r="5" spans="1:11" ht="20" customHeight="1" x14ac:dyDescent="0.15">
      <c r="A5" s="71" t="str">
        <f>'Beoordelen open vragen'!A5</f>
        <v>6.1.2	GOED WERKGEVERSCHAP</v>
      </c>
      <c r="B5" s="11"/>
      <c r="C5" s="4" t="s">
        <v>6</v>
      </c>
      <c r="D5" s="20"/>
      <c r="E5" s="11"/>
      <c r="F5" s="4" t="s">
        <v>6</v>
      </c>
      <c r="G5" s="20"/>
      <c r="H5" s="11"/>
      <c r="I5" s="4" t="s">
        <v>6</v>
      </c>
      <c r="J5" s="20"/>
    </row>
    <row r="6" spans="1:11" ht="220" customHeight="1" x14ac:dyDescent="0.15">
      <c r="A6" s="72" t="str">
        <f>'Beoordelen open vragen'!A6</f>
        <v>Inschrijver dient te beschrijven op maximaal 4 A4 (toe te voegen op TenderNed) op welke wijze zij invulling geef aan goed werkgeverschap gericht op haar eigen en toekomstige medewerkers in deze vraag gericht op Onderwijsgevend personeel (OP). Het doel van deze vraag is dat opdrachtgever van inschrijver wil weten hoe aantrekkelijk zij als werkgever is in combinatie met de opdrachtgever en beschrijft hierbij minimaal de volgende punten;
1.	Communicatie (middelen/ frequentie) met potentiële OP-kandidaten;
2.	Communicatie (middelen/ frequentie) met OP-medewerkers onder contract;
3.	Organiseren (gezamenlijke) events voor OP-kandidaten;
4.	Ontwikkeling (deskundigheidsbevordering) van OP-medewerkers onder contract van de opdrachtnemer en OP-medewerkers van de opdrachtgever (daarbij tevens lettend op een eigen opleidingsprogramma maar ook op de ZAAM Academie en Opleidingsschool De Dam);
5.	Ontwikkeling potentiële OP-kandidaten;
6.	De wijze van langdurig binden en motiveren van potentiële OP-kandidaten (binnen en buiten de regio Amsterdam) aan de organisatie van de inschrijver in combinatie met de opdrachtgever als 1 geheel;
7.	Wat inschrijver aan aanvullende arbeidsvoorwaarden biedt voor OP-krachten in de regio Amsterdam ter voorkoming van vertrek om economische (hoge woonlasten) redenen.</v>
      </c>
      <c r="B6" s="11"/>
      <c r="C6" s="104" t="s">
        <v>4</v>
      </c>
      <c r="D6" s="105"/>
      <c r="E6" s="11"/>
      <c r="F6" s="104" t="s">
        <v>4</v>
      </c>
      <c r="G6" s="105"/>
      <c r="H6" s="11"/>
      <c r="I6" s="104" t="s">
        <v>4</v>
      </c>
      <c r="J6" s="105"/>
    </row>
    <row r="7" spans="1:11" ht="20" customHeight="1" x14ac:dyDescent="0.15">
      <c r="A7" s="71" t="str">
        <f>'Beoordelen open vragen'!A7</f>
        <v xml:space="preserve">6.1.3	DASHBOARD KLANT- EN MEDEWERKERSERVARINGEN </v>
      </c>
      <c r="B7" s="11"/>
      <c r="C7" s="4" t="s">
        <v>6</v>
      </c>
      <c r="D7" s="20"/>
      <c r="E7" s="11"/>
      <c r="F7" s="4" t="s">
        <v>6</v>
      </c>
      <c r="G7" s="20"/>
      <c r="H7" s="11"/>
      <c r="I7" s="4" t="s">
        <v>6</v>
      </c>
      <c r="J7" s="20"/>
    </row>
    <row r="8" spans="1:11" ht="150" customHeight="1" x14ac:dyDescent="0.15">
      <c r="A8" s="72" t="str">
        <f>'Beoordelen open vragen'!A8</f>
        <v>Inschrijver dient te beschrijven op maximaal 2 A4 (toe te voegen op TenderNed) op welke wijze zij informatie verzamelt, analyseert, presenteert en omzet naar (welke) acties, omtrent de ervaringen en tevredenheid van klanten en potentiële kandidaten (ingedeeld in functiegroepen) die onder contract bij inschrijver zijn. Inschrijver laat daarbij een dashboard zien in de inschrijving waaruit de meerwaarde hiervan blijkt.</v>
      </c>
      <c r="B8" s="11"/>
      <c r="C8" s="104" t="s">
        <v>4</v>
      </c>
      <c r="D8" s="105"/>
      <c r="E8" s="11"/>
      <c r="F8" s="104" t="s">
        <v>4</v>
      </c>
      <c r="G8" s="105"/>
      <c r="H8" s="11"/>
      <c r="I8" s="104" t="s">
        <v>4</v>
      </c>
      <c r="J8" s="105"/>
    </row>
    <row r="9" spans="1:11" ht="20" customHeight="1" x14ac:dyDescent="0.15">
      <c r="A9" s="71" t="str">
        <f>'Beoordelen open vragen'!A9</f>
        <v>6.1.4	AANPAK WERVING- EN SELECTIEPROCES EN DATABASE</v>
      </c>
      <c r="B9" s="11"/>
      <c r="C9" s="4" t="s">
        <v>6</v>
      </c>
      <c r="D9" s="20"/>
      <c r="E9" s="11"/>
      <c r="F9" s="4" t="s">
        <v>6</v>
      </c>
      <c r="G9" s="20"/>
      <c r="H9" s="11"/>
      <c r="I9" s="4" t="s">
        <v>6</v>
      </c>
      <c r="J9" s="20"/>
    </row>
    <row r="10" spans="1:11" ht="180" customHeight="1" x14ac:dyDescent="0.15">
      <c r="A10" s="72" t="str">
        <f>'Beoordelen open vragen'!A10</f>
        <v xml:space="preserve">Inschrijver dient te beschrijven op maximaal 3 A4 (toe te voegen op TenderNed) welke werkwijze zij hanteert bij of voorafgaand van een aanvraag voor onderwijsgevend personeel voor een Voortgezet Onderwijsorganisatie. Inschrijver beschrijft hierbij minimaal;
•	Het intakeproces met de aanvrager; 
•	de wijze van werven en selecteren, toetsing CV, competenties, bevoegdheid; 
•	het voorstellen van geschikte kandidaten (waarbij inschrijver duidelijk aangeeft in welke mate de vertegenwoordiger van de inschrijver die de kandidaat voorstelt de kandidaat kent, kan adviseren over inzet op de specifieke school en aandachtspunten); 
•	Op welke wijze inschrijver een zoekopdracht afsluit in geval van niet kunnen vervullen van de vacature en bij invullen van de vacature (monitoren of de plaatsing ook daadwerkelijk aan de verwachtingen van aanvragen en de kandidaat is verlopen).
Hierin wordt er verwacht dat de inschrijver duidelijk beschrijft wat de rol van de aanbestedende dienst in deze procedure is. </v>
      </c>
      <c r="B10" s="11"/>
      <c r="C10" s="104" t="s">
        <v>4</v>
      </c>
      <c r="D10" s="105"/>
      <c r="E10" s="11"/>
      <c r="F10" s="104" t="s">
        <v>4</v>
      </c>
      <c r="G10" s="105"/>
      <c r="H10" s="11"/>
      <c r="I10" s="104" t="s">
        <v>4</v>
      </c>
      <c r="J10" s="105"/>
    </row>
    <row r="11" spans="1:11" ht="20" customHeight="1" x14ac:dyDescent="0.15">
      <c r="A11" s="71" t="str">
        <f>'Beoordelen open vragen'!A11</f>
        <v>6.1.5	TEAM ACCOUNT-/ SUCCESMANAGEMENT/ PARTNERSCHAP</v>
      </c>
      <c r="B11" s="11"/>
      <c r="C11" s="4" t="s">
        <v>6</v>
      </c>
      <c r="D11" s="20"/>
      <c r="E11" s="11"/>
      <c r="F11" s="4" t="s">
        <v>6</v>
      </c>
      <c r="G11" s="20"/>
      <c r="H11" s="11"/>
      <c r="I11" s="4" t="s">
        <v>6</v>
      </c>
      <c r="J11" s="20"/>
    </row>
    <row r="12" spans="1:11" ht="160" customHeight="1" x14ac:dyDescent="0.15">
      <c r="A12" s="72" t="str">
        <f>'Beoordelen open vragen'!A12</f>
        <v>Inschrijver dient te beschrijven op maximaal 3 A4 (toe te voegen op TenderNed) hoe zij invulling denkt te gaan geven aan account-/ succesmanagement, ofwel partnerschap na direct bij aanvang van de dynamische verificatie. Belangrijk hierbij is op welke wijze inschrijver gaat samenwerken met de opdrachtgever om in de regio als werkgevers een nog sterkere propositie te verkrijgen.  In de beantwoording beschrijft inschrijver minimaal het volgende: 
•	op welke wijze wil de inschrijver invulling geven aan een hecht partnerschap tussen ZAAM, 24 scholen, verschillend onderwijsniveau, verschillende scholen, de opdrachtnemer en kandidaten?;
•	op welke wijze wil zij in de regio invulling geven aan een gezamenlijke sterke propositie?;
•	welk niveau (kwalitatief: welke ervaring / kwantitatief; hoeveel account managers) accountmanagement en middelen wil inschrijver hiervoor inzetten?;
•	hoe borgt u de continuïteit van het accountteam/ kennis van de organisatie en behoefte van de opdrachtgever bij verzuim of vertrek van deze medewerkers?;
•	op welke wijze wilt u de individuele scholen van ZAAM hierbij betrekken?</v>
      </c>
      <c r="B12" s="11"/>
      <c r="C12" s="104" t="s">
        <v>4</v>
      </c>
      <c r="D12" s="105"/>
      <c r="E12" s="11"/>
      <c r="F12" s="104" t="s">
        <v>4</v>
      </c>
      <c r="G12" s="105"/>
      <c r="H12" s="11"/>
      <c r="I12" s="104" t="s">
        <v>4</v>
      </c>
      <c r="J12" s="105"/>
    </row>
    <row r="13" spans="1:11" ht="20" customHeight="1" x14ac:dyDescent="0.15">
      <c r="A13" s="71" t="str">
        <f>'Beoordelen open vragen'!A13</f>
        <v>6.1.6	 PARTNERPARTIJEN</v>
      </c>
      <c r="B13" s="11"/>
      <c r="C13" s="4" t="s">
        <v>6</v>
      </c>
      <c r="D13" s="20"/>
      <c r="E13" s="11"/>
      <c r="F13" s="4" t="s">
        <v>6</v>
      </c>
      <c r="G13" s="20"/>
      <c r="H13" s="11"/>
      <c r="I13" s="4" t="s">
        <v>6</v>
      </c>
      <c r="J13" s="20"/>
    </row>
    <row r="14" spans="1:11" ht="230" customHeight="1" x14ac:dyDescent="0.15">
      <c r="A14" s="72" t="str">
        <f>'Beoordelen open vragen'!A14</f>
        <v>Inschrijver dient te beschrijven op maximaal 2 A4 (toe te voegen op TenderNed) op welke wijze zij invulling geeft aan de makelaarsfunctie (ROL 1 en ROL 2, zie aanbestedingsdocument hoofdstuk 1.3) zodra zij zelf niet of niet tijdig kan leveren. 
De beantwoording moet zich richten op de volgende drie groepen;
-	OP en OOP (onderwijs ondersteunend personeel tot schaal 9);
-	Specialistische functies zoals P&amp;O/ financiële/ ICT-medewerkers;
-	Managers en directeuren.
Inschrijver beschrijft daarbij minimaal;
-	Welke en hoeveel partnerpartijen zij zelf daarbij heeft;
-	op welke wijze inschrijver bestaande partnerpartijen van de opdrachtgever wil inzetten;
-	op welke wijze zij waarborgt dat de partnerpartij geen commercieel nadeel ondervindt van deze makelaarsfunctie;
-	op welke wijze zij om gaat met weerstanden van een derde tegen een makelaarsfunctie, met als hoogste doel een snelle invulling te geven aan een vacature van de opdrachtgever;
-	welke borging zij biedt in het proces van de wensen van het College van Bestuur met betrekking tot het aanstellen van interim schooldirecteuren/ managers.
-	welke risico’s zij ziet en welke beheersmaatregelen zij hier tegen gaat treffen.</v>
      </c>
      <c r="B14" s="11"/>
      <c r="C14" s="104" t="s">
        <v>4</v>
      </c>
      <c r="D14" s="105"/>
      <c r="E14" s="11"/>
      <c r="F14" s="104" t="s">
        <v>4</v>
      </c>
      <c r="G14" s="105"/>
      <c r="H14" s="11"/>
      <c r="I14" s="104" t="s">
        <v>4</v>
      </c>
      <c r="J14" s="105"/>
    </row>
    <row r="15" spans="1:11" ht="20" customHeight="1" x14ac:dyDescent="0.15">
      <c r="A15" s="21"/>
      <c r="B15" s="22"/>
      <c r="C15" s="23"/>
      <c r="D15" s="23"/>
      <c r="E15" s="22"/>
      <c r="F15" s="23"/>
      <c r="G15" s="23"/>
      <c r="H15" s="22"/>
      <c r="I15" s="23"/>
      <c r="J15" s="24"/>
    </row>
    <row r="16" spans="1:11" ht="20" customHeight="1" x14ac:dyDescent="0.15"/>
    <row r="17" spans="1:10" ht="20" customHeight="1" x14ac:dyDescent="0.15">
      <c r="A17" s="25" t="str">
        <f>'Beoordelen interview'!A1</f>
        <v xml:space="preserve">Interview sleutelfunctionarissen </v>
      </c>
      <c r="B17" s="10"/>
      <c r="C17" s="110"/>
      <c r="D17" s="111"/>
      <c r="E17" s="10"/>
      <c r="F17" s="110"/>
      <c r="G17" s="111"/>
      <c r="H17" s="10"/>
      <c r="I17" s="110"/>
      <c r="J17" s="111"/>
    </row>
    <row r="18" spans="1:10" ht="20" customHeight="1" x14ac:dyDescent="0.15">
      <c r="A18" s="112" t="str">
        <f>'Beoordelen interview'!A4:B4</f>
        <v>Vraag 1</v>
      </c>
      <c r="B18" s="11"/>
      <c r="C18" s="4" t="s">
        <v>6</v>
      </c>
      <c r="D18" s="20"/>
      <c r="E18" s="11"/>
      <c r="F18" s="4" t="s">
        <v>6</v>
      </c>
      <c r="G18" s="20"/>
      <c r="H18" s="11"/>
      <c r="I18" s="4" t="s">
        <v>6</v>
      </c>
      <c r="J18" s="20"/>
    </row>
    <row r="19" spans="1:10" ht="150" customHeight="1" x14ac:dyDescent="0.15">
      <c r="A19" s="113"/>
      <c r="B19" s="11"/>
      <c r="C19" s="104" t="s">
        <v>4</v>
      </c>
      <c r="D19" s="105"/>
      <c r="E19" s="11"/>
      <c r="F19" s="104" t="s">
        <v>4</v>
      </c>
      <c r="G19" s="105"/>
      <c r="H19" s="11"/>
      <c r="I19" s="104" t="s">
        <v>4</v>
      </c>
      <c r="J19" s="105"/>
    </row>
    <row r="20" spans="1:10" ht="20" customHeight="1" x14ac:dyDescent="0.15">
      <c r="A20" s="112" t="str">
        <f>'Beoordelen interview'!A5:B5</f>
        <v>Vraag 2</v>
      </c>
      <c r="B20" s="11"/>
      <c r="C20" s="4" t="s">
        <v>6</v>
      </c>
      <c r="D20" s="20"/>
      <c r="E20" s="11"/>
      <c r="F20" s="4" t="s">
        <v>6</v>
      </c>
      <c r="G20" s="20"/>
      <c r="H20" s="11"/>
      <c r="I20" s="4" t="s">
        <v>6</v>
      </c>
      <c r="J20" s="20"/>
    </row>
    <row r="21" spans="1:10" ht="150" customHeight="1" x14ac:dyDescent="0.15">
      <c r="A21" s="113"/>
      <c r="B21" s="11"/>
      <c r="C21" s="104" t="s">
        <v>4</v>
      </c>
      <c r="D21" s="105"/>
      <c r="E21" s="11"/>
      <c r="F21" s="104" t="s">
        <v>4</v>
      </c>
      <c r="G21" s="105"/>
      <c r="H21" s="11"/>
      <c r="I21" s="104" t="s">
        <v>4</v>
      </c>
      <c r="J21" s="105"/>
    </row>
    <row r="22" spans="1:10" ht="20" customHeight="1" x14ac:dyDescent="0.15">
      <c r="A22" s="112" t="str">
        <f>'Beoordelen interview'!A6:B6</f>
        <v>Vraag 3</v>
      </c>
      <c r="B22" s="11"/>
      <c r="C22" s="4" t="s">
        <v>6</v>
      </c>
      <c r="D22" s="20"/>
      <c r="E22" s="11"/>
      <c r="F22" s="4" t="s">
        <v>6</v>
      </c>
      <c r="G22" s="20"/>
      <c r="H22" s="11"/>
      <c r="I22" s="4" t="s">
        <v>6</v>
      </c>
      <c r="J22" s="20"/>
    </row>
    <row r="23" spans="1:10" ht="150" customHeight="1" x14ac:dyDescent="0.15">
      <c r="A23" s="113"/>
      <c r="B23" s="11"/>
      <c r="C23" s="104" t="s">
        <v>4</v>
      </c>
      <c r="D23" s="105"/>
      <c r="E23" s="11"/>
      <c r="F23" s="104" t="s">
        <v>4</v>
      </c>
      <c r="G23" s="105"/>
      <c r="H23" s="11"/>
      <c r="I23" s="104" t="s">
        <v>4</v>
      </c>
      <c r="J23" s="105"/>
    </row>
    <row r="24" spans="1:10" ht="20" customHeight="1" x14ac:dyDescent="0.15">
      <c r="A24" s="112" t="str">
        <f>'Beoordelen interview'!A7:B7</f>
        <v>Vraag 4</v>
      </c>
      <c r="B24" s="11"/>
      <c r="C24" s="4" t="s">
        <v>6</v>
      </c>
      <c r="D24" s="20"/>
      <c r="E24" s="11"/>
      <c r="F24" s="4" t="s">
        <v>6</v>
      </c>
      <c r="G24" s="20"/>
      <c r="H24" s="11"/>
      <c r="I24" s="4" t="s">
        <v>6</v>
      </c>
      <c r="J24" s="20"/>
    </row>
    <row r="25" spans="1:10" ht="150" customHeight="1" x14ac:dyDescent="0.15">
      <c r="A25" s="113"/>
      <c r="B25" s="11"/>
      <c r="C25" s="104" t="s">
        <v>4</v>
      </c>
      <c r="D25" s="105"/>
      <c r="E25" s="11"/>
      <c r="F25" s="104" t="s">
        <v>4</v>
      </c>
      <c r="G25" s="105"/>
      <c r="H25" s="11"/>
      <c r="I25" s="104" t="s">
        <v>4</v>
      </c>
      <c r="J25" s="105"/>
    </row>
    <row r="26" spans="1:10" ht="20" customHeight="1" x14ac:dyDescent="0.15">
      <c r="A26" s="112" t="str">
        <f>'Beoordelen interview'!A8</f>
        <v>Vraag 5</v>
      </c>
      <c r="B26" s="11"/>
      <c r="C26" s="4" t="s">
        <v>6</v>
      </c>
      <c r="D26" s="20"/>
      <c r="E26" s="11"/>
      <c r="F26" s="4" t="s">
        <v>6</v>
      </c>
      <c r="G26" s="20"/>
      <c r="H26" s="11"/>
      <c r="I26" s="4" t="s">
        <v>6</v>
      </c>
      <c r="J26" s="20"/>
    </row>
    <row r="27" spans="1:10" ht="150" customHeight="1" x14ac:dyDescent="0.15">
      <c r="A27" s="113"/>
      <c r="B27" s="11"/>
      <c r="C27" s="104" t="s">
        <v>4</v>
      </c>
      <c r="D27" s="105"/>
      <c r="E27" s="11"/>
      <c r="F27" s="104" t="s">
        <v>4</v>
      </c>
      <c r="G27" s="105"/>
      <c r="H27" s="11"/>
      <c r="I27" s="104" t="s">
        <v>4</v>
      </c>
      <c r="J27" s="105"/>
    </row>
    <row r="28" spans="1:10" ht="20" customHeight="1" x14ac:dyDescent="0.15">
      <c r="A28" s="112" t="str">
        <f>'Beoordelen interview'!A9</f>
        <v>Vraag 6</v>
      </c>
      <c r="B28" s="11"/>
      <c r="C28" s="4" t="s">
        <v>6</v>
      </c>
      <c r="D28" s="20"/>
      <c r="E28" s="11"/>
      <c r="F28" s="4" t="s">
        <v>6</v>
      </c>
      <c r="G28" s="20"/>
      <c r="H28" s="11"/>
      <c r="I28" s="4" t="s">
        <v>6</v>
      </c>
      <c r="J28" s="20"/>
    </row>
    <row r="29" spans="1:10" ht="150" customHeight="1" x14ac:dyDescent="0.15">
      <c r="A29" s="113"/>
      <c r="B29" s="11"/>
      <c r="C29" s="104" t="s">
        <v>4</v>
      </c>
      <c r="D29" s="105"/>
      <c r="E29" s="11"/>
      <c r="F29" s="104" t="s">
        <v>4</v>
      </c>
      <c r="G29" s="105"/>
      <c r="H29" s="11"/>
      <c r="I29" s="104" t="s">
        <v>4</v>
      </c>
      <c r="J29" s="105"/>
    </row>
    <row r="30" spans="1:10" ht="20" customHeight="1" x14ac:dyDescent="0.15">
      <c r="A30" s="21"/>
      <c r="B30" s="22"/>
      <c r="C30" s="23"/>
      <c r="D30" s="23"/>
      <c r="E30" s="22"/>
      <c r="F30" s="23"/>
      <c r="G30" s="23"/>
      <c r="H30" s="22"/>
      <c r="I30" s="23"/>
      <c r="J30" s="24"/>
    </row>
  </sheetData>
  <sheetProtection algorithmName="SHA-512" hashValue="+ngIjsRFATOVUIXvISwd47qXO0RWKYv5DxFu6OHTTdGgbVjGA5hTZ4rN2bHspQJHXyQdJyq77PYFodg+rUV6IQ==" saltValue="eVIPTNDu75mrcpq0kYWySg==" spinCount="100000" sheet="1" objects="1" scenarios="1"/>
  <mergeCells count="51">
    <mergeCell ref="A28:A29"/>
    <mergeCell ref="C29:D29"/>
    <mergeCell ref="F29:G29"/>
    <mergeCell ref="I29:J29"/>
    <mergeCell ref="A26:A27"/>
    <mergeCell ref="C27:D27"/>
    <mergeCell ref="F27:G27"/>
    <mergeCell ref="I27:J27"/>
    <mergeCell ref="A24:A25"/>
    <mergeCell ref="C25:D25"/>
    <mergeCell ref="F25:G25"/>
    <mergeCell ref="I25:J25"/>
    <mergeCell ref="A20:A21"/>
    <mergeCell ref="C21:D21"/>
    <mergeCell ref="F21:G21"/>
    <mergeCell ref="I21:J21"/>
    <mergeCell ref="A22:A23"/>
    <mergeCell ref="C23:D23"/>
    <mergeCell ref="F23:G23"/>
    <mergeCell ref="I23:J23"/>
    <mergeCell ref="C17:D17"/>
    <mergeCell ref="F17:G17"/>
    <mergeCell ref="I17:J17"/>
    <mergeCell ref="A18:A19"/>
    <mergeCell ref="C19:D19"/>
    <mergeCell ref="F19:G19"/>
    <mergeCell ref="I19:J19"/>
    <mergeCell ref="C6:D6"/>
    <mergeCell ref="F6:G6"/>
    <mergeCell ref="F8:G8"/>
    <mergeCell ref="I8:J8"/>
    <mergeCell ref="I6:J6"/>
    <mergeCell ref="C8:D8"/>
    <mergeCell ref="C4:D4"/>
    <mergeCell ref="F4:G4"/>
    <mergeCell ref="I1:J1"/>
    <mergeCell ref="C1:D1"/>
    <mergeCell ref="F1:G1"/>
    <mergeCell ref="C2:D2"/>
    <mergeCell ref="F2:G2"/>
    <mergeCell ref="I2:J2"/>
    <mergeCell ref="I4:J4"/>
    <mergeCell ref="F10:G10"/>
    <mergeCell ref="C14:D14"/>
    <mergeCell ref="F14:G14"/>
    <mergeCell ref="I14:J14"/>
    <mergeCell ref="C12:D12"/>
    <mergeCell ref="F12:G12"/>
    <mergeCell ref="I12:J12"/>
    <mergeCell ref="I10:J10"/>
    <mergeCell ref="C10:D10"/>
  </mergeCells>
  <dataValidations count="1">
    <dataValidation type="list" errorStyle="warning" allowBlank="1" showErrorMessage="1" error="Voer juiste waarde in. " sqref="C7 F7 I7 C9 F9 I9 C11 F11 I11 C13 F13 I13 C5 F5 I5 I3 F3 C3 C18 F24 C20 I18 I20 C22 I22 C24 F18 F20 F22 I24 F26 C26 I26 F28 C28 I28" xr:uid="{00000000-0002-0000-0200-000000000000}">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0"/>
  <sheetViews>
    <sheetView showGridLines="0" zoomScale="86" zoomScaleNormal="85" zoomScalePageLayoutView="85" workbookViewId="0">
      <pane ySplit="1" topLeftCell="A22" activePane="bottomLeft" state="frozen"/>
      <selection pane="bottomLeft" activeCell="A2" sqref="A2:XFD30"/>
    </sheetView>
  </sheetViews>
  <sheetFormatPr baseColWidth="10" defaultColWidth="8.83203125" defaultRowHeight="13" x14ac:dyDescent="0.15"/>
  <cols>
    <col min="1" max="1" width="100.83203125" style="1" customWidth="1"/>
    <col min="2" max="2" width="2.83203125" style="26" customWidth="1"/>
    <col min="3" max="3" width="25.83203125" style="27" customWidth="1"/>
    <col min="4" max="4" width="3.83203125" style="27" customWidth="1"/>
    <col min="5" max="5" width="2.83203125" style="27" customWidth="1"/>
    <col min="6" max="6" width="25.83203125" style="27" customWidth="1"/>
    <col min="7" max="7" width="3.83203125" style="27" customWidth="1"/>
    <col min="8" max="8" width="2.83203125" style="27" customWidth="1"/>
    <col min="9" max="9" width="25.83203125" style="1" customWidth="1"/>
    <col min="10" max="10" width="3.83203125" style="1" customWidth="1"/>
    <col min="11" max="11" width="11.6640625" style="1" bestFit="1" customWidth="1"/>
    <col min="12" max="16384" width="8.83203125" style="1"/>
  </cols>
  <sheetData>
    <row r="1" spans="1:11" ht="50" customHeight="1" x14ac:dyDescent="0.2">
      <c r="A1" s="16" t="s">
        <v>3</v>
      </c>
      <c r="B1" s="73"/>
      <c r="C1" s="114" t="str">
        <f>'Beoordelaar 1'!C1:D1</f>
        <v>Inschrijver 1</v>
      </c>
      <c r="D1" s="115"/>
      <c r="E1" s="73"/>
      <c r="F1" s="114" t="str">
        <f>'Beoordelaar 1'!F1:G1</f>
        <v>Inschrijver 2</v>
      </c>
      <c r="G1" s="115"/>
      <c r="H1" s="73"/>
      <c r="I1" s="114" t="str">
        <f>'Beoordelaar 1'!I1:J1</f>
        <v>Inschrijver 3</v>
      </c>
      <c r="J1" s="115"/>
      <c r="K1" s="17"/>
    </row>
    <row r="2" spans="1:11" ht="30" customHeight="1" x14ac:dyDescent="0.15">
      <c r="A2" s="18" t="s">
        <v>39</v>
      </c>
      <c r="B2" s="10"/>
      <c r="C2" s="108" t="s">
        <v>16</v>
      </c>
      <c r="D2" s="109"/>
      <c r="E2" s="10"/>
      <c r="F2" s="108" t="s">
        <v>16</v>
      </c>
      <c r="G2" s="109"/>
      <c r="H2" s="10"/>
      <c r="I2" s="108" t="s">
        <v>16</v>
      </c>
      <c r="J2" s="109"/>
    </row>
    <row r="3" spans="1:11" ht="20" customHeight="1" x14ac:dyDescent="0.15">
      <c r="A3" s="71" t="str">
        <f>'Beoordelen open vragen'!A3</f>
        <v>6.1.1	PLAN VAN AANPAK (AANVANG DIENSTVERLENING)</v>
      </c>
      <c r="B3" s="11"/>
      <c r="C3" s="4" t="s">
        <v>6</v>
      </c>
      <c r="D3" s="19"/>
      <c r="E3" s="11"/>
      <c r="F3" s="4" t="s">
        <v>6</v>
      </c>
      <c r="G3" s="19"/>
      <c r="H3" s="11"/>
      <c r="I3" s="4" t="s">
        <v>6</v>
      </c>
      <c r="J3" s="19"/>
    </row>
    <row r="4" spans="1:11" ht="280" customHeight="1" x14ac:dyDescent="0.15">
      <c r="A4" s="72" t="str">
        <f>'Beoordelen open vragen'!A4:B4</f>
        <v xml:space="preserve">Inschrijver dient te beschrijven op maximaal 4 A4 (toe te voegen op TenderNed)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(ZAAM-diensten en alle scholen) van de opdrachtgever? Inschrijver beschrijft daarbij minimaal hoe zij vanuit een partnerschap met een langdurige insteek zich gaat verdiepen over de verschillende scholen in cultuur, behoefte, aard van het onderwijs en plaats van de school in de samenleving;
•	Op welke wijze geeft inschrijver invulling aan de verbinding tussen onderwijsgevende kandidaten uit de kandidatenmarkt en haar eigen database en de opdrachtgever bij aanvang van de dienstverlening;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11"/>
      <c r="C4" s="104" t="s">
        <v>4</v>
      </c>
      <c r="D4" s="105"/>
      <c r="E4" s="11"/>
      <c r="F4" s="104" t="s">
        <v>4</v>
      </c>
      <c r="G4" s="105"/>
      <c r="H4" s="11"/>
      <c r="I4" s="104" t="s">
        <v>4</v>
      </c>
      <c r="J4" s="105"/>
    </row>
    <row r="5" spans="1:11" ht="20" customHeight="1" x14ac:dyDescent="0.15">
      <c r="A5" s="71" t="str">
        <f>'Beoordelen open vragen'!A5</f>
        <v>6.1.2	GOED WERKGEVERSCHAP</v>
      </c>
      <c r="B5" s="11"/>
      <c r="C5" s="4" t="s">
        <v>6</v>
      </c>
      <c r="D5" s="20"/>
      <c r="E5" s="11"/>
      <c r="F5" s="4" t="s">
        <v>6</v>
      </c>
      <c r="G5" s="20"/>
      <c r="H5" s="11"/>
      <c r="I5" s="4" t="s">
        <v>6</v>
      </c>
      <c r="J5" s="20"/>
    </row>
    <row r="6" spans="1:11" ht="220" customHeight="1" x14ac:dyDescent="0.15">
      <c r="A6" s="72" t="str">
        <f>'Beoordelen open vragen'!A6</f>
        <v>Inschrijver dient te beschrijven op maximaal 4 A4 (toe te voegen op TenderNed) op welke wijze zij invulling geef aan goed werkgeverschap gericht op haar eigen en toekomstige medewerkers in deze vraag gericht op Onderwijsgevend personeel (OP). Het doel van deze vraag is dat opdrachtgever van inschrijver wil weten hoe aantrekkelijk zij als werkgever is in combinatie met de opdrachtgever en beschrijft hierbij minimaal de volgende punten;
1.	Communicatie (middelen/ frequentie) met potentiële OP-kandidaten;
2.	Communicatie (middelen/ frequentie) met OP-medewerkers onder contract;
3.	Organiseren (gezamenlijke) events voor OP-kandidaten;
4.	Ontwikkeling (deskundigheidsbevordering) van OP-medewerkers onder contract van de opdrachtnemer en OP-medewerkers van de opdrachtgever (daarbij tevens lettend op een eigen opleidingsprogramma maar ook op de ZAAM Academie en Opleidingsschool De Dam);
5.	Ontwikkeling potentiële OP-kandidaten;
6.	De wijze van langdurig binden en motiveren van potentiële OP-kandidaten (binnen en buiten de regio Amsterdam) aan de organisatie van de inschrijver in combinatie met de opdrachtgever als 1 geheel;
7.	Wat inschrijver aan aanvullende arbeidsvoorwaarden biedt voor OP-krachten in de regio Amsterdam ter voorkoming van vertrek om economische (hoge woonlasten) redenen.</v>
      </c>
      <c r="B6" s="11"/>
      <c r="C6" s="104" t="s">
        <v>4</v>
      </c>
      <c r="D6" s="105"/>
      <c r="E6" s="11"/>
      <c r="F6" s="104" t="s">
        <v>4</v>
      </c>
      <c r="G6" s="105"/>
      <c r="H6" s="11"/>
      <c r="I6" s="104" t="s">
        <v>4</v>
      </c>
      <c r="J6" s="105"/>
    </row>
    <row r="7" spans="1:11" ht="20" customHeight="1" x14ac:dyDescent="0.15">
      <c r="A7" s="71" t="str">
        <f>'Beoordelen open vragen'!A7</f>
        <v xml:space="preserve">6.1.3	DASHBOARD KLANT- EN MEDEWERKERSERVARINGEN </v>
      </c>
      <c r="B7" s="11"/>
      <c r="C7" s="4" t="s">
        <v>6</v>
      </c>
      <c r="D7" s="20"/>
      <c r="E7" s="11"/>
      <c r="F7" s="4" t="s">
        <v>6</v>
      </c>
      <c r="G7" s="20"/>
      <c r="H7" s="11"/>
      <c r="I7" s="4" t="s">
        <v>6</v>
      </c>
      <c r="J7" s="20"/>
    </row>
    <row r="8" spans="1:11" ht="150" customHeight="1" x14ac:dyDescent="0.15">
      <c r="A8" s="72" t="str">
        <f>'Beoordelen open vragen'!A8</f>
        <v>Inschrijver dient te beschrijven op maximaal 2 A4 (toe te voegen op TenderNed) op welke wijze zij informatie verzamelt, analyseert, presenteert en omzet naar (welke) acties, omtrent de ervaringen en tevredenheid van klanten en potentiële kandidaten (ingedeeld in functiegroepen) die onder contract bij inschrijver zijn. Inschrijver laat daarbij een dashboard zien in de inschrijving waaruit de meerwaarde hiervan blijkt.</v>
      </c>
      <c r="B8" s="11"/>
      <c r="C8" s="104" t="s">
        <v>4</v>
      </c>
      <c r="D8" s="105"/>
      <c r="E8" s="11"/>
      <c r="F8" s="104" t="s">
        <v>4</v>
      </c>
      <c r="G8" s="105"/>
      <c r="H8" s="11"/>
      <c r="I8" s="104" t="s">
        <v>4</v>
      </c>
      <c r="J8" s="105"/>
    </row>
    <row r="9" spans="1:11" ht="20" customHeight="1" x14ac:dyDescent="0.15">
      <c r="A9" s="71" t="str">
        <f>'Beoordelen open vragen'!A9</f>
        <v>6.1.4	AANPAK WERVING- EN SELECTIEPROCES EN DATABASE</v>
      </c>
      <c r="B9" s="11"/>
      <c r="C9" s="4" t="s">
        <v>6</v>
      </c>
      <c r="D9" s="20"/>
      <c r="E9" s="11"/>
      <c r="F9" s="4" t="s">
        <v>6</v>
      </c>
      <c r="G9" s="20"/>
      <c r="H9" s="11"/>
      <c r="I9" s="4" t="s">
        <v>6</v>
      </c>
      <c r="J9" s="20"/>
    </row>
    <row r="10" spans="1:11" ht="180" customHeight="1" x14ac:dyDescent="0.15">
      <c r="A10" s="72" t="str">
        <f>'Beoordelen open vragen'!A10</f>
        <v xml:space="preserve">Inschrijver dient te beschrijven op maximaal 3 A4 (toe te voegen op TenderNed) welke werkwijze zij hanteert bij of voorafgaand van een aanvraag voor onderwijsgevend personeel voor een Voortgezet Onderwijsorganisatie. Inschrijver beschrijft hierbij minimaal;
•	Het intakeproces met de aanvrager; 
•	de wijze van werven en selecteren, toetsing CV, competenties, bevoegdheid; 
•	het voorstellen van geschikte kandidaten (waarbij inschrijver duidelijk aangeeft in welke mate de vertegenwoordiger van de inschrijver die de kandidaat voorstelt de kandidaat kent, kan adviseren over inzet op de specifieke school en aandachtspunten); 
•	Op welke wijze inschrijver een zoekopdracht afsluit in geval van niet kunnen vervullen van de vacature en bij invullen van de vacature (monitoren of de plaatsing ook daadwerkelijk aan de verwachtingen van aanvragen en de kandidaat is verlopen).
Hierin wordt er verwacht dat de inschrijver duidelijk beschrijft wat de rol van de aanbestedende dienst in deze procedure is. </v>
      </c>
      <c r="B10" s="11"/>
      <c r="C10" s="104" t="s">
        <v>4</v>
      </c>
      <c r="D10" s="105"/>
      <c r="E10" s="11"/>
      <c r="F10" s="104" t="s">
        <v>4</v>
      </c>
      <c r="G10" s="105"/>
      <c r="H10" s="11"/>
      <c r="I10" s="104" t="s">
        <v>4</v>
      </c>
      <c r="J10" s="105"/>
    </row>
    <row r="11" spans="1:11" ht="20" customHeight="1" x14ac:dyDescent="0.15">
      <c r="A11" s="71" t="str">
        <f>'Beoordelen open vragen'!A11</f>
        <v>6.1.5	TEAM ACCOUNT-/ SUCCESMANAGEMENT/ PARTNERSCHAP</v>
      </c>
      <c r="B11" s="11"/>
      <c r="C11" s="4" t="s">
        <v>6</v>
      </c>
      <c r="D11" s="20"/>
      <c r="E11" s="11"/>
      <c r="F11" s="4" t="s">
        <v>6</v>
      </c>
      <c r="G11" s="20"/>
      <c r="H11" s="11"/>
      <c r="I11" s="4" t="s">
        <v>6</v>
      </c>
      <c r="J11" s="20"/>
    </row>
    <row r="12" spans="1:11" ht="160" customHeight="1" x14ac:dyDescent="0.15">
      <c r="A12" s="72" t="str">
        <f>'Beoordelen open vragen'!A12</f>
        <v>Inschrijver dient te beschrijven op maximaal 3 A4 (toe te voegen op TenderNed) hoe zij invulling denkt te gaan geven aan account-/ succesmanagement, ofwel partnerschap na direct bij aanvang van de dynamische verificatie. Belangrijk hierbij is op welke wijze inschrijver gaat samenwerken met de opdrachtgever om in de regio als werkgevers een nog sterkere propositie te verkrijgen.  In de beantwoording beschrijft inschrijver minimaal het volgende: 
•	op welke wijze wil de inschrijver invulling geven aan een hecht partnerschap tussen ZAAM, 24 scholen, verschillend onderwijsniveau, verschillende scholen, de opdrachtnemer en kandidaten?;
•	op welke wijze wil zij in de regio invulling geven aan een gezamenlijke sterke propositie?;
•	welk niveau (kwalitatief: welke ervaring / kwantitatief; hoeveel account managers) accountmanagement en middelen wil inschrijver hiervoor inzetten?;
•	hoe borgt u de continuïteit van het accountteam/ kennis van de organisatie en behoefte van de opdrachtgever bij verzuim of vertrek van deze medewerkers?;
•	op welke wijze wilt u de individuele scholen van ZAAM hierbij betrekken?</v>
      </c>
      <c r="B12" s="11"/>
      <c r="C12" s="104" t="s">
        <v>4</v>
      </c>
      <c r="D12" s="105"/>
      <c r="E12" s="11"/>
      <c r="F12" s="104" t="s">
        <v>4</v>
      </c>
      <c r="G12" s="105"/>
      <c r="H12" s="11"/>
      <c r="I12" s="104" t="s">
        <v>4</v>
      </c>
      <c r="J12" s="105"/>
    </row>
    <row r="13" spans="1:11" ht="20" customHeight="1" x14ac:dyDescent="0.15">
      <c r="A13" s="71" t="str">
        <f>'Beoordelen open vragen'!A13</f>
        <v>6.1.6	 PARTNERPARTIJEN</v>
      </c>
      <c r="B13" s="11"/>
      <c r="C13" s="4" t="s">
        <v>6</v>
      </c>
      <c r="D13" s="20"/>
      <c r="E13" s="11"/>
      <c r="F13" s="4" t="s">
        <v>6</v>
      </c>
      <c r="G13" s="20"/>
      <c r="H13" s="11"/>
      <c r="I13" s="4" t="s">
        <v>6</v>
      </c>
      <c r="J13" s="20"/>
    </row>
    <row r="14" spans="1:11" ht="230" customHeight="1" x14ac:dyDescent="0.15">
      <c r="A14" s="72" t="str">
        <f>'Beoordelen open vragen'!A14</f>
        <v>Inschrijver dient te beschrijven op maximaal 2 A4 (toe te voegen op TenderNed) op welke wijze zij invulling geeft aan de makelaarsfunctie (ROL 1 en ROL 2, zie aanbestedingsdocument hoofdstuk 1.3) zodra zij zelf niet of niet tijdig kan leveren. 
De beantwoording moet zich richten op de volgende drie groepen;
-	OP en OOP (onderwijs ondersteunend personeel tot schaal 9);
-	Specialistische functies zoals P&amp;O/ financiële/ ICT-medewerkers;
-	Managers en directeuren.
Inschrijver beschrijft daarbij minimaal;
-	Welke en hoeveel partnerpartijen zij zelf daarbij heeft;
-	op welke wijze inschrijver bestaande partnerpartijen van de opdrachtgever wil inzetten;
-	op welke wijze zij waarborgt dat de partnerpartij geen commercieel nadeel ondervindt van deze makelaarsfunctie;
-	op welke wijze zij om gaat met weerstanden van een derde tegen een makelaarsfunctie, met als hoogste doel een snelle invulling te geven aan een vacature van de opdrachtgever;
-	welke borging zij biedt in het proces van de wensen van het College van Bestuur met betrekking tot het aanstellen van interim schooldirecteuren/ managers.
-	welke risico’s zij ziet en welke beheersmaatregelen zij hier tegen gaat treffen.</v>
      </c>
      <c r="B14" s="11"/>
      <c r="C14" s="104" t="s">
        <v>4</v>
      </c>
      <c r="D14" s="105"/>
      <c r="E14" s="11"/>
      <c r="F14" s="104" t="s">
        <v>4</v>
      </c>
      <c r="G14" s="105"/>
      <c r="H14" s="11"/>
      <c r="I14" s="104" t="s">
        <v>4</v>
      </c>
      <c r="J14" s="105"/>
    </row>
    <row r="15" spans="1:11" ht="20" customHeight="1" x14ac:dyDescent="0.15">
      <c r="A15" s="21"/>
      <c r="B15" s="22"/>
      <c r="C15" s="23"/>
      <c r="D15" s="23"/>
      <c r="E15" s="22"/>
      <c r="F15" s="23"/>
      <c r="G15" s="23"/>
      <c r="H15" s="22"/>
      <c r="I15" s="23"/>
      <c r="J15" s="24"/>
    </row>
    <row r="16" spans="1:11" ht="20" customHeight="1" x14ac:dyDescent="0.15"/>
    <row r="17" spans="1:10" ht="20" customHeight="1" x14ac:dyDescent="0.15">
      <c r="A17" s="25" t="str">
        <f>'Beoordelen interview'!A1</f>
        <v xml:space="preserve">Interview sleutelfunctionarissen </v>
      </c>
      <c r="B17" s="10"/>
      <c r="C17" s="110"/>
      <c r="D17" s="111"/>
      <c r="E17" s="10"/>
      <c r="F17" s="110"/>
      <c r="G17" s="111"/>
      <c r="H17" s="10"/>
      <c r="I17" s="110"/>
      <c r="J17" s="111"/>
    </row>
    <row r="18" spans="1:10" ht="20" customHeight="1" x14ac:dyDescent="0.15">
      <c r="A18" s="112" t="str">
        <f>'Beoordelen interview'!A4:B4</f>
        <v>Vraag 1</v>
      </c>
      <c r="B18" s="11"/>
      <c r="C18" s="4" t="s">
        <v>6</v>
      </c>
      <c r="D18" s="20"/>
      <c r="E18" s="11"/>
      <c r="F18" s="4" t="s">
        <v>6</v>
      </c>
      <c r="G18" s="20"/>
      <c r="H18" s="11"/>
      <c r="I18" s="4" t="s">
        <v>6</v>
      </c>
      <c r="J18" s="20"/>
    </row>
    <row r="19" spans="1:10" ht="150" customHeight="1" x14ac:dyDescent="0.15">
      <c r="A19" s="113"/>
      <c r="B19" s="11"/>
      <c r="C19" s="104" t="s">
        <v>4</v>
      </c>
      <c r="D19" s="105"/>
      <c r="E19" s="11"/>
      <c r="F19" s="104" t="s">
        <v>4</v>
      </c>
      <c r="G19" s="105"/>
      <c r="H19" s="11"/>
      <c r="I19" s="104" t="s">
        <v>4</v>
      </c>
      <c r="J19" s="105"/>
    </row>
    <row r="20" spans="1:10" ht="20" customHeight="1" x14ac:dyDescent="0.15">
      <c r="A20" s="112" t="str">
        <f>'Beoordelen interview'!A5:B5</f>
        <v>Vraag 2</v>
      </c>
      <c r="B20" s="11"/>
      <c r="C20" s="4" t="s">
        <v>6</v>
      </c>
      <c r="D20" s="20"/>
      <c r="E20" s="11"/>
      <c r="F20" s="4" t="s">
        <v>6</v>
      </c>
      <c r="G20" s="20"/>
      <c r="H20" s="11"/>
      <c r="I20" s="4" t="s">
        <v>6</v>
      </c>
      <c r="J20" s="20"/>
    </row>
    <row r="21" spans="1:10" ht="150" customHeight="1" x14ac:dyDescent="0.15">
      <c r="A21" s="113"/>
      <c r="B21" s="11"/>
      <c r="C21" s="104" t="s">
        <v>4</v>
      </c>
      <c r="D21" s="105"/>
      <c r="E21" s="11"/>
      <c r="F21" s="104" t="s">
        <v>4</v>
      </c>
      <c r="G21" s="105"/>
      <c r="H21" s="11"/>
      <c r="I21" s="104" t="s">
        <v>4</v>
      </c>
      <c r="J21" s="105"/>
    </row>
    <row r="22" spans="1:10" ht="20" customHeight="1" x14ac:dyDescent="0.15">
      <c r="A22" s="112" t="str">
        <f>'Beoordelen interview'!A6:B6</f>
        <v>Vraag 3</v>
      </c>
      <c r="B22" s="11"/>
      <c r="C22" s="4" t="s">
        <v>6</v>
      </c>
      <c r="D22" s="20"/>
      <c r="E22" s="11"/>
      <c r="F22" s="4" t="s">
        <v>6</v>
      </c>
      <c r="G22" s="20"/>
      <c r="H22" s="11"/>
      <c r="I22" s="4" t="s">
        <v>6</v>
      </c>
      <c r="J22" s="20"/>
    </row>
    <row r="23" spans="1:10" ht="150" customHeight="1" x14ac:dyDescent="0.15">
      <c r="A23" s="113"/>
      <c r="B23" s="11"/>
      <c r="C23" s="104" t="s">
        <v>4</v>
      </c>
      <c r="D23" s="105"/>
      <c r="E23" s="11"/>
      <c r="F23" s="104" t="s">
        <v>4</v>
      </c>
      <c r="G23" s="105"/>
      <c r="H23" s="11"/>
      <c r="I23" s="104" t="s">
        <v>4</v>
      </c>
      <c r="J23" s="105"/>
    </row>
    <row r="24" spans="1:10" ht="20" customHeight="1" x14ac:dyDescent="0.15">
      <c r="A24" s="112" t="str">
        <f>'Beoordelen interview'!A7:B7</f>
        <v>Vraag 4</v>
      </c>
      <c r="B24" s="11"/>
      <c r="C24" s="4" t="s">
        <v>6</v>
      </c>
      <c r="D24" s="20"/>
      <c r="E24" s="11"/>
      <c r="F24" s="4" t="s">
        <v>6</v>
      </c>
      <c r="G24" s="20"/>
      <c r="H24" s="11"/>
      <c r="I24" s="4" t="s">
        <v>6</v>
      </c>
      <c r="J24" s="20"/>
    </row>
    <row r="25" spans="1:10" ht="150" customHeight="1" x14ac:dyDescent="0.15">
      <c r="A25" s="113"/>
      <c r="B25" s="11"/>
      <c r="C25" s="104" t="s">
        <v>4</v>
      </c>
      <c r="D25" s="105"/>
      <c r="E25" s="11"/>
      <c r="F25" s="104" t="s">
        <v>4</v>
      </c>
      <c r="G25" s="105"/>
      <c r="H25" s="11"/>
      <c r="I25" s="104" t="s">
        <v>4</v>
      </c>
      <c r="J25" s="105"/>
    </row>
    <row r="26" spans="1:10" ht="20" customHeight="1" x14ac:dyDescent="0.15">
      <c r="A26" s="112" t="str">
        <f>'Beoordelen interview'!A8</f>
        <v>Vraag 5</v>
      </c>
      <c r="B26" s="11"/>
      <c r="C26" s="4" t="s">
        <v>6</v>
      </c>
      <c r="D26" s="20"/>
      <c r="E26" s="11"/>
      <c r="F26" s="4" t="s">
        <v>6</v>
      </c>
      <c r="G26" s="20"/>
      <c r="H26" s="11"/>
      <c r="I26" s="4" t="s">
        <v>6</v>
      </c>
      <c r="J26" s="20"/>
    </row>
    <row r="27" spans="1:10" ht="150" customHeight="1" x14ac:dyDescent="0.15">
      <c r="A27" s="113"/>
      <c r="B27" s="11"/>
      <c r="C27" s="104" t="s">
        <v>4</v>
      </c>
      <c r="D27" s="105"/>
      <c r="E27" s="11"/>
      <c r="F27" s="104" t="s">
        <v>4</v>
      </c>
      <c r="G27" s="105"/>
      <c r="H27" s="11"/>
      <c r="I27" s="104" t="s">
        <v>4</v>
      </c>
      <c r="J27" s="105"/>
    </row>
    <row r="28" spans="1:10" ht="20" customHeight="1" x14ac:dyDescent="0.15">
      <c r="A28" s="112" t="str">
        <f>'Beoordelen interview'!A9</f>
        <v>Vraag 6</v>
      </c>
      <c r="B28" s="11"/>
      <c r="C28" s="4" t="s">
        <v>6</v>
      </c>
      <c r="D28" s="20"/>
      <c r="E28" s="11"/>
      <c r="F28" s="4" t="s">
        <v>6</v>
      </c>
      <c r="G28" s="20"/>
      <c r="H28" s="11"/>
      <c r="I28" s="4" t="s">
        <v>6</v>
      </c>
      <c r="J28" s="20"/>
    </row>
    <row r="29" spans="1:10" ht="150" customHeight="1" x14ac:dyDescent="0.15">
      <c r="A29" s="113"/>
      <c r="B29" s="11"/>
      <c r="C29" s="104" t="s">
        <v>4</v>
      </c>
      <c r="D29" s="105"/>
      <c r="E29" s="11"/>
      <c r="F29" s="104" t="s">
        <v>4</v>
      </c>
      <c r="G29" s="105"/>
      <c r="H29" s="11"/>
      <c r="I29" s="104" t="s">
        <v>4</v>
      </c>
      <c r="J29" s="105"/>
    </row>
    <row r="30" spans="1:10" ht="20" customHeight="1" x14ac:dyDescent="0.15">
      <c r="A30" s="21"/>
      <c r="B30" s="22"/>
      <c r="C30" s="23"/>
      <c r="D30" s="23"/>
      <c r="E30" s="22"/>
      <c r="F30" s="23"/>
      <c r="G30" s="23"/>
      <c r="H30" s="22"/>
      <c r="I30" s="23"/>
      <c r="J30" s="24"/>
    </row>
  </sheetData>
  <sheetProtection algorithmName="SHA-512" hashValue="U+h/igkEAfk0LSdG0QZP4zK9iuWrhTL7zqlBa04SQxiTHYrKCb1HULI3eBb9xAbPrzm3LORO8++UG+HGVlpDEA==" saltValue="jqGDyLpsMwpwKmoCImKiIg==" spinCount="100000" sheet="1" objects="1" scenarios="1"/>
  <mergeCells count="51">
    <mergeCell ref="A28:A29"/>
    <mergeCell ref="C29:D29"/>
    <mergeCell ref="F29:G29"/>
    <mergeCell ref="I29:J29"/>
    <mergeCell ref="A26:A27"/>
    <mergeCell ref="C27:D27"/>
    <mergeCell ref="F27:G27"/>
    <mergeCell ref="I27:J27"/>
    <mergeCell ref="A24:A25"/>
    <mergeCell ref="C25:D25"/>
    <mergeCell ref="F25:G25"/>
    <mergeCell ref="I25:J25"/>
    <mergeCell ref="A20:A21"/>
    <mergeCell ref="C21:D21"/>
    <mergeCell ref="F21:G21"/>
    <mergeCell ref="I21:J21"/>
    <mergeCell ref="A22:A23"/>
    <mergeCell ref="C23:D23"/>
    <mergeCell ref="F23:G23"/>
    <mergeCell ref="I23:J23"/>
    <mergeCell ref="C17:D17"/>
    <mergeCell ref="F17:G17"/>
    <mergeCell ref="I17:J17"/>
    <mergeCell ref="A18:A19"/>
    <mergeCell ref="C19:D19"/>
    <mergeCell ref="F19:G19"/>
    <mergeCell ref="I19:J19"/>
    <mergeCell ref="C6:D6"/>
    <mergeCell ref="F6:G6"/>
    <mergeCell ref="F8:G8"/>
    <mergeCell ref="I8:J8"/>
    <mergeCell ref="I6:J6"/>
    <mergeCell ref="C8:D8"/>
    <mergeCell ref="C4:D4"/>
    <mergeCell ref="F4:G4"/>
    <mergeCell ref="I1:J1"/>
    <mergeCell ref="C1:D1"/>
    <mergeCell ref="F1:G1"/>
    <mergeCell ref="C2:D2"/>
    <mergeCell ref="F2:G2"/>
    <mergeCell ref="I2:J2"/>
    <mergeCell ref="I4:J4"/>
    <mergeCell ref="F10:G10"/>
    <mergeCell ref="C14:D14"/>
    <mergeCell ref="F14:G14"/>
    <mergeCell ref="I14:J14"/>
    <mergeCell ref="C12:D12"/>
    <mergeCell ref="F12:G12"/>
    <mergeCell ref="I12:J12"/>
    <mergeCell ref="I10:J10"/>
    <mergeCell ref="C10:D10"/>
  </mergeCells>
  <dataValidations count="1">
    <dataValidation type="list" errorStyle="warning" allowBlank="1" showErrorMessage="1" error="Voer juiste waarde in. " sqref="C7 F7 I7 C9 F9 I9 C11 F11 I11 C5 F5 I5 C13 F13 I13 I3 F3 C3 C18 F24 C20 I18 I20 C22 I22 C24 F18 F20 F22 I24 F26 C26 I26 F28 C28 I28" xr:uid="{00000000-0002-0000-0300-000000000000}">
      <formula1>SCORE</formula1>
    </dataValidation>
  </dataValidations>
  <pageMargins left="0.7" right="0.7" top="0.75" bottom="0.75" header="0.3" footer="0.3"/>
  <pageSetup paperSize="8"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A684-3402-094D-B2A8-B30B8AE7F18E}">
  <dimension ref="A1:K30"/>
  <sheetViews>
    <sheetView showGridLines="0" zoomScale="90" zoomScaleNormal="90" workbookViewId="0">
      <pane ySplit="1" topLeftCell="A2" activePane="bottomLeft" state="frozen"/>
      <selection pane="bottomLeft" activeCell="A2" sqref="A2"/>
    </sheetView>
  </sheetViews>
  <sheetFormatPr baseColWidth="10" defaultColWidth="8.83203125" defaultRowHeight="13" x14ac:dyDescent="0.15"/>
  <cols>
    <col min="1" max="1" width="100.83203125" style="1" customWidth="1"/>
    <col min="2" max="2" width="2.83203125" style="26" customWidth="1"/>
    <col min="3" max="3" width="25.83203125" style="27" customWidth="1"/>
    <col min="4" max="4" width="3.83203125" style="27" customWidth="1"/>
    <col min="5" max="5" width="2.83203125" style="27" customWidth="1"/>
    <col min="6" max="6" width="25.83203125" style="27" customWidth="1"/>
    <col min="7" max="7" width="3.83203125" style="27" customWidth="1"/>
    <col min="8" max="8" width="2.83203125" style="27" customWidth="1"/>
    <col min="9" max="9" width="25.83203125" style="1" customWidth="1"/>
    <col min="10" max="10" width="3.83203125" style="1" customWidth="1"/>
    <col min="11" max="11" width="11.6640625" style="1" bestFit="1" customWidth="1"/>
    <col min="12" max="16384" width="8.83203125" style="1"/>
  </cols>
  <sheetData>
    <row r="1" spans="1:11" ht="50" customHeight="1" x14ac:dyDescent="0.2">
      <c r="A1" s="16" t="s">
        <v>26</v>
      </c>
      <c r="B1" s="73"/>
      <c r="C1" s="114" t="str">
        <f>'Beoordelaar 1'!C1:D1</f>
        <v>Inschrijver 1</v>
      </c>
      <c r="D1" s="115"/>
      <c r="E1" s="73"/>
      <c r="F1" s="114" t="str">
        <f>'Beoordelaar 1'!F1:G1</f>
        <v>Inschrijver 2</v>
      </c>
      <c r="G1" s="115"/>
      <c r="H1" s="73"/>
      <c r="I1" s="114" t="str">
        <f>'Beoordelaar 1'!I1:J1</f>
        <v>Inschrijver 3</v>
      </c>
      <c r="J1" s="115"/>
      <c r="K1" s="17"/>
    </row>
    <row r="2" spans="1:11" ht="30" customHeight="1" x14ac:dyDescent="0.15">
      <c r="A2" s="18" t="s">
        <v>39</v>
      </c>
      <c r="B2" s="10"/>
      <c r="C2" s="108" t="s">
        <v>16</v>
      </c>
      <c r="D2" s="109"/>
      <c r="E2" s="10"/>
      <c r="F2" s="108" t="s">
        <v>16</v>
      </c>
      <c r="G2" s="109"/>
      <c r="H2" s="10"/>
      <c r="I2" s="108" t="s">
        <v>16</v>
      </c>
      <c r="J2" s="109"/>
    </row>
    <row r="3" spans="1:11" ht="20" customHeight="1" x14ac:dyDescent="0.15">
      <c r="A3" s="71" t="str">
        <f>'Beoordelen open vragen'!A3</f>
        <v>6.1.1	PLAN VAN AANPAK (AANVANG DIENSTVERLENING)</v>
      </c>
      <c r="B3" s="11"/>
      <c r="C3" s="4" t="s">
        <v>6</v>
      </c>
      <c r="D3" s="19"/>
      <c r="E3" s="11"/>
      <c r="F3" s="4" t="s">
        <v>6</v>
      </c>
      <c r="G3" s="19"/>
      <c r="H3" s="11"/>
      <c r="I3" s="4" t="s">
        <v>6</v>
      </c>
      <c r="J3" s="19"/>
    </row>
    <row r="4" spans="1:11" ht="280" customHeight="1" x14ac:dyDescent="0.15">
      <c r="A4" s="72" t="str">
        <f>'Beoordelen open vragen'!A4</f>
        <v xml:space="preserve">Inschrijver dient te beschrijven op maximaal 4 A4 (toe te voegen op TenderNed)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(ZAAM-diensten en alle scholen) van de opdrachtgever? Inschrijver beschrijft daarbij minimaal hoe zij vanuit een partnerschap met een langdurige insteek zich gaat verdiepen over de verschillende scholen in cultuur, behoefte, aard van het onderwijs en plaats van de school in de samenleving;
•	Op welke wijze geeft inschrijver invulling aan de verbinding tussen onderwijsgevende kandidaten uit de kandidatenmarkt en haar eigen database en de opdrachtgever bij aanvang van de dienstverlening;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11"/>
      <c r="C4" s="104" t="s">
        <v>4</v>
      </c>
      <c r="D4" s="105"/>
      <c r="E4" s="11"/>
      <c r="F4" s="104" t="s">
        <v>4</v>
      </c>
      <c r="G4" s="105"/>
      <c r="H4" s="11"/>
      <c r="I4" s="104" t="s">
        <v>4</v>
      </c>
      <c r="J4" s="105"/>
    </row>
    <row r="5" spans="1:11" ht="20" customHeight="1" x14ac:dyDescent="0.15">
      <c r="A5" s="71" t="str">
        <f>'Beoordelen open vragen'!A5</f>
        <v>6.1.2	GOED WERKGEVERSCHAP</v>
      </c>
      <c r="B5" s="11"/>
      <c r="C5" s="4" t="s">
        <v>6</v>
      </c>
      <c r="D5" s="20"/>
      <c r="E5" s="11"/>
      <c r="F5" s="4" t="s">
        <v>6</v>
      </c>
      <c r="G5" s="20"/>
      <c r="H5" s="11"/>
      <c r="I5" s="4" t="s">
        <v>6</v>
      </c>
      <c r="J5" s="20"/>
    </row>
    <row r="6" spans="1:11" ht="220" customHeight="1" x14ac:dyDescent="0.15">
      <c r="A6" s="72" t="str">
        <f>'Beoordelen open vragen'!A6</f>
        <v>Inschrijver dient te beschrijven op maximaal 4 A4 (toe te voegen op TenderNed) op welke wijze zij invulling geef aan goed werkgeverschap gericht op haar eigen en toekomstige medewerkers in deze vraag gericht op Onderwijsgevend personeel (OP). Het doel van deze vraag is dat opdrachtgever van inschrijver wil weten hoe aantrekkelijk zij als werkgever is in combinatie met de opdrachtgever en beschrijft hierbij minimaal de volgende punten;
1.	Communicatie (middelen/ frequentie) met potentiële OP-kandidaten;
2.	Communicatie (middelen/ frequentie) met OP-medewerkers onder contract;
3.	Organiseren (gezamenlijke) events voor OP-kandidaten;
4.	Ontwikkeling (deskundigheidsbevordering) van OP-medewerkers onder contract van de opdrachtnemer en OP-medewerkers van de opdrachtgever (daarbij tevens lettend op een eigen opleidingsprogramma maar ook op de ZAAM Academie en Opleidingsschool De Dam);
5.	Ontwikkeling potentiële OP-kandidaten;
6.	De wijze van langdurig binden en motiveren van potentiële OP-kandidaten (binnen en buiten de regio Amsterdam) aan de organisatie van de inschrijver in combinatie met de opdrachtgever als 1 geheel;
7.	Wat inschrijver aan aanvullende arbeidsvoorwaarden biedt voor OP-krachten in de regio Amsterdam ter voorkoming van vertrek om economische (hoge woonlasten) redenen.</v>
      </c>
      <c r="B6" s="11"/>
      <c r="C6" s="104" t="s">
        <v>4</v>
      </c>
      <c r="D6" s="105"/>
      <c r="E6" s="11"/>
      <c r="F6" s="104" t="s">
        <v>4</v>
      </c>
      <c r="G6" s="105"/>
      <c r="H6" s="11"/>
      <c r="I6" s="104" t="s">
        <v>4</v>
      </c>
      <c r="J6" s="105"/>
    </row>
    <row r="7" spans="1:11" ht="20" customHeight="1" x14ac:dyDescent="0.15">
      <c r="A7" s="71" t="str">
        <f>'Beoordelen open vragen'!A7</f>
        <v xml:space="preserve">6.1.3	DASHBOARD KLANT- EN MEDEWERKERSERVARINGEN </v>
      </c>
      <c r="B7" s="11"/>
      <c r="C7" s="4" t="s">
        <v>6</v>
      </c>
      <c r="D7" s="20"/>
      <c r="E7" s="11"/>
      <c r="F7" s="4" t="s">
        <v>6</v>
      </c>
      <c r="G7" s="20"/>
      <c r="H7" s="11"/>
      <c r="I7" s="4" t="s">
        <v>6</v>
      </c>
      <c r="J7" s="20"/>
    </row>
    <row r="8" spans="1:11" ht="150" customHeight="1" x14ac:dyDescent="0.15">
      <c r="A8" s="72" t="str">
        <f>'Beoordelen open vragen'!A8</f>
        <v>Inschrijver dient te beschrijven op maximaal 2 A4 (toe te voegen op TenderNed) op welke wijze zij informatie verzamelt, analyseert, presenteert en omzet naar (welke) acties, omtrent de ervaringen en tevredenheid van klanten en potentiële kandidaten (ingedeeld in functiegroepen) die onder contract bij inschrijver zijn. Inschrijver laat daarbij een dashboard zien in de inschrijving waaruit de meerwaarde hiervan blijkt.</v>
      </c>
      <c r="B8" s="11"/>
      <c r="C8" s="104" t="s">
        <v>4</v>
      </c>
      <c r="D8" s="105"/>
      <c r="E8" s="11"/>
      <c r="F8" s="104" t="s">
        <v>4</v>
      </c>
      <c r="G8" s="105"/>
      <c r="H8" s="11"/>
      <c r="I8" s="104" t="s">
        <v>4</v>
      </c>
      <c r="J8" s="105"/>
    </row>
    <row r="9" spans="1:11" ht="20" customHeight="1" x14ac:dyDescent="0.15">
      <c r="A9" s="71" t="str">
        <f>'Beoordelen open vragen'!A9</f>
        <v>6.1.4	AANPAK WERVING- EN SELECTIEPROCES EN DATABASE</v>
      </c>
      <c r="B9" s="11"/>
      <c r="C9" s="4" t="s">
        <v>6</v>
      </c>
      <c r="D9" s="20"/>
      <c r="E9" s="11"/>
      <c r="F9" s="4" t="s">
        <v>6</v>
      </c>
      <c r="G9" s="20"/>
      <c r="H9" s="11"/>
      <c r="I9" s="4" t="s">
        <v>6</v>
      </c>
      <c r="J9" s="20"/>
    </row>
    <row r="10" spans="1:11" ht="180" customHeight="1" x14ac:dyDescent="0.15">
      <c r="A10" s="72" t="str">
        <f>'Beoordelen open vragen'!A10</f>
        <v xml:space="preserve">Inschrijver dient te beschrijven op maximaal 3 A4 (toe te voegen op TenderNed) welke werkwijze zij hanteert bij of voorafgaand van een aanvraag voor onderwijsgevend personeel voor een Voortgezet Onderwijsorganisatie. Inschrijver beschrijft hierbij minimaal;
•	Het intakeproces met de aanvrager; 
•	de wijze van werven en selecteren, toetsing CV, competenties, bevoegdheid; 
•	het voorstellen van geschikte kandidaten (waarbij inschrijver duidelijk aangeeft in welke mate de vertegenwoordiger van de inschrijver die de kandidaat voorstelt de kandidaat kent, kan adviseren over inzet op de specifieke school en aandachtspunten); 
•	Op welke wijze inschrijver een zoekopdracht afsluit in geval van niet kunnen vervullen van de vacature en bij invullen van de vacature (monitoren of de plaatsing ook daadwerkelijk aan de verwachtingen van aanvragen en de kandidaat is verlopen).
Hierin wordt er verwacht dat de inschrijver duidelijk beschrijft wat de rol van de aanbestedende dienst in deze procedure is. </v>
      </c>
      <c r="B10" s="11"/>
      <c r="C10" s="104" t="s">
        <v>4</v>
      </c>
      <c r="D10" s="105"/>
      <c r="E10" s="11"/>
      <c r="F10" s="104" t="s">
        <v>4</v>
      </c>
      <c r="G10" s="105"/>
      <c r="H10" s="11"/>
      <c r="I10" s="104" t="s">
        <v>4</v>
      </c>
      <c r="J10" s="105"/>
    </row>
    <row r="11" spans="1:11" ht="20" customHeight="1" x14ac:dyDescent="0.15">
      <c r="A11" s="71" t="str">
        <f>'Beoordelen open vragen'!A11</f>
        <v>6.1.5	TEAM ACCOUNT-/ SUCCESMANAGEMENT/ PARTNERSCHAP</v>
      </c>
      <c r="B11" s="11"/>
      <c r="C11" s="4" t="s">
        <v>6</v>
      </c>
      <c r="D11" s="20"/>
      <c r="E11" s="11"/>
      <c r="F11" s="4" t="s">
        <v>6</v>
      </c>
      <c r="G11" s="20"/>
      <c r="H11" s="11"/>
      <c r="I11" s="4" t="s">
        <v>6</v>
      </c>
      <c r="J11" s="20"/>
    </row>
    <row r="12" spans="1:11" ht="160" customHeight="1" x14ac:dyDescent="0.15">
      <c r="A12" s="72" t="str">
        <f>'Beoordelen open vragen'!A12</f>
        <v>Inschrijver dient te beschrijven op maximaal 3 A4 (toe te voegen op TenderNed) hoe zij invulling denkt te gaan geven aan account-/ succesmanagement, ofwel partnerschap na direct bij aanvang van de dynamische verificatie. Belangrijk hierbij is op welke wijze inschrijver gaat samenwerken met de opdrachtgever om in de regio als werkgevers een nog sterkere propositie te verkrijgen.  In de beantwoording beschrijft inschrijver minimaal het volgende: 
•	op welke wijze wil de inschrijver invulling geven aan een hecht partnerschap tussen ZAAM, 24 scholen, verschillend onderwijsniveau, verschillende scholen, de opdrachtnemer en kandidaten?;
•	op welke wijze wil zij in de regio invulling geven aan een gezamenlijke sterke propositie?;
•	welk niveau (kwalitatief: welke ervaring / kwantitatief; hoeveel account managers) accountmanagement en middelen wil inschrijver hiervoor inzetten?;
•	hoe borgt u de continuïteit van het accountteam/ kennis van de organisatie en behoefte van de opdrachtgever bij verzuim of vertrek van deze medewerkers?;
•	op welke wijze wilt u de individuele scholen van ZAAM hierbij betrekken?</v>
      </c>
      <c r="B12" s="11"/>
      <c r="C12" s="104" t="s">
        <v>4</v>
      </c>
      <c r="D12" s="105"/>
      <c r="E12" s="11"/>
      <c r="F12" s="104" t="s">
        <v>4</v>
      </c>
      <c r="G12" s="105"/>
      <c r="H12" s="11"/>
      <c r="I12" s="104" t="s">
        <v>4</v>
      </c>
      <c r="J12" s="105"/>
    </row>
    <row r="13" spans="1:11" ht="20" customHeight="1" x14ac:dyDescent="0.15">
      <c r="A13" s="71" t="str">
        <f>'Beoordelen open vragen'!A13</f>
        <v>6.1.6	 PARTNERPARTIJEN</v>
      </c>
      <c r="B13" s="11"/>
      <c r="C13" s="4" t="s">
        <v>6</v>
      </c>
      <c r="D13" s="20"/>
      <c r="E13" s="11"/>
      <c r="F13" s="4" t="s">
        <v>6</v>
      </c>
      <c r="G13" s="20"/>
      <c r="H13" s="11"/>
      <c r="I13" s="4" t="s">
        <v>6</v>
      </c>
      <c r="J13" s="20"/>
    </row>
    <row r="14" spans="1:11" ht="230" customHeight="1" x14ac:dyDescent="0.15">
      <c r="A14" s="72" t="str">
        <f>'Beoordelen open vragen'!A14</f>
        <v>Inschrijver dient te beschrijven op maximaal 2 A4 (toe te voegen op TenderNed) op welke wijze zij invulling geeft aan de makelaarsfunctie (ROL 1 en ROL 2, zie aanbestedingsdocument hoofdstuk 1.3) zodra zij zelf niet of niet tijdig kan leveren. 
De beantwoording moet zich richten op de volgende drie groepen;
-	OP en OOP (onderwijs ondersteunend personeel tot schaal 9);
-	Specialistische functies zoals P&amp;O/ financiële/ ICT-medewerkers;
-	Managers en directeuren.
Inschrijver beschrijft daarbij minimaal;
-	Welke en hoeveel partnerpartijen zij zelf daarbij heeft;
-	op welke wijze inschrijver bestaande partnerpartijen van de opdrachtgever wil inzetten;
-	op welke wijze zij waarborgt dat de partnerpartij geen commercieel nadeel ondervindt van deze makelaarsfunctie;
-	op welke wijze zij om gaat met weerstanden van een derde tegen een makelaarsfunctie, met als hoogste doel een snelle invulling te geven aan een vacature van de opdrachtgever;
-	welke borging zij biedt in het proces van de wensen van het College van Bestuur met betrekking tot het aanstellen van interim schooldirecteuren/ managers.
-	welke risico’s zij ziet en welke beheersmaatregelen zij hier tegen gaat treffen.</v>
      </c>
      <c r="B14" s="11"/>
      <c r="C14" s="104" t="s">
        <v>4</v>
      </c>
      <c r="D14" s="105"/>
      <c r="E14" s="11"/>
      <c r="F14" s="104" t="s">
        <v>4</v>
      </c>
      <c r="G14" s="105"/>
      <c r="H14" s="11"/>
      <c r="I14" s="104" t="s">
        <v>4</v>
      </c>
      <c r="J14" s="105"/>
    </row>
    <row r="15" spans="1:11" ht="20" customHeight="1" x14ac:dyDescent="0.15">
      <c r="A15" s="21"/>
      <c r="B15" s="22"/>
      <c r="C15" s="23"/>
      <c r="D15" s="23"/>
      <c r="E15" s="22"/>
      <c r="F15" s="23"/>
      <c r="G15" s="23"/>
      <c r="H15" s="22"/>
      <c r="I15" s="23"/>
      <c r="J15" s="24"/>
    </row>
    <row r="16" spans="1:11" ht="20" customHeight="1" x14ac:dyDescent="0.15"/>
    <row r="17" spans="1:10" ht="20" customHeight="1" x14ac:dyDescent="0.15">
      <c r="A17" s="25" t="str">
        <f>'Beoordelen interview'!A1</f>
        <v xml:space="preserve">Interview sleutelfunctionarissen </v>
      </c>
      <c r="B17" s="10"/>
      <c r="C17" s="110"/>
      <c r="D17" s="111"/>
      <c r="E17" s="10"/>
      <c r="F17" s="110"/>
      <c r="G17" s="111"/>
      <c r="H17" s="10"/>
      <c r="I17" s="110"/>
      <c r="J17" s="111"/>
    </row>
    <row r="18" spans="1:10" ht="20" customHeight="1" x14ac:dyDescent="0.15">
      <c r="A18" s="112" t="str">
        <f>'Beoordelen interview'!A4:B4</f>
        <v>Vraag 1</v>
      </c>
      <c r="B18" s="11"/>
      <c r="C18" s="4" t="s">
        <v>6</v>
      </c>
      <c r="D18" s="20"/>
      <c r="E18" s="11"/>
      <c r="F18" s="4" t="s">
        <v>6</v>
      </c>
      <c r="G18" s="20"/>
      <c r="H18" s="11"/>
      <c r="I18" s="4" t="s">
        <v>6</v>
      </c>
      <c r="J18" s="20"/>
    </row>
    <row r="19" spans="1:10" ht="150" customHeight="1" x14ac:dyDescent="0.15">
      <c r="A19" s="113"/>
      <c r="B19" s="11"/>
      <c r="C19" s="104" t="s">
        <v>4</v>
      </c>
      <c r="D19" s="105"/>
      <c r="E19" s="11"/>
      <c r="F19" s="104" t="s">
        <v>4</v>
      </c>
      <c r="G19" s="105"/>
      <c r="H19" s="11"/>
      <c r="I19" s="104" t="s">
        <v>4</v>
      </c>
      <c r="J19" s="105"/>
    </row>
    <row r="20" spans="1:10" ht="20" customHeight="1" x14ac:dyDescent="0.15">
      <c r="A20" s="112" t="str">
        <f>'Beoordelen interview'!A5:B5</f>
        <v>Vraag 2</v>
      </c>
      <c r="B20" s="11"/>
      <c r="C20" s="4" t="s">
        <v>6</v>
      </c>
      <c r="D20" s="20"/>
      <c r="E20" s="11"/>
      <c r="F20" s="4" t="s">
        <v>6</v>
      </c>
      <c r="G20" s="20"/>
      <c r="H20" s="11"/>
      <c r="I20" s="4" t="s">
        <v>6</v>
      </c>
      <c r="J20" s="20"/>
    </row>
    <row r="21" spans="1:10" ht="150" customHeight="1" x14ac:dyDescent="0.15">
      <c r="A21" s="113"/>
      <c r="B21" s="11"/>
      <c r="C21" s="104" t="s">
        <v>4</v>
      </c>
      <c r="D21" s="105"/>
      <c r="E21" s="11"/>
      <c r="F21" s="104" t="s">
        <v>4</v>
      </c>
      <c r="G21" s="105"/>
      <c r="H21" s="11"/>
      <c r="I21" s="104" t="s">
        <v>4</v>
      </c>
      <c r="J21" s="105"/>
    </row>
    <row r="22" spans="1:10" ht="20" customHeight="1" x14ac:dyDescent="0.15">
      <c r="A22" s="112" t="str">
        <f>'Beoordelen interview'!A6:B6</f>
        <v>Vraag 3</v>
      </c>
      <c r="B22" s="11"/>
      <c r="C22" s="4" t="s">
        <v>6</v>
      </c>
      <c r="D22" s="20"/>
      <c r="E22" s="11"/>
      <c r="F22" s="4" t="s">
        <v>6</v>
      </c>
      <c r="G22" s="20"/>
      <c r="H22" s="11"/>
      <c r="I22" s="4" t="s">
        <v>6</v>
      </c>
      <c r="J22" s="20"/>
    </row>
    <row r="23" spans="1:10" ht="150" customHeight="1" x14ac:dyDescent="0.15">
      <c r="A23" s="113"/>
      <c r="B23" s="11"/>
      <c r="C23" s="104" t="s">
        <v>4</v>
      </c>
      <c r="D23" s="105"/>
      <c r="E23" s="11"/>
      <c r="F23" s="104" t="s">
        <v>4</v>
      </c>
      <c r="G23" s="105"/>
      <c r="H23" s="11"/>
      <c r="I23" s="104" t="s">
        <v>4</v>
      </c>
      <c r="J23" s="105"/>
    </row>
    <row r="24" spans="1:10" ht="20" customHeight="1" x14ac:dyDescent="0.15">
      <c r="A24" s="112" t="str">
        <f>'Beoordelen interview'!A7:B7</f>
        <v>Vraag 4</v>
      </c>
      <c r="B24" s="11"/>
      <c r="C24" s="4" t="s">
        <v>6</v>
      </c>
      <c r="D24" s="20"/>
      <c r="E24" s="11"/>
      <c r="F24" s="4" t="s">
        <v>6</v>
      </c>
      <c r="G24" s="20"/>
      <c r="H24" s="11"/>
      <c r="I24" s="4" t="s">
        <v>6</v>
      </c>
      <c r="J24" s="20"/>
    </row>
    <row r="25" spans="1:10" ht="150" customHeight="1" x14ac:dyDescent="0.15">
      <c r="A25" s="113"/>
      <c r="B25" s="11"/>
      <c r="C25" s="104" t="s">
        <v>4</v>
      </c>
      <c r="D25" s="105"/>
      <c r="E25" s="11"/>
      <c r="F25" s="104" t="s">
        <v>4</v>
      </c>
      <c r="G25" s="105"/>
      <c r="H25" s="11"/>
      <c r="I25" s="104" t="s">
        <v>4</v>
      </c>
      <c r="J25" s="105"/>
    </row>
    <row r="26" spans="1:10" ht="20" customHeight="1" x14ac:dyDescent="0.15">
      <c r="A26" s="112" t="str">
        <f>'Beoordelen interview'!A8</f>
        <v>Vraag 5</v>
      </c>
      <c r="B26" s="11"/>
      <c r="C26" s="4" t="s">
        <v>6</v>
      </c>
      <c r="D26" s="20"/>
      <c r="E26" s="11"/>
      <c r="F26" s="4" t="s">
        <v>6</v>
      </c>
      <c r="G26" s="20"/>
      <c r="H26" s="11"/>
      <c r="I26" s="4" t="s">
        <v>6</v>
      </c>
      <c r="J26" s="20"/>
    </row>
    <row r="27" spans="1:10" ht="150" customHeight="1" x14ac:dyDescent="0.15">
      <c r="A27" s="113"/>
      <c r="B27" s="11"/>
      <c r="C27" s="104" t="s">
        <v>4</v>
      </c>
      <c r="D27" s="105"/>
      <c r="E27" s="11"/>
      <c r="F27" s="104" t="s">
        <v>4</v>
      </c>
      <c r="G27" s="105"/>
      <c r="H27" s="11"/>
      <c r="I27" s="104" t="s">
        <v>4</v>
      </c>
      <c r="J27" s="105"/>
    </row>
    <row r="28" spans="1:10" ht="20" customHeight="1" x14ac:dyDescent="0.15">
      <c r="A28" s="112" t="str">
        <f>'Beoordelen interview'!A9</f>
        <v>Vraag 6</v>
      </c>
      <c r="B28" s="11"/>
      <c r="C28" s="4" t="s">
        <v>6</v>
      </c>
      <c r="D28" s="20"/>
      <c r="E28" s="11"/>
      <c r="F28" s="4" t="s">
        <v>6</v>
      </c>
      <c r="G28" s="20"/>
      <c r="H28" s="11"/>
      <c r="I28" s="4" t="s">
        <v>6</v>
      </c>
      <c r="J28" s="20"/>
    </row>
    <row r="29" spans="1:10" ht="150" customHeight="1" x14ac:dyDescent="0.15">
      <c r="A29" s="113"/>
      <c r="B29" s="11"/>
      <c r="C29" s="104" t="s">
        <v>4</v>
      </c>
      <c r="D29" s="105"/>
      <c r="E29" s="11"/>
      <c r="F29" s="104" t="s">
        <v>4</v>
      </c>
      <c r="G29" s="105"/>
      <c r="H29" s="11"/>
      <c r="I29" s="104" t="s">
        <v>4</v>
      </c>
      <c r="J29" s="105"/>
    </row>
    <row r="30" spans="1:10" ht="20" customHeight="1" x14ac:dyDescent="0.15">
      <c r="A30" s="21"/>
      <c r="B30" s="22"/>
      <c r="C30" s="23"/>
      <c r="D30" s="23"/>
      <c r="E30" s="22"/>
      <c r="F30" s="23"/>
      <c r="G30" s="23"/>
      <c r="H30" s="22"/>
      <c r="I30" s="23"/>
      <c r="J30" s="24"/>
    </row>
  </sheetData>
  <sheetProtection algorithmName="SHA-512" hashValue="c6vma+kk6NjrjFsiG9MvHtGeeQ7CfaUWmrdnsgL2n+Has3r75spZ1kbzkIqHzP+KBuC5nGpH0r5/wGo8+0w9GA==" saltValue="vYjuZlQAKD0yGIkbEkJw7w==" spinCount="100000" sheet="1" objects="1" scenarios="1"/>
  <mergeCells count="51">
    <mergeCell ref="A28:A29"/>
    <mergeCell ref="C29:D29"/>
    <mergeCell ref="F29:G29"/>
    <mergeCell ref="I29:J29"/>
    <mergeCell ref="A26:A27"/>
    <mergeCell ref="C27:D27"/>
    <mergeCell ref="F27:G27"/>
    <mergeCell ref="I27:J27"/>
    <mergeCell ref="A24:A25"/>
    <mergeCell ref="C25:D25"/>
    <mergeCell ref="F25:G25"/>
    <mergeCell ref="I25:J25"/>
    <mergeCell ref="A20:A21"/>
    <mergeCell ref="C21:D21"/>
    <mergeCell ref="F21:G21"/>
    <mergeCell ref="I21:J21"/>
    <mergeCell ref="A22:A23"/>
    <mergeCell ref="C23:D23"/>
    <mergeCell ref="F23:G23"/>
    <mergeCell ref="I23:J23"/>
    <mergeCell ref="A18:A19"/>
    <mergeCell ref="C19:D19"/>
    <mergeCell ref="F19:G19"/>
    <mergeCell ref="I19:J19"/>
    <mergeCell ref="C17:D17"/>
    <mergeCell ref="F17:G17"/>
    <mergeCell ref="I17:J17"/>
    <mergeCell ref="C12:D12"/>
    <mergeCell ref="F12:G12"/>
    <mergeCell ref="I12:J12"/>
    <mergeCell ref="C14:D14"/>
    <mergeCell ref="F14:G14"/>
    <mergeCell ref="I14:J14"/>
    <mergeCell ref="C8:D8"/>
    <mergeCell ref="F8:G8"/>
    <mergeCell ref="I8:J8"/>
    <mergeCell ref="C10:D10"/>
    <mergeCell ref="F10:G10"/>
    <mergeCell ref="I10:J10"/>
    <mergeCell ref="C4:D4"/>
    <mergeCell ref="F4:G4"/>
    <mergeCell ref="I4:J4"/>
    <mergeCell ref="C6:D6"/>
    <mergeCell ref="F6:G6"/>
    <mergeCell ref="I6:J6"/>
    <mergeCell ref="C1:D1"/>
    <mergeCell ref="F1:G1"/>
    <mergeCell ref="I1:J1"/>
    <mergeCell ref="C2:D2"/>
    <mergeCell ref="F2:G2"/>
    <mergeCell ref="I2:J2"/>
  </mergeCells>
  <dataValidations count="1">
    <dataValidation type="list" errorStyle="warning" allowBlank="1" showErrorMessage="1" error="Voer juiste waarde in. " sqref="C7 F7 I7 C9 F9 I9 C11 F11 I11 C5 F5 I5 C13 F13 I13 I3 F3 C3 C18 F24 C20 I18 I20 C22 I22 C24 F18 F20 F22 I24 C26 F26 I26 C28 F28 I28" xr:uid="{BF83ED75-D32F-1D44-A9D4-EECEA7D94C59}">
      <formula1>SCORE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B5C05-A5B5-6C41-BF70-D1576B2C729A}">
  <dimension ref="A1:K30"/>
  <sheetViews>
    <sheetView showGridLines="0" workbookViewId="0">
      <pane ySplit="1" topLeftCell="A2" activePane="bottomLeft" state="frozen"/>
      <selection pane="bottomLeft" activeCell="A2" sqref="A2"/>
    </sheetView>
  </sheetViews>
  <sheetFormatPr baseColWidth="10" defaultColWidth="8.83203125" defaultRowHeight="13" x14ac:dyDescent="0.15"/>
  <cols>
    <col min="1" max="1" width="100.83203125" style="1" customWidth="1"/>
    <col min="2" max="2" width="2.83203125" style="26" customWidth="1"/>
    <col min="3" max="3" width="25.83203125" style="27" customWidth="1"/>
    <col min="4" max="4" width="3.83203125" style="27" customWidth="1"/>
    <col min="5" max="5" width="2.83203125" style="27" customWidth="1"/>
    <col min="6" max="6" width="25.83203125" style="27" customWidth="1"/>
    <col min="7" max="7" width="3.83203125" style="27" customWidth="1"/>
    <col min="8" max="8" width="2.83203125" style="27" customWidth="1"/>
    <col min="9" max="9" width="25.83203125" style="1" customWidth="1"/>
    <col min="10" max="10" width="3.83203125" style="1" customWidth="1"/>
    <col min="11" max="11" width="11.6640625" style="1" bestFit="1" customWidth="1"/>
    <col min="12" max="16384" width="8.83203125" style="1"/>
  </cols>
  <sheetData>
    <row r="1" spans="1:11" ht="50" customHeight="1" x14ac:dyDescent="0.2">
      <c r="A1" s="16" t="s">
        <v>82</v>
      </c>
      <c r="B1" s="73"/>
      <c r="C1" s="114" t="str">
        <f>'Beoordelaar 1'!C1:D1</f>
        <v>Inschrijver 1</v>
      </c>
      <c r="D1" s="115"/>
      <c r="E1" s="73"/>
      <c r="F1" s="114" t="str">
        <f>'Beoordelaar 1'!F1:G1</f>
        <v>Inschrijver 2</v>
      </c>
      <c r="G1" s="115"/>
      <c r="H1" s="73"/>
      <c r="I1" s="114" t="str">
        <f>'Beoordelaar 1'!I1:J1</f>
        <v>Inschrijver 3</v>
      </c>
      <c r="J1" s="115"/>
      <c r="K1" s="17"/>
    </row>
    <row r="2" spans="1:11" ht="30" customHeight="1" x14ac:dyDescent="0.15">
      <c r="A2" s="18" t="s">
        <v>39</v>
      </c>
      <c r="B2" s="10"/>
      <c r="C2" s="108" t="s">
        <v>16</v>
      </c>
      <c r="D2" s="109"/>
      <c r="E2" s="10"/>
      <c r="F2" s="108" t="s">
        <v>16</v>
      </c>
      <c r="G2" s="109"/>
      <c r="H2" s="10"/>
      <c r="I2" s="108" t="s">
        <v>16</v>
      </c>
      <c r="J2" s="109"/>
    </row>
    <row r="3" spans="1:11" ht="20" customHeight="1" x14ac:dyDescent="0.15">
      <c r="A3" s="71" t="str">
        <f>'Beoordelen open vragen'!A3</f>
        <v>6.1.1	PLAN VAN AANPAK (AANVANG DIENSTVERLENING)</v>
      </c>
      <c r="B3" s="11"/>
      <c r="C3" s="4" t="s">
        <v>6</v>
      </c>
      <c r="D3" s="19"/>
      <c r="E3" s="11"/>
      <c r="F3" s="4" t="s">
        <v>6</v>
      </c>
      <c r="G3" s="19"/>
      <c r="H3" s="11"/>
      <c r="I3" s="4" t="s">
        <v>6</v>
      </c>
      <c r="J3" s="19"/>
    </row>
    <row r="4" spans="1:11" ht="280" customHeight="1" x14ac:dyDescent="0.15">
      <c r="A4" s="72" t="str">
        <f>'Beoordelen open vragen'!A4</f>
        <v xml:space="preserve">Inschrijver dient te beschrijven op maximaal 4 A4 (toe te voegen op TenderNed)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(ZAAM-diensten en alle scholen) van de opdrachtgever? Inschrijver beschrijft daarbij minimaal hoe zij vanuit een partnerschap met een langdurige insteek zich gaat verdiepen over de verschillende scholen in cultuur, behoefte, aard van het onderwijs en plaats van de school in de samenleving;
•	Op welke wijze geeft inschrijver invulling aan de verbinding tussen onderwijsgevende kandidaten uit de kandidatenmarkt en haar eigen database en de opdrachtgever bij aanvang van de dienstverlening;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11"/>
      <c r="C4" s="104" t="s">
        <v>4</v>
      </c>
      <c r="D4" s="105"/>
      <c r="E4" s="11"/>
      <c r="F4" s="104" t="s">
        <v>4</v>
      </c>
      <c r="G4" s="105"/>
      <c r="H4" s="11"/>
      <c r="I4" s="104" t="s">
        <v>4</v>
      </c>
      <c r="J4" s="105"/>
    </row>
    <row r="5" spans="1:11" ht="20" customHeight="1" x14ac:dyDescent="0.15">
      <c r="A5" s="71" t="str">
        <f>'Beoordelen open vragen'!A5</f>
        <v>6.1.2	GOED WERKGEVERSCHAP</v>
      </c>
      <c r="B5" s="11"/>
      <c r="C5" s="4" t="s">
        <v>6</v>
      </c>
      <c r="D5" s="20"/>
      <c r="E5" s="11"/>
      <c r="F5" s="4" t="s">
        <v>6</v>
      </c>
      <c r="G5" s="20"/>
      <c r="H5" s="11"/>
      <c r="I5" s="4" t="s">
        <v>6</v>
      </c>
      <c r="J5" s="20"/>
    </row>
    <row r="6" spans="1:11" ht="220" customHeight="1" x14ac:dyDescent="0.15">
      <c r="A6" s="72" t="str">
        <f>'Beoordelen open vragen'!A6</f>
        <v>Inschrijver dient te beschrijven op maximaal 4 A4 (toe te voegen op TenderNed) op welke wijze zij invulling geef aan goed werkgeverschap gericht op haar eigen en toekomstige medewerkers in deze vraag gericht op Onderwijsgevend personeel (OP). Het doel van deze vraag is dat opdrachtgever van inschrijver wil weten hoe aantrekkelijk zij als werkgever is in combinatie met de opdrachtgever en beschrijft hierbij minimaal de volgende punten;
1.	Communicatie (middelen/ frequentie) met potentiële OP-kandidaten;
2.	Communicatie (middelen/ frequentie) met OP-medewerkers onder contract;
3.	Organiseren (gezamenlijke) events voor OP-kandidaten;
4.	Ontwikkeling (deskundigheidsbevordering) van OP-medewerkers onder contract van de opdrachtnemer en OP-medewerkers van de opdrachtgever (daarbij tevens lettend op een eigen opleidingsprogramma maar ook op de ZAAM Academie en Opleidingsschool De Dam);
5.	Ontwikkeling potentiële OP-kandidaten;
6.	De wijze van langdurig binden en motiveren van potentiële OP-kandidaten (binnen en buiten de regio Amsterdam) aan de organisatie van de inschrijver in combinatie met de opdrachtgever als 1 geheel;
7.	Wat inschrijver aan aanvullende arbeidsvoorwaarden biedt voor OP-krachten in de regio Amsterdam ter voorkoming van vertrek om economische (hoge woonlasten) redenen.</v>
      </c>
      <c r="B6" s="11"/>
      <c r="C6" s="104" t="s">
        <v>4</v>
      </c>
      <c r="D6" s="105"/>
      <c r="E6" s="11"/>
      <c r="F6" s="104" t="s">
        <v>4</v>
      </c>
      <c r="G6" s="105"/>
      <c r="H6" s="11"/>
      <c r="I6" s="104" t="s">
        <v>4</v>
      </c>
      <c r="J6" s="105"/>
    </row>
    <row r="7" spans="1:11" ht="20" customHeight="1" x14ac:dyDescent="0.15">
      <c r="A7" s="71" t="str">
        <f>'Beoordelen open vragen'!A7</f>
        <v xml:space="preserve">6.1.3	DASHBOARD KLANT- EN MEDEWERKERSERVARINGEN </v>
      </c>
      <c r="B7" s="11"/>
      <c r="C7" s="4" t="s">
        <v>6</v>
      </c>
      <c r="D7" s="20"/>
      <c r="E7" s="11"/>
      <c r="F7" s="4" t="s">
        <v>6</v>
      </c>
      <c r="G7" s="20"/>
      <c r="H7" s="11"/>
      <c r="I7" s="4" t="s">
        <v>6</v>
      </c>
      <c r="J7" s="20"/>
    </row>
    <row r="8" spans="1:11" ht="150" customHeight="1" x14ac:dyDescent="0.15">
      <c r="A8" s="72" t="str">
        <f>'Beoordelen open vragen'!A8</f>
        <v>Inschrijver dient te beschrijven op maximaal 2 A4 (toe te voegen op TenderNed) op welke wijze zij informatie verzamelt, analyseert, presenteert en omzet naar (welke) acties, omtrent de ervaringen en tevredenheid van klanten en potentiële kandidaten (ingedeeld in functiegroepen) die onder contract bij inschrijver zijn. Inschrijver laat daarbij een dashboard zien in de inschrijving waaruit de meerwaarde hiervan blijkt.</v>
      </c>
      <c r="B8" s="11"/>
      <c r="C8" s="104" t="s">
        <v>4</v>
      </c>
      <c r="D8" s="105"/>
      <c r="E8" s="11"/>
      <c r="F8" s="104" t="s">
        <v>4</v>
      </c>
      <c r="G8" s="105"/>
      <c r="H8" s="11"/>
      <c r="I8" s="104" t="s">
        <v>4</v>
      </c>
      <c r="J8" s="105"/>
    </row>
    <row r="9" spans="1:11" ht="20" customHeight="1" x14ac:dyDescent="0.15">
      <c r="A9" s="71" t="str">
        <f>'Beoordelen open vragen'!A9</f>
        <v>6.1.4	AANPAK WERVING- EN SELECTIEPROCES EN DATABASE</v>
      </c>
      <c r="B9" s="11"/>
      <c r="C9" s="4" t="s">
        <v>6</v>
      </c>
      <c r="D9" s="20"/>
      <c r="E9" s="11"/>
      <c r="F9" s="4" t="s">
        <v>6</v>
      </c>
      <c r="G9" s="20"/>
      <c r="H9" s="11"/>
      <c r="I9" s="4" t="s">
        <v>6</v>
      </c>
      <c r="J9" s="20"/>
    </row>
    <row r="10" spans="1:11" ht="180" customHeight="1" x14ac:dyDescent="0.15">
      <c r="A10" s="72" t="str">
        <f>'Beoordelen open vragen'!A10</f>
        <v xml:space="preserve">Inschrijver dient te beschrijven op maximaal 3 A4 (toe te voegen op TenderNed) welke werkwijze zij hanteert bij of voorafgaand van een aanvraag voor onderwijsgevend personeel voor een Voortgezet Onderwijsorganisatie. Inschrijver beschrijft hierbij minimaal;
•	Het intakeproces met de aanvrager; 
•	de wijze van werven en selecteren, toetsing CV, competenties, bevoegdheid; 
•	het voorstellen van geschikte kandidaten (waarbij inschrijver duidelijk aangeeft in welke mate de vertegenwoordiger van de inschrijver die de kandidaat voorstelt de kandidaat kent, kan adviseren over inzet op de specifieke school en aandachtspunten); 
•	Op welke wijze inschrijver een zoekopdracht afsluit in geval van niet kunnen vervullen van de vacature en bij invullen van de vacature (monitoren of de plaatsing ook daadwerkelijk aan de verwachtingen van aanvragen en de kandidaat is verlopen).
Hierin wordt er verwacht dat de inschrijver duidelijk beschrijft wat de rol van de aanbestedende dienst in deze procedure is. </v>
      </c>
      <c r="B10" s="11"/>
      <c r="C10" s="104" t="s">
        <v>4</v>
      </c>
      <c r="D10" s="105"/>
      <c r="E10" s="11"/>
      <c r="F10" s="104" t="s">
        <v>4</v>
      </c>
      <c r="G10" s="105"/>
      <c r="H10" s="11"/>
      <c r="I10" s="104" t="s">
        <v>4</v>
      </c>
      <c r="J10" s="105"/>
    </row>
    <row r="11" spans="1:11" ht="20" customHeight="1" x14ac:dyDescent="0.15">
      <c r="A11" s="71" t="str">
        <f>'Beoordelen open vragen'!A11</f>
        <v>6.1.5	TEAM ACCOUNT-/ SUCCESMANAGEMENT/ PARTNERSCHAP</v>
      </c>
      <c r="B11" s="11"/>
      <c r="C11" s="4" t="s">
        <v>6</v>
      </c>
      <c r="D11" s="20"/>
      <c r="E11" s="11"/>
      <c r="F11" s="4" t="s">
        <v>6</v>
      </c>
      <c r="G11" s="20"/>
      <c r="H11" s="11"/>
      <c r="I11" s="4" t="s">
        <v>6</v>
      </c>
      <c r="J11" s="20"/>
    </row>
    <row r="12" spans="1:11" ht="160" customHeight="1" x14ac:dyDescent="0.15">
      <c r="A12" s="72" t="str">
        <f>'Beoordelen open vragen'!A12</f>
        <v>Inschrijver dient te beschrijven op maximaal 3 A4 (toe te voegen op TenderNed) hoe zij invulling denkt te gaan geven aan account-/ succesmanagement, ofwel partnerschap na direct bij aanvang van de dynamische verificatie. Belangrijk hierbij is op welke wijze inschrijver gaat samenwerken met de opdrachtgever om in de regio als werkgevers een nog sterkere propositie te verkrijgen.  In de beantwoording beschrijft inschrijver minimaal het volgende: 
•	op welke wijze wil de inschrijver invulling geven aan een hecht partnerschap tussen ZAAM, 24 scholen, verschillend onderwijsniveau, verschillende scholen, de opdrachtnemer en kandidaten?;
•	op welke wijze wil zij in de regio invulling geven aan een gezamenlijke sterke propositie?;
•	welk niveau (kwalitatief: welke ervaring / kwantitatief; hoeveel account managers) accountmanagement en middelen wil inschrijver hiervoor inzetten?;
•	hoe borgt u de continuïteit van het accountteam/ kennis van de organisatie en behoefte van de opdrachtgever bij verzuim of vertrek van deze medewerkers?;
•	op welke wijze wilt u de individuele scholen van ZAAM hierbij betrekken?</v>
      </c>
      <c r="B12" s="11"/>
      <c r="C12" s="104" t="s">
        <v>4</v>
      </c>
      <c r="D12" s="105"/>
      <c r="E12" s="11"/>
      <c r="F12" s="104" t="s">
        <v>4</v>
      </c>
      <c r="G12" s="105"/>
      <c r="H12" s="11"/>
      <c r="I12" s="104" t="s">
        <v>4</v>
      </c>
      <c r="J12" s="105"/>
    </row>
    <row r="13" spans="1:11" ht="20" customHeight="1" x14ac:dyDescent="0.15">
      <c r="A13" s="71" t="str">
        <f>'Beoordelen open vragen'!A13</f>
        <v>6.1.6	 PARTNERPARTIJEN</v>
      </c>
      <c r="B13" s="11"/>
      <c r="C13" s="4" t="s">
        <v>6</v>
      </c>
      <c r="D13" s="20"/>
      <c r="E13" s="11"/>
      <c r="F13" s="4" t="s">
        <v>6</v>
      </c>
      <c r="G13" s="20"/>
      <c r="H13" s="11"/>
      <c r="I13" s="4" t="s">
        <v>6</v>
      </c>
      <c r="J13" s="20"/>
    </row>
    <row r="14" spans="1:11" ht="230" customHeight="1" x14ac:dyDescent="0.15">
      <c r="A14" s="72" t="str">
        <f>'Beoordelen open vragen'!A14</f>
        <v>Inschrijver dient te beschrijven op maximaal 2 A4 (toe te voegen op TenderNed) op welke wijze zij invulling geeft aan de makelaarsfunctie (ROL 1 en ROL 2, zie aanbestedingsdocument hoofdstuk 1.3) zodra zij zelf niet of niet tijdig kan leveren. 
De beantwoording moet zich richten op de volgende drie groepen;
-	OP en OOP (onderwijs ondersteunend personeel tot schaal 9);
-	Specialistische functies zoals P&amp;O/ financiële/ ICT-medewerkers;
-	Managers en directeuren.
Inschrijver beschrijft daarbij minimaal;
-	Welke en hoeveel partnerpartijen zij zelf daarbij heeft;
-	op welke wijze inschrijver bestaande partnerpartijen van de opdrachtgever wil inzetten;
-	op welke wijze zij waarborgt dat de partnerpartij geen commercieel nadeel ondervindt van deze makelaarsfunctie;
-	op welke wijze zij om gaat met weerstanden van een derde tegen een makelaarsfunctie, met als hoogste doel een snelle invulling te geven aan een vacature van de opdrachtgever;
-	welke borging zij biedt in het proces van de wensen van het College van Bestuur met betrekking tot het aanstellen van interim schooldirecteuren/ managers.
-	welke risico’s zij ziet en welke beheersmaatregelen zij hier tegen gaat treffen.</v>
      </c>
      <c r="B14" s="11"/>
      <c r="C14" s="104" t="s">
        <v>4</v>
      </c>
      <c r="D14" s="105"/>
      <c r="E14" s="11"/>
      <c r="F14" s="104" t="s">
        <v>4</v>
      </c>
      <c r="G14" s="105"/>
      <c r="H14" s="11"/>
      <c r="I14" s="104" t="s">
        <v>4</v>
      </c>
      <c r="J14" s="105"/>
    </row>
    <row r="15" spans="1:11" ht="20" customHeight="1" x14ac:dyDescent="0.15">
      <c r="A15" s="21"/>
      <c r="B15" s="22"/>
      <c r="C15" s="23"/>
      <c r="D15" s="23"/>
      <c r="E15" s="22"/>
      <c r="F15" s="23"/>
      <c r="G15" s="23"/>
      <c r="H15" s="22"/>
      <c r="I15" s="23"/>
      <c r="J15" s="24"/>
    </row>
    <row r="16" spans="1:11" ht="20" customHeight="1" x14ac:dyDescent="0.15"/>
    <row r="17" spans="1:10" ht="20" customHeight="1" x14ac:dyDescent="0.15">
      <c r="A17" s="25" t="str">
        <f>'Beoordelen interview'!A1</f>
        <v xml:space="preserve">Interview sleutelfunctionarissen </v>
      </c>
      <c r="B17" s="10"/>
      <c r="C17" s="110"/>
      <c r="D17" s="111"/>
      <c r="E17" s="10"/>
      <c r="F17" s="110"/>
      <c r="G17" s="111"/>
      <c r="H17" s="10"/>
      <c r="I17" s="110"/>
      <c r="J17" s="111"/>
    </row>
    <row r="18" spans="1:10" ht="20" customHeight="1" x14ac:dyDescent="0.15">
      <c r="A18" s="112" t="str">
        <f>'Beoordelen interview'!A4:B4</f>
        <v>Vraag 1</v>
      </c>
      <c r="B18" s="11"/>
      <c r="C18" s="4" t="s">
        <v>6</v>
      </c>
      <c r="D18" s="20"/>
      <c r="E18" s="11"/>
      <c r="F18" s="4" t="s">
        <v>6</v>
      </c>
      <c r="G18" s="20"/>
      <c r="H18" s="11"/>
      <c r="I18" s="4" t="s">
        <v>6</v>
      </c>
      <c r="J18" s="20"/>
    </row>
    <row r="19" spans="1:10" ht="150" customHeight="1" x14ac:dyDescent="0.15">
      <c r="A19" s="113"/>
      <c r="B19" s="11"/>
      <c r="C19" s="104" t="s">
        <v>4</v>
      </c>
      <c r="D19" s="105"/>
      <c r="E19" s="11"/>
      <c r="F19" s="104" t="s">
        <v>4</v>
      </c>
      <c r="G19" s="105"/>
      <c r="H19" s="11"/>
      <c r="I19" s="104" t="s">
        <v>4</v>
      </c>
      <c r="J19" s="105"/>
    </row>
    <row r="20" spans="1:10" ht="20" customHeight="1" x14ac:dyDescent="0.15">
      <c r="A20" s="112" t="str">
        <f>'Beoordelen interview'!A5:B5</f>
        <v>Vraag 2</v>
      </c>
      <c r="B20" s="11"/>
      <c r="C20" s="4" t="s">
        <v>6</v>
      </c>
      <c r="D20" s="20"/>
      <c r="E20" s="11"/>
      <c r="F20" s="4" t="s">
        <v>6</v>
      </c>
      <c r="G20" s="20"/>
      <c r="H20" s="11"/>
      <c r="I20" s="4" t="s">
        <v>6</v>
      </c>
      <c r="J20" s="20"/>
    </row>
    <row r="21" spans="1:10" ht="150" customHeight="1" x14ac:dyDescent="0.15">
      <c r="A21" s="113"/>
      <c r="B21" s="11"/>
      <c r="C21" s="104" t="s">
        <v>4</v>
      </c>
      <c r="D21" s="105"/>
      <c r="E21" s="11"/>
      <c r="F21" s="104" t="s">
        <v>4</v>
      </c>
      <c r="G21" s="105"/>
      <c r="H21" s="11"/>
      <c r="I21" s="104" t="s">
        <v>4</v>
      </c>
      <c r="J21" s="105"/>
    </row>
    <row r="22" spans="1:10" ht="20" customHeight="1" x14ac:dyDescent="0.15">
      <c r="A22" s="112" t="str">
        <f>'Beoordelen interview'!A6:B6</f>
        <v>Vraag 3</v>
      </c>
      <c r="B22" s="11"/>
      <c r="C22" s="4" t="s">
        <v>6</v>
      </c>
      <c r="D22" s="20"/>
      <c r="E22" s="11"/>
      <c r="F22" s="4" t="s">
        <v>6</v>
      </c>
      <c r="G22" s="20"/>
      <c r="H22" s="11"/>
      <c r="I22" s="4" t="s">
        <v>6</v>
      </c>
      <c r="J22" s="20"/>
    </row>
    <row r="23" spans="1:10" ht="150" customHeight="1" x14ac:dyDescent="0.15">
      <c r="A23" s="113"/>
      <c r="B23" s="11"/>
      <c r="C23" s="104" t="s">
        <v>4</v>
      </c>
      <c r="D23" s="105"/>
      <c r="E23" s="11"/>
      <c r="F23" s="104" t="s">
        <v>4</v>
      </c>
      <c r="G23" s="105"/>
      <c r="H23" s="11"/>
      <c r="I23" s="104" t="s">
        <v>4</v>
      </c>
      <c r="J23" s="105"/>
    </row>
    <row r="24" spans="1:10" ht="20" customHeight="1" x14ac:dyDescent="0.15">
      <c r="A24" s="112" t="str">
        <f>'Beoordelen interview'!A7:B7</f>
        <v>Vraag 4</v>
      </c>
      <c r="B24" s="11"/>
      <c r="C24" s="4" t="s">
        <v>6</v>
      </c>
      <c r="D24" s="20"/>
      <c r="E24" s="11"/>
      <c r="F24" s="4" t="s">
        <v>6</v>
      </c>
      <c r="G24" s="20"/>
      <c r="H24" s="11"/>
      <c r="I24" s="4" t="s">
        <v>6</v>
      </c>
      <c r="J24" s="20"/>
    </row>
    <row r="25" spans="1:10" ht="150" customHeight="1" x14ac:dyDescent="0.15">
      <c r="A25" s="113"/>
      <c r="B25" s="11"/>
      <c r="C25" s="104" t="s">
        <v>4</v>
      </c>
      <c r="D25" s="105"/>
      <c r="E25" s="11"/>
      <c r="F25" s="104" t="s">
        <v>4</v>
      </c>
      <c r="G25" s="105"/>
      <c r="H25" s="11"/>
      <c r="I25" s="104" t="s">
        <v>4</v>
      </c>
      <c r="J25" s="105"/>
    </row>
    <row r="26" spans="1:10" ht="20" customHeight="1" x14ac:dyDescent="0.15">
      <c r="A26" s="112" t="str">
        <f>'Beoordelen interview'!A8</f>
        <v>Vraag 5</v>
      </c>
      <c r="B26" s="11"/>
      <c r="C26" s="4" t="s">
        <v>6</v>
      </c>
      <c r="D26" s="20"/>
      <c r="E26" s="11"/>
      <c r="F26" s="4" t="s">
        <v>6</v>
      </c>
      <c r="G26" s="20"/>
      <c r="H26" s="11"/>
      <c r="I26" s="4" t="s">
        <v>6</v>
      </c>
      <c r="J26" s="20"/>
    </row>
    <row r="27" spans="1:10" ht="150" customHeight="1" x14ac:dyDescent="0.15">
      <c r="A27" s="113"/>
      <c r="B27" s="11"/>
      <c r="C27" s="104" t="s">
        <v>4</v>
      </c>
      <c r="D27" s="105"/>
      <c r="E27" s="11"/>
      <c r="F27" s="104" t="s">
        <v>4</v>
      </c>
      <c r="G27" s="105"/>
      <c r="H27" s="11"/>
      <c r="I27" s="104" t="s">
        <v>4</v>
      </c>
      <c r="J27" s="105"/>
    </row>
    <row r="28" spans="1:10" ht="20" customHeight="1" x14ac:dyDescent="0.15">
      <c r="A28" s="112" t="str">
        <f>'Beoordelen interview'!A9</f>
        <v>Vraag 6</v>
      </c>
      <c r="B28" s="11"/>
      <c r="C28" s="4" t="s">
        <v>6</v>
      </c>
      <c r="D28" s="20"/>
      <c r="E28" s="11"/>
      <c r="F28" s="4" t="s">
        <v>6</v>
      </c>
      <c r="G28" s="20"/>
      <c r="H28" s="11"/>
      <c r="I28" s="4" t="s">
        <v>6</v>
      </c>
      <c r="J28" s="20"/>
    </row>
    <row r="29" spans="1:10" ht="150" customHeight="1" x14ac:dyDescent="0.15">
      <c r="A29" s="113"/>
      <c r="B29" s="11"/>
      <c r="C29" s="104" t="s">
        <v>4</v>
      </c>
      <c r="D29" s="105"/>
      <c r="E29" s="11"/>
      <c r="F29" s="104" t="s">
        <v>4</v>
      </c>
      <c r="G29" s="105"/>
      <c r="H29" s="11"/>
      <c r="I29" s="104" t="s">
        <v>4</v>
      </c>
      <c r="J29" s="105"/>
    </row>
    <row r="30" spans="1:10" ht="20" customHeight="1" x14ac:dyDescent="0.15">
      <c r="A30" s="21"/>
      <c r="B30" s="22"/>
      <c r="C30" s="23"/>
      <c r="D30" s="23"/>
      <c r="E30" s="22"/>
      <c r="F30" s="23"/>
      <c r="G30" s="23"/>
      <c r="H30" s="22"/>
      <c r="I30" s="23"/>
      <c r="J30" s="24"/>
    </row>
  </sheetData>
  <sheetProtection algorithmName="SHA-512" hashValue="lLpQDi8F2i0deBs1TpLmJYEG2DHFGR8OQ/DFbBku95apHxYOXwOPnIn0zf32KThLpXLJ5zNbMZ6/UeidsG/PXA==" saltValue="I4X6pZafu59bzJ9zFuY4bw==" spinCount="100000" sheet="1" objects="1" scenarios="1"/>
  <mergeCells count="51">
    <mergeCell ref="A28:A29"/>
    <mergeCell ref="C29:D29"/>
    <mergeCell ref="F29:G29"/>
    <mergeCell ref="I29:J29"/>
    <mergeCell ref="A24:A25"/>
    <mergeCell ref="C25:D25"/>
    <mergeCell ref="F25:G25"/>
    <mergeCell ref="I25:J25"/>
    <mergeCell ref="A26:A27"/>
    <mergeCell ref="C27:D27"/>
    <mergeCell ref="F27:G27"/>
    <mergeCell ref="I27:J27"/>
    <mergeCell ref="A20:A21"/>
    <mergeCell ref="C21:D21"/>
    <mergeCell ref="F21:G21"/>
    <mergeCell ref="I21:J21"/>
    <mergeCell ref="A22:A23"/>
    <mergeCell ref="C23:D23"/>
    <mergeCell ref="F23:G23"/>
    <mergeCell ref="I23:J23"/>
    <mergeCell ref="C17:D17"/>
    <mergeCell ref="F17:G17"/>
    <mergeCell ref="I17:J17"/>
    <mergeCell ref="A18:A19"/>
    <mergeCell ref="C19:D19"/>
    <mergeCell ref="F19:G19"/>
    <mergeCell ref="I19:J19"/>
    <mergeCell ref="C12:D12"/>
    <mergeCell ref="F12:G12"/>
    <mergeCell ref="I12:J12"/>
    <mergeCell ref="C14:D14"/>
    <mergeCell ref="F14:G14"/>
    <mergeCell ref="I14:J14"/>
    <mergeCell ref="C8:D8"/>
    <mergeCell ref="F8:G8"/>
    <mergeCell ref="I8:J8"/>
    <mergeCell ref="C10:D10"/>
    <mergeCell ref="F10:G10"/>
    <mergeCell ref="I10:J10"/>
    <mergeCell ref="C4:D4"/>
    <mergeCell ref="F4:G4"/>
    <mergeCell ref="I4:J4"/>
    <mergeCell ref="C6:D6"/>
    <mergeCell ref="F6:G6"/>
    <mergeCell ref="I6:J6"/>
    <mergeCell ref="C1:D1"/>
    <mergeCell ref="F1:G1"/>
    <mergeCell ref="I1:J1"/>
    <mergeCell ref="C2:D2"/>
    <mergeCell ref="F2:G2"/>
    <mergeCell ref="I2:J2"/>
  </mergeCells>
  <dataValidations count="1">
    <dataValidation type="list" errorStyle="warning" allowBlank="1" showErrorMessage="1" error="Voer juiste waarde in. " sqref="C7 F7 I7 C9 F9 I9 C11 F11 I11 C5 F5 I5 C13 F13 I13 I3 F3 C3 C18 F24 C20 I18 I20 C22 I22 C24 F18 F20 F22 I24 C26 F26 I26 C28 F28 I28" xr:uid="{1580F952-9EA7-A044-B483-A92ADC8C46FC}">
      <formula1>SCORE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6AAA-2B85-8149-819E-66C90C87E8C7}">
  <dimension ref="A1:K30"/>
  <sheetViews>
    <sheetView showGridLines="0" workbookViewId="0">
      <pane ySplit="1" topLeftCell="A2" activePane="bottomLeft" state="frozen"/>
      <selection pane="bottomLeft" activeCell="A2" sqref="A2"/>
    </sheetView>
  </sheetViews>
  <sheetFormatPr baseColWidth="10" defaultColWidth="8.83203125" defaultRowHeight="13" x14ac:dyDescent="0.15"/>
  <cols>
    <col min="1" max="1" width="100.83203125" style="1" customWidth="1"/>
    <col min="2" max="2" width="2.83203125" style="26" customWidth="1"/>
    <col min="3" max="3" width="25.83203125" style="27" customWidth="1"/>
    <col min="4" max="4" width="3.83203125" style="27" customWidth="1"/>
    <col min="5" max="5" width="2.83203125" style="27" customWidth="1"/>
    <col min="6" max="6" width="25.83203125" style="27" customWidth="1"/>
    <col min="7" max="7" width="3.83203125" style="27" customWidth="1"/>
    <col min="8" max="8" width="2.83203125" style="27" customWidth="1"/>
    <col min="9" max="9" width="25.83203125" style="1" customWidth="1"/>
    <col min="10" max="10" width="3.83203125" style="1" customWidth="1"/>
    <col min="11" max="11" width="11.6640625" style="1" bestFit="1" customWidth="1"/>
    <col min="12" max="16384" width="8.83203125" style="1"/>
  </cols>
  <sheetData>
    <row r="1" spans="1:11" ht="50" customHeight="1" x14ac:dyDescent="0.2">
      <c r="A1" s="16" t="s">
        <v>81</v>
      </c>
      <c r="B1" s="73"/>
      <c r="C1" s="114" t="str">
        <f>'Beoordelaar 1'!C1:D1</f>
        <v>Inschrijver 1</v>
      </c>
      <c r="D1" s="115"/>
      <c r="E1" s="73"/>
      <c r="F1" s="114" t="str">
        <f>'Beoordelaar 1'!F1:G1</f>
        <v>Inschrijver 2</v>
      </c>
      <c r="G1" s="115"/>
      <c r="H1" s="73"/>
      <c r="I1" s="114" t="str">
        <f>'Beoordelaar 1'!I1:J1</f>
        <v>Inschrijver 3</v>
      </c>
      <c r="J1" s="115"/>
      <c r="K1" s="17"/>
    </row>
    <row r="2" spans="1:11" ht="30" customHeight="1" x14ac:dyDescent="0.15">
      <c r="A2" s="18" t="s">
        <v>39</v>
      </c>
      <c r="B2" s="10"/>
      <c r="C2" s="108" t="s">
        <v>16</v>
      </c>
      <c r="D2" s="109"/>
      <c r="E2" s="10"/>
      <c r="F2" s="108" t="s">
        <v>16</v>
      </c>
      <c r="G2" s="109"/>
      <c r="H2" s="10"/>
      <c r="I2" s="108" t="s">
        <v>16</v>
      </c>
      <c r="J2" s="109"/>
    </row>
    <row r="3" spans="1:11" ht="20" customHeight="1" x14ac:dyDescent="0.15">
      <c r="A3" s="71" t="str">
        <f>'Beoordelen open vragen'!A3</f>
        <v>6.1.1	PLAN VAN AANPAK (AANVANG DIENSTVERLENING)</v>
      </c>
      <c r="B3" s="11"/>
      <c r="C3" s="4" t="s">
        <v>6</v>
      </c>
      <c r="D3" s="19"/>
      <c r="E3" s="11"/>
      <c r="F3" s="4" t="s">
        <v>6</v>
      </c>
      <c r="G3" s="19"/>
      <c r="H3" s="11"/>
      <c r="I3" s="4" t="s">
        <v>6</v>
      </c>
      <c r="J3" s="19"/>
    </row>
    <row r="4" spans="1:11" ht="280" customHeight="1" x14ac:dyDescent="0.15">
      <c r="A4" s="72" t="str">
        <f>'Beoordelen open vragen'!A4</f>
        <v xml:space="preserve">Inschrijver dient te beschrijven op maximaal 4 A4 (toe te voegen op TenderNed) op welke wijze zij bij aanvang (bij de start van de dynamische verificatiefase) van de dienstverlening zich gaat verdiepen in de organisatie van de opdrachtgever en hoe zij haar dienstverlening gaat afstemmen op de uitvoering van de dienstverlening. Inschrijver beschrijft hier minimaal;
•	Op welke wijze gaat inschrijver zich verdiepen in de organisatie (ZAAM-diensten en alle scholen) van de opdrachtgever? Inschrijver beschrijft daarbij minimaal hoe zij vanuit een partnerschap met een langdurige insteek zich gaat verdiepen over de verschillende scholen in cultuur, behoefte, aard van het onderwijs en plaats van de school in de samenleving;
•	Op welke wijze geeft inschrijver invulling aan de verbinding tussen onderwijsgevende kandidaten uit de kandidatenmarkt en haar eigen database en de opdrachtgever bij aanvang van de dienstverlening;
•	Een realistisch tijdspad binnen de gestelde termijnen van deze aanbesteding (wanneer doet inschrijver wat in de eerste fase van de dynamische verificatie); 
•	Communicatieplan (met wie wil de inschrijver op welk niveau en wanneer welke communicatie laten plaatsvinden om de juiste voorbereidingen te treffen, voordat de dynamische verificatiefase van start gaat);
•	Een verwachte inzet (in uren en welke functionaris(sen)) van de opdrachtgever zelf;
•	Op welke wijze borgt inschrijver dat de medewerkers die de dienstverlening gaan uitvoeren volledig op de hoogte zijn van de uitgangspunten van deze aanbesteding?;
•	Welke risico’s ziet inschrijver gedurende de dynamische verificatiefase en welke beheersmaatregelen gaat zij treffen of het succesvol te kunnen afronden. </v>
      </c>
      <c r="B4" s="11"/>
      <c r="C4" s="104" t="s">
        <v>4</v>
      </c>
      <c r="D4" s="105"/>
      <c r="E4" s="11"/>
      <c r="F4" s="104" t="s">
        <v>4</v>
      </c>
      <c r="G4" s="105"/>
      <c r="H4" s="11"/>
      <c r="I4" s="104" t="s">
        <v>4</v>
      </c>
      <c r="J4" s="105"/>
    </row>
    <row r="5" spans="1:11" ht="20" customHeight="1" x14ac:dyDescent="0.15">
      <c r="A5" s="71" t="str">
        <f>'Beoordelen open vragen'!A5</f>
        <v>6.1.2	GOED WERKGEVERSCHAP</v>
      </c>
      <c r="B5" s="11"/>
      <c r="C5" s="4" t="s">
        <v>6</v>
      </c>
      <c r="D5" s="20"/>
      <c r="E5" s="11"/>
      <c r="F5" s="4" t="s">
        <v>6</v>
      </c>
      <c r="G5" s="20"/>
      <c r="H5" s="11"/>
      <c r="I5" s="4" t="s">
        <v>6</v>
      </c>
      <c r="J5" s="20"/>
    </row>
    <row r="6" spans="1:11" ht="220" customHeight="1" x14ac:dyDescent="0.15">
      <c r="A6" s="72" t="str">
        <f>'Beoordelen open vragen'!A6</f>
        <v>Inschrijver dient te beschrijven op maximaal 4 A4 (toe te voegen op TenderNed) op welke wijze zij invulling geef aan goed werkgeverschap gericht op haar eigen en toekomstige medewerkers in deze vraag gericht op Onderwijsgevend personeel (OP). Het doel van deze vraag is dat opdrachtgever van inschrijver wil weten hoe aantrekkelijk zij als werkgever is in combinatie met de opdrachtgever en beschrijft hierbij minimaal de volgende punten;
1.	Communicatie (middelen/ frequentie) met potentiële OP-kandidaten;
2.	Communicatie (middelen/ frequentie) met OP-medewerkers onder contract;
3.	Organiseren (gezamenlijke) events voor OP-kandidaten;
4.	Ontwikkeling (deskundigheidsbevordering) van OP-medewerkers onder contract van de opdrachtnemer en OP-medewerkers van de opdrachtgever (daarbij tevens lettend op een eigen opleidingsprogramma maar ook op de ZAAM Academie en Opleidingsschool De Dam);
5.	Ontwikkeling potentiële OP-kandidaten;
6.	De wijze van langdurig binden en motiveren van potentiële OP-kandidaten (binnen en buiten de regio Amsterdam) aan de organisatie van de inschrijver in combinatie met de opdrachtgever als 1 geheel;
7.	Wat inschrijver aan aanvullende arbeidsvoorwaarden biedt voor OP-krachten in de regio Amsterdam ter voorkoming van vertrek om economische (hoge woonlasten) redenen.</v>
      </c>
      <c r="B6" s="11"/>
      <c r="C6" s="104" t="s">
        <v>4</v>
      </c>
      <c r="D6" s="105"/>
      <c r="E6" s="11"/>
      <c r="F6" s="104" t="s">
        <v>4</v>
      </c>
      <c r="G6" s="105"/>
      <c r="H6" s="11"/>
      <c r="I6" s="104" t="s">
        <v>4</v>
      </c>
      <c r="J6" s="105"/>
    </row>
    <row r="7" spans="1:11" ht="20" customHeight="1" x14ac:dyDescent="0.15">
      <c r="A7" s="71" t="str">
        <f>'Beoordelen open vragen'!A7</f>
        <v xml:space="preserve">6.1.3	DASHBOARD KLANT- EN MEDEWERKERSERVARINGEN </v>
      </c>
      <c r="B7" s="11"/>
      <c r="C7" s="4" t="s">
        <v>6</v>
      </c>
      <c r="D7" s="20"/>
      <c r="E7" s="11"/>
      <c r="F7" s="4" t="s">
        <v>6</v>
      </c>
      <c r="G7" s="20"/>
      <c r="H7" s="11"/>
      <c r="I7" s="4" t="s">
        <v>6</v>
      </c>
      <c r="J7" s="20"/>
    </row>
    <row r="8" spans="1:11" ht="150" customHeight="1" x14ac:dyDescent="0.15">
      <c r="A8" s="72" t="str">
        <f>'Beoordelen open vragen'!A8</f>
        <v>Inschrijver dient te beschrijven op maximaal 2 A4 (toe te voegen op TenderNed) op welke wijze zij informatie verzamelt, analyseert, presenteert en omzet naar (welke) acties, omtrent de ervaringen en tevredenheid van klanten en potentiële kandidaten (ingedeeld in functiegroepen) die onder contract bij inschrijver zijn. Inschrijver laat daarbij een dashboard zien in de inschrijving waaruit de meerwaarde hiervan blijkt.</v>
      </c>
      <c r="B8" s="11"/>
      <c r="C8" s="104" t="s">
        <v>4</v>
      </c>
      <c r="D8" s="105"/>
      <c r="E8" s="11"/>
      <c r="F8" s="104" t="s">
        <v>4</v>
      </c>
      <c r="G8" s="105"/>
      <c r="H8" s="11"/>
      <c r="I8" s="104" t="s">
        <v>4</v>
      </c>
      <c r="J8" s="105"/>
    </row>
    <row r="9" spans="1:11" ht="20" customHeight="1" x14ac:dyDescent="0.15">
      <c r="A9" s="71" t="str">
        <f>'Beoordelen open vragen'!A9</f>
        <v>6.1.4	AANPAK WERVING- EN SELECTIEPROCES EN DATABASE</v>
      </c>
      <c r="B9" s="11"/>
      <c r="C9" s="4" t="s">
        <v>6</v>
      </c>
      <c r="D9" s="20"/>
      <c r="E9" s="11"/>
      <c r="F9" s="4" t="s">
        <v>6</v>
      </c>
      <c r="G9" s="20"/>
      <c r="H9" s="11"/>
      <c r="I9" s="4" t="s">
        <v>6</v>
      </c>
      <c r="J9" s="20"/>
    </row>
    <row r="10" spans="1:11" ht="180" customHeight="1" x14ac:dyDescent="0.15">
      <c r="A10" s="72" t="str">
        <f>'Beoordelen open vragen'!A10</f>
        <v xml:space="preserve">Inschrijver dient te beschrijven op maximaal 3 A4 (toe te voegen op TenderNed) welke werkwijze zij hanteert bij of voorafgaand van een aanvraag voor onderwijsgevend personeel voor een Voortgezet Onderwijsorganisatie. Inschrijver beschrijft hierbij minimaal;
•	Het intakeproces met de aanvrager; 
•	de wijze van werven en selecteren, toetsing CV, competenties, bevoegdheid; 
•	het voorstellen van geschikte kandidaten (waarbij inschrijver duidelijk aangeeft in welke mate de vertegenwoordiger van de inschrijver die de kandidaat voorstelt de kandidaat kent, kan adviseren over inzet op de specifieke school en aandachtspunten); 
•	Op welke wijze inschrijver een zoekopdracht afsluit in geval van niet kunnen vervullen van de vacature en bij invullen van de vacature (monitoren of de plaatsing ook daadwerkelijk aan de verwachtingen van aanvragen en de kandidaat is verlopen).
Hierin wordt er verwacht dat de inschrijver duidelijk beschrijft wat de rol van de aanbestedende dienst in deze procedure is. </v>
      </c>
      <c r="B10" s="11"/>
      <c r="C10" s="104" t="s">
        <v>4</v>
      </c>
      <c r="D10" s="105"/>
      <c r="E10" s="11"/>
      <c r="F10" s="104" t="s">
        <v>4</v>
      </c>
      <c r="G10" s="105"/>
      <c r="H10" s="11"/>
      <c r="I10" s="104" t="s">
        <v>4</v>
      </c>
      <c r="J10" s="105"/>
    </row>
    <row r="11" spans="1:11" ht="20" customHeight="1" x14ac:dyDescent="0.15">
      <c r="A11" s="71" t="str">
        <f>'Beoordelen open vragen'!A11</f>
        <v>6.1.5	TEAM ACCOUNT-/ SUCCESMANAGEMENT/ PARTNERSCHAP</v>
      </c>
      <c r="B11" s="11"/>
      <c r="C11" s="4" t="s">
        <v>6</v>
      </c>
      <c r="D11" s="20"/>
      <c r="E11" s="11"/>
      <c r="F11" s="4" t="s">
        <v>6</v>
      </c>
      <c r="G11" s="20"/>
      <c r="H11" s="11"/>
      <c r="I11" s="4" t="s">
        <v>6</v>
      </c>
      <c r="J11" s="20"/>
    </row>
    <row r="12" spans="1:11" ht="160" customHeight="1" x14ac:dyDescent="0.15">
      <c r="A12" s="72" t="str">
        <f>'Beoordelen open vragen'!A12</f>
        <v>Inschrijver dient te beschrijven op maximaal 3 A4 (toe te voegen op TenderNed) hoe zij invulling denkt te gaan geven aan account-/ succesmanagement, ofwel partnerschap na direct bij aanvang van de dynamische verificatie. Belangrijk hierbij is op welke wijze inschrijver gaat samenwerken met de opdrachtgever om in de regio als werkgevers een nog sterkere propositie te verkrijgen.  In de beantwoording beschrijft inschrijver minimaal het volgende: 
•	op welke wijze wil de inschrijver invulling geven aan een hecht partnerschap tussen ZAAM, 24 scholen, verschillend onderwijsniveau, verschillende scholen, de opdrachtnemer en kandidaten?;
•	op welke wijze wil zij in de regio invulling geven aan een gezamenlijke sterke propositie?;
•	welk niveau (kwalitatief: welke ervaring / kwantitatief; hoeveel account managers) accountmanagement en middelen wil inschrijver hiervoor inzetten?;
•	hoe borgt u de continuïteit van het accountteam/ kennis van de organisatie en behoefte van de opdrachtgever bij verzuim of vertrek van deze medewerkers?;
•	op welke wijze wilt u de individuele scholen van ZAAM hierbij betrekken?</v>
      </c>
      <c r="B12" s="11"/>
      <c r="C12" s="104" t="s">
        <v>4</v>
      </c>
      <c r="D12" s="105"/>
      <c r="E12" s="11"/>
      <c r="F12" s="104" t="s">
        <v>4</v>
      </c>
      <c r="G12" s="105"/>
      <c r="H12" s="11"/>
      <c r="I12" s="104" t="s">
        <v>4</v>
      </c>
      <c r="J12" s="105"/>
    </row>
    <row r="13" spans="1:11" ht="20" customHeight="1" x14ac:dyDescent="0.15">
      <c r="A13" s="71" t="str">
        <f>'Beoordelen open vragen'!A13</f>
        <v>6.1.6	 PARTNERPARTIJEN</v>
      </c>
      <c r="B13" s="11"/>
      <c r="C13" s="4" t="s">
        <v>6</v>
      </c>
      <c r="D13" s="20"/>
      <c r="E13" s="11"/>
      <c r="F13" s="4" t="s">
        <v>6</v>
      </c>
      <c r="G13" s="20"/>
      <c r="H13" s="11"/>
      <c r="I13" s="4" t="s">
        <v>6</v>
      </c>
      <c r="J13" s="20"/>
    </row>
    <row r="14" spans="1:11" ht="230" customHeight="1" x14ac:dyDescent="0.15">
      <c r="A14" s="72" t="str">
        <f>'Beoordelen open vragen'!A14</f>
        <v>Inschrijver dient te beschrijven op maximaal 2 A4 (toe te voegen op TenderNed) op welke wijze zij invulling geeft aan de makelaarsfunctie (ROL 1 en ROL 2, zie aanbestedingsdocument hoofdstuk 1.3) zodra zij zelf niet of niet tijdig kan leveren. 
De beantwoording moet zich richten op de volgende drie groepen;
-	OP en OOP (onderwijs ondersteunend personeel tot schaal 9);
-	Specialistische functies zoals P&amp;O/ financiële/ ICT-medewerkers;
-	Managers en directeuren.
Inschrijver beschrijft daarbij minimaal;
-	Welke en hoeveel partnerpartijen zij zelf daarbij heeft;
-	op welke wijze inschrijver bestaande partnerpartijen van de opdrachtgever wil inzetten;
-	op welke wijze zij waarborgt dat de partnerpartij geen commercieel nadeel ondervindt van deze makelaarsfunctie;
-	op welke wijze zij om gaat met weerstanden van een derde tegen een makelaarsfunctie, met als hoogste doel een snelle invulling te geven aan een vacature van de opdrachtgever;
-	welke borging zij biedt in het proces van de wensen van het College van Bestuur met betrekking tot het aanstellen van interim schooldirecteuren/ managers.
-	welke risico’s zij ziet en welke beheersmaatregelen zij hier tegen gaat treffen.</v>
      </c>
      <c r="B14" s="11"/>
      <c r="C14" s="104" t="s">
        <v>4</v>
      </c>
      <c r="D14" s="105"/>
      <c r="E14" s="11"/>
      <c r="F14" s="104" t="s">
        <v>4</v>
      </c>
      <c r="G14" s="105"/>
      <c r="H14" s="11"/>
      <c r="I14" s="104" t="s">
        <v>4</v>
      </c>
      <c r="J14" s="105"/>
    </row>
    <row r="15" spans="1:11" ht="20" customHeight="1" x14ac:dyDescent="0.15">
      <c r="A15" s="21"/>
      <c r="B15" s="22"/>
      <c r="C15" s="23"/>
      <c r="D15" s="23"/>
      <c r="E15" s="22"/>
      <c r="F15" s="23"/>
      <c r="G15" s="23"/>
      <c r="H15" s="22"/>
      <c r="I15" s="23"/>
      <c r="J15" s="24"/>
    </row>
    <row r="16" spans="1:11" ht="20" customHeight="1" x14ac:dyDescent="0.15"/>
    <row r="17" spans="1:10" ht="20" customHeight="1" x14ac:dyDescent="0.15">
      <c r="A17" s="25" t="str">
        <f>'Beoordelen interview'!A1</f>
        <v xml:space="preserve">Interview sleutelfunctionarissen </v>
      </c>
      <c r="B17" s="10"/>
      <c r="C17" s="110"/>
      <c r="D17" s="111"/>
      <c r="E17" s="10"/>
      <c r="F17" s="110"/>
      <c r="G17" s="111"/>
      <c r="H17" s="10"/>
      <c r="I17" s="110"/>
      <c r="J17" s="111"/>
    </row>
    <row r="18" spans="1:10" ht="20" customHeight="1" x14ac:dyDescent="0.15">
      <c r="A18" s="112" t="str">
        <f>'Beoordelen interview'!A4:B4</f>
        <v>Vraag 1</v>
      </c>
      <c r="B18" s="11"/>
      <c r="C18" s="4" t="s">
        <v>6</v>
      </c>
      <c r="D18" s="20"/>
      <c r="E18" s="11"/>
      <c r="F18" s="4" t="s">
        <v>6</v>
      </c>
      <c r="G18" s="20"/>
      <c r="H18" s="11"/>
      <c r="I18" s="4" t="s">
        <v>6</v>
      </c>
      <c r="J18" s="20"/>
    </row>
    <row r="19" spans="1:10" ht="150" customHeight="1" x14ac:dyDescent="0.15">
      <c r="A19" s="113"/>
      <c r="B19" s="11"/>
      <c r="C19" s="104" t="s">
        <v>4</v>
      </c>
      <c r="D19" s="105"/>
      <c r="E19" s="11"/>
      <c r="F19" s="104" t="s">
        <v>4</v>
      </c>
      <c r="G19" s="105"/>
      <c r="H19" s="11"/>
      <c r="I19" s="104" t="s">
        <v>4</v>
      </c>
      <c r="J19" s="105"/>
    </row>
    <row r="20" spans="1:10" ht="20" customHeight="1" x14ac:dyDescent="0.15">
      <c r="A20" s="112" t="str">
        <f>'Beoordelen interview'!A5:B5</f>
        <v>Vraag 2</v>
      </c>
      <c r="B20" s="11"/>
      <c r="C20" s="4" t="s">
        <v>6</v>
      </c>
      <c r="D20" s="20"/>
      <c r="E20" s="11"/>
      <c r="F20" s="4" t="s">
        <v>6</v>
      </c>
      <c r="G20" s="20"/>
      <c r="H20" s="11"/>
      <c r="I20" s="4" t="s">
        <v>6</v>
      </c>
      <c r="J20" s="20"/>
    </row>
    <row r="21" spans="1:10" ht="150" customHeight="1" x14ac:dyDescent="0.15">
      <c r="A21" s="113"/>
      <c r="B21" s="11"/>
      <c r="C21" s="104" t="s">
        <v>4</v>
      </c>
      <c r="D21" s="105"/>
      <c r="E21" s="11"/>
      <c r="F21" s="104" t="s">
        <v>4</v>
      </c>
      <c r="G21" s="105"/>
      <c r="H21" s="11"/>
      <c r="I21" s="104" t="s">
        <v>4</v>
      </c>
      <c r="J21" s="105"/>
    </row>
    <row r="22" spans="1:10" ht="20" customHeight="1" x14ac:dyDescent="0.15">
      <c r="A22" s="112" t="str">
        <f>'Beoordelen interview'!A6:B6</f>
        <v>Vraag 3</v>
      </c>
      <c r="B22" s="11"/>
      <c r="C22" s="4" t="s">
        <v>6</v>
      </c>
      <c r="D22" s="20"/>
      <c r="E22" s="11"/>
      <c r="F22" s="4" t="s">
        <v>6</v>
      </c>
      <c r="G22" s="20"/>
      <c r="H22" s="11"/>
      <c r="I22" s="4" t="s">
        <v>6</v>
      </c>
      <c r="J22" s="20"/>
    </row>
    <row r="23" spans="1:10" ht="150" customHeight="1" x14ac:dyDescent="0.15">
      <c r="A23" s="113"/>
      <c r="B23" s="11"/>
      <c r="C23" s="104" t="s">
        <v>4</v>
      </c>
      <c r="D23" s="105"/>
      <c r="E23" s="11"/>
      <c r="F23" s="104" t="s">
        <v>4</v>
      </c>
      <c r="G23" s="105"/>
      <c r="H23" s="11"/>
      <c r="I23" s="104" t="s">
        <v>4</v>
      </c>
      <c r="J23" s="105"/>
    </row>
    <row r="24" spans="1:10" ht="20" customHeight="1" x14ac:dyDescent="0.15">
      <c r="A24" s="112" t="str">
        <f>'Beoordelen interview'!A7:B7</f>
        <v>Vraag 4</v>
      </c>
      <c r="B24" s="11"/>
      <c r="C24" s="4" t="s">
        <v>6</v>
      </c>
      <c r="D24" s="20"/>
      <c r="E24" s="11"/>
      <c r="F24" s="4" t="s">
        <v>6</v>
      </c>
      <c r="G24" s="20"/>
      <c r="H24" s="11"/>
      <c r="I24" s="4" t="s">
        <v>6</v>
      </c>
      <c r="J24" s="20"/>
    </row>
    <row r="25" spans="1:10" ht="150" customHeight="1" x14ac:dyDescent="0.15">
      <c r="A25" s="113"/>
      <c r="B25" s="11"/>
      <c r="C25" s="104" t="s">
        <v>4</v>
      </c>
      <c r="D25" s="105"/>
      <c r="E25" s="11"/>
      <c r="F25" s="104" t="s">
        <v>4</v>
      </c>
      <c r="G25" s="105"/>
      <c r="H25" s="11"/>
      <c r="I25" s="104" t="s">
        <v>4</v>
      </c>
      <c r="J25" s="105"/>
    </row>
    <row r="26" spans="1:10" ht="20" customHeight="1" x14ac:dyDescent="0.15">
      <c r="A26" s="112" t="str">
        <f>'Beoordelen interview'!A8</f>
        <v>Vraag 5</v>
      </c>
      <c r="B26" s="11"/>
      <c r="C26" s="4" t="s">
        <v>6</v>
      </c>
      <c r="D26" s="20"/>
      <c r="E26" s="11"/>
      <c r="F26" s="4" t="s">
        <v>6</v>
      </c>
      <c r="G26" s="20"/>
      <c r="H26" s="11"/>
      <c r="I26" s="4" t="s">
        <v>6</v>
      </c>
      <c r="J26" s="20"/>
    </row>
    <row r="27" spans="1:10" ht="150" customHeight="1" x14ac:dyDescent="0.15">
      <c r="A27" s="113"/>
      <c r="B27" s="11"/>
      <c r="C27" s="104" t="s">
        <v>4</v>
      </c>
      <c r="D27" s="105"/>
      <c r="E27" s="11"/>
      <c r="F27" s="104" t="s">
        <v>4</v>
      </c>
      <c r="G27" s="105"/>
      <c r="H27" s="11"/>
      <c r="I27" s="104" t="s">
        <v>4</v>
      </c>
      <c r="J27" s="105"/>
    </row>
    <row r="28" spans="1:10" ht="20" customHeight="1" x14ac:dyDescent="0.15">
      <c r="A28" s="112" t="str">
        <f>'Beoordelen interview'!A9</f>
        <v>Vraag 6</v>
      </c>
      <c r="B28" s="11"/>
      <c r="C28" s="4" t="s">
        <v>6</v>
      </c>
      <c r="D28" s="20"/>
      <c r="E28" s="11"/>
      <c r="F28" s="4" t="s">
        <v>6</v>
      </c>
      <c r="G28" s="20"/>
      <c r="H28" s="11"/>
      <c r="I28" s="4" t="s">
        <v>6</v>
      </c>
      <c r="J28" s="20"/>
    </row>
    <row r="29" spans="1:10" ht="150" customHeight="1" x14ac:dyDescent="0.15">
      <c r="A29" s="113"/>
      <c r="B29" s="11"/>
      <c r="C29" s="104" t="s">
        <v>4</v>
      </c>
      <c r="D29" s="105"/>
      <c r="E29" s="11"/>
      <c r="F29" s="104" t="s">
        <v>4</v>
      </c>
      <c r="G29" s="105"/>
      <c r="H29" s="11"/>
      <c r="I29" s="104" t="s">
        <v>4</v>
      </c>
      <c r="J29" s="105"/>
    </row>
    <row r="30" spans="1:10" ht="20" customHeight="1" x14ac:dyDescent="0.15">
      <c r="A30" s="21"/>
      <c r="B30" s="22"/>
      <c r="C30" s="23"/>
      <c r="D30" s="23"/>
      <c r="E30" s="22"/>
      <c r="F30" s="23"/>
      <c r="G30" s="23"/>
      <c r="H30" s="22"/>
      <c r="I30" s="23"/>
      <c r="J30" s="24"/>
    </row>
  </sheetData>
  <sheetProtection algorithmName="SHA-512" hashValue="Fh1WhoB5RBrp568BRwoXpkmf1hk28/K9yJAqkIJ9l4N3lahbF/HDwcJyzSszWg5twfClrYduIhrCLjvomfCJHA==" saltValue="CqGvapCcx2+Wqlvnp4lRNQ==" spinCount="100000" sheet="1" objects="1" scenarios="1"/>
  <mergeCells count="51">
    <mergeCell ref="A28:A29"/>
    <mergeCell ref="C29:D29"/>
    <mergeCell ref="F29:G29"/>
    <mergeCell ref="I29:J29"/>
    <mergeCell ref="A24:A25"/>
    <mergeCell ref="C25:D25"/>
    <mergeCell ref="F25:G25"/>
    <mergeCell ref="I25:J25"/>
    <mergeCell ref="A26:A27"/>
    <mergeCell ref="C27:D27"/>
    <mergeCell ref="F27:G27"/>
    <mergeCell ref="I27:J27"/>
    <mergeCell ref="A20:A21"/>
    <mergeCell ref="C21:D21"/>
    <mergeCell ref="F21:G21"/>
    <mergeCell ref="I21:J21"/>
    <mergeCell ref="A22:A23"/>
    <mergeCell ref="C23:D23"/>
    <mergeCell ref="F23:G23"/>
    <mergeCell ref="I23:J23"/>
    <mergeCell ref="C17:D17"/>
    <mergeCell ref="F17:G17"/>
    <mergeCell ref="I17:J17"/>
    <mergeCell ref="A18:A19"/>
    <mergeCell ref="C19:D19"/>
    <mergeCell ref="F19:G19"/>
    <mergeCell ref="I19:J19"/>
    <mergeCell ref="C12:D12"/>
    <mergeCell ref="F12:G12"/>
    <mergeCell ref="I12:J12"/>
    <mergeCell ref="C14:D14"/>
    <mergeCell ref="F14:G14"/>
    <mergeCell ref="I14:J14"/>
    <mergeCell ref="C8:D8"/>
    <mergeCell ref="F8:G8"/>
    <mergeCell ref="I8:J8"/>
    <mergeCell ref="C10:D10"/>
    <mergeCell ref="F10:G10"/>
    <mergeCell ref="I10:J10"/>
    <mergeCell ref="C4:D4"/>
    <mergeCell ref="F4:G4"/>
    <mergeCell ref="I4:J4"/>
    <mergeCell ref="C6:D6"/>
    <mergeCell ref="F6:G6"/>
    <mergeCell ref="I6:J6"/>
    <mergeCell ref="C1:D1"/>
    <mergeCell ref="F1:G1"/>
    <mergeCell ref="I1:J1"/>
    <mergeCell ref="C2:D2"/>
    <mergeCell ref="F2:G2"/>
    <mergeCell ref="I2:J2"/>
  </mergeCells>
  <dataValidations count="1">
    <dataValidation type="list" errorStyle="warning" allowBlank="1" showErrorMessage="1" error="Voer juiste waarde in. " sqref="C7 F7 I7 C9 F9 I9 C11 F11 I11 C5 F5 I5 C13 F13 I13 I3 F3 C3 C18 F24 C20 I18 I20 C22 I22 C24 F18 F20 F22 I24 C26 F26 I26 C28 F28 I28" xr:uid="{D1395022-9EED-DC46-BA89-F8F2AC910769}">
      <formula1>SCORE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104"/>
  <sheetViews>
    <sheetView showGridLines="0" topLeftCell="A74" workbookViewId="0">
      <selection activeCell="J102" sqref="J102"/>
    </sheetView>
  </sheetViews>
  <sheetFormatPr baseColWidth="10" defaultColWidth="8.83203125" defaultRowHeight="15" x14ac:dyDescent="0.2"/>
  <cols>
    <col min="1" max="1" width="60.6640625" customWidth="1"/>
    <col min="2" max="2" width="15.6640625" customWidth="1"/>
    <col min="3" max="3" width="2.83203125" customWidth="1"/>
    <col min="4" max="5" width="26.1640625" customWidth="1"/>
    <col min="6" max="6" width="2.83203125" customWidth="1"/>
    <col min="7" max="8" width="26.1640625" customWidth="1"/>
    <col min="9" max="9" width="5" customWidth="1"/>
    <col min="10" max="11" width="26.1640625" customWidth="1"/>
  </cols>
  <sheetData>
    <row r="1" spans="1:11" ht="40" customHeight="1" x14ac:dyDescent="0.2">
      <c r="A1" s="131" t="s">
        <v>30</v>
      </c>
      <c r="B1" s="132"/>
      <c r="C1" s="5"/>
      <c r="D1" s="133"/>
      <c r="E1" s="133"/>
      <c r="F1" s="28"/>
      <c r="G1" s="125"/>
      <c r="H1" s="126"/>
      <c r="I1" s="29"/>
      <c r="J1" s="125"/>
      <c r="K1" s="126"/>
    </row>
    <row r="2" spans="1:11" ht="28" customHeight="1" x14ac:dyDescent="0.2">
      <c r="A2" s="129" t="s">
        <v>31</v>
      </c>
      <c r="B2" s="130"/>
      <c r="C2" s="30"/>
      <c r="D2" s="31" t="str">
        <f>'Beoordelaar 1'!C1</f>
        <v>Inschrijver 1</v>
      </c>
      <c r="E2" s="81" t="s">
        <v>29</v>
      </c>
      <c r="F2" s="79"/>
      <c r="G2" s="31" t="str">
        <f>'Beoordelaar 1'!F1</f>
        <v>Inschrijver 2</v>
      </c>
      <c r="H2" s="81" t="s">
        <v>29</v>
      </c>
      <c r="I2" s="80"/>
      <c r="J2" s="31" t="str">
        <f>'Beoordelaar 1'!I1</f>
        <v>Inschrijver 3</v>
      </c>
      <c r="K2" s="81" t="s">
        <v>29</v>
      </c>
    </row>
    <row r="3" spans="1:11" ht="18" customHeight="1" x14ac:dyDescent="0.2">
      <c r="A3" s="122" t="str">
        <f>'Beoordelen open vragen'!A3</f>
        <v>6.1.1	PLAN VAN AANPAK (AANVANG DIENSTVERLENING)</v>
      </c>
      <c r="B3" s="32" t="s">
        <v>12</v>
      </c>
      <c r="C3" s="30"/>
      <c r="D3" s="33" t="str">
        <f>'Beoordelaar 1'!C3</f>
        <v>SCORE</v>
      </c>
      <c r="E3" s="127" t="s">
        <v>40</v>
      </c>
      <c r="F3" s="30"/>
      <c r="G3" s="33" t="str">
        <f>'Beoordelaar 1'!F3</f>
        <v>SCORE</v>
      </c>
      <c r="H3" s="127" t="s">
        <v>40</v>
      </c>
      <c r="I3" s="34"/>
      <c r="J3" s="33" t="str">
        <f>'Beoordelaar 1'!I3</f>
        <v>SCORE</v>
      </c>
      <c r="K3" s="127" t="s">
        <v>40</v>
      </c>
    </row>
    <row r="4" spans="1:11" ht="18" customHeight="1" x14ac:dyDescent="0.2">
      <c r="A4" s="123"/>
      <c r="B4" s="32" t="s">
        <v>13</v>
      </c>
      <c r="C4" s="30"/>
      <c r="D4" s="33" t="str">
        <f>'Beoordelaar 2'!C3</f>
        <v>SCORE</v>
      </c>
      <c r="E4" s="127"/>
      <c r="F4" s="30"/>
      <c r="G4" s="33" t="str">
        <f>'Beoordelaar 2'!F3</f>
        <v>SCORE</v>
      </c>
      <c r="H4" s="127"/>
      <c r="I4" s="34"/>
      <c r="J4" s="33" t="str">
        <f>'Beoordelaar 2'!I3</f>
        <v>SCORE</v>
      </c>
      <c r="K4" s="127"/>
    </row>
    <row r="5" spans="1:11" ht="18" customHeight="1" x14ac:dyDescent="0.2">
      <c r="A5" s="123"/>
      <c r="B5" s="32" t="s">
        <v>14</v>
      </c>
      <c r="C5" s="30"/>
      <c r="D5" s="33" t="str">
        <f>'Beoordelaar 3'!C3</f>
        <v>SCORE</v>
      </c>
      <c r="E5" s="127"/>
      <c r="F5" s="30"/>
      <c r="G5" s="33" t="str">
        <f>'Beoordelaar 3'!F3</f>
        <v>SCORE</v>
      </c>
      <c r="H5" s="127"/>
      <c r="I5" s="34"/>
      <c r="J5" s="33" t="str">
        <f>'Beoordelaar 3'!I3</f>
        <v>SCORE</v>
      </c>
      <c r="K5" s="127"/>
    </row>
    <row r="6" spans="1:11" ht="18" customHeight="1" x14ac:dyDescent="0.2">
      <c r="A6" s="123"/>
      <c r="B6" s="32" t="s">
        <v>27</v>
      </c>
      <c r="C6" s="30"/>
      <c r="D6" s="35" t="str">
        <f>'Beoordelaar 4'!C3</f>
        <v>SCORE</v>
      </c>
      <c r="E6" s="127"/>
      <c r="F6" s="30"/>
      <c r="G6" s="35" t="str">
        <f>'Beoordelaar 4'!F3</f>
        <v>SCORE</v>
      </c>
      <c r="H6" s="127"/>
      <c r="I6" s="34"/>
      <c r="J6" s="35" t="str">
        <f>'Beoordelaar 4'!I3</f>
        <v>SCORE</v>
      </c>
      <c r="K6" s="127"/>
    </row>
    <row r="7" spans="1:11" ht="18" customHeight="1" x14ac:dyDescent="0.2">
      <c r="A7" s="123"/>
      <c r="B7" s="32" t="s">
        <v>83</v>
      </c>
      <c r="C7" s="30"/>
      <c r="D7" s="35" t="str">
        <f>'Beoordelaar 5'!C3</f>
        <v>SCORE</v>
      </c>
      <c r="E7" s="127"/>
      <c r="F7" s="30"/>
      <c r="G7" s="35" t="str">
        <f>'Beoordelaar 5'!F3</f>
        <v>SCORE</v>
      </c>
      <c r="H7" s="127"/>
      <c r="I7" s="34"/>
      <c r="J7" s="35" t="str">
        <f>'Beoordelaar 5'!I3</f>
        <v>SCORE</v>
      </c>
      <c r="K7" s="127"/>
    </row>
    <row r="8" spans="1:11" ht="18" customHeight="1" x14ac:dyDescent="0.2">
      <c r="A8" s="124"/>
      <c r="B8" s="32" t="s">
        <v>84</v>
      </c>
      <c r="C8" s="30"/>
      <c r="D8" s="35" t="str">
        <f>'Beoordelaar 6'!C3</f>
        <v>SCORE</v>
      </c>
      <c r="E8" s="127"/>
      <c r="F8" s="30"/>
      <c r="G8" s="35" t="str">
        <f>'Beoordelaar 6'!F3</f>
        <v>SCORE</v>
      </c>
      <c r="H8" s="127"/>
      <c r="I8" s="34"/>
      <c r="J8" s="35" t="str">
        <f>'Beoordelaar 6'!I3</f>
        <v>SCORE</v>
      </c>
      <c r="K8" s="127"/>
    </row>
    <row r="9" spans="1:11" ht="20" customHeight="1" x14ac:dyDescent="0.2">
      <c r="A9" s="118" t="s">
        <v>5</v>
      </c>
      <c r="B9" s="119"/>
      <c r="C9" s="30"/>
      <c r="D9" s="36" t="s">
        <v>6</v>
      </c>
      <c r="E9" s="127"/>
      <c r="F9" s="30"/>
      <c r="G9" s="36" t="s">
        <v>16</v>
      </c>
      <c r="H9" s="127"/>
      <c r="I9" s="34"/>
      <c r="J9" s="36" t="s">
        <v>16</v>
      </c>
      <c r="K9" s="127"/>
    </row>
    <row r="10" spans="1:11" ht="20" customHeight="1" x14ac:dyDescent="0.2">
      <c r="A10" s="120"/>
      <c r="B10" s="121"/>
      <c r="C10" s="37"/>
      <c r="D10" s="82" t="str">
        <f>IF(D9="Uitmuntend","€ 18.000",IF(D9="Goed","€ 9.000",IF(D9="Voldoende","€ 3.600",IF(D9="Matig","€ 0",IF(D9="Onvoldoende","UITSLUITING"," ")))))</f>
        <v xml:space="preserve"> </v>
      </c>
      <c r="E10" s="128"/>
      <c r="F10" s="37"/>
      <c r="G10" s="82" t="str">
        <f>IF(G9="Uitmuntend","€ 18.000",IF(G9="Goed","€ 9.000",IF(G9="Voldoende","€ 3.600",IF(G9="Matig","€ 0",IF(G9="Onvoldoende","UITSLUITING"," ")))))</f>
        <v xml:space="preserve"> </v>
      </c>
      <c r="H10" s="128"/>
      <c r="I10" s="38"/>
      <c r="J10" s="82" t="str">
        <f>IF(J9="Uitmuntend","€ 18.000",IF(J9="Goed","€ 9.000",IF(J9="Voldoende","€ 3.600",IF(J9="Matig","€ 0",IF(J9="Onvoldoende","UITSLUITING"," ")))))</f>
        <v xml:space="preserve"> </v>
      </c>
      <c r="K10" s="128"/>
    </row>
    <row r="11" spans="1:11" ht="18" customHeight="1" x14ac:dyDescent="0.2">
      <c r="A11" s="122" t="str">
        <f>'Beoordelen open vragen'!A5</f>
        <v>6.1.2	GOED WERKGEVERSCHAP</v>
      </c>
      <c r="B11" s="32" t="str">
        <f t="shared" ref="B11:B16" si="0">B3</f>
        <v>Beoordelaar 1</v>
      </c>
      <c r="C11" s="30"/>
      <c r="D11" s="33" t="str">
        <f>'Beoordelaar 1'!C5</f>
        <v>SCORE</v>
      </c>
      <c r="E11" s="127" t="s">
        <v>40</v>
      </c>
      <c r="F11" s="30"/>
      <c r="G11" s="33" t="str">
        <f>'Beoordelaar 1'!F5</f>
        <v>SCORE</v>
      </c>
      <c r="H11" s="127" t="s">
        <v>40</v>
      </c>
      <c r="I11" s="34"/>
      <c r="J11" s="33" t="str">
        <f>'Beoordelaar 1'!I5</f>
        <v>SCORE</v>
      </c>
      <c r="K11" s="127" t="s">
        <v>40</v>
      </c>
    </row>
    <row r="12" spans="1:11" ht="18" customHeight="1" x14ac:dyDescent="0.2">
      <c r="A12" s="123"/>
      <c r="B12" s="32" t="str">
        <f t="shared" si="0"/>
        <v>Beoordelaar 2</v>
      </c>
      <c r="C12" s="30"/>
      <c r="D12" s="33" t="str">
        <f>'Beoordelaar 2'!C5</f>
        <v>SCORE</v>
      </c>
      <c r="E12" s="127"/>
      <c r="F12" s="30"/>
      <c r="G12" s="33" t="str">
        <f>'Beoordelaar 2'!F5</f>
        <v>SCORE</v>
      </c>
      <c r="H12" s="127"/>
      <c r="I12" s="34"/>
      <c r="J12" s="33" t="str">
        <f>'Beoordelaar 2'!I5</f>
        <v>SCORE</v>
      </c>
      <c r="K12" s="127"/>
    </row>
    <row r="13" spans="1:11" ht="18" customHeight="1" x14ac:dyDescent="0.2">
      <c r="A13" s="123"/>
      <c r="B13" s="32" t="str">
        <f t="shared" si="0"/>
        <v>Beoordelaar 3</v>
      </c>
      <c r="C13" s="30"/>
      <c r="D13" s="33" t="str">
        <f>'Beoordelaar 3'!C5</f>
        <v>SCORE</v>
      </c>
      <c r="E13" s="127"/>
      <c r="F13" s="30"/>
      <c r="G13" s="33" t="str">
        <f>'Beoordelaar 3'!F5</f>
        <v>SCORE</v>
      </c>
      <c r="H13" s="127"/>
      <c r="I13" s="34"/>
      <c r="J13" s="33" t="str">
        <f>'Beoordelaar 3'!I5</f>
        <v>SCORE</v>
      </c>
      <c r="K13" s="127"/>
    </row>
    <row r="14" spans="1:11" ht="18" customHeight="1" x14ac:dyDescent="0.2">
      <c r="A14" s="123"/>
      <c r="B14" s="32" t="str">
        <f t="shared" si="0"/>
        <v>Beoordelaar 4</v>
      </c>
      <c r="C14" s="30"/>
      <c r="D14" s="35" t="str">
        <f>'Beoordelaar 4'!C5</f>
        <v>SCORE</v>
      </c>
      <c r="E14" s="127"/>
      <c r="F14" s="30"/>
      <c r="G14" s="35" t="str">
        <f>'Beoordelaar 4'!F5</f>
        <v>SCORE</v>
      </c>
      <c r="H14" s="127"/>
      <c r="I14" s="34"/>
      <c r="J14" s="35" t="str">
        <f>'Beoordelaar 4'!I5</f>
        <v>SCORE</v>
      </c>
      <c r="K14" s="127"/>
    </row>
    <row r="15" spans="1:11" ht="18" customHeight="1" x14ac:dyDescent="0.2">
      <c r="A15" s="123"/>
      <c r="B15" s="32" t="str">
        <f t="shared" si="0"/>
        <v>Beoordelaar 5</v>
      </c>
      <c r="C15" s="30"/>
      <c r="D15" s="35" t="str">
        <f>'Beoordelaar 5'!C5</f>
        <v>SCORE</v>
      </c>
      <c r="E15" s="127"/>
      <c r="F15" s="30"/>
      <c r="G15" s="35" t="str">
        <f>'Beoordelaar 5'!F5</f>
        <v>SCORE</v>
      </c>
      <c r="H15" s="127"/>
      <c r="I15" s="34"/>
      <c r="J15" s="35" t="str">
        <f>'Beoordelaar 5'!I5</f>
        <v>SCORE</v>
      </c>
      <c r="K15" s="127"/>
    </row>
    <row r="16" spans="1:11" ht="18" customHeight="1" x14ac:dyDescent="0.2">
      <c r="A16" s="124"/>
      <c r="B16" s="32" t="str">
        <f t="shared" si="0"/>
        <v>Beoordelaar 6</v>
      </c>
      <c r="C16" s="30"/>
      <c r="D16" s="35" t="str">
        <f>'Beoordelaar 6'!C5</f>
        <v>SCORE</v>
      </c>
      <c r="E16" s="127"/>
      <c r="F16" s="30"/>
      <c r="G16" s="35" t="str">
        <f>'Beoordelaar 6'!F5</f>
        <v>SCORE</v>
      </c>
      <c r="H16" s="127"/>
      <c r="I16" s="34"/>
      <c r="J16" s="35" t="str">
        <f>'Beoordelaar 6'!I5</f>
        <v>SCORE</v>
      </c>
      <c r="K16" s="127"/>
    </row>
    <row r="17" spans="1:11" ht="20" customHeight="1" x14ac:dyDescent="0.2">
      <c r="A17" s="118"/>
      <c r="B17" s="119"/>
      <c r="C17" s="30"/>
      <c r="D17" s="36" t="s">
        <v>16</v>
      </c>
      <c r="E17" s="127"/>
      <c r="F17" s="30"/>
      <c r="G17" s="36" t="s">
        <v>16</v>
      </c>
      <c r="H17" s="127"/>
      <c r="I17" s="34"/>
      <c r="J17" s="36" t="s">
        <v>16</v>
      </c>
      <c r="K17" s="127"/>
    </row>
    <row r="18" spans="1:11" ht="20" customHeight="1" x14ac:dyDescent="0.2">
      <c r="A18" s="120"/>
      <c r="B18" s="121"/>
      <c r="C18" s="37"/>
      <c r="D18" s="82" t="str">
        <f>IF(D17="Uitmuntend","€ 18.000",IF(D17="Goed","€ 9.000",IF(D17="Voldoende","€ 3.600",IF(D17="Matig","€ 0",IF(D17="Onvoldoende","UITSLUITING"," ")))))</f>
        <v xml:space="preserve"> </v>
      </c>
      <c r="E18" s="128"/>
      <c r="F18" s="37"/>
      <c r="G18" s="82" t="str">
        <f>IF(G17="Uitmuntend","€ 18.000",IF(G17="Goed","€ 9.000",IF(G17="Voldoende","€ 3.600",IF(G17="Matig","€ 0",IF(G17="Onvoldoende","UITSLUITING"," ")))))</f>
        <v xml:space="preserve"> </v>
      </c>
      <c r="H18" s="128"/>
      <c r="I18" s="38"/>
      <c r="J18" s="82" t="str">
        <f>IF(J17="Uitmuntend","€ 18.000",IF(J17="Goed","€ 9.000",IF(J17="Voldoende","€ 3.600",IF(J17="Matig","€ 0",IF(J17="Onvoldoende","UITSLUITING"," ")))))</f>
        <v xml:space="preserve"> </v>
      </c>
      <c r="K18" s="128"/>
    </row>
    <row r="19" spans="1:11" ht="18" customHeight="1" x14ac:dyDescent="0.2">
      <c r="A19" s="122" t="str">
        <f>'Beoordelen open vragen'!A7</f>
        <v xml:space="preserve">6.1.3	DASHBOARD KLANT- EN MEDEWERKERSERVARINGEN </v>
      </c>
      <c r="B19" s="32" t="str">
        <f t="shared" ref="B19:B24" si="1">B3</f>
        <v>Beoordelaar 1</v>
      </c>
      <c r="C19" s="30"/>
      <c r="D19" s="33" t="str">
        <f>'Beoordelaar 1'!C7</f>
        <v>SCORE</v>
      </c>
      <c r="E19" s="127" t="s">
        <v>40</v>
      </c>
      <c r="F19" s="30"/>
      <c r="G19" s="33" t="str">
        <f>'Beoordelaar 1'!F7</f>
        <v>SCORE</v>
      </c>
      <c r="H19" s="127" t="s">
        <v>40</v>
      </c>
      <c r="I19" s="34"/>
      <c r="J19" s="33" t="str">
        <f>'Beoordelaar 1'!I7</f>
        <v>SCORE</v>
      </c>
      <c r="K19" s="127" t="s">
        <v>40</v>
      </c>
    </row>
    <row r="20" spans="1:11" ht="18" customHeight="1" x14ac:dyDescent="0.2">
      <c r="A20" s="123"/>
      <c r="B20" s="32" t="str">
        <f t="shared" si="1"/>
        <v>Beoordelaar 2</v>
      </c>
      <c r="C20" s="30"/>
      <c r="D20" s="33" t="str">
        <f>'Beoordelaar 2'!C7</f>
        <v>SCORE</v>
      </c>
      <c r="E20" s="127"/>
      <c r="F20" s="30"/>
      <c r="G20" s="33" t="str">
        <f>'Beoordelaar 2'!F7</f>
        <v>SCORE</v>
      </c>
      <c r="H20" s="127"/>
      <c r="I20" s="34"/>
      <c r="J20" s="33" t="str">
        <f>'Beoordelaar 2'!I7</f>
        <v>SCORE</v>
      </c>
      <c r="K20" s="127"/>
    </row>
    <row r="21" spans="1:11" ht="18" customHeight="1" x14ac:dyDescent="0.2">
      <c r="A21" s="123"/>
      <c r="B21" s="32" t="str">
        <f t="shared" si="1"/>
        <v>Beoordelaar 3</v>
      </c>
      <c r="C21" s="30"/>
      <c r="D21" s="33" t="str">
        <f>'Beoordelaar 3'!C7</f>
        <v>SCORE</v>
      </c>
      <c r="E21" s="127"/>
      <c r="F21" s="30"/>
      <c r="G21" s="33" t="str">
        <f>'Beoordelaar 3'!F7</f>
        <v>SCORE</v>
      </c>
      <c r="H21" s="127"/>
      <c r="I21" s="34"/>
      <c r="J21" s="33" t="str">
        <f>'Beoordelaar 3'!I7</f>
        <v>SCORE</v>
      </c>
      <c r="K21" s="127"/>
    </row>
    <row r="22" spans="1:11" ht="18" customHeight="1" x14ac:dyDescent="0.2">
      <c r="A22" s="123"/>
      <c r="B22" s="32" t="str">
        <f t="shared" si="1"/>
        <v>Beoordelaar 4</v>
      </c>
      <c r="C22" s="30"/>
      <c r="D22" s="35" t="str">
        <f>'Beoordelaar 4'!C7</f>
        <v>SCORE</v>
      </c>
      <c r="E22" s="127"/>
      <c r="F22" s="30"/>
      <c r="G22" s="35" t="str">
        <f>'Beoordelaar 4'!F7</f>
        <v>SCORE</v>
      </c>
      <c r="H22" s="127"/>
      <c r="I22" s="34"/>
      <c r="J22" s="35" t="str">
        <f>'Beoordelaar 4'!I7</f>
        <v>SCORE</v>
      </c>
      <c r="K22" s="127"/>
    </row>
    <row r="23" spans="1:11" ht="18" customHeight="1" x14ac:dyDescent="0.2">
      <c r="A23" s="123"/>
      <c r="B23" s="32" t="str">
        <f t="shared" si="1"/>
        <v>Beoordelaar 5</v>
      </c>
      <c r="C23" s="30"/>
      <c r="D23" s="35" t="str">
        <f>'Beoordelaar 5'!C7</f>
        <v>SCORE</v>
      </c>
      <c r="E23" s="127"/>
      <c r="F23" s="30"/>
      <c r="G23" s="35" t="str">
        <f>'Beoordelaar 5'!F7</f>
        <v>SCORE</v>
      </c>
      <c r="H23" s="127"/>
      <c r="I23" s="34"/>
      <c r="J23" s="35" t="str">
        <f>'Beoordelaar 5'!I7</f>
        <v>SCORE</v>
      </c>
      <c r="K23" s="127"/>
    </row>
    <row r="24" spans="1:11" ht="18" customHeight="1" x14ac:dyDescent="0.2">
      <c r="A24" s="124"/>
      <c r="B24" s="32" t="str">
        <f t="shared" si="1"/>
        <v>Beoordelaar 6</v>
      </c>
      <c r="C24" s="30"/>
      <c r="D24" s="35" t="str">
        <f>'Beoordelaar 6'!C7</f>
        <v>SCORE</v>
      </c>
      <c r="E24" s="127"/>
      <c r="F24" s="30"/>
      <c r="G24" s="35" t="str">
        <f>'Beoordelaar 6'!F7</f>
        <v>SCORE</v>
      </c>
      <c r="H24" s="127"/>
      <c r="I24" s="34"/>
      <c r="J24" s="35" t="str">
        <f>'Beoordelaar 6'!I7</f>
        <v>SCORE</v>
      </c>
      <c r="K24" s="127"/>
    </row>
    <row r="25" spans="1:11" ht="20" customHeight="1" x14ac:dyDescent="0.2">
      <c r="A25" s="118" t="s">
        <v>5</v>
      </c>
      <c r="B25" s="119"/>
      <c r="C25" s="30"/>
      <c r="D25" s="36" t="s">
        <v>16</v>
      </c>
      <c r="E25" s="127"/>
      <c r="F25" s="30"/>
      <c r="G25" s="36" t="s">
        <v>16</v>
      </c>
      <c r="H25" s="127"/>
      <c r="I25" s="34"/>
      <c r="J25" s="36" t="s">
        <v>16</v>
      </c>
      <c r="K25" s="127"/>
    </row>
    <row r="26" spans="1:11" ht="20" customHeight="1" x14ac:dyDescent="0.2">
      <c r="A26" s="120"/>
      <c r="B26" s="121"/>
      <c r="C26" s="37"/>
      <c r="D26" s="82" t="str">
        <f>IF(D25="Uitmuntend","€ 12.000",IF(D25="Goed","€ 6.000",IF(D25="Voldoende","€ 2.400",IF(D25="Matig","€ 0",IF(D25="Onvoldoende","UITSLUITING"," ")))))</f>
        <v xml:space="preserve"> </v>
      </c>
      <c r="E26" s="128"/>
      <c r="F26" s="37"/>
      <c r="G26" s="82" t="str">
        <f>IF(G25="Uitmuntend","€ 12.000",IF(G25="Goed","€ 6.000",IF(G25="Voldoende","€ 2.400",IF(G25="Matig","€ 0",IF(G25="Onvoldoende","UITSLUITING"," ")))))</f>
        <v xml:space="preserve"> </v>
      </c>
      <c r="H26" s="128"/>
      <c r="I26" s="38"/>
      <c r="J26" s="82" t="str">
        <f>IF(J25="Uitmuntend","€ 12.000",IF(J25="Goed","€ 6.000",IF(J25="Voldoende","€ 2.400",IF(J25="Matig","€ 0",IF(J25="Onvoldoende","UITSLUITING"," ")))))</f>
        <v xml:space="preserve"> </v>
      </c>
      <c r="K26" s="128"/>
    </row>
    <row r="27" spans="1:11" ht="18" customHeight="1" x14ac:dyDescent="0.2">
      <c r="A27" s="122" t="str">
        <f>'Beoordelen open vragen'!A9</f>
        <v>6.1.4	AANPAK WERVING- EN SELECTIEPROCES EN DATABASE</v>
      </c>
      <c r="B27" s="32" t="str">
        <f t="shared" ref="B27:B32" si="2">B3</f>
        <v>Beoordelaar 1</v>
      </c>
      <c r="C27" s="30"/>
      <c r="D27" s="33" t="str">
        <f>'Beoordelaar 1'!C9</f>
        <v>SCORE</v>
      </c>
      <c r="E27" s="127" t="s">
        <v>40</v>
      </c>
      <c r="F27" s="30"/>
      <c r="G27" s="33" t="str">
        <f>'Beoordelaar 1'!F9</f>
        <v>SCORE</v>
      </c>
      <c r="H27" s="127" t="s">
        <v>40</v>
      </c>
      <c r="I27" s="34"/>
      <c r="J27" s="33" t="str">
        <f>'Beoordelaar 1'!I9</f>
        <v>SCORE</v>
      </c>
      <c r="K27" s="127" t="s">
        <v>40</v>
      </c>
    </row>
    <row r="28" spans="1:11" ht="18" customHeight="1" x14ac:dyDescent="0.2">
      <c r="A28" s="123"/>
      <c r="B28" s="32" t="str">
        <f t="shared" si="2"/>
        <v>Beoordelaar 2</v>
      </c>
      <c r="C28" s="30"/>
      <c r="D28" s="33" t="str">
        <f>'Beoordelaar 2'!C9</f>
        <v>SCORE</v>
      </c>
      <c r="E28" s="127"/>
      <c r="F28" s="30"/>
      <c r="G28" s="33" t="str">
        <f>'Beoordelaar 2'!F9</f>
        <v>SCORE</v>
      </c>
      <c r="H28" s="127"/>
      <c r="I28" s="34"/>
      <c r="J28" s="33" t="str">
        <f>'Beoordelaar 2'!I9</f>
        <v>SCORE</v>
      </c>
      <c r="K28" s="127"/>
    </row>
    <row r="29" spans="1:11" ht="18" customHeight="1" x14ac:dyDescent="0.2">
      <c r="A29" s="123"/>
      <c r="B29" s="32" t="str">
        <f t="shared" si="2"/>
        <v>Beoordelaar 3</v>
      </c>
      <c r="C29" s="30"/>
      <c r="D29" s="33" t="str">
        <f>'Beoordelaar 3'!C9</f>
        <v>SCORE</v>
      </c>
      <c r="E29" s="127"/>
      <c r="F29" s="30"/>
      <c r="G29" s="33" t="str">
        <f>'Beoordelaar 3'!F9</f>
        <v>SCORE</v>
      </c>
      <c r="H29" s="127"/>
      <c r="I29" s="34"/>
      <c r="J29" s="33" t="str">
        <f>'Beoordelaar 3'!I9</f>
        <v>SCORE</v>
      </c>
      <c r="K29" s="127"/>
    </row>
    <row r="30" spans="1:11" ht="18" customHeight="1" x14ac:dyDescent="0.2">
      <c r="A30" s="123"/>
      <c r="B30" s="32" t="str">
        <f t="shared" si="2"/>
        <v>Beoordelaar 4</v>
      </c>
      <c r="C30" s="30"/>
      <c r="D30" s="35" t="str">
        <f>'Beoordelaar 4'!C9</f>
        <v>SCORE</v>
      </c>
      <c r="E30" s="127"/>
      <c r="F30" s="30"/>
      <c r="G30" s="35" t="str">
        <f>'Beoordelaar 4'!F9</f>
        <v>SCORE</v>
      </c>
      <c r="H30" s="127"/>
      <c r="I30" s="34"/>
      <c r="J30" s="35" t="str">
        <f>'Beoordelaar 4'!I9</f>
        <v>SCORE</v>
      </c>
      <c r="K30" s="127"/>
    </row>
    <row r="31" spans="1:11" ht="18" customHeight="1" x14ac:dyDescent="0.2">
      <c r="A31" s="123"/>
      <c r="B31" s="32" t="str">
        <f t="shared" si="2"/>
        <v>Beoordelaar 5</v>
      </c>
      <c r="C31" s="30"/>
      <c r="D31" s="35" t="str">
        <f>'Beoordelaar 5'!C9</f>
        <v>SCORE</v>
      </c>
      <c r="E31" s="127"/>
      <c r="F31" s="30"/>
      <c r="G31" s="35" t="str">
        <f>'Beoordelaar 5'!F9</f>
        <v>SCORE</v>
      </c>
      <c r="H31" s="127"/>
      <c r="I31" s="34"/>
      <c r="J31" s="35" t="str">
        <f>'Beoordelaar 5'!I9</f>
        <v>SCORE</v>
      </c>
      <c r="K31" s="127"/>
    </row>
    <row r="32" spans="1:11" ht="18" customHeight="1" x14ac:dyDescent="0.2">
      <c r="A32" s="124"/>
      <c r="B32" s="32" t="str">
        <f t="shared" si="2"/>
        <v>Beoordelaar 6</v>
      </c>
      <c r="C32" s="30"/>
      <c r="D32" s="35" t="str">
        <f>'Beoordelaar 6'!C9</f>
        <v>SCORE</v>
      </c>
      <c r="E32" s="127"/>
      <c r="F32" s="30"/>
      <c r="G32" s="35" t="str">
        <f>'Beoordelaar 6'!F9</f>
        <v>SCORE</v>
      </c>
      <c r="H32" s="127"/>
      <c r="I32" s="34"/>
      <c r="J32" s="35" t="str">
        <f>'Beoordelaar 6'!I9</f>
        <v>SCORE</v>
      </c>
      <c r="K32" s="127"/>
    </row>
    <row r="33" spans="1:11" ht="20" customHeight="1" x14ac:dyDescent="0.2">
      <c r="A33" s="118" t="s">
        <v>5</v>
      </c>
      <c r="B33" s="119"/>
      <c r="C33" s="30"/>
      <c r="D33" s="36" t="s">
        <v>16</v>
      </c>
      <c r="E33" s="127"/>
      <c r="F33" s="30"/>
      <c r="G33" s="36" t="s">
        <v>16</v>
      </c>
      <c r="H33" s="127"/>
      <c r="I33" s="34"/>
      <c r="J33" s="36" t="s">
        <v>16</v>
      </c>
      <c r="K33" s="127"/>
    </row>
    <row r="34" spans="1:11" ht="20" customHeight="1" x14ac:dyDescent="0.2">
      <c r="A34" s="120"/>
      <c r="B34" s="121"/>
      <c r="C34" s="37"/>
      <c r="D34" s="82" t="str">
        <f>IF(D33="Uitmuntend","€ 12.000",IF(D33="Goed","€ 6.000",IF(D33="Voldoende","€ 2.400",IF(D33="Matig","€ 0",IF(D33="Onvoldoende","UITSLUITING"," ")))))</f>
        <v xml:space="preserve"> </v>
      </c>
      <c r="E34" s="128"/>
      <c r="F34" s="37"/>
      <c r="G34" s="82" t="str">
        <f>IF(G33="Uitmuntend","€ 12.000",IF(G33="Goed","€ 6.000",IF(G33="Voldoende","€ 2.400",IF(G33="Matig","€ 0",IF(G33="Onvoldoende","UITSLUITING"," ")))))</f>
        <v xml:space="preserve"> </v>
      </c>
      <c r="H34" s="128"/>
      <c r="I34" s="38"/>
      <c r="J34" s="82" t="str">
        <f>IF(J33="Uitmuntend","€ 12.000",IF(J33="Goed","€ 6.000",IF(J33="Voldoende","€ 2.400",IF(J33="Matig","€ 0",IF(J33="Onvoldoende","UITSLUITING"," ")))))</f>
        <v xml:space="preserve"> </v>
      </c>
      <c r="K34" s="128"/>
    </row>
    <row r="35" spans="1:11" ht="18" customHeight="1" x14ac:dyDescent="0.2">
      <c r="A35" s="122" t="str">
        <f>'Beoordelen open vragen'!A11</f>
        <v>6.1.5	TEAM ACCOUNT-/ SUCCESMANAGEMENT/ PARTNERSCHAP</v>
      </c>
      <c r="B35" s="32" t="str">
        <f t="shared" ref="B35:B40" si="3">B3</f>
        <v>Beoordelaar 1</v>
      </c>
      <c r="C35" s="30"/>
      <c r="D35" s="33" t="str">
        <f>'Beoordelaar 1'!C11</f>
        <v>SCORE</v>
      </c>
      <c r="E35" s="127" t="s">
        <v>40</v>
      </c>
      <c r="F35" s="30"/>
      <c r="G35" s="33" t="str">
        <f>'Beoordelaar 1'!F11</f>
        <v>SCORE</v>
      </c>
      <c r="H35" s="127" t="s">
        <v>40</v>
      </c>
      <c r="I35" s="34"/>
      <c r="J35" s="33" t="str">
        <f>'Beoordelaar 1'!I11</f>
        <v>SCORE</v>
      </c>
      <c r="K35" s="127" t="s">
        <v>40</v>
      </c>
    </row>
    <row r="36" spans="1:11" ht="18" customHeight="1" x14ac:dyDescent="0.2">
      <c r="A36" s="123"/>
      <c r="B36" s="32" t="str">
        <f t="shared" si="3"/>
        <v>Beoordelaar 2</v>
      </c>
      <c r="C36" s="30"/>
      <c r="D36" s="33" t="str">
        <f>'Beoordelaar 2'!C11</f>
        <v>SCORE</v>
      </c>
      <c r="E36" s="127"/>
      <c r="F36" s="30"/>
      <c r="G36" s="33" t="str">
        <f>'Beoordelaar 2'!F11</f>
        <v>SCORE</v>
      </c>
      <c r="H36" s="127"/>
      <c r="I36" s="34"/>
      <c r="J36" s="33" t="str">
        <f>'Beoordelaar 2'!I11</f>
        <v>SCORE</v>
      </c>
      <c r="K36" s="127"/>
    </row>
    <row r="37" spans="1:11" ht="18" customHeight="1" x14ac:dyDescent="0.2">
      <c r="A37" s="123"/>
      <c r="B37" s="32" t="str">
        <f t="shared" si="3"/>
        <v>Beoordelaar 3</v>
      </c>
      <c r="C37" s="30"/>
      <c r="D37" s="33" t="str">
        <f>'Beoordelaar 3'!C11</f>
        <v>SCORE</v>
      </c>
      <c r="E37" s="127"/>
      <c r="F37" s="30"/>
      <c r="G37" s="33" t="str">
        <f>'Beoordelaar 3'!F11</f>
        <v>SCORE</v>
      </c>
      <c r="H37" s="127"/>
      <c r="I37" s="34"/>
      <c r="J37" s="33" t="str">
        <f>'Beoordelaar 3'!I11</f>
        <v>SCORE</v>
      </c>
      <c r="K37" s="127"/>
    </row>
    <row r="38" spans="1:11" ht="18" customHeight="1" x14ac:dyDescent="0.2">
      <c r="A38" s="123"/>
      <c r="B38" s="32" t="str">
        <f t="shared" si="3"/>
        <v>Beoordelaar 4</v>
      </c>
      <c r="C38" s="30"/>
      <c r="D38" s="35" t="str">
        <f>'Beoordelaar 4'!C11</f>
        <v>SCORE</v>
      </c>
      <c r="E38" s="127"/>
      <c r="F38" s="30"/>
      <c r="G38" s="35" t="str">
        <f>'Beoordelaar 4'!F11</f>
        <v>SCORE</v>
      </c>
      <c r="H38" s="127"/>
      <c r="I38" s="34"/>
      <c r="J38" s="35" t="str">
        <f>'Beoordelaar 4'!I11</f>
        <v>SCORE</v>
      </c>
      <c r="K38" s="127"/>
    </row>
    <row r="39" spans="1:11" ht="18" customHeight="1" x14ac:dyDescent="0.2">
      <c r="A39" s="123"/>
      <c r="B39" s="32" t="str">
        <f t="shared" si="3"/>
        <v>Beoordelaar 5</v>
      </c>
      <c r="C39" s="30"/>
      <c r="D39" s="35" t="str">
        <f>'Beoordelaar 5'!C11</f>
        <v>SCORE</v>
      </c>
      <c r="E39" s="127"/>
      <c r="F39" s="30"/>
      <c r="G39" s="35" t="str">
        <f>'Beoordelaar 5'!F11</f>
        <v>SCORE</v>
      </c>
      <c r="H39" s="127"/>
      <c r="I39" s="34"/>
      <c r="J39" s="35" t="str">
        <f>'Beoordelaar 5'!I11</f>
        <v>SCORE</v>
      </c>
      <c r="K39" s="127"/>
    </row>
    <row r="40" spans="1:11" ht="18" customHeight="1" x14ac:dyDescent="0.2">
      <c r="A40" s="124"/>
      <c r="B40" s="32" t="str">
        <f t="shared" si="3"/>
        <v>Beoordelaar 6</v>
      </c>
      <c r="C40" s="30"/>
      <c r="D40" s="35" t="str">
        <f>'Beoordelaar 6'!C11</f>
        <v>SCORE</v>
      </c>
      <c r="E40" s="127"/>
      <c r="F40" s="30"/>
      <c r="G40" s="35" t="str">
        <f>'Beoordelaar 6'!F11</f>
        <v>SCORE</v>
      </c>
      <c r="H40" s="127"/>
      <c r="I40" s="34"/>
      <c r="J40" s="35" t="str">
        <f>'Beoordelaar 6'!I11</f>
        <v>SCORE</v>
      </c>
      <c r="K40" s="127"/>
    </row>
    <row r="41" spans="1:11" ht="19.5" customHeight="1" x14ac:dyDescent="0.2">
      <c r="A41" s="118" t="s">
        <v>5</v>
      </c>
      <c r="B41" s="119"/>
      <c r="C41" s="30"/>
      <c r="D41" s="36" t="s">
        <v>16</v>
      </c>
      <c r="E41" s="127"/>
      <c r="F41" s="30"/>
      <c r="G41" s="36" t="s">
        <v>16</v>
      </c>
      <c r="H41" s="127"/>
      <c r="I41" s="34"/>
      <c r="J41" s="36" t="s">
        <v>16</v>
      </c>
      <c r="K41" s="127"/>
    </row>
    <row r="42" spans="1:11" ht="20" customHeight="1" x14ac:dyDescent="0.2">
      <c r="A42" s="120"/>
      <c r="B42" s="121"/>
      <c r="C42" s="37"/>
      <c r="D42" s="82" t="str">
        <f>IF(D41="Uitmuntend","€ 24.000",IF(D41="Goed","€ 12.000",IF(D41="Voldoende","€ 4.800",IF(D41="Matig","€ 0",IF(D41="Onvoldoende","UITSLUITING"," ")))))</f>
        <v xml:space="preserve"> </v>
      </c>
      <c r="E42" s="128"/>
      <c r="F42" s="37"/>
      <c r="G42" s="82" t="str">
        <f>IF(G41="Uitmuntend","€ 24.000",IF(G41="Goed","€ 12.000",IF(G41="Voldoende","€ 4.800",IF(G41="Matig","€ 0",IF(G41="Onvoldoende","UITSLUITING"," ")))))</f>
        <v xml:space="preserve"> </v>
      </c>
      <c r="H42" s="128"/>
      <c r="I42" s="38"/>
      <c r="J42" s="82" t="str">
        <f>IF(J41="Uitmuntend","€ 24.000",IF(J41="Goed","€ 12.000",IF(J41="Voldoende","€ 4.800",IF(J41="Matig","€ 0",IF(J41="Onvoldoende","UITSLUITING"," ")))))</f>
        <v xml:space="preserve"> </v>
      </c>
      <c r="K42" s="128"/>
    </row>
    <row r="43" spans="1:11" ht="18" customHeight="1" x14ac:dyDescent="0.2">
      <c r="A43" s="122" t="str">
        <f>'Beoordelen open vragen'!A13</f>
        <v>6.1.6	 PARTNERPARTIJEN</v>
      </c>
      <c r="B43" s="32" t="str">
        <f t="shared" ref="B43:B48" si="4">B3</f>
        <v>Beoordelaar 1</v>
      </c>
      <c r="C43" s="30"/>
      <c r="D43" s="33" t="str">
        <f>'Beoordelaar 1'!C13</f>
        <v>SCORE</v>
      </c>
      <c r="E43" s="127" t="s">
        <v>40</v>
      </c>
      <c r="F43" s="30"/>
      <c r="G43" s="33" t="str">
        <f>'Beoordelaar 1'!F13</f>
        <v>SCORE</v>
      </c>
      <c r="H43" s="127" t="s">
        <v>40</v>
      </c>
      <c r="I43" s="34"/>
      <c r="J43" s="33" t="str">
        <f>'Beoordelaar 1'!I13</f>
        <v>SCORE</v>
      </c>
      <c r="K43" s="127" t="s">
        <v>40</v>
      </c>
    </row>
    <row r="44" spans="1:11" ht="18" customHeight="1" x14ac:dyDescent="0.2">
      <c r="A44" s="123"/>
      <c r="B44" s="32" t="str">
        <f t="shared" si="4"/>
        <v>Beoordelaar 2</v>
      </c>
      <c r="C44" s="30"/>
      <c r="D44" s="33" t="str">
        <f>'Beoordelaar 2'!C13</f>
        <v>SCORE</v>
      </c>
      <c r="E44" s="127"/>
      <c r="F44" s="30"/>
      <c r="G44" s="33" t="str">
        <f>'Beoordelaar 2'!F13</f>
        <v>SCORE</v>
      </c>
      <c r="H44" s="127"/>
      <c r="I44" s="34"/>
      <c r="J44" s="33" t="str">
        <f>'Beoordelaar 2'!I13</f>
        <v>SCORE</v>
      </c>
      <c r="K44" s="127"/>
    </row>
    <row r="45" spans="1:11" ht="18" customHeight="1" x14ac:dyDescent="0.2">
      <c r="A45" s="123"/>
      <c r="B45" s="32" t="str">
        <f t="shared" si="4"/>
        <v>Beoordelaar 3</v>
      </c>
      <c r="C45" s="30"/>
      <c r="D45" s="33" t="str">
        <f>'Beoordelaar 3'!C13</f>
        <v>SCORE</v>
      </c>
      <c r="E45" s="127"/>
      <c r="F45" s="30"/>
      <c r="G45" s="33" t="str">
        <f>'Beoordelaar 3'!F13</f>
        <v>SCORE</v>
      </c>
      <c r="H45" s="127"/>
      <c r="I45" s="34"/>
      <c r="J45" s="33" t="str">
        <f>'Beoordelaar 3'!I13</f>
        <v>SCORE</v>
      </c>
      <c r="K45" s="127"/>
    </row>
    <row r="46" spans="1:11" ht="18" customHeight="1" x14ac:dyDescent="0.2">
      <c r="A46" s="123"/>
      <c r="B46" s="32" t="str">
        <f t="shared" si="4"/>
        <v>Beoordelaar 4</v>
      </c>
      <c r="C46" s="30"/>
      <c r="D46" s="35" t="str">
        <f>'Beoordelaar 4'!C13</f>
        <v>SCORE</v>
      </c>
      <c r="E46" s="127"/>
      <c r="F46" s="30"/>
      <c r="G46" s="35" t="str">
        <f>'Beoordelaar 4'!F13</f>
        <v>SCORE</v>
      </c>
      <c r="H46" s="127"/>
      <c r="I46" s="34"/>
      <c r="J46" s="35" t="str">
        <f>'Beoordelaar 4'!I13</f>
        <v>SCORE</v>
      </c>
      <c r="K46" s="127"/>
    </row>
    <row r="47" spans="1:11" ht="18" customHeight="1" x14ac:dyDescent="0.2">
      <c r="A47" s="123"/>
      <c r="B47" s="32" t="str">
        <f t="shared" si="4"/>
        <v>Beoordelaar 5</v>
      </c>
      <c r="C47" s="30"/>
      <c r="D47" s="35" t="str">
        <f>'Beoordelaar 5'!C13</f>
        <v>SCORE</v>
      </c>
      <c r="E47" s="127"/>
      <c r="F47" s="30"/>
      <c r="G47" s="35" t="str">
        <f>'Beoordelaar 5'!F13</f>
        <v>SCORE</v>
      </c>
      <c r="H47" s="127"/>
      <c r="I47" s="34"/>
      <c r="J47" s="35" t="str">
        <f>'Beoordelaar 5'!I13</f>
        <v>SCORE</v>
      </c>
      <c r="K47" s="127"/>
    </row>
    <row r="48" spans="1:11" ht="18" customHeight="1" x14ac:dyDescent="0.2">
      <c r="A48" s="124"/>
      <c r="B48" s="32" t="str">
        <f t="shared" si="4"/>
        <v>Beoordelaar 6</v>
      </c>
      <c r="C48" s="30"/>
      <c r="D48" s="35" t="str">
        <f>'Beoordelaar 6'!C13</f>
        <v>SCORE</v>
      </c>
      <c r="E48" s="127"/>
      <c r="F48" s="30"/>
      <c r="G48" s="35" t="str">
        <f>'Beoordelaar 6'!F13</f>
        <v>SCORE</v>
      </c>
      <c r="H48" s="127"/>
      <c r="I48" s="34"/>
      <c r="J48" s="35" t="str">
        <f>'Beoordelaar 6'!I13</f>
        <v>SCORE</v>
      </c>
      <c r="K48" s="127"/>
    </row>
    <row r="49" spans="1:11" ht="20" customHeight="1" x14ac:dyDescent="0.2">
      <c r="A49" s="118" t="s">
        <v>5</v>
      </c>
      <c r="B49" s="119"/>
      <c r="C49" s="30"/>
      <c r="D49" s="36" t="s">
        <v>16</v>
      </c>
      <c r="E49" s="127"/>
      <c r="F49" s="30"/>
      <c r="G49" s="36" t="s">
        <v>16</v>
      </c>
      <c r="H49" s="127"/>
      <c r="I49" s="34"/>
      <c r="J49" s="36" t="s">
        <v>16</v>
      </c>
      <c r="K49" s="127"/>
    </row>
    <row r="50" spans="1:11" ht="20" customHeight="1" x14ac:dyDescent="0.2">
      <c r="A50" s="120"/>
      <c r="B50" s="121"/>
      <c r="C50" s="37"/>
      <c r="D50" s="82" t="str">
        <f>IF(D49="Uitmuntend","€ 36.000",IF(D49="Goed","€ 18.000",IF(D49="Voldoende","€ 7.200",IF(D49="Matig","€ 0",IF(D49="Onvoldoende","UITSLUITING"," ")))))</f>
        <v xml:space="preserve"> </v>
      </c>
      <c r="E50" s="128"/>
      <c r="F50" s="37"/>
      <c r="G50" s="82" t="str">
        <f>IF(G49="Uitmuntend","€ 36.000",IF(G49="Goed","€ 18.000",IF(G49="Voldoende","€ 7.200",IF(G49="Matig","€ 0",IF(G49="Onvoldoende","UITSLUITING"," ")))))</f>
        <v xml:space="preserve"> </v>
      </c>
      <c r="H50" s="128"/>
      <c r="I50" s="38"/>
      <c r="J50" s="82" t="str">
        <f>IF(J49="Uitmuntend","€ 36.000",IF(J49="Goed","€ 18.000",IF(J49="Voldoende","€ 7.200",IF(J49="Matig","€ 0",IF(J49="Onvoldoende","UITSLUITING"," ")))))</f>
        <v xml:space="preserve"> </v>
      </c>
      <c r="K50" s="128"/>
    </row>
    <row r="51" spans="1:11" ht="20" customHeight="1" x14ac:dyDescent="0.2">
      <c r="A51" s="40"/>
      <c r="B51" s="40"/>
      <c r="C51" s="41"/>
      <c r="D51" s="41"/>
      <c r="E51" s="41"/>
      <c r="F51" s="41"/>
      <c r="G51" s="41"/>
      <c r="H51" s="41"/>
      <c r="I51" s="41"/>
      <c r="J51" s="41"/>
      <c r="K51" s="41"/>
    </row>
    <row r="52" spans="1:11" s="3" customFormat="1" ht="28" customHeight="1" x14ac:dyDescent="0.2">
      <c r="A52" s="116" t="s">
        <v>15</v>
      </c>
      <c r="B52" s="117"/>
      <c r="C52" s="37"/>
      <c r="D52" s="64" t="e">
        <f>D10+D18+D26+D34+D42+D50+#REF!+#REF!+#REF!+#REF!</f>
        <v>#VALUE!</v>
      </c>
      <c r="E52" s="65"/>
      <c r="F52" s="37"/>
      <c r="G52" s="64" t="e">
        <f>G10+G18+G26+G34+G42+G50+#REF!+#REF!+#REF!+#REF!</f>
        <v>#VALUE!</v>
      </c>
      <c r="H52" s="65"/>
      <c r="I52" s="38"/>
      <c r="J52" s="64" t="e">
        <f>J10+J18+J26+J34+J42+J50+#REF!+#REF!+#REF!+#REF!</f>
        <v>#VALUE!</v>
      </c>
      <c r="K52" s="65"/>
    </row>
    <row r="54" spans="1:11" ht="28" customHeight="1" x14ac:dyDescent="0.2">
      <c r="A54" s="42" t="str">
        <f>'Beoordelen interview'!A1</f>
        <v xml:space="preserve">Interview sleutelfunctionarissen </v>
      </c>
      <c r="B54" s="43"/>
      <c r="C54" s="10"/>
      <c r="D54" s="44"/>
      <c r="E54" s="45" t="s">
        <v>28</v>
      </c>
      <c r="G54" s="46"/>
      <c r="H54" s="45" t="s">
        <v>28</v>
      </c>
      <c r="J54" s="46"/>
      <c r="K54" s="45" t="s">
        <v>28</v>
      </c>
    </row>
    <row r="55" spans="1:11" ht="18" customHeight="1" x14ac:dyDescent="0.2">
      <c r="A55" s="138" t="str">
        <f>'Beoordelen interview'!A4:B4</f>
        <v>Vraag 1</v>
      </c>
      <c r="B55" s="39" t="str">
        <f t="shared" ref="B55:B60" si="5">B3</f>
        <v>Beoordelaar 1</v>
      </c>
      <c r="C55" s="11"/>
      <c r="D55" s="33" t="str">
        <f>'Beoordelaar 1'!C18</f>
        <v>SCORE</v>
      </c>
      <c r="E55" s="127" t="s">
        <v>40</v>
      </c>
      <c r="G55" s="33" t="str">
        <f>'Beoordelaar 1'!F18</f>
        <v>SCORE</v>
      </c>
      <c r="H55" s="127" t="s">
        <v>40</v>
      </c>
      <c r="J55" s="33" t="str">
        <f>'Beoordelaar 1'!I18</f>
        <v>SCORE</v>
      </c>
      <c r="K55" s="127" t="s">
        <v>40</v>
      </c>
    </row>
    <row r="56" spans="1:11" ht="18" customHeight="1" x14ac:dyDescent="0.2">
      <c r="A56" s="139"/>
      <c r="B56" s="39" t="str">
        <f t="shared" si="5"/>
        <v>Beoordelaar 2</v>
      </c>
      <c r="C56" s="11"/>
      <c r="D56" s="33" t="str">
        <f>'Beoordelaar 2'!C18</f>
        <v>SCORE</v>
      </c>
      <c r="E56" s="127"/>
      <c r="G56" s="33" t="str">
        <f>'Beoordelaar 2'!F18</f>
        <v>SCORE</v>
      </c>
      <c r="H56" s="127"/>
      <c r="J56" s="33" t="str">
        <f>'Beoordelaar 2'!I18</f>
        <v>SCORE</v>
      </c>
      <c r="K56" s="127"/>
    </row>
    <row r="57" spans="1:11" ht="18" customHeight="1" x14ac:dyDescent="0.2">
      <c r="A57" s="139"/>
      <c r="B57" s="39" t="str">
        <f t="shared" si="5"/>
        <v>Beoordelaar 3</v>
      </c>
      <c r="C57" s="11"/>
      <c r="D57" s="33" t="str">
        <f>'Beoordelaar 3'!C18</f>
        <v>SCORE</v>
      </c>
      <c r="E57" s="127"/>
      <c r="G57" s="33" t="str">
        <f>'Beoordelaar 3'!F18</f>
        <v>SCORE</v>
      </c>
      <c r="H57" s="127"/>
      <c r="J57" s="33" t="str">
        <f>'Beoordelaar 3'!I18</f>
        <v>SCORE</v>
      </c>
      <c r="K57" s="127"/>
    </row>
    <row r="58" spans="1:11" ht="22" customHeight="1" x14ac:dyDescent="0.2">
      <c r="A58" s="139"/>
      <c r="B58" s="39" t="str">
        <f t="shared" si="5"/>
        <v>Beoordelaar 4</v>
      </c>
      <c r="C58" s="11"/>
      <c r="D58" s="35" t="str">
        <f>'Beoordelaar 4'!C18</f>
        <v>SCORE</v>
      </c>
      <c r="E58" s="127"/>
      <c r="G58" s="35" t="str">
        <f>'Beoordelaar 4'!F18</f>
        <v>SCORE</v>
      </c>
      <c r="H58" s="127"/>
      <c r="J58" s="35" t="str">
        <f>'Beoordelaar 4'!I18</f>
        <v>SCORE</v>
      </c>
      <c r="K58" s="127"/>
    </row>
    <row r="59" spans="1:11" ht="22" customHeight="1" x14ac:dyDescent="0.2">
      <c r="A59" s="139"/>
      <c r="B59" s="39" t="str">
        <f t="shared" si="5"/>
        <v>Beoordelaar 5</v>
      </c>
      <c r="C59" s="11"/>
      <c r="D59" s="35" t="str">
        <f>'Beoordelaar 5'!C18</f>
        <v>SCORE</v>
      </c>
      <c r="E59" s="127"/>
      <c r="G59" s="35" t="str">
        <f>'Beoordelaar 5'!F18</f>
        <v>SCORE</v>
      </c>
      <c r="H59" s="127"/>
      <c r="J59" s="35" t="str">
        <f>'Beoordelaar 5'!I18</f>
        <v>SCORE</v>
      </c>
      <c r="K59" s="127"/>
    </row>
    <row r="60" spans="1:11" ht="22" customHeight="1" x14ac:dyDescent="0.2">
      <c r="A60" s="140"/>
      <c r="B60" s="39" t="str">
        <f t="shared" si="5"/>
        <v>Beoordelaar 6</v>
      </c>
      <c r="C60" s="11"/>
      <c r="D60" s="35" t="str">
        <f>'Beoordelaar 6'!C18</f>
        <v>SCORE</v>
      </c>
      <c r="E60" s="127"/>
      <c r="G60" s="35" t="str">
        <f>'Beoordelaar 6'!F18</f>
        <v>SCORE</v>
      </c>
      <c r="H60" s="127"/>
      <c r="J60" s="35" t="str">
        <f>'Beoordelaar 6'!I18</f>
        <v>SCORE</v>
      </c>
      <c r="K60" s="127"/>
    </row>
    <row r="61" spans="1:11" ht="20" customHeight="1" x14ac:dyDescent="0.2">
      <c r="A61" s="136" t="s">
        <v>5</v>
      </c>
      <c r="B61" s="136"/>
      <c r="C61" s="11"/>
      <c r="D61" s="47" t="s">
        <v>6</v>
      </c>
      <c r="E61" s="127"/>
      <c r="G61" s="47" t="s">
        <v>6</v>
      </c>
      <c r="H61" s="127"/>
      <c r="J61" s="47" t="s">
        <v>6</v>
      </c>
      <c r="K61" s="127"/>
    </row>
    <row r="62" spans="1:11" ht="20" customHeight="1" x14ac:dyDescent="0.2">
      <c r="A62" s="137"/>
      <c r="B62" s="137"/>
      <c r="C62" s="11"/>
      <c r="D62" s="83" t="str">
        <f>IF(D61="Uitmuntend","€ 10.000",IF(D61="Goed","€ 5.000",IF(D61="Voldoende","€ 2.000",IF(D61="Matig","€ 0",IF(D61="Onvoldoende","KO"," ")))))</f>
        <v xml:space="preserve"> </v>
      </c>
      <c r="E62" s="128"/>
      <c r="G62" s="83" t="str">
        <f>IF(G61="Uitmuntend","€ 10.000",IF(G61="Goed","€ 5.000",IF(G61="Voldoende","€ 2.000",IF(G61="Matig","€ 0",IF(G61="Onvoldoende","KO"," ")))))</f>
        <v xml:space="preserve"> </v>
      </c>
      <c r="H62" s="128"/>
      <c r="J62" s="83" t="str">
        <f>IF(J61="Uitmuntend","€ 10.000",IF(J61="Goed","€ 5.000",IF(J61="Voldoende","€ 2.000",IF(J61="Matig","€ 0",IF(J61="Onvoldoende","KO"," ")))))</f>
        <v xml:space="preserve"> </v>
      </c>
      <c r="K62" s="128"/>
    </row>
    <row r="63" spans="1:11" ht="18" customHeight="1" x14ac:dyDescent="0.2">
      <c r="A63" s="138" t="str">
        <f>'Beoordelen interview'!A5:B5</f>
        <v>Vraag 2</v>
      </c>
      <c r="B63" s="39" t="str">
        <f t="shared" ref="B63:B68" si="6">B3</f>
        <v>Beoordelaar 1</v>
      </c>
      <c r="C63" s="11"/>
      <c r="D63" s="33" t="str">
        <f>'Beoordelaar 1'!C20</f>
        <v>SCORE</v>
      </c>
      <c r="E63" s="127" t="s">
        <v>40</v>
      </c>
      <c r="G63" s="33" t="str">
        <f>'Beoordelaar 1'!F20</f>
        <v>SCORE</v>
      </c>
      <c r="H63" s="127" t="s">
        <v>40</v>
      </c>
      <c r="J63" s="33" t="str">
        <f>'Beoordelaar 1'!I20</f>
        <v>SCORE</v>
      </c>
      <c r="K63" s="127" t="s">
        <v>40</v>
      </c>
    </row>
    <row r="64" spans="1:11" ht="18" customHeight="1" x14ac:dyDescent="0.2">
      <c r="A64" s="139"/>
      <c r="B64" s="39" t="str">
        <f t="shared" si="6"/>
        <v>Beoordelaar 2</v>
      </c>
      <c r="C64" s="11"/>
      <c r="D64" s="33" t="str">
        <f>'Beoordelaar 2'!C20</f>
        <v>SCORE</v>
      </c>
      <c r="E64" s="127"/>
      <c r="G64" s="33" t="str">
        <f>'Beoordelaar 2'!F20</f>
        <v>SCORE</v>
      </c>
      <c r="H64" s="127"/>
      <c r="J64" s="33" t="str">
        <f>'Beoordelaar 2'!I20</f>
        <v>SCORE</v>
      </c>
      <c r="K64" s="127"/>
    </row>
    <row r="65" spans="1:11" ht="18" customHeight="1" x14ac:dyDescent="0.2">
      <c r="A65" s="139"/>
      <c r="B65" s="39" t="str">
        <f t="shared" si="6"/>
        <v>Beoordelaar 3</v>
      </c>
      <c r="C65" s="11"/>
      <c r="D65" s="33" t="str">
        <f>'Beoordelaar 3'!C20</f>
        <v>SCORE</v>
      </c>
      <c r="E65" s="127"/>
      <c r="G65" s="33" t="str">
        <f>'Beoordelaar 3'!F20</f>
        <v>SCORE</v>
      </c>
      <c r="H65" s="127"/>
      <c r="J65" s="33" t="str">
        <f>'Beoordelaar 3'!I20</f>
        <v>SCORE</v>
      </c>
      <c r="K65" s="127"/>
    </row>
    <row r="66" spans="1:11" ht="20" customHeight="1" x14ac:dyDescent="0.2">
      <c r="A66" s="139"/>
      <c r="B66" s="39" t="str">
        <f t="shared" si="6"/>
        <v>Beoordelaar 4</v>
      </c>
      <c r="C66" s="11"/>
      <c r="D66" s="35" t="str">
        <f>'Beoordelaar 4'!C20</f>
        <v>SCORE</v>
      </c>
      <c r="E66" s="127"/>
      <c r="G66" s="35" t="str">
        <f>'Beoordelaar 4'!F20</f>
        <v>SCORE</v>
      </c>
      <c r="H66" s="127"/>
      <c r="J66" s="35" t="str">
        <f>'Beoordelaar 4'!I20</f>
        <v>SCORE</v>
      </c>
      <c r="K66" s="127"/>
    </row>
    <row r="67" spans="1:11" ht="20" customHeight="1" x14ac:dyDescent="0.2">
      <c r="A67" s="139"/>
      <c r="B67" s="39" t="str">
        <f t="shared" si="6"/>
        <v>Beoordelaar 5</v>
      </c>
      <c r="C67" s="11"/>
      <c r="D67" s="35" t="str">
        <f>'Beoordelaar 5'!C20</f>
        <v>SCORE</v>
      </c>
      <c r="E67" s="127"/>
      <c r="G67" s="35" t="str">
        <f>'Beoordelaar 5'!F20</f>
        <v>SCORE</v>
      </c>
      <c r="H67" s="127"/>
      <c r="J67" s="35" t="str">
        <f>'Beoordelaar 5'!I20</f>
        <v>SCORE</v>
      </c>
      <c r="K67" s="127"/>
    </row>
    <row r="68" spans="1:11" ht="20" customHeight="1" x14ac:dyDescent="0.2">
      <c r="A68" s="140"/>
      <c r="B68" s="39" t="str">
        <f t="shared" si="6"/>
        <v>Beoordelaar 6</v>
      </c>
      <c r="C68" s="11"/>
      <c r="D68" s="35" t="str">
        <f>'Beoordelaar 6'!C20</f>
        <v>SCORE</v>
      </c>
      <c r="E68" s="127"/>
      <c r="G68" s="35" t="str">
        <f>'Beoordelaar 6'!F20</f>
        <v>SCORE</v>
      </c>
      <c r="H68" s="127"/>
      <c r="J68" s="35" t="str">
        <f>'Beoordelaar 6'!I20</f>
        <v>SCORE</v>
      </c>
      <c r="K68" s="127"/>
    </row>
    <row r="69" spans="1:11" ht="20" customHeight="1" x14ac:dyDescent="0.2">
      <c r="A69" s="136" t="s">
        <v>5</v>
      </c>
      <c r="B69" s="136"/>
      <c r="C69" s="11"/>
      <c r="D69" s="47" t="s">
        <v>6</v>
      </c>
      <c r="E69" s="127"/>
      <c r="G69" s="47" t="s">
        <v>6</v>
      </c>
      <c r="H69" s="127"/>
      <c r="J69" s="47" t="s">
        <v>6</v>
      </c>
      <c r="K69" s="127"/>
    </row>
    <row r="70" spans="1:11" ht="20" customHeight="1" x14ac:dyDescent="0.2">
      <c r="A70" s="137"/>
      <c r="B70" s="137"/>
      <c r="C70" s="11"/>
      <c r="D70" s="83" t="str">
        <f>IF(D69="Uitmuntend","€ 10.000",IF(D69="Goed","€ 5.000",IF(D69="Voldoende","€ 2.000",IF(D69="Matig","€ 0",IF(D69="Onvoldoende","KO"," ")))))</f>
        <v xml:space="preserve"> </v>
      </c>
      <c r="E70" s="128"/>
      <c r="G70" s="83" t="str">
        <f>IF(G69="Uitmuntend","€ 10.000",IF(G69="Goed","€ 5.000",IF(G69="Voldoende","€ 2.000",IF(G69="Matig","€ 0",IF(G69="Onvoldoende","KO"," ")))))</f>
        <v xml:space="preserve"> </v>
      </c>
      <c r="H70" s="128"/>
      <c r="J70" s="83" t="str">
        <f>IF(J69="Uitmuntend","€ 10.000",IF(J69="Goed","€ 5.000",IF(J69="Voldoende","€ 2.000",IF(J69="Matig","€ 0",IF(J69="Onvoldoende","KO"," ")))))</f>
        <v xml:space="preserve"> </v>
      </c>
      <c r="K70" s="128"/>
    </row>
    <row r="71" spans="1:11" ht="18" customHeight="1" x14ac:dyDescent="0.2">
      <c r="A71" s="138" t="str">
        <f>'Beoordelen interview'!A6:B6</f>
        <v>Vraag 3</v>
      </c>
      <c r="B71" s="39" t="str">
        <f t="shared" ref="B71:B76" si="7">B3</f>
        <v>Beoordelaar 1</v>
      </c>
      <c r="C71" s="11"/>
      <c r="D71" s="33" t="str">
        <f>'Beoordelaar 1'!C22</f>
        <v>SCORE</v>
      </c>
      <c r="E71" s="127" t="s">
        <v>40</v>
      </c>
      <c r="G71" s="33" t="str">
        <f>'Beoordelaar 1'!F22</f>
        <v>SCORE</v>
      </c>
      <c r="H71" s="127" t="s">
        <v>40</v>
      </c>
      <c r="J71" s="33" t="str">
        <f>'Beoordelaar 1'!I22</f>
        <v>SCORE</v>
      </c>
      <c r="K71" s="127" t="s">
        <v>40</v>
      </c>
    </row>
    <row r="72" spans="1:11" ht="18" customHeight="1" x14ac:dyDescent="0.2">
      <c r="A72" s="139"/>
      <c r="B72" s="39" t="str">
        <f t="shared" si="7"/>
        <v>Beoordelaar 2</v>
      </c>
      <c r="C72" s="11"/>
      <c r="D72" s="33" t="str">
        <f>'Beoordelaar 2'!C22</f>
        <v>SCORE</v>
      </c>
      <c r="E72" s="127"/>
      <c r="G72" s="33" t="str">
        <f>'Beoordelaar 2'!F22</f>
        <v>SCORE</v>
      </c>
      <c r="H72" s="127"/>
      <c r="J72" s="33" t="str">
        <f>'Beoordelaar 2'!I22</f>
        <v>SCORE</v>
      </c>
      <c r="K72" s="127"/>
    </row>
    <row r="73" spans="1:11" ht="18" customHeight="1" x14ac:dyDescent="0.2">
      <c r="A73" s="139"/>
      <c r="B73" s="39" t="str">
        <f t="shared" si="7"/>
        <v>Beoordelaar 3</v>
      </c>
      <c r="C73" s="11"/>
      <c r="D73" s="33" t="str">
        <f>'Beoordelaar 3'!C22</f>
        <v>SCORE</v>
      </c>
      <c r="E73" s="127"/>
      <c r="G73" s="33" t="str">
        <f>'Beoordelaar 3'!F22</f>
        <v>SCORE</v>
      </c>
      <c r="H73" s="127"/>
      <c r="J73" s="33" t="str">
        <f>'Beoordelaar 3'!I22</f>
        <v>SCORE</v>
      </c>
      <c r="K73" s="127"/>
    </row>
    <row r="74" spans="1:11" ht="18" customHeight="1" x14ac:dyDescent="0.2">
      <c r="A74" s="139"/>
      <c r="B74" s="39" t="str">
        <f t="shared" si="7"/>
        <v>Beoordelaar 4</v>
      </c>
      <c r="C74" s="11"/>
      <c r="D74" s="35" t="str">
        <f>'Beoordelaar 4'!C24</f>
        <v>SCORE</v>
      </c>
      <c r="E74" s="127"/>
      <c r="G74" s="35" t="str">
        <f>'Beoordelaar 4'!F22</f>
        <v>SCORE</v>
      </c>
      <c r="H74" s="127"/>
      <c r="J74" s="35" t="str">
        <f>'Beoordelaar 4'!I22</f>
        <v>SCORE</v>
      </c>
      <c r="K74" s="127"/>
    </row>
    <row r="75" spans="1:11" ht="18" customHeight="1" x14ac:dyDescent="0.2">
      <c r="A75" s="139"/>
      <c r="B75" s="39" t="str">
        <f t="shared" si="7"/>
        <v>Beoordelaar 5</v>
      </c>
      <c r="C75" s="11"/>
      <c r="D75" s="35" t="str">
        <f>'Beoordelaar 5'!C24</f>
        <v>SCORE</v>
      </c>
      <c r="E75" s="127"/>
      <c r="G75" s="35" t="str">
        <f>'Beoordelaar 5'!F22</f>
        <v>SCORE</v>
      </c>
      <c r="H75" s="127"/>
      <c r="J75" s="35" t="str">
        <f>'Beoordelaar 5'!I22</f>
        <v>SCORE</v>
      </c>
      <c r="K75" s="127"/>
    </row>
    <row r="76" spans="1:11" ht="18" customHeight="1" x14ac:dyDescent="0.2">
      <c r="A76" s="140"/>
      <c r="B76" s="39" t="str">
        <f t="shared" si="7"/>
        <v>Beoordelaar 6</v>
      </c>
      <c r="C76" s="11"/>
      <c r="D76" s="35" t="str">
        <f>'Beoordelaar 6'!C24</f>
        <v>SCORE</v>
      </c>
      <c r="E76" s="127"/>
      <c r="G76" s="35" t="str">
        <f>'Beoordelaar 6'!F22</f>
        <v>SCORE</v>
      </c>
      <c r="H76" s="127"/>
      <c r="J76" s="35" t="str">
        <f>'Beoordelaar 6'!I22</f>
        <v>SCORE</v>
      </c>
      <c r="K76" s="127"/>
    </row>
    <row r="77" spans="1:11" ht="20" customHeight="1" x14ac:dyDescent="0.2">
      <c r="A77" s="136" t="s">
        <v>5</v>
      </c>
      <c r="B77" s="136"/>
      <c r="C77" s="11"/>
      <c r="D77" s="47" t="s">
        <v>6</v>
      </c>
      <c r="E77" s="127"/>
      <c r="G77" s="47" t="s">
        <v>6</v>
      </c>
      <c r="H77" s="127"/>
      <c r="J77" s="47" t="s">
        <v>6</v>
      </c>
      <c r="K77" s="127"/>
    </row>
    <row r="78" spans="1:11" ht="20" customHeight="1" x14ac:dyDescent="0.2">
      <c r="A78" s="137"/>
      <c r="B78" s="137"/>
      <c r="C78" s="11"/>
      <c r="D78" s="83" t="str">
        <f>IF(D77="Uitmuntend","€ 10.000",IF(D77="Goed","€ 5.000",IF(D77="Voldoende","€ 2.000",IF(D77="Matig","€ 0",IF(D77="Onvoldoende","KO"," ")))))</f>
        <v xml:space="preserve"> </v>
      </c>
      <c r="E78" s="128"/>
      <c r="G78" s="83" t="str">
        <f>IF(G77="Uitmuntend","€ 10.000",IF(G77="Goed","€ 5.000",IF(G77="Voldoende","€ 2.000",IF(G77="Matig","€ 0",IF(G77="Onvoldoende","KO"," ")))))</f>
        <v xml:space="preserve"> </v>
      </c>
      <c r="H78" s="128"/>
      <c r="J78" s="83" t="str">
        <f>IF(J77="Uitmuntend","€ 10.000",IF(J77="Goed","€ 5.000",IF(J77="Voldoende","€ 2.000",IF(J77="Matig","€ 0",IF(J77="Onvoldoende","KO"," ")))))</f>
        <v xml:space="preserve"> </v>
      </c>
      <c r="K78" s="128"/>
    </row>
    <row r="79" spans="1:11" ht="18" customHeight="1" x14ac:dyDescent="0.2">
      <c r="A79" s="138" t="str">
        <f>'Beoordelen interview'!A7:B7</f>
        <v>Vraag 4</v>
      </c>
      <c r="B79" s="39" t="str">
        <f t="shared" ref="B79:B84" si="8">B3</f>
        <v>Beoordelaar 1</v>
      </c>
      <c r="C79" s="11"/>
      <c r="D79" s="33" t="str">
        <f>'Beoordelaar 1'!C24</f>
        <v>SCORE</v>
      </c>
      <c r="E79" s="127" t="s">
        <v>40</v>
      </c>
      <c r="G79" s="33" t="str">
        <f>'Beoordelaar 1'!F24</f>
        <v>SCORE</v>
      </c>
      <c r="H79" s="127" t="s">
        <v>40</v>
      </c>
      <c r="J79" s="33" t="str">
        <f>'Beoordelaar 1'!I24</f>
        <v>SCORE</v>
      </c>
      <c r="K79" s="127" t="s">
        <v>40</v>
      </c>
    </row>
    <row r="80" spans="1:11" ht="18" customHeight="1" x14ac:dyDescent="0.2">
      <c r="A80" s="139"/>
      <c r="B80" s="39" t="str">
        <f t="shared" si="8"/>
        <v>Beoordelaar 2</v>
      </c>
      <c r="C80" s="11"/>
      <c r="D80" s="33" t="str">
        <f>'Beoordelaar 2'!C24</f>
        <v>SCORE</v>
      </c>
      <c r="E80" s="127"/>
      <c r="G80" s="33" t="str">
        <f>'Beoordelaar 2'!F24</f>
        <v>SCORE</v>
      </c>
      <c r="H80" s="127"/>
      <c r="J80" s="33" t="str">
        <f>'Beoordelaar 2'!I24</f>
        <v>SCORE</v>
      </c>
      <c r="K80" s="127"/>
    </row>
    <row r="81" spans="1:11" ht="18" customHeight="1" x14ac:dyDescent="0.2">
      <c r="A81" s="139"/>
      <c r="B81" s="39" t="str">
        <f t="shared" si="8"/>
        <v>Beoordelaar 3</v>
      </c>
      <c r="C81" s="11"/>
      <c r="D81" s="33" t="str">
        <f>'Beoordelaar 3'!C24</f>
        <v>SCORE</v>
      </c>
      <c r="E81" s="127"/>
      <c r="G81" s="33" t="str">
        <f>'Beoordelaar 3'!F24</f>
        <v>SCORE</v>
      </c>
      <c r="H81" s="127"/>
      <c r="J81" s="33" t="str">
        <f>'Beoordelaar 3'!I24</f>
        <v>SCORE</v>
      </c>
      <c r="K81" s="127"/>
    </row>
    <row r="82" spans="1:11" ht="20" customHeight="1" x14ac:dyDescent="0.2">
      <c r="A82" s="139"/>
      <c r="B82" s="39" t="str">
        <f t="shared" si="8"/>
        <v>Beoordelaar 4</v>
      </c>
      <c r="C82" s="11"/>
      <c r="D82" s="35" t="str">
        <f>'Beoordelaar 4'!C24</f>
        <v>SCORE</v>
      </c>
      <c r="E82" s="127"/>
      <c r="G82" s="35" t="str">
        <f>'Beoordelaar 4'!F24</f>
        <v>SCORE</v>
      </c>
      <c r="H82" s="127"/>
      <c r="J82" s="35" t="str">
        <f>'Beoordelaar 4'!I24</f>
        <v>SCORE</v>
      </c>
      <c r="K82" s="127"/>
    </row>
    <row r="83" spans="1:11" ht="20" customHeight="1" x14ac:dyDescent="0.2">
      <c r="A83" s="139"/>
      <c r="B83" s="39" t="str">
        <f t="shared" si="8"/>
        <v>Beoordelaar 5</v>
      </c>
      <c r="C83" s="11"/>
      <c r="D83" s="35" t="str">
        <f>'Beoordelaar 5'!C24</f>
        <v>SCORE</v>
      </c>
      <c r="E83" s="127"/>
      <c r="G83" s="35" t="str">
        <f>'Beoordelaar 5'!F24</f>
        <v>SCORE</v>
      </c>
      <c r="H83" s="127"/>
      <c r="J83" s="35" t="str">
        <f>'Beoordelaar 5'!I24</f>
        <v>SCORE</v>
      </c>
      <c r="K83" s="127"/>
    </row>
    <row r="84" spans="1:11" ht="20" customHeight="1" x14ac:dyDescent="0.2">
      <c r="A84" s="140"/>
      <c r="B84" s="39" t="str">
        <f t="shared" si="8"/>
        <v>Beoordelaar 6</v>
      </c>
      <c r="C84" s="11"/>
      <c r="D84" s="35" t="str">
        <f>'Beoordelaar 6'!C24</f>
        <v>SCORE</v>
      </c>
      <c r="E84" s="127"/>
      <c r="G84" s="35" t="str">
        <f>'Beoordelaar 6'!F24</f>
        <v>SCORE</v>
      </c>
      <c r="H84" s="127"/>
      <c r="J84" s="35" t="str">
        <f>'Beoordelaar 6'!I24</f>
        <v>SCORE</v>
      </c>
      <c r="K84" s="127"/>
    </row>
    <row r="85" spans="1:11" ht="20" customHeight="1" x14ac:dyDescent="0.2">
      <c r="A85" s="136" t="s">
        <v>5</v>
      </c>
      <c r="B85" s="136"/>
      <c r="C85" s="11"/>
      <c r="D85" s="47" t="s">
        <v>6</v>
      </c>
      <c r="E85" s="127"/>
      <c r="G85" s="47" t="s">
        <v>6</v>
      </c>
      <c r="H85" s="127"/>
      <c r="J85" s="47" t="s">
        <v>6</v>
      </c>
      <c r="K85" s="127"/>
    </row>
    <row r="86" spans="1:11" ht="20" customHeight="1" x14ac:dyDescent="0.2">
      <c r="A86" s="137"/>
      <c r="B86" s="137"/>
      <c r="C86" s="11"/>
      <c r="D86" s="83" t="str">
        <f>IF(D85="Uitmuntend","€ 10.000",IF(D85="Goed","€ 5.000",IF(D85="Voldoende","€ 2.000",IF(D85="Matig","€ 0",IF(D85="Onvoldoende","KO"," ")))))</f>
        <v xml:space="preserve"> </v>
      </c>
      <c r="E86" s="128"/>
      <c r="G86" s="83" t="str">
        <f>IF(G85="Uitmuntend","€ 10.000",IF(G85="Goed","€ 5.000",IF(G85="Voldoende","€ 2.000",IF(G85="Matig","€ 0",IF(G85="Onvoldoende","KO"," ")))))</f>
        <v xml:space="preserve"> </v>
      </c>
      <c r="H86" s="128"/>
      <c r="J86" s="83" t="str">
        <f>IF(J85="Uitmuntend","€ 10.000",IF(J85="Goed","€ 5.000",IF(J85="Voldoende","€ 2.000",IF(J85="Matig","€ 0",IF(J85="Onvoldoende","KO"," ")))))</f>
        <v xml:space="preserve"> </v>
      </c>
      <c r="K86" s="128"/>
    </row>
    <row r="87" spans="1:11" ht="18" customHeight="1" x14ac:dyDescent="0.2">
      <c r="A87" s="138" t="str">
        <f>'Beoordelen interview'!A8</f>
        <v>Vraag 5</v>
      </c>
      <c r="B87" s="39" t="str">
        <f t="shared" ref="B87:B92" si="9">B3</f>
        <v>Beoordelaar 1</v>
      </c>
      <c r="C87" s="11"/>
      <c r="D87" s="33" t="str">
        <f>'Beoordelaar 1'!C26</f>
        <v>SCORE</v>
      </c>
      <c r="E87" s="127" t="s">
        <v>40</v>
      </c>
      <c r="G87" s="33" t="str">
        <f>'Beoordelaar 1'!F26</f>
        <v>SCORE</v>
      </c>
      <c r="H87" s="127" t="s">
        <v>40</v>
      </c>
      <c r="J87" s="33" t="str">
        <f>'Beoordelaar 1'!I26</f>
        <v>SCORE</v>
      </c>
      <c r="K87" s="127" t="s">
        <v>40</v>
      </c>
    </row>
    <row r="88" spans="1:11" ht="18" customHeight="1" x14ac:dyDescent="0.2">
      <c r="A88" s="139"/>
      <c r="B88" s="39" t="str">
        <f t="shared" si="9"/>
        <v>Beoordelaar 2</v>
      </c>
      <c r="C88" s="11"/>
      <c r="D88" s="33" t="str">
        <f>'Beoordelaar 2'!C26</f>
        <v>SCORE</v>
      </c>
      <c r="E88" s="127"/>
      <c r="G88" s="33" t="str">
        <f>'Beoordelaar 2'!F26</f>
        <v>SCORE</v>
      </c>
      <c r="H88" s="127"/>
      <c r="J88" s="33" t="str">
        <f>'Beoordelaar 2'!I26</f>
        <v>SCORE</v>
      </c>
      <c r="K88" s="127"/>
    </row>
    <row r="89" spans="1:11" ht="18" customHeight="1" x14ac:dyDescent="0.2">
      <c r="A89" s="139"/>
      <c r="B89" s="39" t="str">
        <f t="shared" si="9"/>
        <v>Beoordelaar 3</v>
      </c>
      <c r="C89" s="11"/>
      <c r="D89" s="33" t="str">
        <f>'Beoordelaar 3'!C26</f>
        <v>SCORE</v>
      </c>
      <c r="E89" s="127"/>
      <c r="G89" s="33" t="str">
        <f>'Beoordelaar 3'!F26</f>
        <v>SCORE</v>
      </c>
      <c r="H89" s="127"/>
      <c r="J89" s="33" t="str">
        <f>'Beoordelaar 3'!I26</f>
        <v>SCORE</v>
      </c>
      <c r="K89" s="127"/>
    </row>
    <row r="90" spans="1:11" ht="18" customHeight="1" x14ac:dyDescent="0.2">
      <c r="A90" s="139"/>
      <c r="B90" s="39" t="str">
        <f t="shared" si="9"/>
        <v>Beoordelaar 4</v>
      </c>
      <c r="C90" s="11"/>
      <c r="D90" s="35" t="str">
        <f>'Beoordelaar 4'!C26</f>
        <v>SCORE</v>
      </c>
      <c r="E90" s="127"/>
      <c r="G90" s="35" t="str">
        <f>'Beoordelaar 4'!F26</f>
        <v>SCORE</v>
      </c>
      <c r="H90" s="127"/>
      <c r="J90" s="35" t="str">
        <f>'Beoordelaar 4'!I26</f>
        <v>SCORE</v>
      </c>
      <c r="K90" s="127"/>
    </row>
    <row r="91" spans="1:11" ht="18" customHeight="1" x14ac:dyDescent="0.2">
      <c r="A91" s="139"/>
      <c r="B91" s="39" t="str">
        <f t="shared" si="9"/>
        <v>Beoordelaar 5</v>
      </c>
      <c r="C91" s="11"/>
      <c r="D91" s="35" t="str">
        <f>'Beoordelaar 5'!C26</f>
        <v>SCORE</v>
      </c>
      <c r="E91" s="127"/>
      <c r="G91" s="35" t="str">
        <f>'Beoordelaar 5'!F26</f>
        <v>SCORE</v>
      </c>
      <c r="H91" s="127"/>
      <c r="J91" s="35" t="str">
        <f>'Beoordelaar 5'!I26</f>
        <v>SCORE</v>
      </c>
      <c r="K91" s="127"/>
    </row>
    <row r="92" spans="1:11" ht="18" customHeight="1" x14ac:dyDescent="0.2">
      <c r="A92" s="140"/>
      <c r="B92" s="39" t="str">
        <f t="shared" si="9"/>
        <v>Beoordelaar 6</v>
      </c>
      <c r="C92" s="11"/>
      <c r="D92" s="35" t="str">
        <f>'Beoordelaar 6'!C26</f>
        <v>SCORE</v>
      </c>
      <c r="E92" s="127"/>
      <c r="G92" s="35" t="str">
        <f>'Beoordelaar 6'!F26</f>
        <v>SCORE</v>
      </c>
      <c r="H92" s="127"/>
      <c r="J92" s="35" t="str">
        <f>'Beoordelaar 6'!I26</f>
        <v>SCORE</v>
      </c>
      <c r="K92" s="127"/>
    </row>
    <row r="93" spans="1:11" ht="20" customHeight="1" x14ac:dyDescent="0.2">
      <c r="A93" s="136" t="s">
        <v>5</v>
      </c>
      <c r="B93" s="136"/>
      <c r="C93" s="11"/>
      <c r="D93" s="47" t="s">
        <v>6</v>
      </c>
      <c r="E93" s="127"/>
      <c r="G93" s="47" t="s">
        <v>6</v>
      </c>
      <c r="H93" s="127"/>
      <c r="J93" s="47" t="s">
        <v>6</v>
      </c>
      <c r="K93" s="127"/>
    </row>
    <row r="94" spans="1:11" ht="20" customHeight="1" x14ac:dyDescent="0.2">
      <c r="A94" s="137"/>
      <c r="B94" s="137"/>
      <c r="C94" s="11"/>
      <c r="D94" s="83" t="str">
        <f>IF(D93="Uitmuntend","€ 10.000",IF(D93="Goed","€ 5.000",IF(D93="Voldoende","€ 2.000",IF(D93="Matig","€ 0",IF(D93="Onvoldoende","KO"," ")))))</f>
        <v xml:space="preserve"> </v>
      </c>
      <c r="E94" s="128"/>
      <c r="G94" s="83" t="str">
        <f>IF(G93="Uitmuntend","€ 10.000",IF(G93="Goed","€ 5.000",IF(G93="Voldoende","€ 2.000",IF(G93="Matig","€ 0",IF(G93="Onvoldoende","KO"," ")))))</f>
        <v xml:space="preserve"> </v>
      </c>
      <c r="H94" s="128"/>
      <c r="J94" s="83" t="str">
        <f>IF(J93="Uitmuntend","€ 10.000",IF(J93="Goed","€ 5.000",IF(J93="Voldoende","€ 2.000",IF(J93="Matig","€ 0",IF(J93="Onvoldoende","KO"," ")))))</f>
        <v xml:space="preserve"> </v>
      </c>
      <c r="K94" s="128"/>
    </row>
    <row r="95" spans="1:11" ht="18" customHeight="1" x14ac:dyDescent="0.2">
      <c r="A95" s="138" t="str">
        <f>'Beoordelen interview'!A9</f>
        <v>Vraag 6</v>
      </c>
      <c r="B95" s="39" t="str">
        <f t="shared" ref="B95:B100" si="10">B3</f>
        <v>Beoordelaar 1</v>
      </c>
      <c r="C95" s="11"/>
      <c r="D95" s="33" t="str">
        <f>'Beoordelaar 1'!C28</f>
        <v>SCORE</v>
      </c>
      <c r="E95" s="127" t="s">
        <v>40</v>
      </c>
      <c r="G95" s="33" t="str">
        <f>'Beoordelaar 1'!F28</f>
        <v>SCORE</v>
      </c>
      <c r="H95" s="127" t="s">
        <v>40</v>
      </c>
      <c r="J95" s="33" t="str">
        <f>'Beoordelaar 1'!I28</f>
        <v>SCORE</v>
      </c>
      <c r="K95" s="127" t="s">
        <v>40</v>
      </c>
    </row>
    <row r="96" spans="1:11" ht="18" customHeight="1" x14ac:dyDescent="0.2">
      <c r="A96" s="139"/>
      <c r="B96" s="39" t="str">
        <f t="shared" si="10"/>
        <v>Beoordelaar 2</v>
      </c>
      <c r="C96" s="11"/>
      <c r="D96" s="33" t="str">
        <f>'Beoordelaar 2'!C28</f>
        <v>SCORE</v>
      </c>
      <c r="E96" s="127"/>
      <c r="G96" s="33" t="str">
        <f>'Beoordelaar 2'!F28</f>
        <v>SCORE</v>
      </c>
      <c r="H96" s="127"/>
      <c r="J96" s="33" t="str">
        <f>'Beoordelaar 2'!I28</f>
        <v>SCORE</v>
      </c>
      <c r="K96" s="127"/>
    </row>
    <row r="97" spans="1:11" ht="18" customHeight="1" x14ac:dyDescent="0.2">
      <c r="A97" s="139"/>
      <c r="B97" s="39" t="str">
        <f t="shared" si="10"/>
        <v>Beoordelaar 3</v>
      </c>
      <c r="C97" s="11"/>
      <c r="D97" s="33" t="str">
        <f>'Beoordelaar 3'!C28</f>
        <v>SCORE</v>
      </c>
      <c r="E97" s="127"/>
      <c r="G97" s="33" t="str">
        <f>'Beoordelaar 3'!F28</f>
        <v>SCORE</v>
      </c>
      <c r="H97" s="127"/>
      <c r="J97" s="33" t="str">
        <f>'Beoordelaar 3'!I28</f>
        <v>SCORE</v>
      </c>
      <c r="K97" s="127"/>
    </row>
    <row r="98" spans="1:11" ht="18" customHeight="1" x14ac:dyDescent="0.2">
      <c r="A98" s="139"/>
      <c r="B98" s="39" t="str">
        <f t="shared" si="10"/>
        <v>Beoordelaar 4</v>
      </c>
      <c r="C98" s="11"/>
      <c r="D98" s="35" t="str">
        <f>'Beoordelaar 4'!C28</f>
        <v>SCORE</v>
      </c>
      <c r="E98" s="127"/>
      <c r="G98" s="35" t="str">
        <f>'Beoordelaar 4'!F28</f>
        <v>SCORE</v>
      </c>
      <c r="H98" s="127"/>
      <c r="J98" s="35" t="str">
        <f>'Beoordelaar 4'!I28</f>
        <v>SCORE</v>
      </c>
      <c r="K98" s="127"/>
    </row>
    <row r="99" spans="1:11" ht="18" customHeight="1" x14ac:dyDescent="0.2">
      <c r="A99" s="139"/>
      <c r="B99" s="39" t="str">
        <f t="shared" si="10"/>
        <v>Beoordelaar 5</v>
      </c>
      <c r="C99" s="11"/>
      <c r="D99" s="35" t="str">
        <f>'Beoordelaar 5'!C28</f>
        <v>SCORE</v>
      </c>
      <c r="E99" s="127"/>
      <c r="G99" s="35" t="str">
        <f>'Beoordelaar 5'!F28</f>
        <v>SCORE</v>
      </c>
      <c r="H99" s="127"/>
      <c r="J99" s="35" t="str">
        <f>'Beoordelaar 5'!I28</f>
        <v>SCORE</v>
      </c>
      <c r="K99" s="127"/>
    </row>
    <row r="100" spans="1:11" ht="18" customHeight="1" x14ac:dyDescent="0.2">
      <c r="A100" s="140"/>
      <c r="B100" s="39" t="str">
        <f t="shared" si="10"/>
        <v>Beoordelaar 6</v>
      </c>
      <c r="C100" s="11"/>
      <c r="D100" s="35" t="str">
        <f>'Beoordelaar 6'!C28</f>
        <v>SCORE</v>
      </c>
      <c r="E100" s="127"/>
      <c r="G100" s="35" t="str">
        <f>'Beoordelaar 6'!F28</f>
        <v>SCORE</v>
      </c>
      <c r="H100" s="127"/>
      <c r="J100" s="35" t="str">
        <f>'Beoordelaar 6'!I28</f>
        <v>SCORE</v>
      </c>
      <c r="K100" s="127"/>
    </row>
    <row r="101" spans="1:11" ht="20" customHeight="1" x14ac:dyDescent="0.2">
      <c r="A101" s="136" t="s">
        <v>5</v>
      </c>
      <c r="B101" s="136"/>
      <c r="C101" s="11"/>
      <c r="D101" s="47" t="s">
        <v>6</v>
      </c>
      <c r="E101" s="127"/>
      <c r="G101" s="47" t="s">
        <v>6</v>
      </c>
      <c r="H101" s="127"/>
      <c r="J101" s="47" t="s">
        <v>6</v>
      </c>
      <c r="K101" s="127"/>
    </row>
    <row r="102" spans="1:11" ht="20" customHeight="1" x14ac:dyDescent="0.2">
      <c r="A102" s="137"/>
      <c r="B102" s="137"/>
      <c r="C102" s="11"/>
      <c r="D102" s="83" t="str">
        <f>IF(D101="Uitmuntend","€ 10.000",IF(D101="Goed","€ 5.000",IF(D101="Voldoende","€ 2.000",IF(D101="Matig","€ 1.000",IF(D101="Onvoldoende","€ 0"," ")))))</f>
        <v xml:space="preserve"> </v>
      </c>
      <c r="E102" s="128"/>
      <c r="G102" s="83" t="str">
        <f>IF(G101="Uitmuntend","€ 10.000",IF(G101="Goed","€ 5.000",IF(G101="Voldoende","€ 2.000",IF(G101="Matig","€ 1.000",IF(G101="Onvoldoende","€ 0"," ")))))</f>
        <v xml:space="preserve"> </v>
      </c>
      <c r="H102" s="128"/>
      <c r="J102" s="83" t="str">
        <f>IF(J101="Uitmuntend","€ 10.000",IF(J101="Goed","€ 5.000",IF(J101="Voldoende","€ 2.000",IF(J101="Matig","€ 1.000",IF(J101="Onvoldoende","€ 0"," ")))))</f>
        <v xml:space="preserve"> </v>
      </c>
      <c r="K102" s="128"/>
    </row>
    <row r="103" spans="1:11" ht="20" customHeight="1" x14ac:dyDescent="0.2"/>
    <row r="104" spans="1:11" ht="30" customHeight="1" x14ac:dyDescent="0.2">
      <c r="A104" s="134" t="s">
        <v>54</v>
      </c>
      <c r="B104" s="135"/>
      <c r="C104" s="11"/>
      <c r="D104" s="64" t="e">
        <f>D62+D70+D78+D86+D94+D102</f>
        <v>#VALUE!</v>
      </c>
      <c r="E104" s="65"/>
      <c r="G104" s="64" t="e">
        <f>G62+G70+G78+G86+G94+G102</f>
        <v>#VALUE!</v>
      </c>
      <c r="H104" s="65"/>
      <c r="J104" s="64" t="e">
        <f>J62+J70+J78+J86+J94+J102</f>
        <v>#VALUE!</v>
      </c>
      <c r="K104" s="65"/>
    </row>
  </sheetData>
  <sheetProtection algorithmName="SHA-512" hashValue="qk1HFu0+j81BwwWctY5s2Ma7/i8iaLbDGcJl1vURkteUbC4fFb6KGe4yVRADv0Q76/yzIwZdY09oq2UmlVrj0Q==" saltValue="Dw2GZzaPa8fU1LO13tllIw==" spinCount="100000" sheet="1" objects="1" scenarios="1"/>
  <mergeCells count="79">
    <mergeCell ref="A87:A92"/>
    <mergeCell ref="A95:A100"/>
    <mergeCell ref="E87:E94"/>
    <mergeCell ref="H87:H94"/>
    <mergeCell ref="K87:K94"/>
    <mergeCell ref="A93:B93"/>
    <mergeCell ref="A94:B94"/>
    <mergeCell ref="E95:E102"/>
    <mergeCell ref="H95:H102"/>
    <mergeCell ref="K95:K102"/>
    <mergeCell ref="A101:B101"/>
    <mergeCell ref="A102:B102"/>
    <mergeCell ref="A55:A60"/>
    <mergeCell ref="A63:A68"/>
    <mergeCell ref="E71:E78"/>
    <mergeCell ref="E79:E86"/>
    <mergeCell ref="A77:B77"/>
    <mergeCell ref="A78:B78"/>
    <mergeCell ref="E63:E70"/>
    <mergeCell ref="A69:B69"/>
    <mergeCell ref="A71:A76"/>
    <mergeCell ref="A79:A84"/>
    <mergeCell ref="E55:E62"/>
    <mergeCell ref="K55:K62"/>
    <mergeCell ref="K63:K70"/>
    <mergeCell ref="K71:K78"/>
    <mergeCell ref="K79:K86"/>
    <mergeCell ref="H55:H62"/>
    <mergeCell ref="H63:H70"/>
    <mergeCell ref="H71:H78"/>
    <mergeCell ref="H79:H86"/>
    <mergeCell ref="H27:H34"/>
    <mergeCell ref="H35:H42"/>
    <mergeCell ref="H43:H50"/>
    <mergeCell ref="K3:K10"/>
    <mergeCell ref="K11:K18"/>
    <mergeCell ref="K19:K26"/>
    <mergeCell ref="K27:K34"/>
    <mergeCell ref="K35:K42"/>
    <mergeCell ref="K43:K50"/>
    <mergeCell ref="A104:B104"/>
    <mergeCell ref="A85:B85"/>
    <mergeCell ref="A86:B86"/>
    <mergeCell ref="A70:B70"/>
    <mergeCell ref="E3:E10"/>
    <mergeCell ref="E11:E18"/>
    <mergeCell ref="E19:E26"/>
    <mergeCell ref="E27:E34"/>
    <mergeCell ref="E35:E42"/>
    <mergeCell ref="E43:E50"/>
    <mergeCell ref="A61:B61"/>
    <mergeCell ref="A62:B62"/>
    <mergeCell ref="A9:B9"/>
    <mergeCell ref="A25:B25"/>
    <mergeCell ref="A19:A24"/>
    <mergeCell ref="A26:B26"/>
    <mergeCell ref="A27:A32"/>
    <mergeCell ref="A35:A40"/>
    <mergeCell ref="A43:A48"/>
    <mergeCell ref="J1:K1"/>
    <mergeCell ref="G1:H1"/>
    <mergeCell ref="H3:H10"/>
    <mergeCell ref="H11:H18"/>
    <mergeCell ref="A2:B2"/>
    <mergeCell ref="A1:B1"/>
    <mergeCell ref="D1:E1"/>
    <mergeCell ref="A17:B17"/>
    <mergeCell ref="A18:B18"/>
    <mergeCell ref="A10:B10"/>
    <mergeCell ref="A3:A8"/>
    <mergeCell ref="A11:A16"/>
    <mergeCell ref="H19:H26"/>
    <mergeCell ref="A52:B52"/>
    <mergeCell ref="A41:B41"/>
    <mergeCell ref="A33:B33"/>
    <mergeCell ref="A34:B34"/>
    <mergeCell ref="A49:B49"/>
    <mergeCell ref="A50:B50"/>
    <mergeCell ref="A42:B42"/>
  </mergeCells>
  <dataValidations count="1">
    <dataValidation type="list" errorStyle="warning" allowBlank="1" showErrorMessage="1" sqref="I17:J17 I49:J49 J61 I33:J33 I41:J41 I25:J25 D85 D77 D69 D61 G85 J101 G69 G61 J85 J77 J69 D9 D17 D25 D33 D41 D49 F41:G41 F33:G33 F49:G49 F17:G17 F9:G9 F25:G25 I9:J9 D93 G93 J93 D101 G101 G77" xr:uid="{00000000-0002-0000-0400-000000000000}">
      <formula1>SCORE</formula1>
    </dataValidation>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10</vt:i4>
      </vt:variant>
      <vt:variant>
        <vt:lpstr>Benoemde bereiken</vt:lpstr>
      </vt:variant>
      <vt:variant>
        <vt:i4>1</vt:i4>
      </vt:variant>
    </vt:vector>
  </HeadingPairs>
  <TitlesOfParts>
    <vt:vector size="11" baseType="lpstr">
      <vt:lpstr>Beoordelen open vragen</vt:lpstr>
      <vt:lpstr>Beoordelen interview</vt:lpstr>
      <vt:lpstr>Beoordelaar 1</vt:lpstr>
      <vt:lpstr>Beoordelaar 2</vt:lpstr>
      <vt:lpstr>Beoordelaar 3</vt:lpstr>
      <vt:lpstr>Beoordelaar 4</vt:lpstr>
      <vt:lpstr>Beoordelaar 5</vt:lpstr>
      <vt:lpstr>Beoordelaar 6</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RV LOO 25-6</dc:description>
  <cp:lastModifiedBy/>
  <dcterms:created xsi:type="dcterms:W3CDTF">2006-09-16T00:00:00Z</dcterms:created>
  <dcterms:modified xsi:type="dcterms:W3CDTF">2020-06-09T14:26:02Z</dcterms:modified>
  <cp:category/>
</cp:coreProperties>
</file>