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13"/>
  <workbookPr filterPrivacy="1" codeName="ThisWorkbook" autoCompressPictures="0"/>
  <xr:revisionPtr revIDLastSave="0" documentId="13_ncr:1_{69902FD6-D0EA-2E48-8B5A-9ECEC82B8EBE}" xr6:coauthVersionLast="45" xr6:coauthVersionMax="45" xr10:uidLastSave="{00000000-0000-0000-0000-000000000000}"/>
  <bookViews>
    <workbookView xWindow="32080" yWindow="460" windowWidth="31080" windowHeight="19100" activeTab="6" xr2:uid="{00000000-000D-0000-FFFF-FFFF00000000}"/>
  </bookViews>
  <sheets>
    <sheet name="Beoordelen open vragen" sheetId="6" r:id="rId1"/>
    <sheet name="Beoordelen interview" sheetId="19" r:id="rId2"/>
    <sheet name="Beoordelaar 1" sheetId="7" r:id="rId3"/>
    <sheet name="Beoordelaar 2" sheetId="15" r:id="rId4"/>
    <sheet name="Beoordelaar 3" sheetId="16" r:id="rId5"/>
    <sheet name="Beoordelaar 4" sheetId="17" r:id="rId6"/>
    <sheet name="Consensus" sheetId="9" r:id="rId7"/>
    <sheet name="Eindscores" sheetId="18" r:id="rId8"/>
  </sheets>
  <definedNames>
    <definedName name="SCORE">'Beoordelen open vragen'!$A$17:$A$22</definedName>
  </definedNames>
  <calcPr calcId="191029" concurrentCalc="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D8" i="9" l="1"/>
  <c r="D14" i="9"/>
  <c r="D20" i="9"/>
  <c r="D26" i="9"/>
  <c r="D32" i="9"/>
  <c r="D38" i="9"/>
  <c r="D44" i="9"/>
  <c r="D46" i="9"/>
  <c r="C3" i="18"/>
  <c r="D54" i="9"/>
  <c r="D60" i="9"/>
  <c r="D66" i="9"/>
  <c r="D72" i="9"/>
  <c r="D74" i="9"/>
  <c r="C4" i="18"/>
  <c r="C5" i="18"/>
  <c r="C9" i="18"/>
  <c r="G8" i="9"/>
  <c r="G14" i="9"/>
  <c r="G20" i="9"/>
  <c r="G26" i="9"/>
  <c r="G32" i="9"/>
  <c r="G38" i="9"/>
  <c r="G44" i="9"/>
  <c r="G46" i="9"/>
  <c r="E3" i="18"/>
  <c r="G54" i="9"/>
  <c r="G60" i="9"/>
  <c r="G66" i="9"/>
  <c r="G72" i="9"/>
  <c r="G74" i="9"/>
  <c r="E4" i="18"/>
  <c r="E5" i="18"/>
  <c r="E9" i="18"/>
  <c r="J8" i="9"/>
  <c r="J14" i="9"/>
  <c r="J20" i="9"/>
  <c r="J26" i="9"/>
  <c r="J32" i="9"/>
  <c r="J38" i="9"/>
  <c r="J44" i="9"/>
  <c r="J46" i="9"/>
  <c r="G3" i="18"/>
  <c r="J54" i="9"/>
  <c r="J60" i="9"/>
  <c r="J66" i="9"/>
  <c r="J72" i="9"/>
  <c r="J74" i="9"/>
  <c r="G4" i="18"/>
  <c r="G5" i="18"/>
  <c r="G9" i="18"/>
  <c r="A39" i="9"/>
  <c r="A33" i="9"/>
  <c r="A27" i="9"/>
  <c r="A21" i="9"/>
  <c r="A15" i="9"/>
  <c r="A9" i="9"/>
  <c r="A3" i="9"/>
  <c r="A16" i="17"/>
  <c r="A15" i="17"/>
  <c r="A14" i="17"/>
  <c r="A13" i="17"/>
  <c r="A12" i="17"/>
  <c r="A11" i="17"/>
  <c r="A10" i="17"/>
  <c r="A9" i="17"/>
  <c r="A8" i="17"/>
  <c r="A7" i="17"/>
  <c r="A6" i="17"/>
  <c r="A5" i="17"/>
  <c r="A3" i="17"/>
  <c r="A4" i="17"/>
  <c r="A16" i="16"/>
  <c r="A15" i="16"/>
  <c r="A14" i="16"/>
  <c r="A13" i="16"/>
  <c r="A12" i="16"/>
  <c r="A11" i="16"/>
  <c r="A10" i="16"/>
  <c r="A9" i="16"/>
  <c r="A8" i="16"/>
  <c r="A7" i="16"/>
  <c r="A6" i="16"/>
  <c r="A5" i="16"/>
  <c r="A3" i="16"/>
  <c r="A4" i="16"/>
  <c r="A16" i="15"/>
  <c r="A15" i="15"/>
  <c r="A14" i="15"/>
  <c r="A13" i="15"/>
  <c r="A12" i="15"/>
  <c r="A11" i="15"/>
  <c r="A10" i="15"/>
  <c r="A9" i="15"/>
  <c r="A8" i="15"/>
  <c r="A7" i="15"/>
  <c r="A6" i="15"/>
  <c r="A5" i="15"/>
  <c r="A4" i="15"/>
  <c r="A3" i="15"/>
  <c r="A4" i="7"/>
  <c r="A16" i="7"/>
  <c r="A15" i="7"/>
  <c r="A14" i="7"/>
  <c r="A13" i="7"/>
  <c r="A12" i="7"/>
  <c r="A11" i="7"/>
  <c r="A10" i="7"/>
  <c r="A9" i="7"/>
  <c r="A8" i="7"/>
  <c r="A7" i="7"/>
  <c r="A6" i="7"/>
  <c r="A5" i="7"/>
  <c r="A3" i="7"/>
  <c r="G51" i="9"/>
  <c r="G52" i="9"/>
  <c r="G55" i="9"/>
  <c r="G56" i="9"/>
  <c r="G57" i="9"/>
  <c r="G58" i="9"/>
  <c r="G61" i="9"/>
  <c r="G62" i="9"/>
  <c r="G63" i="9"/>
  <c r="G64" i="9"/>
  <c r="G67" i="9"/>
  <c r="G68" i="9"/>
  <c r="G69" i="9"/>
  <c r="G70" i="9"/>
  <c r="A67" i="9"/>
  <c r="J70" i="9"/>
  <c r="J69" i="9"/>
  <c r="J68" i="9"/>
  <c r="J67" i="9"/>
  <c r="J64" i="9"/>
  <c r="J63" i="9"/>
  <c r="J62" i="9"/>
  <c r="J61" i="9"/>
  <c r="J58" i="9"/>
  <c r="J57" i="9"/>
  <c r="J56" i="9"/>
  <c r="J55" i="9"/>
  <c r="J52" i="9"/>
  <c r="J50" i="9"/>
  <c r="J51" i="9"/>
  <c r="J49" i="9"/>
  <c r="G50" i="9"/>
  <c r="G49" i="9"/>
  <c r="D70" i="9"/>
  <c r="D69" i="9"/>
  <c r="D68" i="9"/>
  <c r="D67" i="9"/>
  <c r="D64" i="9"/>
  <c r="D63" i="9"/>
  <c r="D62" i="9"/>
  <c r="D61" i="9"/>
  <c r="D58" i="9"/>
  <c r="D57" i="9"/>
  <c r="D56" i="9"/>
  <c r="D55" i="9"/>
  <c r="D52" i="9"/>
  <c r="D51" i="9"/>
  <c r="D50" i="9"/>
  <c r="D49" i="9"/>
  <c r="A61" i="9"/>
  <c r="A55" i="9"/>
  <c r="A49" i="9"/>
  <c r="A48" i="9"/>
  <c r="A26" i="17"/>
  <c r="A24" i="17"/>
  <c r="A22" i="17"/>
  <c r="A20" i="17"/>
  <c r="A19" i="17"/>
  <c r="A26" i="16"/>
  <c r="A24" i="16"/>
  <c r="A22" i="16"/>
  <c r="A20" i="16"/>
  <c r="A19" i="16"/>
  <c r="A26" i="15"/>
  <c r="A24" i="15"/>
  <c r="A22" i="15"/>
  <c r="A20" i="15"/>
  <c r="A19" i="15"/>
  <c r="A26" i="7"/>
  <c r="A24" i="7"/>
  <c r="A22" i="7"/>
  <c r="A20" i="7"/>
  <c r="A19" i="7"/>
  <c r="G2" i="18"/>
  <c r="E2" i="18"/>
  <c r="C2" i="18"/>
  <c r="C1" i="15"/>
  <c r="C1" i="16"/>
  <c r="D2" i="9"/>
  <c r="J2" i="9"/>
  <c r="G2" i="9"/>
  <c r="G3" i="9"/>
  <c r="G4" i="9"/>
  <c r="G5" i="9"/>
  <c r="G6" i="9"/>
  <c r="G9" i="9"/>
  <c r="G10" i="9"/>
  <c r="G11" i="9"/>
  <c r="G12" i="9"/>
  <c r="G15" i="9"/>
  <c r="G16" i="9"/>
  <c r="G17" i="9"/>
  <c r="G18" i="9"/>
  <c r="G21" i="9"/>
  <c r="G22" i="9"/>
  <c r="G23" i="9"/>
  <c r="G24" i="9"/>
  <c r="G27" i="9"/>
  <c r="G28" i="9"/>
  <c r="G29" i="9"/>
  <c r="G30" i="9"/>
  <c r="G33" i="9"/>
  <c r="G34" i="9"/>
  <c r="G35" i="9"/>
  <c r="G36" i="9"/>
  <c r="G39" i="9"/>
  <c r="G40" i="9"/>
  <c r="G41" i="9"/>
  <c r="G42" i="9"/>
  <c r="J42" i="9"/>
  <c r="J41" i="9"/>
  <c r="J36" i="9"/>
  <c r="J35" i="9"/>
  <c r="J30" i="9"/>
  <c r="J29" i="9"/>
  <c r="J24" i="9"/>
  <c r="J23" i="9"/>
  <c r="J18" i="9"/>
  <c r="J17" i="9"/>
  <c r="J12" i="9"/>
  <c r="J11" i="9"/>
  <c r="J6" i="9"/>
  <c r="J5" i="9"/>
  <c r="D42" i="9"/>
  <c r="D41" i="9"/>
  <c r="D36" i="9"/>
  <c r="D35" i="9"/>
  <c r="D30" i="9"/>
  <c r="D29" i="9"/>
  <c r="D24" i="9"/>
  <c r="D23" i="9"/>
  <c r="D18" i="9"/>
  <c r="D17" i="9"/>
  <c r="D12" i="9"/>
  <c r="D11" i="9"/>
  <c r="D6" i="9"/>
  <c r="D5" i="9"/>
  <c r="I1" i="17"/>
  <c r="F1" i="17"/>
  <c r="C1" i="17"/>
  <c r="J40" i="9"/>
  <c r="J39" i="9"/>
  <c r="D40" i="9"/>
  <c r="D39" i="9"/>
  <c r="J34" i="9"/>
  <c r="D34" i="9"/>
  <c r="J10" i="9"/>
  <c r="D10" i="9"/>
  <c r="J4" i="9"/>
  <c r="D4" i="9"/>
  <c r="J33" i="9"/>
  <c r="D33" i="9"/>
  <c r="D27" i="9"/>
  <c r="D21" i="9"/>
  <c r="D15" i="9"/>
  <c r="J9" i="9"/>
  <c r="D9" i="9"/>
  <c r="J3" i="9"/>
  <c r="D3" i="9"/>
  <c r="I1" i="16"/>
  <c r="F1" i="16"/>
  <c r="I1" i="15"/>
  <c r="F1" i="15"/>
  <c r="J28" i="9"/>
  <c r="J22" i="9"/>
  <c r="J16" i="9"/>
  <c r="D28" i="9"/>
  <c r="D22" i="9"/>
  <c r="D16" i="9"/>
  <c r="J15" i="9"/>
  <c r="J21" i="9"/>
  <c r="J27" i="9"/>
</calcChain>
</file>

<file path=xl/sharedStrings.xml><?xml version="1.0" encoding="utf-8"?>
<sst xmlns="http://schemas.openxmlformats.org/spreadsheetml/2006/main" count="481" uniqueCount="71">
  <si>
    <t>Beoordelaar 1: &lt;&lt;&gt;&gt;</t>
  </si>
  <si>
    <t>Beoordelaar 2: &lt;&lt;&gt;&gt;</t>
  </si>
  <si>
    <t>Beoordelaar 3: &lt;&lt;&gt;&gt;</t>
  </si>
  <si>
    <t>&lt;MOTIVATIE&gt;</t>
  </si>
  <si>
    <t>&lt;NAAM INSCHRIJVER&gt;</t>
  </si>
  <si>
    <t>Consensus</t>
  </si>
  <si>
    <t>SCORE</t>
  </si>
  <si>
    <t>Onvoldoende</t>
  </si>
  <si>
    <t>Matig</t>
  </si>
  <si>
    <t>Voldoende</t>
  </si>
  <si>
    <t>Goed</t>
  </si>
  <si>
    <t>Uitmuntend</t>
  </si>
  <si>
    <t>Beoordelaar 1</t>
  </si>
  <si>
    <t>Beoordelaar 2</t>
  </si>
  <si>
    <t>Beoordelaar 3</t>
  </si>
  <si>
    <t>Totaal behaalde waarde open vragen:</t>
  </si>
  <si>
    <t>Score:</t>
  </si>
  <si>
    <t>Om de kwaliteit en toegevoegde waarde van de inschrijver(s) te kunnen beoordelen dient inschrijver haar kwaliteit aan te tonen en meerwaarde uit te werken conform onderstaande open vragen.</t>
  </si>
  <si>
    <t>KO</t>
  </si>
  <si>
    <t>Beoordelaar 4: &lt;&lt;&gt;&gt;</t>
  </si>
  <si>
    <t>Beoordelaar 4</t>
  </si>
  <si>
    <t>Motivatie consensus:</t>
  </si>
  <si>
    <t>MOTIVATIE CONSENSUS</t>
  </si>
  <si>
    <t>Totaalwaardes</t>
  </si>
  <si>
    <t>Open vraag</t>
  </si>
  <si>
    <t>Te behalen waarde bij Uitmuntend</t>
  </si>
  <si>
    <t>Te behalen waarde bij Goed</t>
  </si>
  <si>
    <t>Te behalen waarde bij Voldoende</t>
  </si>
  <si>
    <t>Te behalen waarde bij Matig</t>
  </si>
  <si>
    <t>Te behalen waarde bij Onvoldoende</t>
  </si>
  <si>
    <t>Totaalwaarde criterium kwaliteit</t>
  </si>
  <si>
    <t>Onderdeel</t>
  </si>
  <si>
    <t>Totaal behaalde waarde criterium kwaliteit:</t>
  </si>
  <si>
    <t>Totaal behaalde waarde criterium prijs:</t>
  </si>
  <si>
    <t>FICTIEVE EINDWAARDE (prijs -/- kwaliteit):</t>
  </si>
  <si>
    <t>6.1 Open vragen + toelichting</t>
  </si>
  <si>
    <t>6.3 Interview sleutelfunctionarissen</t>
  </si>
  <si>
    <t>Open vragen</t>
  </si>
  <si>
    <t xml:space="preserve">De inschrijver zal na een korte pauze (maximaal 10 minuten) vervolgens vier vragen gesteld krijgen die op voorhand zijn vastgesteld en voor iedere inschrijver gelijk zijn. Deze vragen zijn opgesteld VOOR publicatie van deze aanbesteding en in bewaring gesteld bij het begeleidende adviesbureau. </t>
  </si>
  <si>
    <t>&lt;&lt;motivatie CONSENSUS&gt;&gt;</t>
  </si>
  <si>
    <t xml:space="preserve">De vastgestelde interviewvragen (niet bekend bij de inschrijver): </t>
  </si>
  <si>
    <t>Vraag 1</t>
  </si>
  <si>
    <t>Vraag 4</t>
  </si>
  <si>
    <t>Vraag 2</t>
  </si>
  <si>
    <t>Vraag 3</t>
  </si>
  <si>
    <t>7.1	Schriftelijke beantwoording open vragen</t>
  </si>
  <si>
    <t>7.2	Persoonlijke toelichting beantwoording van de schriftelijk ingediende open vragen</t>
  </si>
  <si>
    <t>7.3	Interviewvragen sleutelfunctionarissen</t>
  </si>
  <si>
    <t xml:space="preserve">Dit onderdeel kent dus GEEN eigen beoordelingskader, maar kan leiden tot een aanpassing van een beoordeling van de beantwoording van de open vragen. </t>
  </si>
  <si>
    <t>7.1.1	BELEVING SCHONE SCHOLEN</t>
  </si>
  <si>
    <t>Schoon is een beleving! De dag beginnen met een schone school voor leerlingen en medewerkers, iedere dag weer, dat is waar de aanbestedende dienst naar streeft. Met deze aanbesteding wil de aanbestedende dienst een partij selecteren die als geen ander begrijpt dat schoonmaak meer is dan alleen een werkprogramma uitvoeren en afvinken. Bij een schone school hoort een fris gevoel en een prettige geur! Inschrijver dient te beschrijven op maximaal 3 A4 wat zij verstaat onder schoon? Inschrijver beschrijft daarbij minimaal;
-	Welke invulling gaat inschrijver geven aan de beleving van schoon?
-	Op welke wijze zorgt inschrijver ervoor dat dit dagelijkse praktijk is gedurende de gehele looptijd van de overeenkomst? 
-	Welke meerwaarde biedt inschrijver naast het afwerken van alleen het geëiste schoonmaakprogramma? 
-	Hoe zien jullie de schoonmaak gedurende de gehele dag, waarbij er ook zichtbaar wordt schoongemaakt? 
-	Welke extra structurele maatregelen treft de inschrijver om het verspreiden van virussen aan deurknopen, deurgrepen en andere contactelementen in de scholen te minimaliseren? Welke desinfectie past inschrijver permanent toe? 
-	Op welke wijze geeft inschrijver invulling aan diverse seizoensinvloeden zoals de herfst en winter wanneer er extra aandacht aan het inlopen van vuil en vocht moet worden gegeven?</t>
  </si>
  <si>
    <t>7.1.2	GOED WERKGEVERSCHAP</t>
  </si>
  <si>
    <t>Inschrijver dient te beschrijven op maximaal 3 A4 op welke wijze zij invulling geef aan goed werkgeverschap gericht op haar werknemers en beschrijft daarbij minimaal;
-	Hoe de vaste en flexibele werknemers worden zij gestimuleerd en gemotiveerd in hun werken ten einde een goede schoonmaakkwaliteit te realiseren en wat de rol van de direct leidinggevende hier in is; 
-	Hoe zorgt inschrijver er voor dat de betrokkenheid van de schoonmakers bij de organisatie van de aanbestedende dienst stijgt, zodat de medewerkers van het schoonmaakbedrijf blij en trots zijn om bij de aanbestedende dienst te mogen werken en trots zijn op een schone school; 
-	Op welke wijze zorgt inschrijver voor een goede overgang van medewerkers van het huidige schoonmaakbedrijf, daarbij lettend op; het functioneren en motivatie van de medewerkers in relatie tot de nieuwe overeenkomst en uitgangspunten van deze aanbesteding;
-	Daarnaast dient inschrijver te beschrijven hoe en in welke mate zij de eventueel te verkrijgen bonus laat toekomen aan de medewerkers die de schoonmaakwerkzaamheden op de locaties van de aanbestedende dienst uitvoeren, zodat zij beloont worden voor hun meerwaarde hierin;
-	Welke trainingen en opleidingen krijgen medewerkers van de inschrijver, gericht op communicatie, vakkennis en veiligheid.</t>
  </si>
  <si>
    <t>7.1.3	ONDERHOUD VLOEREN</t>
  </si>
  <si>
    <t xml:space="preserve">De aanbestedende dienst heeft diverse locaties die veelal ook verschillende vloeren hebben, zoals hout, marmoleum, linoleum, stof, PVC, rubberen en stenen vloeren. Bij een aantal locaties is er mogelijk sprake van achterstallig onderhoud. Tijdens de locatiebezoeken kunt u zich bekendmaken met deze locaties en de verschillende vloeren. Inschrijver dient per locatie een plan van aanpak in op maximaal 4 A4 voor;
-	het (eventueel achterstallige) onderhoud van de vloeren aan te leveren met daarin het advies met betrekking herstel en tot de reguliere schoonmaak; 
-	het periodieke onderhoud en het eventuele jaarlijkse onderhoud.
Inschrijver houdt hierbij rekening met de verschillende vloeren in relatie tot het praktijkonderwijs. </t>
  </si>
  <si>
    <t xml:space="preserve">7.1.4	INVULLING WERKZAAMHEDEN LEIDINGGEVENDE </t>
  </si>
  <si>
    <t>De aanbestedende dienst wil van inschrijver weten op welke wijze zij een invulling geeft aan de dagelijkse leiding van de schoonmaak. Inschrijver dient te beschrijven op maximaal 1 A4;
-	Hoe borgt inschrijver de drie taken die juist thuishoren bij een leidinggevende van de schoonmaakwerkzaamheden? De drie taken zijn (1) het uitvoeren van de controles en het rapporteren hiervan, (2) het leidinggeven aan de schoonmakers en (3) het eventueel meewerken/ mede schoonmaken;
-	Op welke wijze inschrijver invulling geeft op iedere locatie aan de functie leidinggevende waarbij minimaal beschreven wordt (a) hoeveel uur deze per locatie ingezet gaat worden en (b) welke extra aanvullende diensten er geboden worden bovenop de uitvoering van het werkprogramma?</t>
  </si>
  <si>
    <t>7.1.5	KWALITEITSVERBETERING</t>
  </si>
  <si>
    <t>Inschrijvers hebben de mogelijkheid om de gebouwen te bezoeken tijdens de aanbestedingsprocedure (zie hiervoor het aanbestedingsdocument). Hoe kan de kwaliteit van de schoonmaak omhoog op wat u heeft waargenomen tijdens het locatiebezoek? Wat is u concreet opgevallen aan verbeterpunten? Wat is uw visie hierop? Inschrijver dient dit te beschrijven op maximaal 2 A4.</t>
  </si>
  <si>
    <t xml:space="preserve">7.1.6	OVERMACHTSSITUATIES </t>
  </si>
  <si>
    <t>Inschrijver beschrijft op maximaal 3 A4 op welke wijze zij handelt in een situatie wanneer de COVID-19 crisis of een andere overmachtssituatie, waarbij de scholen (deels) zijn gesloten en er weinig tot geen dagelijkse werkzaamheden zijn uit te voeren, langer duurt dan 3 maanden. Inschrijver dient hierbij haar visie in en schrijft een plan van aanpak/ voorstel waarbij minimaal de volgende aandachtpunten zijn uitgewerkt:
-	Welke werkzaamheden zijn nog wel uit te voeren?
-	Hoe zal dit financieel worden doorbelast aan de aanbestedende dienst?
-	Hoe gaat inschrijver om met het personeel dat normaliter is ingezet op de scholen, zowel vaste als flexibele schoonmakers als leidinggevende(n)?
-	Welke meerwaarde kunt u bieden met betrekking tot bijvoorbeeld extra desinfectie, intensievere schoonmaakwerkzaamheden, aanpassing werkprogramma’s, etc.?</t>
  </si>
  <si>
    <t>7.1.7	MILIEU EN DUURZAAMHEID</t>
  </si>
  <si>
    <t xml:space="preserve">Inschrijver beschrijft op maximaal 1 A4 op welke wijze zij bijdraagt aan een beter milieu en duurzaamheid en geeft antwoord op de volgende vragen;
-	Hoe ecologisch verantwoord zijn de schoonmaakmiddelen die door inschrijver gebruikt worden ten behoeve van een lagere milieu impact?
-	Welke opleidingen en/of werkinstructies geeft u uw medewerkers over het gebruik van schoonmaakmiddelen en energiebesparing?
-	Op welke wijze scheidt u het afval op de locatie van de aanbestedende dienst?
-	Hoe duurzaam zijn de materialen, vervoermiddelen en schoonmaakapparatuur die inschrijver gebruikt bij de uitvoering van haar werkzaamheden? </t>
  </si>
  <si>
    <t>7.1.1</t>
  </si>
  <si>
    <t>7.2.1</t>
  </si>
  <si>
    <t>7.1.3</t>
  </si>
  <si>
    <t>7.1.4</t>
  </si>
  <si>
    <t>7.1.5</t>
  </si>
  <si>
    <t>7.1.6</t>
  </si>
  <si>
    <t>7.1.7</t>
  </si>
  <si>
    <t>Totaal behaalde waarde interviewvragen sleutelfonctionarissen: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</si>
</sst>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_(&quot;€&quot;\ * \(#,##0.00\);_(&quot;€&quot;\ * &quot;-&quot;??_);_(@_)"/>
    <numFmt numFmtId="164" formatCode="&quot;€&quot;\ #,##0.00_-;&quot;€&quot;\ #,##0.00\-"/>
    <numFmt numFmtId="165" formatCode="&quot;€&quot;\ #,##0_-"/>
    <numFmt numFmtId="166" formatCode="&quot;€&quot;\ #,##0.00"/>
    <numFmt numFmtId="167" formatCode="&quot;€&quot;\ #,##0.0000"/>
  </numFmts>
  <fonts count="22" x14ac:knownFonts="1">
    <font>
      <sz val="11"/>
      <color theme="1"/>
      <name val="Calibri"/>
      <family val="2"/>
      <scheme val="minor"/>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11"/>
      <color theme="1"/>
      <name val="Calibri"/>
      <family val="2"/>
      <scheme val="minor"/>
    </font>
    <font>
      <b/>
      <sz val="11"/>
      <color theme="1"/>
      <name val="Verdana"/>
      <family val="2"/>
    </font>
    <font>
      <b/>
      <sz val="8"/>
      <name val="Verdana"/>
      <family val="2"/>
    </font>
    <font>
      <b/>
      <sz val="11"/>
      <color indexed="8"/>
      <name val="Verdana"/>
      <family val="2"/>
    </font>
    <font>
      <b/>
      <sz val="11"/>
      <color theme="0"/>
      <name val="Verdana"/>
      <family val="2"/>
    </font>
    <font>
      <sz val="10"/>
      <color rgb="FF000000"/>
      <name val="Verdana"/>
      <family val="2"/>
    </font>
    <font>
      <b/>
      <sz val="10"/>
      <color theme="9"/>
      <name val="Verdana"/>
      <family val="2"/>
    </font>
    <font>
      <b/>
      <sz val="10"/>
      <color rgb="FFFF0000"/>
      <name val="Verdana"/>
      <family val="2"/>
    </font>
    <font>
      <b/>
      <sz val="18"/>
      <color theme="1"/>
      <name val="Verdana"/>
      <family val="2"/>
    </font>
    <font>
      <sz val="12"/>
      <color rgb="FF454545"/>
      <name val="Helvetica Neue"/>
      <family val="2"/>
    </font>
    <font>
      <b/>
      <sz val="9"/>
      <color theme="1"/>
      <name val="Verdana"/>
      <family val="2"/>
    </font>
    <font>
      <b/>
      <sz val="12"/>
      <color indexed="8"/>
      <name val="Verdana"/>
      <family val="2"/>
    </font>
    <font>
      <i/>
      <sz val="10"/>
      <color theme="1"/>
      <name val="Verdana"/>
      <family val="2"/>
    </font>
    <font>
      <sz val="11"/>
      <color theme="1"/>
      <name val="Calibri"/>
      <family val="2"/>
      <scheme val="minor"/>
    </font>
    <font>
      <b/>
      <sz val="10"/>
      <color theme="6" tint="-0.499984740745262"/>
      <name val="Verdana"/>
      <family val="2"/>
    </font>
  </fonts>
  <fills count="10">
    <fill>
      <patternFill patternType="none"/>
    </fill>
    <fill>
      <patternFill patternType="gray125"/>
    </fill>
    <fill>
      <patternFill patternType="solid">
        <fgColor theme="0"/>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6"/>
        <bgColor indexed="64"/>
      </patternFill>
    </fill>
    <fill>
      <patternFill patternType="solid">
        <fgColor rgb="FF92D050"/>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style="thin">
        <color auto="1"/>
      </left>
      <right/>
      <top style="thin">
        <color rgb="FF000000"/>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rgb="FF000000"/>
      </top>
      <bottom style="thin">
        <color rgb="FF000000"/>
      </bottom>
      <diagonal/>
    </border>
  </borders>
  <cellStyleXfs count="58">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44" fontId="20" fillId="0" borderId="0" applyFont="0" applyFill="0" applyBorder="0" applyAlignment="0" applyProtection="0"/>
  </cellStyleXfs>
  <cellXfs count="149">
    <xf numFmtId="0" fontId="0" fillId="0" borderId="0" xfId="0"/>
    <xf numFmtId="0" fontId="2" fillId="0" borderId="0" xfId="0" applyFont="1"/>
    <xf numFmtId="0" fontId="0" fillId="0" borderId="0" xfId="0" applyAlignment="1">
      <alignment wrapText="1"/>
    </xf>
    <xf numFmtId="0" fontId="1" fillId="0" borderId="0" xfId="0" applyFont="1" applyAlignment="1" applyProtection="1"/>
    <xf numFmtId="0" fontId="2" fillId="0" borderId="0" xfId="0" applyFont="1" applyProtection="1"/>
    <xf numFmtId="165" fontId="2" fillId="0" borderId="0" xfId="0" applyNumberFormat="1" applyFont="1" applyAlignment="1" applyProtection="1">
      <alignment horizontal="center"/>
    </xf>
    <xf numFmtId="0" fontId="2" fillId="2" borderId="0" xfId="0" applyFont="1" applyFill="1" applyProtection="1"/>
    <xf numFmtId="0" fontId="3" fillId="2" borderId="8" xfId="0" applyFont="1" applyFill="1" applyBorder="1" applyAlignment="1" applyProtection="1">
      <alignment horizontal="left" vertical="center" indent="1"/>
    </xf>
    <xf numFmtId="0" fontId="2" fillId="2" borderId="8" xfId="0" applyFont="1" applyFill="1" applyBorder="1" applyAlignment="1" applyProtection="1">
      <alignment horizontal="left" vertical="center" wrapText="1" indent="1"/>
    </xf>
    <xf numFmtId="0" fontId="2" fillId="2" borderId="8" xfId="0" applyFont="1" applyFill="1" applyBorder="1" applyAlignment="1" applyProtection="1"/>
    <xf numFmtId="0" fontId="7" fillId="0" borderId="0" xfId="0" applyFont="1"/>
    <xf numFmtId="165" fontId="3" fillId="2" borderId="10" xfId="0" applyNumberFormat="1" applyFont="1" applyFill="1" applyBorder="1" applyAlignment="1" applyProtection="1">
      <alignment horizontal="center" vertical="center"/>
      <protection locked="0"/>
    </xf>
    <xf numFmtId="165" fontId="3" fillId="2" borderId="5" xfId="0" applyNumberFormat="1" applyFont="1" applyFill="1" applyBorder="1" applyAlignment="1" applyProtection="1">
      <alignment horizontal="center" vertical="center"/>
    </xf>
    <xf numFmtId="0" fontId="4" fillId="2" borderId="8" xfId="0" applyFont="1" applyFill="1" applyBorder="1" applyAlignment="1" applyProtection="1">
      <alignment horizontal="left" vertical="center" indent="1"/>
    </xf>
    <xf numFmtId="0" fontId="9" fillId="2" borderId="8" xfId="0" applyFont="1" applyFill="1" applyBorder="1" applyAlignment="1" applyProtection="1">
      <alignment horizontal="center" vertical="center" wrapText="1"/>
    </xf>
    <xf numFmtId="164" fontId="2" fillId="2" borderId="8" xfId="0" applyNumberFormat="1" applyFont="1" applyFill="1" applyBorder="1" applyAlignment="1" applyProtection="1">
      <alignment horizontal="center" vertical="center" wrapText="1"/>
    </xf>
    <xf numFmtId="0" fontId="0" fillId="0" borderId="0" xfId="0" applyProtection="1"/>
    <xf numFmtId="165" fontId="3" fillId="2" borderId="3" xfId="0" applyNumberFormat="1" applyFont="1" applyFill="1" applyBorder="1" applyAlignment="1" applyProtection="1">
      <alignment horizontal="center" vertical="center" wrapText="1"/>
    </xf>
    <xf numFmtId="0" fontId="4" fillId="2" borderId="8" xfId="0" applyFont="1" applyFill="1" applyBorder="1" applyAlignment="1">
      <alignment horizontal="left" vertical="center" indent="1"/>
    </xf>
    <xf numFmtId="0" fontId="1" fillId="0" borderId="7" xfId="0" applyFont="1" applyFill="1" applyBorder="1" applyAlignment="1">
      <alignment vertical="center"/>
    </xf>
    <xf numFmtId="164" fontId="2" fillId="0" borderId="8" xfId="0" applyNumberFormat="1" applyFont="1" applyFill="1" applyBorder="1" applyAlignment="1" applyProtection="1">
      <alignment horizontal="center" vertical="center" wrapText="1"/>
    </xf>
    <xf numFmtId="0" fontId="9" fillId="0" borderId="8" xfId="0" applyFont="1" applyFill="1" applyBorder="1" applyAlignment="1" applyProtection="1">
      <alignment horizontal="center" vertical="center" wrapText="1"/>
    </xf>
    <xf numFmtId="0" fontId="0" fillId="0" borderId="0" xfId="0" applyFill="1"/>
    <xf numFmtId="0" fontId="1" fillId="0" borderId="0" xfId="0" applyFont="1" applyFill="1" applyBorder="1" applyAlignment="1">
      <alignment vertical="center"/>
    </xf>
    <xf numFmtId="0" fontId="11" fillId="0" borderId="0" xfId="0" applyFont="1" applyFill="1" applyBorder="1" applyAlignment="1">
      <alignment horizontal="right" vertical="center" wrapText="1"/>
    </xf>
    <xf numFmtId="0" fontId="9" fillId="0" borderId="0" xfId="0" applyFont="1" applyFill="1" applyBorder="1" applyAlignment="1" applyProtection="1">
      <alignment horizontal="center" vertical="center" wrapText="1"/>
    </xf>
    <xf numFmtId="0" fontId="0" fillId="0" borderId="0" xfId="0" applyFill="1" applyBorder="1"/>
    <xf numFmtId="0" fontId="0" fillId="0" borderId="0" xfId="0" applyBorder="1" applyProtection="1"/>
    <xf numFmtId="0" fontId="0" fillId="0" borderId="0" xfId="0" applyFill="1" applyBorder="1" applyProtection="1"/>
    <xf numFmtId="0" fontId="0" fillId="0" borderId="0" xfId="0" applyBorder="1"/>
    <xf numFmtId="0" fontId="0" fillId="0" borderId="0" xfId="0" applyAlignment="1">
      <alignment horizontal="left"/>
    </xf>
    <xf numFmtId="0" fontId="16" fillId="0" borderId="0" xfId="0" applyFont="1"/>
    <xf numFmtId="0" fontId="3" fillId="2" borderId="8" xfId="0" applyFont="1" applyFill="1" applyBorder="1" applyAlignment="1">
      <alignment horizontal="left" vertical="center" indent="1"/>
    </xf>
    <xf numFmtId="0" fontId="2" fillId="2" borderId="8" xfId="0" applyFont="1" applyFill="1" applyBorder="1" applyAlignment="1">
      <alignment horizontal="left" vertical="center" wrapText="1" indent="1"/>
    </xf>
    <xf numFmtId="165" fontId="3" fillId="2" borderId="3" xfId="0" applyNumberFormat="1" applyFont="1" applyFill="1" applyBorder="1" applyAlignment="1">
      <alignment horizontal="center" vertical="center"/>
    </xf>
    <xf numFmtId="164" fontId="3" fillId="2" borderId="8" xfId="0" applyNumberFormat="1" applyFont="1" applyFill="1" applyBorder="1" applyAlignment="1" applyProtection="1">
      <alignment horizontal="center" vertical="center" wrapText="1"/>
    </xf>
    <xf numFmtId="164" fontId="3" fillId="0" borderId="8" xfId="0" applyNumberFormat="1" applyFont="1" applyFill="1" applyBorder="1" applyAlignment="1" applyProtection="1">
      <alignment horizontal="center" vertical="center" wrapText="1"/>
    </xf>
    <xf numFmtId="0" fontId="4" fillId="0" borderId="8" xfId="0" applyFont="1" applyFill="1" applyBorder="1" applyAlignment="1">
      <alignment horizontal="left" vertical="center" indent="1"/>
    </xf>
    <xf numFmtId="0" fontId="4" fillId="0" borderId="8" xfId="0" applyFont="1" applyFill="1" applyBorder="1" applyAlignment="1">
      <alignment horizontal="left" vertical="center"/>
    </xf>
    <xf numFmtId="167" fontId="4" fillId="0" borderId="8" xfId="0" applyNumberFormat="1" applyFont="1" applyFill="1" applyBorder="1" applyAlignment="1">
      <alignment horizontal="left" vertical="center"/>
    </xf>
    <xf numFmtId="0" fontId="4" fillId="3" borderId="2" xfId="0" applyFont="1" applyFill="1" applyBorder="1" applyAlignment="1">
      <alignment vertical="center"/>
    </xf>
    <xf numFmtId="0" fontId="4" fillId="3" borderId="3" xfId="0" applyFont="1" applyFill="1" applyBorder="1" applyAlignment="1">
      <alignment vertical="center"/>
    </xf>
    <xf numFmtId="0" fontId="15" fillId="4" borderId="1" xfId="0" applyFont="1" applyFill="1" applyBorder="1" applyAlignment="1">
      <alignment horizontal="center" vertical="center"/>
    </xf>
    <xf numFmtId="167" fontId="1" fillId="4" borderId="1" xfId="0" applyNumberFormat="1" applyFont="1" applyFill="1" applyBorder="1" applyAlignment="1">
      <alignment horizontal="center" vertical="center"/>
    </xf>
    <xf numFmtId="0" fontId="1" fillId="5" borderId="1" xfId="0" applyFont="1" applyFill="1" applyBorder="1" applyAlignment="1">
      <alignment horizontal="left" vertical="center"/>
    </xf>
    <xf numFmtId="0" fontId="1" fillId="5" borderId="1" xfId="0" applyFont="1" applyFill="1" applyBorder="1" applyAlignment="1">
      <alignment horizontal="center" vertical="center"/>
    </xf>
    <xf numFmtId="166" fontId="1" fillId="5" borderId="1" xfId="0" applyNumberFormat="1" applyFont="1" applyFill="1" applyBorder="1" applyAlignment="1">
      <alignment horizontal="center" vertical="center"/>
    </xf>
    <xf numFmtId="0" fontId="1" fillId="5" borderId="1" xfId="0" applyFont="1" applyFill="1" applyBorder="1" applyAlignment="1">
      <alignment horizontal="right" vertical="center"/>
    </xf>
    <xf numFmtId="0" fontId="1" fillId="6" borderId="1" xfId="0" applyFont="1" applyFill="1" applyBorder="1" applyAlignment="1">
      <alignment horizontal="right" vertical="center"/>
    </xf>
    <xf numFmtId="166" fontId="1" fillId="6" borderId="1" xfId="0" applyNumberFormat="1" applyFont="1" applyFill="1" applyBorder="1" applyAlignment="1" applyProtection="1">
      <alignment horizontal="center" vertical="center"/>
      <protection locked="0"/>
    </xf>
    <xf numFmtId="0" fontId="1" fillId="7" borderId="1" xfId="0" applyFont="1" applyFill="1" applyBorder="1" applyAlignment="1">
      <alignment vertical="center" wrapText="1"/>
    </xf>
    <xf numFmtId="166" fontId="1" fillId="7" borderId="14" xfId="0" applyNumberFormat="1" applyFont="1" applyFill="1" applyBorder="1" applyAlignment="1">
      <alignment horizontal="center" vertical="center" wrapText="1"/>
    </xf>
    <xf numFmtId="166" fontId="1" fillId="7" borderId="1" xfId="0" applyNumberFormat="1" applyFont="1" applyFill="1" applyBorder="1" applyAlignment="1">
      <alignment horizontal="center" vertical="center" wrapText="1"/>
    </xf>
    <xf numFmtId="0" fontId="9" fillId="8" borderId="1" xfId="0" applyFont="1" applyFill="1" applyBorder="1" applyAlignment="1">
      <alignment horizontal="center" vertical="center" wrapText="1"/>
    </xf>
    <xf numFmtId="0" fontId="9" fillId="8" borderId="2" xfId="0" applyFont="1" applyFill="1" applyBorder="1" applyAlignment="1" applyProtection="1">
      <alignment horizontal="center" vertical="center" wrapText="1"/>
    </xf>
    <xf numFmtId="0" fontId="9" fillId="8" borderId="1" xfId="0" applyFont="1" applyFill="1" applyBorder="1" applyAlignment="1" applyProtection="1">
      <alignment horizontal="center" vertical="center" wrapText="1"/>
    </xf>
    <xf numFmtId="164" fontId="2" fillId="7" borderId="1" xfId="0" applyNumberFormat="1" applyFont="1" applyFill="1" applyBorder="1" applyAlignment="1">
      <alignment horizontal="center" vertical="center" wrapText="1"/>
    </xf>
    <xf numFmtId="164" fontId="2" fillId="7" borderId="2" xfId="0" applyNumberFormat="1" applyFont="1" applyFill="1" applyBorder="1" applyAlignment="1">
      <alignment horizontal="center" vertical="center" wrapText="1"/>
    </xf>
    <xf numFmtId="164" fontId="2" fillId="7" borderId="13" xfId="0" applyNumberFormat="1" applyFont="1" applyFill="1" applyBorder="1" applyAlignment="1">
      <alignment horizontal="center" vertical="center" wrapText="1"/>
    </xf>
    <xf numFmtId="0" fontId="2" fillId="6" borderId="1" xfId="0" applyFont="1" applyFill="1" applyBorder="1" applyAlignment="1">
      <alignment horizontal="center" vertical="center"/>
    </xf>
    <xf numFmtId="0" fontId="9" fillId="6" borderId="2" xfId="0" applyFont="1" applyFill="1" applyBorder="1" applyAlignment="1" applyProtection="1">
      <alignment horizontal="center" vertical="center" wrapText="1"/>
      <protection locked="0"/>
    </xf>
    <xf numFmtId="0" fontId="17" fillId="9" borderId="9" xfId="0" applyFont="1" applyFill="1" applyBorder="1" applyAlignment="1" applyProtection="1">
      <alignment horizontal="center" vertical="center"/>
    </xf>
    <xf numFmtId="0" fontId="17" fillId="9" borderId="1" xfId="0" applyFont="1" applyFill="1" applyBorder="1" applyAlignment="1" applyProtection="1">
      <alignment horizontal="center" vertical="center"/>
    </xf>
    <xf numFmtId="0" fontId="17" fillId="9" borderId="7" xfId="0" applyFont="1" applyFill="1" applyBorder="1" applyAlignment="1" applyProtection="1">
      <alignment horizontal="center" vertical="center"/>
    </xf>
    <xf numFmtId="0" fontId="8" fillId="9" borderId="4" xfId="0" applyFont="1" applyFill="1" applyBorder="1" applyAlignment="1">
      <alignment vertical="center"/>
    </xf>
    <xf numFmtId="0" fontId="8" fillId="9" borderId="2" xfId="0" applyFont="1" applyFill="1" applyBorder="1" applyAlignment="1">
      <alignment vertical="center"/>
    </xf>
    <xf numFmtId="0" fontId="8" fillId="9" borderId="4" xfId="0" applyFont="1" applyFill="1" applyBorder="1" applyAlignment="1">
      <alignment horizontal="center" vertical="center"/>
    </xf>
    <xf numFmtId="0" fontId="8" fillId="9" borderId="1" xfId="0" applyFont="1" applyFill="1" applyBorder="1" applyAlignment="1">
      <alignment horizontal="center" vertical="center"/>
    </xf>
    <xf numFmtId="0" fontId="4" fillId="3" borderId="1" xfId="0" applyFont="1" applyFill="1" applyBorder="1" applyAlignment="1" applyProtection="1">
      <alignment horizontal="left" vertical="center" indent="1"/>
      <protection locked="0"/>
    </xf>
    <xf numFmtId="0" fontId="2" fillId="3" borderId="2" xfId="0" applyFont="1" applyFill="1" applyBorder="1" applyAlignment="1" applyProtection="1"/>
    <xf numFmtId="0" fontId="2" fillId="3" borderId="4" xfId="0" applyFont="1" applyFill="1" applyBorder="1" applyAlignment="1" applyProtection="1"/>
    <xf numFmtId="0" fontId="2" fillId="3" borderId="3" xfId="0" applyFont="1" applyFill="1" applyBorder="1" applyAlignment="1" applyProtection="1"/>
    <xf numFmtId="0" fontId="1" fillId="4" borderId="1" xfId="0" applyFont="1" applyFill="1" applyBorder="1" applyAlignment="1" applyProtection="1">
      <alignment horizontal="left" vertical="center" indent="1"/>
    </xf>
    <xf numFmtId="0" fontId="3" fillId="8" borderId="1" xfId="0" applyFont="1" applyFill="1" applyBorder="1" applyAlignment="1">
      <alignment vertical="center" wrapText="1"/>
    </xf>
    <xf numFmtId="0" fontId="14" fillId="6" borderId="1" xfId="0" applyFont="1" applyFill="1" applyBorder="1" applyAlignment="1">
      <alignment horizontal="left" vertical="center" wrapText="1"/>
    </xf>
    <xf numFmtId="0" fontId="3" fillId="5" borderId="1" xfId="0" applyFont="1" applyFill="1" applyBorder="1" applyAlignment="1">
      <alignment vertical="center" wrapText="1"/>
    </xf>
    <xf numFmtId="0" fontId="3" fillId="5" borderId="14" xfId="0" applyFont="1" applyFill="1" applyBorder="1" applyAlignment="1">
      <alignment vertical="center" wrapText="1"/>
    </xf>
    <xf numFmtId="0" fontId="13" fillId="3" borderId="10" xfId="0" applyFont="1" applyFill="1" applyBorder="1" applyAlignment="1">
      <alignment vertical="center"/>
    </xf>
    <xf numFmtId="0" fontId="13" fillId="3" borderId="5" xfId="0" applyFont="1" applyFill="1" applyBorder="1" applyAlignment="1">
      <alignment vertical="center"/>
    </xf>
    <xf numFmtId="0" fontId="3" fillId="4" borderId="1" xfId="0" applyFont="1" applyFill="1" applyBorder="1" applyAlignment="1">
      <alignment horizontal="left" vertical="center" wrapText="1"/>
    </xf>
    <xf numFmtId="0" fontId="2" fillId="5" borderId="6" xfId="0" applyFont="1" applyFill="1" applyBorder="1" applyAlignment="1" applyProtection="1">
      <alignment vertical="center" wrapText="1"/>
    </xf>
    <xf numFmtId="0" fontId="2" fillId="5" borderId="7" xfId="0" applyFont="1" applyFill="1" applyBorder="1" applyAlignment="1" applyProtection="1">
      <alignment vertical="center" wrapText="1"/>
    </xf>
    <xf numFmtId="0" fontId="21" fillId="3" borderId="12" xfId="0" applyFont="1" applyFill="1" applyBorder="1" applyAlignment="1">
      <alignment vertical="center"/>
    </xf>
    <xf numFmtId="0" fontId="2" fillId="6" borderId="15" xfId="0" applyFont="1" applyFill="1" applyBorder="1" applyAlignment="1">
      <alignment horizontal="justify" vertical="center" wrapText="1"/>
    </xf>
    <xf numFmtId="0" fontId="12" fillId="6" borderId="15" xfId="0" applyFont="1" applyFill="1" applyBorder="1" applyAlignment="1">
      <alignment horizontal="justify" vertical="center" wrapText="1"/>
    </xf>
    <xf numFmtId="166" fontId="12" fillId="6" borderId="1" xfId="57" applyNumberFormat="1" applyFont="1" applyFill="1" applyBorder="1" applyAlignment="1">
      <alignment horizontal="left" vertical="center" wrapText="1"/>
    </xf>
    <xf numFmtId="166" fontId="14" fillId="6" borderId="1" xfId="0" applyNumberFormat="1" applyFont="1" applyFill="1" applyBorder="1" applyAlignment="1">
      <alignment horizontal="left" vertical="center" wrapText="1"/>
    </xf>
    <xf numFmtId="0" fontId="2" fillId="5" borderId="1" xfId="0" applyFont="1" applyFill="1" applyBorder="1" applyAlignment="1">
      <alignment horizontal="center" vertical="center" wrapText="1"/>
    </xf>
    <xf numFmtId="166" fontId="2" fillId="6" borderId="1" xfId="0" applyNumberFormat="1" applyFont="1" applyFill="1" applyBorder="1" applyAlignment="1">
      <alignment horizontal="center" vertical="center"/>
    </xf>
    <xf numFmtId="166" fontId="14" fillId="6" borderId="1" xfId="0" applyNumberFormat="1" applyFont="1" applyFill="1" applyBorder="1" applyAlignment="1">
      <alignment horizontal="center" vertical="center"/>
    </xf>
    <xf numFmtId="0" fontId="2" fillId="5" borderId="13" xfId="0" applyFont="1" applyFill="1" applyBorder="1" applyAlignment="1" applyProtection="1">
      <alignment vertical="center" wrapText="1"/>
    </xf>
    <xf numFmtId="0" fontId="2" fillId="5" borderId="14" xfId="0" applyFont="1" applyFill="1" applyBorder="1" applyAlignment="1" applyProtection="1">
      <alignment vertical="center" wrapText="1"/>
    </xf>
    <xf numFmtId="164" fontId="3" fillId="4" borderId="2" xfId="0" applyNumberFormat="1" applyFont="1" applyFill="1" applyBorder="1" applyAlignment="1">
      <alignment horizontal="center" vertical="center"/>
    </xf>
    <xf numFmtId="164" fontId="3" fillId="4" borderId="3" xfId="0" applyNumberFormat="1" applyFont="1" applyFill="1" applyBorder="1" applyAlignment="1">
      <alignment horizontal="center" vertical="center"/>
    </xf>
    <xf numFmtId="0" fontId="3" fillId="2" borderId="7" xfId="0" applyFont="1" applyFill="1" applyBorder="1" applyAlignment="1" applyProtection="1">
      <alignment horizontal="left" vertical="center" indent="1"/>
    </xf>
    <xf numFmtId="165" fontId="3" fillId="2" borderId="2" xfId="0" applyNumberFormat="1" applyFont="1" applyFill="1" applyBorder="1" applyAlignment="1" applyProtection="1">
      <alignment horizontal="center" vertical="center"/>
      <protection locked="0"/>
    </xf>
    <xf numFmtId="0" fontId="2" fillId="8" borderId="2" xfId="0" applyFont="1" applyFill="1" applyBorder="1" applyAlignment="1">
      <alignment horizontal="left" vertical="center" wrapText="1"/>
    </xf>
    <xf numFmtId="0" fontId="2" fillId="8" borderId="4" xfId="0" applyFont="1" applyFill="1" applyBorder="1" applyAlignment="1">
      <alignment horizontal="left" vertical="center" wrapText="1"/>
    </xf>
    <xf numFmtId="0" fontId="2" fillId="8" borderId="3" xfId="0" applyFont="1" applyFill="1" applyBorder="1" applyAlignment="1">
      <alignment horizontal="left" vertical="center" wrapText="1"/>
    </xf>
    <xf numFmtId="0" fontId="4" fillId="3" borderId="2"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3" xfId="0" applyFont="1" applyFill="1" applyBorder="1" applyAlignment="1">
      <alignment horizontal="center" vertical="center"/>
    </xf>
    <xf numFmtId="0" fontId="3" fillId="7" borderId="2" xfId="0" applyFont="1" applyFill="1" applyBorder="1" applyAlignment="1">
      <alignment horizontal="left" vertical="center" wrapText="1"/>
    </xf>
    <xf numFmtId="0" fontId="3" fillId="7" borderId="4" xfId="0" applyFont="1" applyFill="1" applyBorder="1" applyAlignment="1">
      <alignment horizontal="left" vertical="center" wrapText="1"/>
    </xf>
    <xf numFmtId="0" fontId="3" fillId="7" borderId="3" xfId="0" applyFont="1" applyFill="1" applyBorder="1" applyAlignment="1">
      <alignment horizontal="left" vertical="center" wrapText="1"/>
    </xf>
    <xf numFmtId="0" fontId="4" fillId="3" borderId="1" xfId="0" applyFont="1" applyFill="1" applyBorder="1" applyAlignment="1">
      <alignment horizontal="center" vertical="center"/>
    </xf>
    <xf numFmtId="0" fontId="3" fillId="7" borderId="1" xfId="0" applyFont="1" applyFill="1" applyBorder="1" applyAlignment="1">
      <alignment horizontal="center" vertical="center" wrapText="1"/>
    </xf>
    <xf numFmtId="165" fontId="3" fillId="4" borderId="1" xfId="0" applyNumberFormat="1" applyFont="1" applyFill="1" applyBorder="1" applyAlignment="1" applyProtection="1">
      <alignment horizontal="center" vertical="center"/>
    </xf>
    <xf numFmtId="165" fontId="3" fillId="7" borderId="1" xfId="0" applyNumberFormat="1" applyFont="1" applyFill="1" applyBorder="1" applyAlignment="1" applyProtection="1">
      <alignment horizontal="center" vertical="center"/>
      <protection locked="0"/>
    </xf>
    <xf numFmtId="0" fontId="2" fillId="5" borderId="6" xfId="0" applyFont="1" applyFill="1" applyBorder="1" applyAlignment="1">
      <alignment horizontal="left" vertical="center" wrapText="1" indent="1"/>
    </xf>
    <xf numFmtId="0" fontId="2" fillId="5" borderId="7" xfId="0" applyFont="1" applyFill="1" applyBorder="1" applyAlignment="1">
      <alignment horizontal="left" vertical="center" wrapText="1" indent="1"/>
    </xf>
    <xf numFmtId="165" fontId="3" fillId="7" borderId="4" xfId="0" applyNumberFormat="1" applyFont="1" applyFill="1" applyBorder="1" applyAlignment="1" applyProtection="1">
      <alignment horizontal="center" vertical="center"/>
      <protection locked="0"/>
    </xf>
    <xf numFmtId="165" fontId="3" fillId="7" borderId="3" xfId="0" applyNumberFormat="1" applyFont="1" applyFill="1" applyBorder="1" applyAlignment="1" applyProtection="1">
      <alignment horizontal="center" vertical="center"/>
      <protection locked="0"/>
    </xf>
    <xf numFmtId="165" fontId="3" fillId="7" borderId="2" xfId="0" applyNumberFormat="1" applyFont="1" applyFill="1" applyBorder="1" applyAlignment="1" applyProtection="1">
      <alignment horizontal="center" vertical="center"/>
      <protection locked="0"/>
    </xf>
    <xf numFmtId="165" fontId="3" fillId="4" borderId="2" xfId="0" applyNumberFormat="1" applyFont="1" applyFill="1" applyBorder="1" applyAlignment="1" applyProtection="1">
      <alignment horizontal="center" vertical="center"/>
    </xf>
    <xf numFmtId="165" fontId="3" fillId="4" borderId="3" xfId="0" applyNumberFormat="1" applyFont="1" applyFill="1" applyBorder="1" applyAlignment="1" applyProtection="1">
      <alignment horizontal="center" vertical="center"/>
    </xf>
    <xf numFmtId="165" fontId="4" fillId="3" borderId="2" xfId="0" applyNumberFormat="1" applyFont="1" applyFill="1" applyBorder="1" applyAlignment="1" applyProtection="1">
      <alignment horizontal="center" vertical="center"/>
      <protection locked="0"/>
    </xf>
    <xf numFmtId="165" fontId="4" fillId="3" borderId="3" xfId="0" applyNumberFormat="1" applyFont="1" applyFill="1" applyBorder="1" applyAlignment="1" applyProtection="1">
      <alignment horizontal="center" vertical="center"/>
      <protection locked="0"/>
    </xf>
    <xf numFmtId="165" fontId="3" fillId="7" borderId="2" xfId="0" applyNumberFormat="1" applyFont="1" applyFill="1" applyBorder="1" applyAlignment="1" applyProtection="1">
      <alignment horizontal="center" vertical="center" wrapText="1"/>
      <protection locked="0"/>
    </xf>
    <xf numFmtId="165" fontId="3" fillId="7" borderId="3" xfId="0" applyNumberFormat="1" applyFont="1" applyFill="1" applyBorder="1" applyAlignment="1" applyProtection="1">
      <alignment horizontal="center" vertical="center" wrapText="1"/>
      <protection locked="0"/>
    </xf>
    <xf numFmtId="165" fontId="3" fillId="7" borderId="10" xfId="0" applyNumberFormat="1" applyFont="1" applyFill="1" applyBorder="1" applyAlignment="1" applyProtection="1">
      <alignment horizontal="center" vertical="center" wrapText="1"/>
      <protection locked="0"/>
    </xf>
    <xf numFmtId="165" fontId="3" fillId="7" borderId="5" xfId="0" applyNumberFormat="1" applyFont="1" applyFill="1" applyBorder="1" applyAlignment="1" applyProtection="1">
      <alignment horizontal="center" vertical="center" wrapText="1"/>
      <protection locked="0"/>
    </xf>
    <xf numFmtId="165" fontId="3" fillId="7" borderId="4" xfId="0" applyNumberFormat="1" applyFont="1" applyFill="1" applyBorder="1" applyAlignment="1" applyProtection="1">
      <alignment horizontal="center" vertical="center" wrapText="1"/>
      <protection locked="0"/>
    </xf>
    <xf numFmtId="165" fontId="4" fillId="3" borderId="2" xfId="0" applyNumberFormat="1" applyFont="1" applyFill="1" applyBorder="1" applyAlignment="1" applyProtection="1">
      <alignment horizontal="center" vertical="center"/>
    </xf>
    <xf numFmtId="165" fontId="4" fillId="3" borderId="3" xfId="0" applyNumberFormat="1" applyFont="1" applyFill="1" applyBorder="1" applyAlignment="1" applyProtection="1">
      <alignment horizontal="center" vertical="center"/>
    </xf>
    <xf numFmtId="0" fontId="3" fillId="6" borderId="14" xfId="0" applyFont="1" applyFill="1" applyBorder="1" applyAlignment="1">
      <alignment horizontal="left" vertical="center" wrapText="1"/>
    </xf>
    <xf numFmtId="0" fontId="3" fillId="6" borderId="8" xfId="0" applyFont="1" applyFill="1" applyBorder="1" applyAlignment="1">
      <alignment horizontal="left" vertical="center" wrapText="1"/>
    </xf>
    <xf numFmtId="0" fontId="3" fillId="6" borderId="13" xfId="0" applyFont="1" applyFill="1" applyBorder="1" applyAlignment="1">
      <alignment horizontal="left" vertical="center" wrapText="1"/>
    </xf>
    <xf numFmtId="0" fontId="10" fillId="8" borderId="1" xfId="0" applyFont="1" applyFill="1" applyBorder="1" applyAlignment="1">
      <alignment horizontal="right" vertical="center" wrapText="1"/>
    </xf>
    <xf numFmtId="0" fontId="11" fillId="3" borderId="1" xfId="0" applyFont="1" applyFill="1" applyBorder="1" applyAlignment="1">
      <alignment horizontal="right" vertical="center" wrapText="1"/>
    </xf>
    <xf numFmtId="164" fontId="19" fillId="7" borderId="8" xfId="0" applyNumberFormat="1" applyFont="1" applyFill="1" applyBorder="1" applyAlignment="1" applyProtection="1">
      <alignment horizontal="center" vertical="center" wrapText="1"/>
      <protection locked="0"/>
    </xf>
    <xf numFmtId="164" fontId="19" fillId="7" borderId="13" xfId="0" applyNumberFormat="1" applyFont="1" applyFill="1" applyBorder="1" applyAlignment="1" applyProtection="1">
      <alignment horizontal="center" vertical="center" wrapText="1"/>
      <protection locked="0"/>
    </xf>
    <xf numFmtId="164" fontId="19" fillId="7" borderId="1" xfId="0" applyNumberFormat="1" applyFont="1" applyFill="1" applyBorder="1" applyAlignment="1" applyProtection="1">
      <alignment horizontal="center" vertical="center" wrapText="1"/>
      <protection locked="0"/>
    </xf>
    <xf numFmtId="0" fontId="18" fillId="4" borderId="1" xfId="0" applyFont="1" applyFill="1" applyBorder="1" applyAlignment="1">
      <alignment horizontal="right" vertical="center" wrapText="1"/>
    </xf>
    <xf numFmtId="0" fontId="1" fillId="3" borderId="2" xfId="0" applyFont="1" applyFill="1" applyBorder="1" applyAlignment="1">
      <alignment horizontal="left" vertical="center"/>
    </xf>
    <xf numFmtId="0" fontId="1" fillId="3" borderId="3" xfId="0" applyFont="1" applyFill="1" applyBorder="1" applyAlignment="1">
      <alignment horizontal="left" vertical="center"/>
    </xf>
    <xf numFmtId="0" fontId="1" fillId="3" borderId="1" xfId="0" applyFont="1" applyFill="1" applyBorder="1" applyAlignment="1">
      <alignment horizontal="center" vertical="center"/>
    </xf>
    <xf numFmtId="164" fontId="19" fillId="7" borderId="14" xfId="0" applyNumberFormat="1" applyFont="1" applyFill="1" applyBorder="1" applyAlignment="1" applyProtection="1">
      <alignment horizontal="center" vertical="center" wrapText="1"/>
      <protection locked="0"/>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4" borderId="2" xfId="0" applyFont="1" applyFill="1" applyBorder="1" applyAlignment="1">
      <alignment horizontal="right" vertical="center" wrapText="1"/>
    </xf>
    <xf numFmtId="0" fontId="1" fillId="4" borderId="3" xfId="0" applyFont="1" applyFill="1" applyBorder="1" applyAlignment="1">
      <alignment horizontal="right" vertical="center" wrapText="1"/>
    </xf>
    <xf numFmtId="0" fontId="10" fillId="8" borderId="6" xfId="0" applyFont="1" applyFill="1" applyBorder="1" applyAlignment="1">
      <alignment horizontal="right" vertical="center" wrapText="1"/>
    </xf>
    <xf numFmtId="0" fontId="10" fillId="8" borderId="11" xfId="0" applyFont="1" applyFill="1" applyBorder="1" applyAlignment="1">
      <alignment horizontal="right" vertical="center" wrapText="1"/>
    </xf>
    <xf numFmtId="0" fontId="11" fillId="3" borderId="7" xfId="0" applyFont="1" applyFill="1" applyBorder="1" applyAlignment="1">
      <alignment horizontal="right" vertical="center" wrapText="1"/>
    </xf>
    <xf numFmtId="0" fontId="11" fillId="3" borderId="5" xfId="0" applyFont="1" applyFill="1" applyBorder="1" applyAlignment="1">
      <alignment horizontal="right" vertical="center" wrapText="1"/>
    </xf>
    <xf numFmtId="0" fontId="11" fillId="3" borderId="9" xfId="0" applyFont="1" applyFill="1" applyBorder="1" applyAlignment="1">
      <alignment horizontal="right" vertical="center" wrapText="1"/>
    </xf>
    <xf numFmtId="0" fontId="8" fillId="9" borderId="2" xfId="0" applyFont="1" applyFill="1" applyBorder="1" applyAlignment="1">
      <alignment horizontal="left" vertical="center"/>
    </xf>
    <xf numFmtId="0" fontId="8" fillId="9" borderId="3" xfId="0" applyFont="1" applyFill="1" applyBorder="1" applyAlignment="1">
      <alignment horizontal="left" vertical="center"/>
    </xf>
  </cellXfs>
  <cellStyles count="58">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Gevolgde hyperlink" xfId="22" builtinId="9" hidden="1"/>
    <cellStyle name="Gevolgde hyperlink" xfId="24" builtinId="9" hidden="1"/>
    <cellStyle name="Gevolgde hyperlink" xfId="26" builtinId="9" hidden="1"/>
    <cellStyle name="Gevolgde hyperlink" xfId="28" builtinId="9" hidden="1"/>
    <cellStyle name="Gevolgde hyperlink" xfId="30" builtinId="9" hidden="1"/>
    <cellStyle name="Gevolgde hyperlink" xfId="32" builtinId="9" hidden="1"/>
    <cellStyle name="Gevolgde hyperlink" xfId="34" builtinId="9" hidden="1"/>
    <cellStyle name="Gevolgde hyperlink" xfId="36" builtinId="9" hidden="1"/>
    <cellStyle name="Gevolgde hyperlink" xfId="38" builtinId="9" hidden="1"/>
    <cellStyle name="Gevolgde hyperlink" xfId="40" builtinId="9" hidden="1"/>
    <cellStyle name="Gevolgde hyperlink" xfId="42" builtinId="9" hidden="1"/>
    <cellStyle name="Gevolgde hyperlink" xfId="44" builtinId="9" hidden="1"/>
    <cellStyle name="Gevolgde hyperlink" xfId="46" builtinId="9" hidden="1"/>
    <cellStyle name="Gevolgde hyperlink" xfId="48" builtinId="9" hidden="1"/>
    <cellStyle name="Gevolgde hyperlink" xfId="50" builtinId="9" hidden="1"/>
    <cellStyle name="Gevolgde hyperlink" xfId="52" builtinId="9" hidden="1"/>
    <cellStyle name="Gevolgde hyperlink" xfId="54" builtinId="9" hidden="1"/>
    <cellStyle name="Gevolgde hyperlink" xfId="5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Standaard" xfId="0" builtinId="0"/>
    <cellStyle name="Valuta" xfId="57" builtinId="4"/>
  </cellStyles>
  <dxfs count="0"/>
  <tableStyles count="0" defaultTableStyle="TableStyleMedium2" defaultPivotStyle="PivotStyleMedium9"/>
  <colors>
    <mruColors>
      <color rgb="FFFF9A02"/>
      <color rgb="FFFFCC99"/>
      <color rgb="FFFDE9D9"/>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H25"/>
  <sheetViews>
    <sheetView showGridLines="0" topLeftCell="A10" zoomScaleNormal="100" workbookViewId="0">
      <selection activeCell="A17" sqref="A17"/>
    </sheetView>
  </sheetViews>
  <sheetFormatPr baseColWidth="10" defaultColWidth="8.83203125" defaultRowHeight="15" x14ac:dyDescent="0.2"/>
  <cols>
    <col min="1" max="1" width="45.83203125" customWidth="1"/>
    <col min="2" max="8" width="12.83203125" customWidth="1"/>
  </cols>
  <sheetData>
    <row r="1" spans="1:8" s="30" customFormat="1" ht="30" customHeight="1" x14ac:dyDescent="0.2">
      <c r="A1" s="99" t="s">
        <v>45</v>
      </c>
      <c r="B1" s="100"/>
      <c r="C1" s="100"/>
      <c r="D1" s="100"/>
      <c r="E1" s="100"/>
      <c r="F1" s="100"/>
      <c r="G1" s="100"/>
      <c r="H1" s="101"/>
    </row>
    <row r="2" spans="1:8" s="2" customFormat="1" ht="40" customHeight="1" x14ac:dyDescent="0.2">
      <c r="A2" s="102" t="s">
        <v>17</v>
      </c>
      <c r="B2" s="103"/>
      <c r="C2" s="103"/>
      <c r="D2" s="103"/>
      <c r="E2" s="103"/>
      <c r="F2" s="103"/>
      <c r="G2" s="103"/>
      <c r="H2" s="104"/>
    </row>
    <row r="3" spans="1:8" s="2" customFormat="1" ht="30" customHeight="1" x14ac:dyDescent="0.2">
      <c r="A3" s="96" t="s">
        <v>49</v>
      </c>
      <c r="B3" s="97"/>
      <c r="C3" s="97"/>
      <c r="D3" s="97"/>
      <c r="E3" s="97"/>
      <c r="F3" s="97"/>
      <c r="G3" s="97"/>
      <c r="H3" s="98"/>
    </row>
    <row r="4" spans="1:8" s="2" customFormat="1" ht="170" customHeight="1" x14ac:dyDescent="0.2">
      <c r="A4" s="96" t="s">
        <v>50</v>
      </c>
      <c r="B4" s="97"/>
      <c r="C4" s="97"/>
      <c r="D4" s="97"/>
      <c r="E4" s="97"/>
      <c r="F4" s="97"/>
      <c r="G4" s="97"/>
      <c r="H4" s="98"/>
    </row>
    <row r="5" spans="1:8" s="2" customFormat="1" ht="30" customHeight="1" x14ac:dyDescent="0.2">
      <c r="A5" s="96" t="s">
        <v>51</v>
      </c>
      <c r="B5" s="97"/>
      <c r="C5" s="97"/>
      <c r="D5" s="97"/>
      <c r="E5" s="97"/>
      <c r="F5" s="97"/>
      <c r="G5" s="97"/>
      <c r="H5" s="98"/>
    </row>
    <row r="6" spans="1:8" s="2" customFormat="1" ht="150" customHeight="1" x14ac:dyDescent="0.2">
      <c r="A6" s="96" t="s">
        <v>52</v>
      </c>
      <c r="B6" s="97"/>
      <c r="C6" s="97" t="s">
        <v>7</v>
      </c>
      <c r="D6" s="97"/>
      <c r="E6" s="97"/>
      <c r="F6" s="97"/>
      <c r="G6" s="97"/>
      <c r="H6" s="98"/>
    </row>
    <row r="7" spans="1:8" s="2" customFormat="1" ht="30" customHeight="1" x14ac:dyDescent="0.2">
      <c r="A7" s="96" t="s">
        <v>53</v>
      </c>
      <c r="B7" s="97"/>
      <c r="C7" s="97"/>
      <c r="D7" s="97"/>
      <c r="E7" s="97"/>
      <c r="F7" s="97"/>
      <c r="G7" s="97"/>
      <c r="H7" s="98"/>
    </row>
    <row r="8" spans="1:8" ht="110" customHeight="1" x14ac:dyDescent="0.2">
      <c r="A8" s="96" t="s">
        <v>54</v>
      </c>
      <c r="B8" s="97"/>
      <c r="C8" s="97" t="s">
        <v>16</v>
      </c>
      <c r="D8" s="97"/>
      <c r="E8" s="97"/>
      <c r="F8" s="97"/>
      <c r="G8" s="97"/>
      <c r="H8" s="98"/>
    </row>
    <row r="9" spans="1:8" s="2" customFormat="1" ht="30" customHeight="1" x14ac:dyDescent="0.2">
      <c r="A9" s="96" t="s">
        <v>55</v>
      </c>
      <c r="B9" s="97"/>
      <c r="C9" s="97"/>
      <c r="D9" s="97"/>
      <c r="E9" s="97"/>
      <c r="F9" s="97"/>
      <c r="G9" s="97"/>
      <c r="H9" s="98"/>
    </row>
    <row r="10" spans="1:8" s="2" customFormat="1" ht="90" customHeight="1" x14ac:dyDescent="0.2">
      <c r="A10" s="96" t="s">
        <v>56</v>
      </c>
      <c r="B10" s="97"/>
      <c r="C10" s="97"/>
      <c r="D10" s="97"/>
      <c r="E10" s="97"/>
      <c r="F10" s="97"/>
      <c r="G10" s="97"/>
      <c r="H10" s="98"/>
    </row>
    <row r="11" spans="1:8" s="2" customFormat="1" ht="30" customHeight="1" x14ac:dyDescent="0.2">
      <c r="A11" s="96" t="s">
        <v>57</v>
      </c>
      <c r="B11" s="97"/>
      <c r="C11" s="97"/>
      <c r="D11" s="97"/>
      <c r="E11" s="97"/>
      <c r="F11" s="97"/>
      <c r="G11" s="97"/>
      <c r="H11" s="98"/>
    </row>
    <row r="12" spans="1:8" ht="43" customHeight="1" x14ac:dyDescent="0.2">
      <c r="A12" s="96" t="s">
        <v>58</v>
      </c>
      <c r="B12" s="97"/>
      <c r="C12" s="97"/>
      <c r="D12" s="97"/>
      <c r="E12" s="97"/>
      <c r="F12" s="97"/>
      <c r="G12" s="97"/>
      <c r="H12" s="98"/>
    </row>
    <row r="13" spans="1:8" s="2" customFormat="1" ht="30" customHeight="1" x14ac:dyDescent="0.2">
      <c r="A13" s="96" t="s">
        <v>59</v>
      </c>
      <c r="B13" s="97"/>
      <c r="C13" s="97"/>
      <c r="D13" s="97"/>
      <c r="E13" s="97"/>
      <c r="F13" s="97"/>
      <c r="G13" s="97"/>
      <c r="H13" s="98"/>
    </row>
    <row r="14" spans="1:8" ht="110" customHeight="1" x14ac:dyDescent="0.2">
      <c r="A14" s="96" t="s">
        <v>60</v>
      </c>
      <c r="B14" s="97"/>
      <c r="C14" s="97"/>
      <c r="D14" s="97"/>
      <c r="E14" s="97"/>
      <c r="F14" s="97"/>
      <c r="G14" s="97"/>
      <c r="H14" s="98"/>
    </row>
    <row r="15" spans="1:8" s="2" customFormat="1" ht="30" customHeight="1" x14ac:dyDescent="0.2">
      <c r="A15" s="96" t="s">
        <v>61</v>
      </c>
      <c r="B15" s="97"/>
      <c r="C15" s="97"/>
      <c r="D15" s="97"/>
      <c r="E15" s="97"/>
      <c r="F15" s="97"/>
      <c r="G15" s="97"/>
      <c r="H15" s="98"/>
    </row>
    <row r="16" spans="1:8" s="2" customFormat="1" ht="80" customHeight="1" x14ac:dyDescent="0.2">
      <c r="A16" s="96" t="s">
        <v>62</v>
      </c>
      <c r="B16" s="97"/>
      <c r="C16" s="97"/>
      <c r="D16" s="97"/>
      <c r="E16" s="97"/>
      <c r="F16" s="97"/>
      <c r="G16" s="97"/>
      <c r="H16" s="98"/>
    </row>
    <row r="17" spans="1:8" ht="25" customHeight="1" x14ac:dyDescent="0.2">
      <c r="A17" s="75" t="s">
        <v>16</v>
      </c>
      <c r="B17" s="76" t="s">
        <v>63</v>
      </c>
      <c r="C17" s="76" t="s">
        <v>64</v>
      </c>
      <c r="D17" s="76" t="s">
        <v>65</v>
      </c>
      <c r="E17" s="76" t="s">
        <v>66</v>
      </c>
      <c r="F17" s="76" t="s">
        <v>67</v>
      </c>
      <c r="G17" s="76" t="s">
        <v>68</v>
      </c>
      <c r="H17" s="76" t="s">
        <v>69</v>
      </c>
    </row>
    <row r="18" spans="1:8" ht="20" customHeight="1" x14ac:dyDescent="0.2">
      <c r="A18" s="83" t="s">
        <v>11</v>
      </c>
      <c r="B18" s="85">
        <v>30000</v>
      </c>
      <c r="C18" s="85">
        <v>25000</v>
      </c>
      <c r="D18" s="85">
        <v>5000</v>
      </c>
      <c r="E18" s="85">
        <v>10000</v>
      </c>
      <c r="F18" s="85">
        <v>10000</v>
      </c>
      <c r="G18" s="85">
        <v>5000</v>
      </c>
      <c r="H18" s="85">
        <v>5000</v>
      </c>
    </row>
    <row r="19" spans="1:8" ht="20" customHeight="1" x14ac:dyDescent="0.2">
      <c r="A19" s="84" t="s">
        <v>10</v>
      </c>
      <c r="B19" s="85">
        <v>15000</v>
      </c>
      <c r="C19" s="85">
        <v>12500</v>
      </c>
      <c r="D19" s="85">
        <v>2500</v>
      </c>
      <c r="E19" s="85">
        <v>5000</v>
      </c>
      <c r="F19" s="85">
        <v>5000</v>
      </c>
      <c r="G19" s="85">
        <v>2500</v>
      </c>
      <c r="H19" s="85">
        <v>2500</v>
      </c>
    </row>
    <row r="20" spans="1:8" ht="20" customHeight="1" x14ac:dyDescent="0.2">
      <c r="A20" s="84" t="s">
        <v>9</v>
      </c>
      <c r="B20" s="85">
        <v>6000</v>
      </c>
      <c r="C20" s="85">
        <v>5000</v>
      </c>
      <c r="D20" s="85">
        <v>1000</v>
      </c>
      <c r="E20" s="85">
        <v>2000</v>
      </c>
      <c r="F20" s="85">
        <v>2000</v>
      </c>
      <c r="G20" s="85">
        <v>1000</v>
      </c>
      <c r="H20" s="85">
        <v>1000</v>
      </c>
    </row>
    <row r="21" spans="1:8" ht="20" customHeight="1" x14ac:dyDescent="0.2">
      <c r="A21" s="83" t="s">
        <v>8</v>
      </c>
      <c r="B21" s="85">
        <v>0</v>
      </c>
      <c r="C21" s="85">
        <v>0</v>
      </c>
      <c r="D21" s="85">
        <v>0</v>
      </c>
      <c r="E21" s="85">
        <v>0</v>
      </c>
      <c r="F21" s="85">
        <v>0</v>
      </c>
      <c r="G21" s="85">
        <v>0</v>
      </c>
      <c r="H21" s="85">
        <v>0</v>
      </c>
    </row>
    <row r="22" spans="1:8" ht="20" customHeight="1" x14ac:dyDescent="0.2">
      <c r="A22" s="83" t="s">
        <v>7</v>
      </c>
      <c r="B22" s="86" t="s">
        <v>18</v>
      </c>
      <c r="C22" s="74" t="s">
        <v>18</v>
      </c>
      <c r="D22" s="74" t="s">
        <v>18</v>
      </c>
      <c r="E22" s="74" t="s">
        <v>18</v>
      </c>
      <c r="F22" s="74" t="s">
        <v>18</v>
      </c>
      <c r="G22" s="74" t="s">
        <v>18</v>
      </c>
      <c r="H22" s="74" t="s">
        <v>18</v>
      </c>
    </row>
    <row r="23" spans="1:8" s="30" customFormat="1" ht="30" customHeight="1" x14ac:dyDescent="0.2">
      <c r="A23" s="99" t="s">
        <v>46</v>
      </c>
      <c r="B23" s="100"/>
      <c r="C23" s="100"/>
      <c r="D23" s="100"/>
      <c r="E23" s="100"/>
      <c r="F23" s="100"/>
      <c r="G23" s="100"/>
      <c r="H23" s="101"/>
    </row>
    <row r="24" spans="1:8" s="2" customFormat="1" ht="40" customHeight="1" x14ac:dyDescent="0.2">
      <c r="A24" s="102" t="s">
        <v>48</v>
      </c>
      <c r="B24" s="103"/>
      <c r="C24" s="103"/>
      <c r="D24" s="103"/>
      <c r="E24" s="103"/>
      <c r="F24" s="103"/>
      <c r="G24" s="103"/>
      <c r="H24" s="104"/>
    </row>
    <row r="25" spans="1:8" ht="20" customHeight="1" x14ac:dyDescent="0.2">
      <c r="A25" s="82" t="s">
        <v>6</v>
      </c>
      <c r="B25" s="77"/>
      <c r="C25" s="77"/>
      <c r="D25" s="77"/>
      <c r="E25" s="77"/>
      <c r="F25" s="77"/>
      <c r="G25" s="77"/>
      <c r="H25" s="78"/>
    </row>
  </sheetData>
  <sheetProtection algorithmName="SHA-512" hashValue="w4+JzGTBEFkpOyVRq39a7vqNVrQVRYdmgG+ppslmJ9sbtNIEvvXf+DrTivLi2b6kj8xEmJkH5n2Z//fOBFPu2w==" saltValue="hwih5oreslr+ccN1viSgCg==" spinCount="100000" sheet="1" objects="1" scenarios="1"/>
  <mergeCells count="18">
    <mergeCell ref="A15:H15"/>
    <mergeCell ref="A23:H23"/>
    <mergeCell ref="A24:H24"/>
    <mergeCell ref="A14:H14"/>
    <mergeCell ref="A16:H16"/>
    <mergeCell ref="A1:H1"/>
    <mergeCell ref="A2:H2"/>
    <mergeCell ref="A4:H4"/>
    <mergeCell ref="A6:H6"/>
    <mergeCell ref="A8:H8"/>
    <mergeCell ref="A13:H13"/>
    <mergeCell ref="A10:H10"/>
    <mergeCell ref="A12:H12"/>
    <mergeCell ref="A3:H3"/>
    <mergeCell ref="A5:H5"/>
    <mergeCell ref="A7:H7"/>
    <mergeCell ref="A9:H9"/>
    <mergeCell ref="A11:H11"/>
  </mergeCells>
  <pageMargins left="0.31496062992125984" right="0.31496062992125984" top="0.35433070866141736" bottom="0.35433070866141736" header="0.31496062992125984" footer="0.31496062992125984"/>
  <pageSetup paperSize="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B488A-CEE1-5042-8D0B-937987620DBD}">
  <dimension ref="A1:I7"/>
  <sheetViews>
    <sheetView showGridLines="0" workbookViewId="0">
      <selection activeCell="C16" sqref="C16"/>
    </sheetView>
  </sheetViews>
  <sheetFormatPr baseColWidth="10" defaultRowHeight="15" x14ac:dyDescent="0.2"/>
  <cols>
    <col min="1" max="1" width="60.83203125" customWidth="1"/>
    <col min="2" max="6" width="17.83203125" customWidth="1"/>
  </cols>
  <sheetData>
    <row r="1" spans="1:9" ht="30" customHeight="1" x14ac:dyDescent="0.2">
      <c r="A1" s="105" t="s">
        <v>47</v>
      </c>
      <c r="B1" s="105"/>
      <c r="C1" s="105"/>
      <c r="D1" s="105"/>
      <c r="E1" s="105"/>
      <c r="F1" s="105"/>
      <c r="G1" s="23"/>
      <c r="H1" s="23"/>
      <c r="I1" s="29"/>
    </row>
    <row r="2" spans="1:9" ht="50" customHeight="1" x14ac:dyDescent="0.2">
      <c r="A2" s="106" t="s">
        <v>38</v>
      </c>
      <c r="B2" s="106"/>
      <c r="C2" s="106"/>
      <c r="D2" s="106"/>
      <c r="E2" s="106"/>
      <c r="F2" s="106"/>
    </row>
    <row r="3" spans="1:9" ht="35" customHeight="1" x14ac:dyDescent="0.2">
      <c r="A3" s="79" t="s">
        <v>40</v>
      </c>
      <c r="B3" s="87" t="s">
        <v>25</v>
      </c>
      <c r="C3" s="87" t="s">
        <v>26</v>
      </c>
      <c r="D3" s="87" t="s">
        <v>27</v>
      </c>
      <c r="E3" s="87" t="s">
        <v>28</v>
      </c>
      <c r="F3" s="87" t="s">
        <v>29</v>
      </c>
    </row>
    <row r="4" spans="1:9" ht="30" customHeight="1" x14ac:dyDescent="0.2">
      <c r="A4" s="73" t="s">
        <v>41</v>
      </c>
      <c r="B4" s="88">
        <v>7500</v>
      </c>
      <c r="C4" s="88">
        <v>3750</v>
      </c>
      <c r="D4" s="88">
        <v>1500</v>
      </c>
      <c r="E4" s="88">
        <v>0</v>
      </c>
      <c r="F4" s="89" t="s">
        <v>18</v>
      </c>
    </row>
    <row r="5" spans="1:9" ht="30" customHeight="1" x14ac:dyDescent="0.2">
      <c r="A5" s="73" t="s">
        <v>43</v>
      </c>
      <c r="B5" s="88">
        <v>12500</v>
      </c>
      <c r="C5" s="88">
        <v>6250</v>
      </c>
      <c r="D5" s="88">
        <v>2500</v>
      </c>
      <c r="E5" s="88">
        <v>0</v>
      </c>
      <c r="F5" s="89" t="s">
        <v>18</v>
      </c>
    </row>
    <row r="6" spans="1:9" ht="30" customHeight="1" x14ac:dyDescent="0.2">
      <c r="A6" s="73" t="s">
        <v>44</v>
      </c>
      <c r="B6" s="88">
        <v>7500</v>
      </c>
      <c r="C6" s="88">
        <v>3750</v>
      </c>
      <c r="D6" s="88">
        <v>1500</v>
      </c>
      <c r="E6" s="88">
        <v>0</v>
      </c>
      <c r="F6" s="89" t="s">
        <v>18</v>
      </c>
    </row>
    <row r="7" spans="1:9" ht="30" customHeight="1" x14ac:dyDescent="0.2">
      <c r="A7" s="73" t="s">
        <v>42</v>
      </c>
      <c r="B7" s="88">
        <v>7500</v>
      </c>
      <c r="C7" s="88">
        <v>3750</v>
      </c>
      <c r="D7" s="88">
        <v>1500</v>
      </c>
      <c r="E7" s="88">
        <v>0</v>
      </c>
      <c r="F7" s="89" t="s">
        <v>18</v>
      </c>
    </row>
  </sheetData>
  <sheetProtection algorithmName="SHA-512" hashValue="cOLeehP6HtOr7Jw8SYPbRck4LFVB0L0uDpE9nNY4WvdA3dpaExtoK1TuYdxpVkFWA3QlaIMQ6T+k3QKtypaJxQ==" saltValue="cYnaIbncFjAb7ff3+uY9SA==" spinCount="100000" sheet="1" objects="1" scenarios="1"/>
  <mergeCells count="2">
    <mergeCell ref="A1:F1"/>
    <mergeCell ref="A2: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K28"/>
  <sheetViews>
    <sheetView showGridLines="0" zoomScale="85" zoomScaleNormal="85" zoomScalePageLayoutView="85" workbookViewId="0">
      <pane ySplit="1" topLeftCell="A2" activePane="bottomLeft" state="frozen"/>
      <selection pane="bottomLeft" activeCell="I1" sqref="I1:J1"/>
    </sheetView>
  </sheetViews>
  <sheetFormatPr baseColWidth="10" defaultColWidth="8.83203125" defaultRowHeight="13" x14ac:dyDescent="0.15"/>
  <cols>
    <col min="1" max="1" width="100.83203125" style="4" customWidth="1"/>
    <col min="2" max="2" width="2.83203125" style="6" customWidth="1"/>
    <col min="3" max="3" width="25.83203125" style="5" customWidth="1"/>
    <col min="4" max="4" width="3.83203125" style="5" customWidth="1"/>
    <col min="5" max="5" width="2.83203125" style="5" customWidth="1"/>
    <col min="6" max="6" width="25.83203125" style="5" customWidth="1"/>
    <col min="7" max="7" width="3.83203125" style="5" customWidth="1"/>
    <col min="8" max="8" width="2.83203125" style="5" customWidth="1"/>
    <col min="9" max="9" width="25.83203125" style="4" customWidth="1"/>
    <col min="10" max="10" width="3.83203125" style="4" customWidth="1"/>
    <col min="11" max="11" width="11.6640625" style="4" bestFit="1" customWidth="1"/>
    <col min="12" max="16384" width="8.83203125" style="4"/>
  </cols>
  <sheetData>
    <row r="1" spans="1:11" ht="50" customHeight="1" x14ac:dyDescent="0.2">
      <c r="A1" s="68" t="s">
        <v>0</v>
      </c>
      <c r="B1" s="13"/>
      <c r="C1" s="116" t="s">
        <v>4</v>
      </c>
      <c r="D1" s="117"/>
      <c r="E1" s="13"/>
      <c r="F1" s="116" t="s">
        <v>4</v>
      </c>
      <c r="G1" s="117"/>
      <c r="H1" s="13"/>
      <c r="I1" s="116" t="s">
        <v>4</v>
      </c>
      <c r="J1" s="117"/>
      <c r="K1" s="3"/>
    </row>
    <row r="2" spans="1:11" ht="33" customHeight="1" x14ac:dyDescent="0.15">
      <c r="A2" s="72" t="s">
        <v>37</v>
      </c>
      <c r="B2" s="7"/>
      <c r="C2" s="114" t="s">
        <v>16</v>
      </c>
      <c r="D2" s="115"/>
      <c r="E2" s="7"/>
      <c r="F2" s="114" t="s">
        <v>16</v>
      </c>
      <c r="G2" s="115"/>
      <c r="H2" s="7"/>
      <c r="I2" s="114" t="s">
        <v>16</v>
      </c>
      <c r="J2" s="115"/>
    </row>
    <row r="3" spans="1:11" ht="20" customHeight="1" x14ac:dyDescent="0.15">
      <c r="A3" s="91" t="str">
        <f>'Beoordelen open vragen'!A3</f>
        <v>7.1.1	BELEVING SCHONE SCHOLEN</v>
      </c>
      <c r="B3" s="8"/>
      <c r="C3" s="11" t="s">
        <v>16</v>
      </c>
      <c r="D3" s="12"/>
      <c r="E3" s="8"/>
      <c r="F3" s="11" t="s">
        <v>16</v>
      </c>
      <c r="G3" s="12"/>
      <c r="H3" s="8"/>
      <c r="I3" s="11" t="s">
        <v>16</v>
      </c>
      <c r="J3" s="12"/>
    </row>
    <row r="4" spans="1:11" ht="210" customHeight="1" x14ac:dyDescent="0.15">
      <c r="A4" s="90" t="str">
        <f>'Beoordelen open vragen'!A4</f>
        <v>Schoon is een beleving! De dag beginnen met een schone school voor leerlingen en medewerkers, iedere dag weer, dat is waar de aanbestedende dienst naar streeft. Met deze aanbesteding wil de aanbestedende dienst een partij selecteren die als geen ander begrijpt dat schoonmaak meer is dan alleen een werkprogramma uitvoeren en afvinken. Bij een schone school hoort een fris gevoel en een prettige geur! Inschrijver dient te beschrijven op maximaal 3 A4 wat zij verstaat onder schoon? Inschrijver beschrijft daarbij minimaal;
-	Welke invulling gaat inschrijver geven aan de beleving van schoon?
-	Op welke wijze zorgt inschrijver ervoor dat dit dagelijkse praktijk is gedurende de gehele looptijd van de overeenkomst? 
-	Welke meerwaarde biedt inschrijver naast het afwerken van alleen het geëiste schoonmaakprogramma? 
-	Hoe zien jullie de schoonmaak gedurende de gehele dag, waarbij er ook zichtbaar wordt schoongemaakt? 
-	Welke extra structurele maatregelen treft de inschrijver om het verspreiden van virussen aan deurknopen, deurgrepen en andere contactelementen in de scholen te minimaliseren? Welke desinfectie past inschrijver permanent toe? 
-	Op welke wijze geeft inschrijver invulling aan diverse seizoensinvloeden zoals de herfst en winter wanneer er extra aandacht aan het inlopen van vuil en vocht moet worden gegeven?</v>
      </c>
      <c r="B4" s="8"/>
      <c r="C4" s="120" t="s">
        <v>3</v>
      </c>
      <c r="D4" s="121"/>
      <c r="E4" s="8"/>
      <c r="F4" s="118" t="s">
        <v>3</v>
      </c>
      <c r="G4" s="119"/>
      <c r="H4" s="8"/>
      <c r="I4" s="118" t="s">
        <v>3</v>
      </c>
      <c r="J4" s="119"/>
    </row>
    <row r="5" spans="1:11" ht="20" customHeight="1" x14ac:dyDescent="0.15">
      <c r="A5" s="80" t="str">
        <f>'Beoordelen open vragen'!A5</f>
        <v>7.1.2	GOED WERKGEVERSCHAP</v>
      </c>
      <c r="B5" s="8"/>
      <c r="C5" s="11" t="s">
        <v>16</v>
      </c>
      <c r="D5" s="17"/>
      <c r="E5" s="8"/>
      <c r="F5" s="11" t="s">
        <v>16</v>
      </c>
      <c r="G5" s="17"/>
      <c r="H5" s="8"/>
      <c r="I5" s="11" t="s">
        <v>16</v>
      </c>
      <c r="J5" s="17"/>
    </row>
    <row r="6" spans="1:11" ht="200" customHeight="1" x14ac:dyDescent="0.15">
      <c r="A6" s="81" t="str">
        <f>'Beoordelen open vragen'!A6</f>
        <v>Inschrijver dient te beschrijven op maximaal 3 A4 op welke wijze zij invulling geef aan goed werkgeverschap gericht op haar werknemers en beschrijft daarbij minimaal;
-	Hoe de vaste en flexibele werknemers worden zij gestimuleerd en gemotiveerd in hun werken ten einde een goede schoonmaakkwaliteit te realiseren en wat de rol van de direct leidinggevende hier in is; 
-	Hoe zorgt inschrijver er voor dat de betrokkenheid van de schoonmakers bij de organisatie van de aanbestedende dienst stijgt, zodat de medewerkers van het schoonmaakbedrijf blij en trots zijn om bij de aanbestedende dienst te mogen werken en trots zijn op een schone school; 
-	Op welke wijze zorgt inschrijver voor een goede overgang van medewerkers van het huidige schoonmaakbedrijf, daarbij lettend op; het functioneren en motivatie van de medewerkers in relatie tot de nieuwe overeenkomst en uitgangspunten van deze aanbesteding;
-	Daarnaast dient inschrijver te beschrijven hoe en in welke mate zij de eventueel te verkrijgen bonus laat toekomen aan de medewerkers die de schoonmaakwerkzaamheden op de locaties van de aanbestedende dienst uitvoeren, zodat zij beloont worden voor hun meerwaarde hierin;
-	Welke trainingen en opleidingen krijgen medewerkers van de inschrijver, gericht op communicatie, vakkennis en veiligheid.</v>
      </c>
      <c r="B6" s="8"/>
      <c r="C6" s="120" t="s">
        <v>3</v>
      </c>
      <c r="D6" s="121"/>
      <c r="E6" s="8"/>
      <c r="F6" s="118" t="s">
        <v>3</v>
      </c>
      <c r="G6" s="119"/>
      <c r="H6" s="8"/>
      <c r="I6" s="118" t="s">
        <v>3</v>
      </c>
      <c r="J6" s="119"/>
    </row>
    <row r="7" spans="1:11" ht="27" customHeight="1" x14ac:dyDescent="0.15">
      <c r="A7" s="80" t="str">
        <f>'Beoordelen open vragen'!A7</f>
        <v>7.1.3	ONDERHOUD VLOEREN</v>
      </c>
      <c r="B7" s="8"/>
      <c r="C7" s="11" t="s">
        <v>16</v>
      </c>
      <c r="D7" s="17"/>
      <c r="E7" s="8"/>
      <c r="F7" s="11" t="s">
        <v>16</v>
      </c>
      <c r="G7" s="17"/>
      <c r="H7" s="8"/>
      <c r="I7" s="11" t="s">
        <v>16</v>
      </c>
      <c r="J7" s="17"/>
    </row>
    <row r="8" spans="1:11" ht="160" customHeight="1" x14ac:dyDescent="0.15">
      <c r="A8" s="81" t="str">
        <f>'Beoordelen open vragen'!A8</f>
        <v xml:space="preserve">De aanbestedende dienst heeft diverse locaties die veelal ook verschillende vloeren hebben, zoals hout, marmoleum, linoleum, stof, PVC, rubberen en stenen vloeren. Bij een aantal locaties is er mogelijk sprake van achterstallig onderhoud. Tijdens de locatiebezoeken kunt u zich bekendmaken met deze locaties en de verschillende vloeren. Inschrijver dient per locatie een plan van aanpak in op maximaal 4 A4 voor;
-	het (eventueel achterstallige) onderhoud van de vloeren aan te leveren met daarin het advies met betrekking herstel en tot de reguliere schoonmaak; 
-	het periodieke onderhoud en het eventuele jaarlijkse onderhoud.
Inschrijver houdt hierbij rekening met de verschillende vloeren in relatie tot het praktijkonderwijs. </v>
      </c>
      <c r="B8" s="8"/>
      <c r="C8" s="122" t="s">
        <v>3</v>
      </c>
      <c r="D8" s="119"/>
      <c r="E8" s="8"/>
      <c r="F8" s="118" t="s">
        <v>3</v>
      </c>
      <c r="G8" s="119"/>
      <c r="H8" s="8"/>
      <c r="I8" s="118" t="s">
        <v>3</v>
      </c>
      <c r="J8" s="119"/>
    </row>
    <row r="9" spans="1:11" ht="20" customHeight="1" x14ac:dyDescent="0.15">
      <c r="A9" s="80" t="str">
        <f>'Beoordelen open vragen'!A9</f>
        <v xml:space="preserve">7.1.4	INVULLING WERKZAAMHEDEN LEIDINGGEVENDE </v>
      </c>
      <c r="B9" s="8"/>
      <c r="C9" s="11" t="s">
        <v>16</v>
      </c>
      <c r="D9" s="17"/>
      <c r="E9" s="8"/>
      <c r="F9" s="11" t="s">
        <v>16</v>
      </c>
      <c r="G9" s="17"/>
      <c r="H9" s="8"/>
      <c r="I9" s="11" t="s">
        <v>16</v>
      </c>
      <c r="J9" s="17"/>
    </row>
    <row r="10" spans="1:11" ht="160" customHeight="1" x14ac:dyDescent="0.15">
      <c r="A10" s="81" t="str">
        <f>'Beoordelen open vragen'!A10</f>
        <v>De aanbestedende dienst wil van inschrijver weten op welke wijze zij een invulling geeft aan de dagelijkse leiding van de schoonmaak. Inschrijver dient te beschrijven op maximaal 1 A4;
-	Hoe borgt inschrijver de drie taken die juist thuishoren bij een leidinggevende van de schoonmaakwerkzaamheden? De drie taken zijn (1) het uitvoeren van de controles en het rapporteren hiervan, (2) het leidinggeven aan de schoonmakers en (3) het eventueel meewerken/ mede schoonmaken;
-	Op welke wijze inschrijver invulling geeft op iedere locatie aan de functie leidinggevende waarbij minimaal beschreven wordt (a) hoeveel uur deze per locatie ingezet gaat worden en (b) welke extra aanvullende diensten er geboden worden bovenop de uitvoering van het werkprogramma?</v>
      </c>
      <c r="B10" s="8"/>
      <c r="C10" s="122" t="s">
        <v>3</v>
      </c>
      <c r="D10" s="119"/>
      <c r="E10" s="8"/>
      <c r="F10" s="118" t="s">
        <v>3</v>
      </c>
      <c r="G10" s="119"/>
      <c r="H10" s="8"/>
      <c r="I10" s="118" t="s">
        <v>3</v>
      </c>
      <c r="J10" s="119"/>
    </row>
    <row r="11" spans="1:11" ht="20" customHeight="1" x14ac:dyDescent="0.15">
      <c r="A11" s="80" t="str">
        <f>'Beoordelen open vragen'!A11</f>
        <v>7.1.5	KWALITEITSVERBETERING</v>
      </c>
      <c r="B11" s="8"/>
      <c r="C11" s="11" t="s">
        <v>16</v>
      </c>
      <c r="D11" s="17"/>
      <c r="E11" s="8"/>
      <c r="F11" s="11" t="s">
        <v>16</v>
      </c>
      <c r="G11" s="17"/>
      <c r="H11" s="8"/>
      <c r="I11" s="11" t="s">
        <v>16</v>
      </c>
      <c r="J11" s="17"/>
    </row>
    <row r="12" spans="1:11" ht="160" customHeight="1" x14ac:dyDescent="0.15">
      <c r="A12" s="81" t="str">
        <f>'Beoordelen open vragen'!A12</f>
        <v>Inschrijvers hebben de mogelijkheid om de gebouwen te bezoeken tijdens de aanbestedingsprocedure (zie hiervoor het aanbestedingsdocument). Hoe kan de kwaliteit van de schoonmaak omhoog op wat u heeft waargenomen tijdens het locatiebezoek? Wat is u concreet opgevallen aan verbeterpunten? Wat is uw visie hierop? Inschrijver dient dit te beschrijven op maximaal 2 A4.</v>
      </c>
      <c r="B12" s="8"/>
      <c r="C12" s="122" t="s">
        <v>3</v>
      </c>
      <c r="D12" s="119"/>
      <c r="E12" s="8"/>
      <c r="F12" s="118" t="s">
        <v>3</v>
      </c>
      <c r="G12" s="119"/>
      <c r="H12" s="8"/>
      <c r="I12" s="118" t="s">
        <v>3</v>
      </c>
      <c r="J12" s="119"/>
    </row>
    <row r="13" spans="1:11" ht="20" customHeight="1" x14ac:dyDescent="0.15">
      <c r="A13" s="80" t="str">
        <f>'Beoordelen open vragen'!A13</f>
        <v xml:space="preserve">7.1.6	OVERMACHTSSITUATIES </v>
      </c>
      <c r="B13" s="8"/>
      <c r="C13" s="11" t="s">
        <v>16</v>
      </c>
      <c r="D13" s="17"/>
      <c r="E13" s="8"/>
      <c r="F13" s="11" t="s">
        <v>16</v>
      </c>
      <c r="G13" s="17"/>
      <c r="H13" s="8"/>
      <c r="I13" s="11" t="s">
        <v>16</v>
      </c>
      <c r="J13" s="17"/>
    </row>
    <row r="14" spans="1:11" ht="160" customHeight="1" x14ac:dyDescent="0.15">
      <c r="A14" s="81" t="str">
        <f>'Beoordelen open vragen'!A14</f>
        <v>Inschrijver beschrijft op maximaal 3 A4 op welke wijze zij handelt in een situatie wanneer de COVID-19 crisis of een andere overmachtssituatie, waarbij de scholen (deels) zijn gesloten en er weinig tot geen dagelijkse werkzaamheden zijn uit te voeren, langer duurt dan 3 maanden. Inschrijver dient hierbij haar visie in en schrijft een plan van aanpak/ voorstel waarbij minimaal de volgende aandachtpunten zijn uitgewerkt:
-	Welke werkzaamheden zijn nog wel uit te voeren?
-	Hoe zal dit financieel worden doorbelast aan de aanbestedende dienst?
-	Hoe gaat inschrijver om met het personeel dat normaliter is ingezet op de scholen, zowel vaste als flexibele schoonmakers als leidinggevende(n)?
-	Welke meerwaarde kunt u bieden met betrekking tot bijvoorbeeld extra desinfectie, intensievere schoonmaakwerkzaamheden, aanpassing werkprogramma’s, etc.?</v>
      </c>
      <c r="B14" s="8"/>
      <c r="C14" s="122" t="s">
        <v>3</v>
      </c>
      <c r="D14" s="119"/>
      <c r="E14" s="8"/>
      <c r="F14" s="118" t="s">
        <v>3</v>
      </c>
      <c r="G14" s="119"/>
      <c r="H14" s="8"/>
      <c r="I14" s="118" t="s">
        <v>3</v>
      </c>
      <c r="J14" s="119"/>
    </row>
    <row r="15" spans="1:11" ht="20" customHeight="1" x14ac:dyDescent="0.15">
      <c r="A15" s="80" t="str">
        <f>'Beoordelen open vragen'!A15</f>
        <v>7.1.7	MILIEU EN DUURZAAMHEID</v>
      </c>
      <c r="B15" s="8"/>
      <c r="C15" s="11" t="s">
        <v>16</v>
      </c>
      <c r="D15" s="17"/>
      <c r="E15" s="8"/>
      <c r="F15" s="11" t="s">
        <v>16</v>
      </c>
      <c r="G15" s="17"/>
      <c r="H15" s="8"/>
      <c r="I15" s="11" t="s">
        <v>16</v>
      </c>
      <c r="J15" s="17"/>
    </row>
    <row r="16" spans="1:11" ht="160" customHeight="1" x14ac:dyDescent="0.15">
      <c r="A16" s="81" t="str">
        <f>'Beoordelen open vragen'!A16</f>
        <v xml:space="preserve">Inschrijver beschrijft op maximaal 1 A4 op welke wijze zij bijdraagt aan een beter milieu en duurzaamheid en geeft antwoord op de volgende vragen;
-	Hoe ecologisch verantwoord zijn de schoonmaakmiddelen die door inschrijver gebruikt worden ten behoeve van een lagere milieu impact?
-	Welke opleidingen en/of werkinstructies geeft u uw medewerkers over het gebruik van schoonmaakmiddelen en energiebesparing?
-	Op welke wijze scheidt u het afval op de locatie van de aanbestedende dienst?
-	Hoe duurzaam zijn de materialen, vervoermiddelen en schoonmaakapparatuur die inschrijver gebruikt bij de uitvoering van haar werkzaamheden? </v>
      </c>
      <c r="B16" s="8"/>
      <c r="C16" s="122" t="s">
        <v>3</v>
      </c>
      <c r="D16" s="119"/>
      <c r="E16" s="8"/>
      <c r="F16" s="118" t="s">
        <v>3</v>
      </c>
      <c r="G16" s="119"/>
      <c r="H16" s="8"/>
      <c r="I16" s="118" t="s">
        <v>3</v>
      </c>
      <c r="J16" s="119"/>
    </row>
    <row r="17" spans="1:10" ht="20" customHeight="1" x14ac:dyDescent="0.15">
      <c r="A17" s="69"/>
      <c r="B17" s="9"/>
      <c r="C17" s="70"/>
      <c r="D17" s="70"/>
      <c r="E17" s="9"/>
      <c r="F17" s="70"/>
      <c r="G17" s="70"/>
      <c r="H17" s="9"/>
      <c r="I17" s="70"/>
      <c r="J17" s="71"/>
    </row>
    <row r="19" spans="1:10" ht="33" customHeight="1" x14ac:dyDescent="0.15">
      <c r="A19" s="72" t="str">
        <f>'Beoordelen interview'!A1</f>
        <v>7.3	Interviewvragen sleutelfunctionarissen</v>
      </c>
      <c r="B19" s="7"/>
      <c r="C19" s="114"/>
      <c r="D19" s="115"/>
      <c r="E19" s="7"/>
      <c r="F19" s="114"/>
      <c r="G19" s="115"/>
      <c r="H19" s="94"/>
      <c r="I19" s="107"/>
      <c r="J19" s="107"/>
    </row>
    <row r="20" spans="1:10" s="1" customFormat="1" ht="20" customHeight="1" x14ac:dyDescent="0.15">
      <c r="A20" s="109" t="str">
        <f>'Beoordelen interview'!A4:A4</f>
        <v>Vraag 1</v>
      </c>
      <c r="B20" s="33"/>
      <c r="C20" s="11" t="s">
        <v>16</v>
      </c>
      <c r="D20" s="34"/>
      <c r="E20" s="33"/>
      <c r="F20" s="11" t="s">
        <v>16</v>
      </c>
      <c r="G20" s="34"/>
      <c r="I20" s="95" t="s">
        <v>16</v>
      </c>
      <c r="J20" s="34"/>
    </row>
    <row r="21" spans="1:10" s="1" customFormat="1" ht="160" customHeight="1" x14ac:dyDescent="0.15">
      <c r="A21" s="110"/>
      <c r="B21" s="33"/>
      <c r="C21" s="111" t="s">
        <v>3</v>
      </c>
      <c r="D21" s="112"/>
      <c r="E21" s="33"/>
      <c r="F21" s="113" t="s">
        <v>3</v>
      </c>
      <c r="G21" s="112"/>
      <c r="I21" s="108" t="s">
        <v>3</v>
      </c>
      <c r="J21" s="108"/>
    </row>
    <row r="22" spans="1:10" s="1" customFormat="1" ht="21" customHeight="1" x14ac:dyDescent="0.15">
      <c r="A22" s="109" t="str">
        <f>'Beoordelen interview'!A5:A5</f>
        <v>Vraag 2</v>
      </c>
      <c r="B22" s="33"/>
      <c r="C22" s="11" t="s">
        <v>16</v>
      </c>
      <c r="D22" s="34"/>
      <c r="E22" s="33"/>
      <c r="F22" s="11" t="s">
        <v>16</v>
      </c>
      <c r="G22" s="34"/>
      <c r="I22" s="95" t="s">
        <v>16</v>
      </c>
      <c r="J22" s="34"/>
    </row>
    <row r="23" spans="1:10" s="1" customFormat="1" ht="160" customHeight="1" x14ac:dyDescent="0.15">
      <c r="A23" s="110"/>
      <c r="B23" s="33"/>
      <c r="C23" s="111" t="s">
        <v>3</v>
      </c>
      <c r="D23" s="112"/>
      <c r="E23" s="33"/>
      <c r="F23" s="113" t="s">
        <v>3</v>
      </c>
      <c r="G23" s="112"/>
      <c r="I23" s="108" t="s">
        <v>3</v>
      </c>
      <c r="J23" s="108"/>
    </row>
    <row r="24" spans="1:10" s="1" customFormat="1" ht="26" customHeight="1" x14ac:dyDescent="0.15">
      <c r="A24" s="109" t="str">
        <f>'Beoordelen interview'!A6:A6</f>
        <v>Vraag 3</v>
      </c>
      <c r="B24" s="33"/>
      <c r="C24" s="11" t="s">
        <v>16</v>
      </c>
      <c r="D24" s="34"/>
      <c r="E24" s="33"/>
      <c r="F24" s="11" t="s">
        <v>16</v>
      </c>
      <c r="G24" s="34"/>
      <c r="I24" s="95" t="s">
        <v>16</v>
      </c>
      <c r="J24" s="34"/>
    </row>
    <row r="25" spans="1:10" s="1" customFormat="1" ht="160" customHeight="1" x14ac:dyDescent="0.15">
      <c r="A25" s="110"/>
      <c r="B25" s="33"/>
      <c r="C25" s="111" t="s">
        <v>3</v>
      </c>
      <c r="D25" s="112"/>
      <c r="E25" s="33"/>
      <c r="F25" s="113" t="s">
        <v>3</v>
      </c>
      <c r="G25" s="112"/>
      <c r="I25" s="108" t="s">
        <v>3</v>
      </c>
      <c r="J25" s="108"/>
    </row>
    <row r="26" spans="1:10" s="1" customFormat="1" ht="22" customHeight="1" x14ac:dyDescent="0.15">
      <c r="A26" s="109" t="str">
        <f>'Beoordelen interview'!A7:A7</f>
        <v>Vraag 4</v>
      </c>
      <c r="B26" s="33"/>
      <c r="C26" s="11" t="s">
        <v>16</v>
      </c>
      <c r="D26" s="34"/>
      <c r="E26" s="33"/>
      <c r="F26" s="11" t="s">
        <v>16</v>
      </c>
      <c r="G26" s="34"/>
      <c r="I26" s="95" t="s">
        <v>16</v>
      </c>
      <c r="J26" s="34"/>
    </row>
    <row r="27" spans="1:10" s="1" customFormat="1" ht="160" customHeight="1" x14ac:dyDescent="0.15">
      <c r="A27" s="110"/>
      <c r="B27" s="33"/>
      <c r="C27" s="111" t="s">
        <v>3</v>
      </c>
      <c r="D27" s="112"/>
      <c r="E27" s="33"/>
      <c r="F27" s="113" t="s">
        <v>3</v>
      </c>
      <c r="G27" s="112"/>
      <c r="I27" s="108" t="s">
        <v>3</v>
      </c>
      <c r="J27" s="108"/>
    </row>
    <row r="28" spans="1:10" ht="20" customHeight="1" x14ac:dyDescent="0.15">
      <c r="A28" s="69"/>
      <c r="B28" s="9"/>
      <c r="C28" s="70"/>
      <c r="D28" s="70"/>
      <c r="E28" s="9"/>
      <c r="F28" s="70"/>
      <c r="G28" s="70"/>
      <c r="H28" s="9"/>
      <c r="I28" s="70"/>
      <c r="J28" s="71"/>
    </row>
  </sheetData>
  <sheetProtection algorithmName="SHA-512" hashValue="7CpA3NZSRjQP8wPgEezLNHAExtD2wbt41JNYbmYvBmr7pgUVuHgTFrsw47RAm02Vk6YGnpBEe6APwXT99S4QAg==" saltValue="qPRi5iy6pIfnWkFt1ZnoyA==" spinCount="100000" sheet="1" objects="1" scenarios="1"/>
  <mergeCells count="46">
    <mergeCell ref="C14:D14"/>
    <mergeCell ref="I14:J14"/>
    <mergeCell ref="I12:J12"/>
    <mergeCell ref="I6:J6"/>
    <mergeCell ref="C16:D16"/>
    <mergeCell ref="F16:G16"/>
    <mergeCell ref="I16:J16"/>
    <mergeCell ref="F14:G14"/>
    <mergeCell ref="F12:G12"/>
    <mergeCell ref="C12:D12"/>
    <mergeCell ref="F6:G6"/>
    <mergeCell ref="C6:D6"/>
    <mergeCell ref="C8:D8"/>
    <mergeCell ref="C10:D10"/>
    <mergeCell ref="I1:J1"/>
    <mergeCell ref="I8:J8"/>
    <mergeCell ref="I10:J10"/>
    <mergeCell ref="C2:D2"/>
    <mergeCell ref="I2:J2"/>
    <mergeCell ref="C1:D1"/>
    <mergeCell ref="F1:G1"/>
    <mergeCell ref="F8:G8"/>
    <mergeCell ref="F10:G10"/>
    <mergeCell ref="F2:G2"/>
    <mergeCell ref="C4:D4"/>
    <mergeCell ref="F4:G4"/>
    <mergeCell ref="I4:J4"/>
    <mergeCell ref="C19:D19"/>
    <mergeCell ref="F19:G19"/>
    <mergeCell ref="A20:A21"/>
    <mergeCell ref="C21:D21"/>
    <mergeCell ref="F21:G21"/>
    <mergeCell ref="A26:A27"/>
    <mergeCell ref="C27:D27"/>
    <mergeCell ref="F27:G27"/>
    <mergeCell ref="A22:A23"/>
    <mergeCell ref="C23:D23"/>
    <mergeCell ref="F23:G23"/>
    <mergeCell ref="A24:A25"/>
    <mergeCell ref="C25:D25"/>
    <mergeCell ref="F25:G25"/>
    <mergeCell ref="I19:J19"/>
    <mergeCell ref="I21:J21"/>
    <mergeCell ref="I23:J23"/>
    <mergeCell ref="I25:J25"/>
    <mergeCell ref="I27:J27"/>
  </mergeCells>
  <dataValidations count="1">
    <dataValidation type="list" errorStyle="warning" allowBlank="1" showErrorMessage="1" error="Voer juiste waarde in. " sqref="C3 F3 I3 I5 F5 C5 C7 F7 I7 I9 F9 C9 C11 F11 I11 I13 F13 C13 C15 F15 I15 I20 F20 C20 C22 F22 I22 I24 F24 C24 C26 F26 I26" xr:uid="{CFADCB4A-99DB-AF4D-B4E3-C5FD69184C31}">
      <formula1>SCORE</formula1>
    </dataValidation>
  </dataValidations>
  <pageMargins left="0.7" right="0.7" top="0.75" bottom="0.75" header="0.3" footer="0.3"/>
  <pageSetup paperSize="8" scale="4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28"/>
  <sheetViews>
    <sheetView showGridLines="0" zoomScale="85" zoomScaleNormal="85" zoomScalePageLayoutView="85" workbookViewId="0">
      <pane ySplit="1" topLeftCell="A2" activePane="bottomLeft" state="frozen"/>
      <selection pane="bottomLeft" activeCell="C5" sqref="C5"/>
    </sheetView>
  </sheetViews>
  <sheetFormatPr baseColWidth="10" defaultColWidth="8.83203125" defaultRowHeight="13" x14ac:dyDescent="0.15"/>
  <cols>
    <col min="1" max="1" width="100.83203125" style="4" customWidth="1"/>
    <col min="2" max="2" width="2.83203125" style="6" customWidth="1"/>
    <col min="3" max="3" width="25.83203125" style="5" customWidth="1"/>
    <col min="4" max="4" width="3.83203125" style="5" customWidth="1"/>
    <col min="5" max="5" width="2.83203125" style="5" customWidth="1"/>
    <col min="6" max="6" width="25.83203125" style="5" customWidth="1"/>
    <col min="7" max="7" width="3.83203125" style="5" customWidth="1"/>
    <col min="8" max="8" width="2.83203125" style="5" customWidth="1"/>
    <col min="9" max="9" width="25.83203125" style="4" customWidth="1"/>
    <col min="10" max="10" width="3.83203125" style="4" customWidth="1"/>
    <col min="11" max="11" width="11.6640625" style="4" bestFit="1" customWidth="1"/>
    <col min="12" max="16384" width="8.83203125" style="1"/>
  </cols>
  <sheetData>
    <row r="1" spans="1:11" s="4" customFormat="1" ht="50" customHeight="1" x14ac:dyDescent="0.2">
      <c r="A1" s="68" t="s">
        <v>1</v>
      </c>
      <c r="B1" s="13"/>
      <c r="C1" s="123" t="str">
        <f>'Beoordelaar 1'!C1:D1</f>
        <v>&lt;NAAM INSCHRIJVER&gt;</v>
      </c>
      <c r="D1" s="124"/>
      <c r="E1" s="13"/>
      <c r="F1" s="123" t="str">
        <f>'Beoordelaar 1'!F1:G1</f>
        <v>&lt;NAAM INSCHRIJVER&gt;</v>
      </c>
      <c r="G1" s="124"/>
      <c r="H1" s="13"/>
      <c r="I1" s="123" t="str">
        <f>'Beoordelaar 1'!I1:J1</f>
        <v>&lt;NAAM INSCHRIJVER&gt;</v>
      </c>
      <c r="J1" s="124"/>
      <c r="K1" s="3"/>
    </row>
    <row r="2" spans="1:11" s="4" customFormat="1" ht="33" customHeight="1" x14ac:dyDescent="0.15">
      <c r="A2" s="72" t="s">
        <v>37</v>
      </c>
      <c r="B2" s="7"/>
      <c r="C2" s="114" t="s">
        <v>16</v>
      </c>
      <c r="D2" s="115"/>
      <c r="E2" s="7"/>
      <c r="F2" s="114" t="s">
        <v>16</v>
      </c>
      <c r="G2" s="115"/>
      <c r="H2" s="7"/>
      <c r="I2" s="114" t="s">
        <v>16</v>
      </c>
      <c r="J2" s="115"/>
    </row>
    <row r="3" spans="1:11" s="4" customFormat="1" ht="20" customHeight="1" x14ac:dyDescent="0.15">
      <c r="A3" s="91" t="str">
        <f>'Beoordelen open vragen'!A3</f>
        <v>7.1.1	BELEVING SCHONE SCHOLEN</v>
      </c>
      <c r="B3" s="8"/>
      <c r="C3" s="11" t="s">
        <v>16</v>
      </c>
      <c r="D3" s="12"/>
      <c r="E3" s="8"/>
      <c r="F3" s="11" t="s">
        <v>16</v>
      </c>
      <c r="G3" s="12"/>
      <c r="H3" s="8"/>
      <c r="I3" s="11" t="s">
        <v>16</v>
      </c>
      <c r="J3" s="12"/>
    </row>
    <row r="4" spans="1:11" s="4" customFormat="1" ht="210" customHeight="1" x14ac:dyDescent="0.15">
      <c r="A4" s="90" t="str">
        <f>'Beoordelen open vragen'!A4</f>
        <v>Schoon is een beleving! De dag beginnen met een schone school voor leerlingen en medewerkers, iedere dag weer, dat is waar de aanbestedende dienst naar streeft. Met deze aanbesteding wil de aanbestedende dienst een partij selecteren die als geen ander begrijpt dat schoonmaak meer is dan alleen een werkprogramma uitvoeren en afvinken. Bij een schone school hoort een fris gevoel en een prettige geur! Inschrijver dient te beschrijven op maximaal 3 A4 wat zij verstaat onder schoon? Inschrijver beschrijft daarbij minimaal;
-	Welke invulling gaat inschrijver geven aan de beleving van schoon?
-	Op welke wijze zorgt inschrijver ervoor dat dit dagelijkse praktijk is gedurende de gehele looptijd van de overeenkomst? 
-	Welke meerwaarde biedt inschrijver naast het afwerken van alleen het geëiste schoonmaakprogramma? 
-	Hoe zien jullie de schoonmaak gedurende de gehele dag, waarbij er ook zichtbaar wordt schoongemaakt? 
-	Welke extra structurele maatregelen treft de inschrijver om het verspreiden van virussen aan deurknopen, deurgrepen en andere contactelementen in de scholen te minimaliseren? Welke desinfectie past inschrijver permanent toe? 
-	Op welke wijze geeft inschrijver invulling aan diverse seizoensinvloeden zoals de herfst en winter wanneer er extra aandacht aan het inlopen van vuil en vocht moet worden gegeven?</v>
      </c>
      <c r="B4" s="8"/>
      <c r="C4" s="120" t="s">
        <v>3</v>
      </c>
      <c r="D4" s="121"/>
      <c r="E4" s="8"/>
      <c r="F4" s="118" t="s">
        <v>3</v>
      </c>
      <c r="G4" s="119"/>
      <c r="H4" s="8"/>
      <c r="I4" s="118" t="s">
        <v>3</v>
      </c>
      <c r="J4" s="119"/>
    </row>
    <row r="5" spans="1:11" s="4" customFormat="1" ht="20" customHeight="1" x14ac:dyDescent="0.15">
      <c r="A5" s="80" t="str">
        <f>'Beoordelen open vragen'!A5</f>
        <v>7.1.2	GOED WERKGEVERSCHAP</v>
      </c>
      <c r="B5" s="8"/>
      <c r="C5" s="11" t="s">
        <v>16</v>
      </c>
      <c r="D5" s="17"/>
      <c r="E5" s="8"/>
      <c r="F5" s="11" t="s">
        <v>16</v>
      </c>
      <c r="G5" s="17"/>
      <c r="H5" s="8"/>
      <c r="I5" s="11" t="s">
        <v>16</v>
      </c>
      <c r="J5" s="17"/>
    </row>
    <row r="6" spans="1:11" s="4" customFormat="1" ht="200" customHeight="1" x14ac:dyDescent="0.15">
      <c r="A6" s="81" t="str">
        <f>'Beoordelen open vragen'!A6</f>
        <v>Inschrijver dient te beschrijven op maximaal 3 A4 op welke wijze zij invulling geef aan goed werkgeverschap gericht op haar werknemers en beschrijft daarbij minimaal;
-	Hoe de vaste en flexibele werknemers worden zij gestimuleerd en gemotiveerd in hun werken ten einde een goede schoonmaakkwaliteit te realiseren en wat de rol van de direct leidinggevende hier in is; 
-	Hoe zorgt inschrijver er voor dat de betrokkenheid van de schoonmakers bij de organisatie van de aanbestedende dienst stijgt, zodat de medewerkers van het schoonmaakbedrijf blij en trots zijn om bij de aanbestedende dienst te mogen werken en trots zijn op een schone school; 
-	Op welke wijze zorgt inschrijver voor een goede overgang van medewerkers van het huidige schoonmaakbedrijf, daarbij lettend op; het functioneren en motivatie van de medewerkers in relatie tot de nieuwe overeenkomst en uitgangspunten van deze aanbesteding;
-	Daarnaast dient inschrijver te beschrijven hoe en in welke mate zij de eventueel te verkrijgen bonus laat toekomen aan de medewerkers die de schoonmaakwerkzaamheden op de locaties van de aanbestedende dienst uitvoeren, zodat zij beloont worden voor hun meerwaarde hierin;
-	Welke trainingen en opleidingen krijgen medewerkers van de inschrijver, gericht op communicatie, vakkennis en veiligheid.</v>
      </c>
      <c r="B6" s="8"/>
      <c r="C6" s="120" t="s">
        <v>3</v>
      </c>
      <c r="D6" s="121"/>
      <c r="E6" s="8"/>
      <c r="F6" s="118" t="s">
        <v>3</v>
      </c>
      <c r="G6" s="119"/>
      <c r="H6" s="8"/>
      <c r="I6" s="118" t="s">
        <v>3</v>
      </c>
      <c r="J6" s="119"/>
    </row>
    <row r="7" spans="1:11" s="4" customFormat="1" ht="27" customHeight="1" x14ac:dyDescent="0.15">
      <c r="A7" s="80" t="str">
        <f>'Beoordelen open vragen'!A7</f>
        <v>7.1.3	ONDERHOUD VLOEREN</v>
      </c>
      <c r="B7" s="8"/>
      <c r="C7" s="11" t="s">
        <v>16</v>
      </c>
      <c r="D7" s="17"/>
      <c r="E7" s="8"/>
      <c r="F7" s="11" t="s">
        <v>16</v>
      </c>
      <c r="G7" s="17"/>
      <c r="H7" s="8"/>
      <c r="I7" s="11" t="s">
        <v>16</v>
      </c>
      <c r="J7" s="17"/>
    </row>
    <row r="8" spans="1:11" s="4" customFormat="1" ht="160" customHeight="1" x14ac:dyDescent="0.15">
      <c r="A8" s="81" t="str">
        <f>'Beoordelen open vragen'!A8</f>
        <v xml:space="preserve">De aanbestedende dienst heeft diverse locaties die veelal ook verschillende vloeren hebben, zoals hout, marmoleum, linoleum, stof, PVC, rubberen en stenen vloeren. Bij een aantal locaties is er mogelijk sprake van achterstallig onderhoud. Tijdens de locatiebezoeken kunt u zich bekendmaken met deze locaties en de verschillende vloeren. Inschrijver dient per locatie een plan van aanpak in op maximaal 4 A4 voor;
-	het (eventueel achterstallige) onderhoud van de vloeren aan te leveren met daarin het advies met betrekking herstel en tot de reguliere schoonmaak; 
-	het periodieke onderhoud en het eventuele jaarlijkse onderhoud.
Inschrijver houdt hierbij rekening met de verschillende vloeren in relatie tot het praktijkonderwijs. </v>
      </c>
      <c r="B8" s="8"/>
      <c r="C8" s="122" t="s">
        <v>3</v>
      </c>
      <c r="D8" s="119"/>
      <c r="E8" s="8"/>
      <c r="F8" s="118" t="s">
        <v>3</v>
      </c>
      <c r="G8" s="119"/>
      <c r="H8" s="8"/>
      <c r="I8" s="118" t="s">
        <v>3</v>
      </c>
      <c r="J8" s="119"/>
    </row>
    <row r="9" spans="1:11" s="4" customFormat="1" ht="20" customHeight="1" x14ac:dyDescent="0.15">
      <c r="A9" s="80" t="str">
        <f>'Beoordelen open vragen'!A9</f>
        <v xml:space="preserve">7.1.4	INVULLING WERKZAAMHEDEN LEIDINGGEVENDE </v>
      </c>
      <c r="B9" s="8"/>
      <c r="C9" s="11" t="s">
        <v>16</v>
      </c>
      <c r="D9" s="17"/>
      <c r="E9" s="8"/>
      <c r="F9" s="11" t="s">
        <v>16</v>
      </c>
      <c r="G9" s="17"/>
      <c r="H9" s="8"/>
      <c r="I9" s="11" t="s">
        <v>16</v>
      </c>
      <c r="J9" s="17"/>
    </row>
    <row r="10" spans="1:11" s="4" customFormat="1" ht="160" customHeight="1" x14ac:dyDescent="0.15">
      <c r="A10" s="81" t="str">
        <f>'Beoordelen open vragen'!A10</f>
        <v>De aanbestedende dienst wil van inschrijver weten op welke wijze zij een invulling geeft aan de dagelijkse leiding van de schoonmaak. Inschrijver dient te beschrijven op maximaal 1 A4;
-	Hoe borgt inschrijver de drie taken die juist thuishoren bij een leidinggevende van de schoonmaakwerkzaamheden? De drie taken zijn (1) het uitvoeren van de controles en het rapporteren hiervan, (2) het leidinggeven aan de schoonmakers en (3) het eventueel meewerken/ mede schoonmaken;
-	Op welke wijze inschrijver invulling geeft op iedere locatie aan de functie leidinggevende waarbij minimaal beschreven wordt (a) hoeveel uur deze per locatie ingezet gaat worden en (b) welke extra aanvullende diensten er geboden worden bovenop de uitvoering van het werkprogramma?</v>
      </c>
      <c r="B10" s="8"/>
      <c r="C10" s="122" t="s">
        <v>3</v>
      </c>
      <c r="D10" s="119"/>
      <c r="E10" s="8"/>
      <c r="F10" s="118" t="s">
        <v>3</v>
      </c>
      <c r="G10" s="119"/>
      <c r="H10" s="8"/>
      <c r="I10" s="118" t="s">
        <v>3</v>
      </c>
      <c r="J10" s="119"/>
    </row>
    <row r="11" spans="1:11" s="4" customFormat="1" ht="20" customHeight="1" x14ac:dyDescent="0.15">
      <c r="A11" s="80" t="str">
        <f>'Beoordelen open vragen'!A11</f>
        <v>7.1.5	KWALITEITSVERBETERING</v>
      </c>
      <c r="B11" s="8"/>
      <c r="C11" s="11" t="s">
        <v>16</v>
      </c>
      <c r="D11" s="17"/>
      <c r="E11" s="8"/>
      <c r="F11" s="11" t="s">
        <v>16</v>
      </c>
      <c r="G11" s="17"/>
      <c r="H11" s="8"/>
      <c r="I11" s="11" t="s">
        <v>16</v>
      </c>
      <c r="J11" s="17"/>
    </row>
    <row r="12" spans="1:11" s="4" customFormat="1" ht="160" customHeight="1" x14ac:dyDescent="0.15">
      <c r="A12" s="81" t="str">
        <f>'Beoordelen open vragen'!A12</f>
        <v>Inschrijvers hebben de mogelijkheid om de gebouwen te bezoeken tijdens de aanbestedingsprocedure (zie hiervoor het aanbestedingsdocument). Hoe kan de kwaliteit van de schoonmaak omhoog op wat u heeft waargenomen tijdens het locatiebezoek? Wat is u concreet opgevallen aan verbeterpunten? Wat is uw visie hierop? Inschrijver dient dit te beschrijven op maximaal 2 A4.</v>
      </c>
      <c r="B12" s="8"/>
      <c r="C12" s="122" t="s">
        <v>3</v>
      </c>
      <c r="D12" s="119"/>
      <c r="E12" s="8"/>
      <c r="F12" s="118" t="s">
        <v>3</v>
      </c>
      <c r="G12" s="119"/>
      <c r="H12" s="8"/>
      <c r="I12" s="118" t="s">
        <v>3</v>
      </c>
      <c r="J12" s="119"/>
    </row>
    <row r="13" spans="1:11" s="4" customFormat="1" ht="20" customHeight="1" x14ac:dyDescent="0.15">
      <c r="A13" s="80" t="str">
        <f>'Beoordelen open vragen'!A13</f>
        <v xml:space="preserve">7.1.6	OVERMACHTSSITUATIES </v>
      </c>
      <c r="B13" s="8"/>
      <c r="C13" s="11" t="s">
        <v>16</v>
      </c>
      <c r="D13" s="17"/>
      <c r="E13" s="8"/>
      <c r="F13" s="11" t="s">
        <v>16</v>
      </c>
      <c r="G13" s="17"/>
      <c r="H13" s="8"/>
      <c r="I13" s="11" t="s">
        <v>16</v>
      </c>
      <c r="J13" s="17"/>
    </row>
    <row r="14" spans="1:11" s="4" customFormat="1" ht="160" customHeight="1" x14ac:dyDescent="0.15">
      <c r="A14" s="81" t="str">
        <f>'Beoordelen open vragen'!A14</f>
        <v>Inschrijver beschrijft op maximaal 3 A4 op welke wijze zij handelt in een situatie wanneer de COVID-19 crisis of een andere overmachtssituatie, waarbij de scholen (deels) zijn gesloten en er weinig tot geen dagelijkse werkzaamheden zijn uit te voeren, langer duurt dan 3 maanden. Inschrijver dient hierbij haar visie in en schrijft een plan van aanpak/ voorstel waarbij minimaal de volgende aandachtpunten zijn uitgewerkt:
-	Welke werkzaamheden zijn nog wel uit te voeren?
-	Hoe zal dit financieel worden doorbelast aan de aanbestedende dienst?
-	Hoe gaat inschrijver om met het personeel dat normaliter is ingezet op de scholen, zowel vaste als flexibele schoonmakers als leidinggevende(n)?
-	Welke meerwaarde kunt u bieden met betrekking tot bijvoorbeeld extra desinfectie, intensievere schoonmaakwerkzaamheden, aanpassing werkprogramma’s, etc.?</v>
      </c>
      <c r="B14" s="8"/>
      <c r="C14" s="122" t="s">
        <v>3</v>
      </c>
      <c r="D14" s="119"/>
      <c r="E14" s="8"/>
      <c r="F14" s="118" t="s">
        <v>3</v>
      </c>
      <c r="G14" s="119"/>
      <c r="H14" s="8"/>
      <c r="I14" s="118" t="s">
        <v>3</v>
      </c>
      <c r="J14" s="119"/>
    </row>
    <row r="15" spans="1:11" s="4" customFormat="1" ht="20" customHeight="1" x14ac:dyDescent="0.15">
      <c r="A15" s="80" t="str">
        <f>'Beoordelen open vragen'!A15</f>
        <v>7.1.7	MILIEU EN DUURZAAMHEID</v>
      </c>
      <c r="B15" s="8"/>
      <c r="C15" s="11" t="s">
        <v>16</v>
      </c>
      <c r="D15" s="17"/>
      <c r="E15" s="8"/>
      <c r="F15" s="11" t="s">
        <v>16</v>
      </c>
      <c r="G15" s="17"/>
      <c r="H15" s="8"/>
      <c r="I15" s="11" t="s">
        <v>16</v>
      </c>
      <c r="J15" s="17"/>
    </row>
    <row r="16" spans="1:11" s="4" customFormat="1" ht="160" customHeight="1" x14ac:dyDescent="0.15">
      <c r="A16" s="81" t="str">
        <f>'Beoordelen open vragen'!A16</f>
        <v xml:space="preserve">Inschrijver beschrijft op maximaal 1 A4 op welke wijze zij bijdraagt aan een beter milieu en duurzaamheid en geeft antwoord op de volgende vragen;
-	Hoe ecologisch verantwoord zijn de schoonmaakmiddelen die door inschrijver gebruikt worden ten behoeve van een lagere milieu impact?
-	Welke opleidingen en/of werkinstructies geeft u uw medewerkers over het gebruik van schoonmaakmiddelen en energiebesparing?
-	Op welke wijze scheidt u het afval op de locatie van de aanbestedende dienst?
-	Hoe duurzaam zijn de materialen, vervoermiddelen en schoonmaakapparatuur die inschrijver gebruikt bij de uitvoering van haar werkzaamheden? </v>
      </c>
      <c r="B16" s="8"/>
      <c r="C16" s="122" t="s">
        <v>3</v>
      </c>
      <c r="D16" s="119"/>
      <c r="E16" s="8"/>
      <c r="F16" s="118" t="s">
        <v>3</v>
      </c>
      <c r="G16" s="119"/>
      <c r="H16" s="8"/>
      <c r="I16" s="118" t="s">
        <v>3</v>
      </c>
      <c r="J16" s="119"/>
    </row>
    <row r="17" spans="1:11" s="4" customFormat="1" ht="20" customHeight="1" x14ac:dyDescent="0.15">
      <c r="A17" s="69"/>
      <c r="B17" s="9"/>
      <c r="C17" s="70"/>
      <c r="D17" s="70"/>
      <c r="E17" s="9"/>
      <c r="F17" s="70"/>
      <c r="G17" s="70"/>
      <c r="H17" s="9"/>
      <c r="I17" s="70"/>
      <c r="J17" s="71"/>
    </row>
    <row r="18" spans="1:11" s="4" customFormat="1" x14ac:dyDescent="0.15">
      <c r="B18" s="6"/>
      <c r="C18" s="5"/>
      <c r="D18" s="5"/>
      <c r="E18" s="5"/>
      <c r="F18" s="5"/>
      <c r="G18" s="5"/>
      <c r="H18" s="5"/>
    </row>
    <row r="19" spans="1:11" s="4" customFormat="1" ht="33" customHeight="1" x14ac:dyDescent="0.15">
      <c r="A19" s="72" t="str">
        <f>'Beoordelen interview'!A1</f>
        <v>7.3	Interviewvragen sleutelfunctionarissen</v>
      </c>
      <c r="B19" s="7"/>
      <c r="C19" s="114"/>
      <c r="D19" s="115"/>
      <c r="E19" s="7"/>
      <c r="F19" s="114"/>
      <c r="G19" s="115"/>
      <c r="H19" s="94"/>
      <c r="I19" s="107"/>
      <c r="J19" s="107"/>
    </row>
    <row r="20" spans="1:11" ht="20" customHeight="1" x14ac:dyDescent="0.15">
      <c r="A20" s="109" t="str">
        <f>'Beoordelen interview'!A4:A4</f>
        <v>Vraag 1</v>
      </c>
      <c r="B20" s="33"/>
      <c r="C20" s="11" t="s">
        <v>16</v>
      </c>
      <c r="D20" s="34"/>
      <c r="E20" s="33"/>
      <c r="F20" s="11" t="s">
        <v>16</v>
      </c>
      <c r="G20" s="34"/>
      <c r="H20" s="1"/>
      <c r="I20" s="95" t="s">
        <v>16</v>
      </c>
      <c r="J20" s="34"/>
      <c r="K20" s="1"/>
    </row>
    <row r="21" spans="1:11" ht="160" customHeight="1" x14ac:dyDescent="0.15">
      <c r="A21" s="110"/>
      <c r="B21" s="33"/>
      <c r="C21" s="111" t="s">
        <v>3</v>
      </c>
      <c r="D21" s="112"/>
      <c r="E21" s="33"/>
      <c r="F21" s="113" t="s">
        <v>3</v>
      </c>
      <c r="G21" s="112"/>
      <c r="H21" s="1"/>
      <c r="I21" s="108" t="s">
        <v>3</v>
      </c>
      <c r="J21" s="108"/>
      <c r="K21" s="1"/>
    </row>
    <row r="22" spans="1:11" ht="21" customHeight="1" x14ac:dyDescent="0.15">
      <c r="A22" s="109" t="str">
        <f>'Beoordelen interview'!A5:A5</f>
        <v>Vraag 2</v>
      </c>
      <c r="B22" s="33"/>
      <c r="C22" s="11" t="s">
        <v>16</v>
      </c>
      <c r="D22" s="34"/>
      <c r="E22" s="33"/>
      <c r="F22" s="11" t="s">
        <v>16</v>
      </c>
      <c r="G22" s="34"/>
      <c r="H22" s="1"/>
      <c r="I22" s="95" t="s">
        <v>16</v>
      </c>
      <c r="J22" s="34"/>
      <c r="K22" s="1"/>
    </row>
    <row r="23" spans="1:11" ht="160" customHeight="1" x14ac:dyDescent="0.15">
      <c r="A23" s="110"/>
      <c r="B23" s="33"/>
      <c r="C23" s="111" t="s">
        <v>3</v>
      </c>
      <c r="D23" s="112"/>
      <c r="E23" s="33"/>
      <c r="F23" s="113" t="s">
        <v>3</v>
      </c>
      <c r="G23" s="112"/>
      <c r="H23" s="1"/>
      <c r="I23" s="108" t="s">
        <v>3</v>
      </c>
      <c r="J23" s="108"/>
      <c r="K23" s="1"/>
    </row>
    <row r="24" spans="1:11" ht="26" customHeight="1" x14ac:dyDescent="0.15">
      <c r="A24" s="109" t="str">
        <f>'Beoordelen interview'!A6:A6</f>
        <v>Vraag 3</v>
      </c>
      <c r="B24" s="33"/>
      <c r="C24" s="11" t="s">
        <v>16</v>
      </c>
      <c r="D24" s="34"/>
      <c r="E24" s="33"/>
      <c r="F24" s="11" t="s">
        <v>16</v>
      </c>
      <c r="G24" s="34"/>
      <c r="H24" s="1"/>
      <c r="I24" s="95" t="s">
        <v>16</v>
      </c>
      <c r="J24" s="34"/>
      <c r="K24" s="1"/>
    </row>
    <row r="25" spans="1:11" ht="160" customHeight="1" x14ac:dyDescent="0.15">
      <c r="A25" s="110"/>
      <c r="B25" s="33"/>
      <c r="C25" s="111" t="s">
        <v>3</v>
      </c>
      <c r="D25" s="112"/>
      <c r="E25" s="33"/>
      <c r="F25" s="113" t="s">
        <v>3</v>
      </c>
      <c r="G25" s="112"/>
      <c r="H25" s="1"/>
      <c r="I25" s="108" t="s">
        <v>3</v>
      </c>
      <c r="J25" s="108"/>
      <c r="K25" s="1"/>
    </row>
    <row r="26" spans="1:11" ht="22" customHeight="1" x14ac:dyDescent="0.15">
      <c r="A26" s="109" t="str">
        <f>'Beoordelen interview'!A7:A7</f>
        <v>Vraag 4</v>
      </c>
      <c r="B26" s="33"/>
      <c r="C26" s="11" t="s">
        <v>16</v>
      </c>
      <c r="D26" s="34"/>
      <c r="E26" s="33"/>
      <c r="F26" s="11" t="s">
        <v>16</v>
      </c>
      <c r="G26" s="34"/>
      <c r="H26" s="1"/>
      <c r="I26" s="95" t="s">
        <v>16</v>
      </c>
      <c r="J26" s="34"/>
      <c r="K26" s="1"/>
    </row>
    <row r="27" spans="1:11" ht="160" customHeight="1" x14ac:dyDescent="0.15">
      <c r="A27" s="110"/>
      <c r="B27" s="33"/>
      <c r="C27" s="111" t="s">
        <v>3</v>
      </c>
      <c r="D27" s="112"/>
      <c r="E27" s="33"/>
      <c r="F27" s="113" t="s">
        <v>3</v>
      </c>
      <c r="G27" s="112"/>
      <c r="H27" s="1"/>
      <c r="I27" s="108" t="s">
        <v>3</v>
      </c>
      <c r="J27" s="108"/>
      <c r="K27" s="1"/>
    </row>
    <row r="28" spans="1:11" s="4" customFormat="1" ht="20" customHeight="1" x14ac:dyDescent="0.15">
      <c r="A28" s="69"/>
      <c r="B28" s="9"/>
      <c r="C28" s="70"/>
      <c r="D28" s="70"/>
      <c r="E28" s="9"/>
      <c r="F28" s="70"/>
      <c r="G28" s="70"/>
      <c r="H28" s="9"/>
      <c r="I28" s="70"/>
      <c r="J28" s="71"/>
    </row>
  </sheetData>
  <sheetProtection algorithmName="SHA-512" hashValue="pPO+O4QmdovrskyvKfcueE4yedvx6Ko1ZOwnR08tzn+BnDbmOOLFyPpLhChF7cUddMB2qv8p27xU6ZVw5xSxAw==" saltValue="JAKbsYIZf5V9tfWzzzigMA==" spinCount="100000" sheet="1" objects="1" scenarios="1"/>
  <mergeCells count="46">
    <mergeCell ref="F10:G10"/>
    <mergeCell ref="C14:D14"/>
    <mergeCell ref="F14:G14"/>
    <mergeCell ref="I14:J14"/>
    <mergeCell ref="C12:D12"/>
    <mergeCell ref="F12:G12"/>
    <mergeCell ref="I12:J12"/>
    <mergeCell ref="I10:J10"/>
    <mergeCell ref="C10:D10"/>
    <mergeCell ref="C4:D4"/>
    <mergeCell ref="F4:G4"/>
    <mergeCell ref="I1:J1"/>
    <mergeCell ref="C1:D1"/>
    <mergeCell ref="F1:G1"/>
    <mergeCell ref="C2:D2"/>
    <mergeCell ref="F2:G2"/>
    <mergeCell ref="I2:J2"/>
    <mergeCell ref="I4:J4"/>
    <mergeCell ref="C6:D6"/>
    <mergeCell ref="F6:G6"/>
    <mergeCell ref="F8:G8"/>
    <mergeCell ref="I8:J8"/>
    <mergeCell ref="I6:J6"/>
    <mergeCell ref="C8:D8"/>
    <mergeCell ref="I16:J16"/>
    <mergeCell ref="C16:D16"/>
    <mergeCell ref="F16:G16"/>
    <mergeCell ref="C19:D19"/>
    <mergeCell ref="F19:G19"/>
    <mergeCell ref="I19:J19"/>
    <mergeCell ref="A20:A21"/>
    <mergeCell ref="C21:D21"/>
    <mergeCell ref="F21:G21"/>
    <mergeCell ref="I21:J21"/>
    <mergeCell ref="A26:A27"/>
    <mergeCell ref="C27:D27"/>
    <mergeCell ref="F27:G27"/>
    <mergeCell ref="I27:J27"/>
    <mergeCell ref="A22:A23"/>
    <mergeCell ref="C23:D23"/>
    <mergeCell ref="F23:G23"/>
    <mergeCell ref="I23:J23"/>
    <mergeCell ref="A24:A25"/>
    <mergeCell ref="C25:D25"/>
    <mergeCell ref="F25:G25"/>
    <mergeCell ref="I25:J25"/>
  </mergeCells>
  <dataValidations count="1">
    <dataValidation type="list" errorStyle="warning" allowBlank="1" showErrorMessage="1" error="Voer juiste waarde in. " sqref="C3 F3 I3 I5 F5 C5 C7 F7 I7 I9 F9 C9 C11 F11 I11 I13 F13 C13 C15 F15 I15 I20 F20 C20 C22 F22 I22 I24 F24 C24 C26 F26 I26" xr:uid="{DFCC4E7D-3B97-084A-AF45-8728C91B23B3}">
      <formula1>SCORE</formula1>
    </dataValidation>
  </dataValidations>
  <pageMargins left="0.7" right="0.7" top="0.75" bottom="0.75" header="0.3" footer="0.3"/>
  <pageSetup paperSize="8" scale="4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28"/>
  <sheetViews>
    <sheetView showGridLines="0" zoomScale="86" zoomScaleNormal="85" zoomScalePageLayoutView="85" workbookViewId="0">
      <pane ySplit="1" topLeftCell="A2" activePane="bottomLeft" state="frozen"/>
      <selection pane="bottomLeft" activeCell="I5" sqref="I5"/>
    </sheetView>
  </sheetViews>
  <sheetFormatPr baseColWidth="10" defaultColWidth="8.83203125" defaultRowHeight="13" x14ac:dyDescent="0.15"/>
  <cols>
    <col min="1" max="1" width="100.83203125" style="4" customWidth="1"/>
    <col min="2" max="2" width="2.83203125" style="6" customWidth="1"/>
    <col min="3" max="3" width="25.83203125" style="5" customWidth="1"/>
    <col min="4" max="4" width="3.83203125" style="5" customWidth="1"/>
    <col min="5" max="5" width="2.83203125" style="5" customWidth="1"/>
    <col min="6" max="6" width="25.83203125" style="5" customWidth="1"/>
    <col min="7" max="7" width="3.83203125" style="5" customWidth="1"/>
    <col min="8" max="8" width="2.83203125" style="5" customWidth="1"/>
    <col min="9" max="9" width="25.83203125" style="4" customWidth="1"/>
    <col min="10" max="10" width="3.83203125" style="4" customWidth="1"/>
    <col min="11" max="16384" width="8.83203125" style="1"/>
  </cols>
  <sheetData>
    <row r="1" spans="1:11" s="4" customFormat="1" ht="50" customHeight="1" x14ac:dyDescent="0.2">
      <c r="A1" s="68" t="s">
        <v>2</v>
      </c>
      <c r="B1" s="13"/>
      <c r="C1" s="123" t="str">
        <f>'Beoordelaar 1'!C1:D1</f>
        <v>&lt;NAAM INSCHRIJVER&gt;</v>
      </c>
      <c r="D1" s="124"/>
      <c r="E1" s="13"/>
      <c r="F1" s="123" t="str">
        <f>'Beoordelaar 1'!F1:G1</f>
        <v>&lt;NAAM INSCHRIJVER&gt;</v>
      </c>
      <c r="G1" s="124"/>
      <c r="H1" s="13"/>
      <c r="I1" s="123" t="str">
        <f>'Beoordelaar 1'!I1:J1</f>
        <v>&lt;NAAM INSCHRIJVER&gt;</v>
      </c>
      <c r="J1" s="124"/>
      <c r="K1" s="3"/>
    </row>
    <row r="2" spans="1:11" s="4" customFormat="1" ht="33" customHeight="1" x14ac:dyDescent="0.15">
      <c r="A2" s="72" t="s">
        <v>37</v>
      </c>
      <c r="B2" s="7"/>
      <c r="C2" s="114" t="s">
        <v>16</v>
      </c>
      <c r="D2" s="115"/>
      <c r="E2" s="7"/>
      <c r="F2" s="114" t="s">
        <v>16</v>
      </c>
      <c r="G2" s="115"/>
      <c r="H2" s="7"/>
      <c r="I2" s="114" t="s">
        <v>16</v>
      </c>
      <c r="J2" s="115"/>
    </row>
    <row r="3" spans="1:11" s="4" customFormat="1" ht="20" customHeight="1" x14ac:dyDescent="0.15">
      <c r="A3" s="91" t="str">
        <f>'Beoordelen open vragen'!A3</f>
        <v>7.1.1	BELEVING SCHONE SCHOLEN</v>
      </c>
      <c r="B3" s="8"/>
      <c r="C3" s="11" t="s">
        <v>16</v>
      </c>
      <c r="D3" s="12"/>
      <c r="E3" s="8"/>
      <c r="F3" s="11" t="s">
        <v>16</v>
      </c>
      <c r="G3" s="12"/>
      <c r="H3" s="8"/>
      <c r="I3" s="11" t="s">
        <v>16</v>
      </c>
      <c r="J3" s="12"/>
    </row>
    <row r="4" spans="1:11" s="4" customFormat="1" ht="210" customHeight="1" x14ac:dyDescent="0.15">
      <c r="A4" s="90" t="str">
        <f>'Beoordelen open vragen'!A4</f>
        <v>Schoon is een beleving! De dag beginnen met een schone school voor leerlingen en medewerkers, iedere dag weer, dat is waar de aanbestedende dienst naar streeft. Met deze aanbesteding wil de aanbestedende dienst een partij selecteren die als geen ander begrijpt dat schoonmaak meer is dan alleen een werkprogramma uitvoeren en afvinken. Bij een schone school hoort een fris gevoel en een prettige geur! Inschrijver dient te beschrijven op maximaal 3 A4 wat zij verstaat onder schoon? Inschrijver beschrijft daarbij minimaal;
-	Welke invulling gaat inschrijver geven aan de beleving van schoon?
-	Op welke wijze zorgt inschrijver ervoor dat dit dagelijkse praktijk is gedurende de gehele looptijd van de overeenkomst? 
-	Welke meerwaarde biedt inschrijver naast het afwerken van alleen het geëiste schoonmaakprogramma? 
-	Hoe zien jullie de schoonmaak gedurende de gehele dag, waarbij er ook zichtbaar wordt schoongemaakt? 
-	Welke extra structurele maatregelen treft de inschrijver om het verspreiden van virussen aan deurknopen, deurgrepen en andere contactelementen in de scholen te minimaliseren? Welke desinfectie past inschrijver permanent toe? 
-	Op welke wijze geeft inschrijver invulling aan diverse seizoensinvloeden zoals de herfst en winter wanneer er extra aandacht aan het inlopen van vuil en vocht moet worden gegeven?</v>
      </c>
      <c r="B4" s="8"/>
      <c r="C4" s="120" t="s">
        <v>3</v>
      </c>
      <c r="D4" s="121"/>
      <c r="E4" s="8"/>
      <c r="F4" s="118" t="s">
        <v>3</v>
      </c>
      <c r="G4" s="119"/>
      <c r="H4" s="8"/>
      <c r="I4" s="118" t="s">
        <v>3</v>
      </c>
      <c r="J4" s="119"/>
    </row>
    <row r="5" spans="1:11" s="4" customFormat="1" ht="20" customHeight="1" x14ac:dyDescent="0.15">
      <c r="A5" s="80" t="str">
        <f>'Beoordelen open vragen'!A5</f>
        <v>7.1.2	GOED WERKGEVERSCHAP</v>
      </c>
      <c r="B5" s="8"/>
      <c r="C5" s="11" t="s">
        <v>16</v>
      </c>
      <c r="D5" s="17"/>
      <c r="E5" s="8"/>
      <c r="F5" s="11" t="s">
        <v>16</v>
      </c>
      <c r="G5" s="17"/>
      <c r="H5" s="8"/>
      <c r="I5" s="11" t="s">
        <v>16</v>
      </c>
      <c r="J5" s="17"/>
    </row>
    <row r="6" spans="1:11" s="4" customFormat="1" ht="200" customHeight="1" x14ac:dyDescent="0.15">
      <c r="A6" s="81" t="str">
        <f>'Beoordelen open vragen'!A6</f>
        <v>Inschrijver dient te beschrijven op maximaal 3 A4 op welke wijze zij invulling geef aan goed werkgeverschap gericht op haar werknemers en beschrijft daarbij minimaal;
-	Hoe de vaste en flexibele werknemers worden zij gestimuleerd en gemotiveerd in hun werken ten einde een goede schoonmaakkwaliteit te realiseren en wat de rol van de direct leidinggevende hier in is; 
-	Hoe zorgt inschrijver er voor dat de betrokkenheid van de schoonmakers bij de organisatie van de aanbestedende dienst stijgt, zodat de medewerkers van het schoonmaakbedrijf blij en trots zijn om bij de aanbestedende dienst te mogen werken en trots zijn op een schone school; 
-	Op welke wijze zorgt inschrijver voor een goede overgang van medewerkers van het huidige schoonmaakbedrijf, daarbij lettend op; het functioneren en motivatie van de medewerkers in relatie tot de nieuwe overeenkomst en uitgangspunten van deze aanbesteding;
-	Daarnaast dient inschrijver te beschrijven hoe en in welke mate zij de eventueel te verkrijgen bonus laat toekomen aan de medewerkers die de schoonmaakwerkzaamheden op de locaties van de aanbestedende dienst uitvoeren, zodat zij beloont worden voor hun meerwaarde hierin;
-	Welke trainingen en opleidingen krijgen medewerkers van de inschrijver, gericht op communicatie, vakkennis en veiligheid.</v>
      </c>
      <c r="B6" s="8"/>
      <c r="C6" s="120" t="s">
        <v>3</v>
      </c>
      <c r="D6" s="121"/>
      <c r="E6" s="8"/>
      <c r="F6" s="118" t="s">
        <v>3</v>
      </c>
      <c r="G6" s="119"/>
      <c r="H6" s="8"/>
      <c r="I6" s="118" t="s">
        <v>3</v>
      </c>
      <c r="J6" s="119"/>
    </row>
    <row r="7" spans="1:11" s="4" customFormat="1" ht="27" customHeight="1" x14ac:dyDescent="0.15">
      <c r="A7" s="80" t="str">
        <f>'Beoordelen open vragen'!A7</f>
        <v>7.1.3	ONDERHOUD VLOEREN</v>
      </c>
      <c r="B7" s="8"/>
      <c r="C7" s="11" t="s">
        <v>16</v>
      </c>
      <c r="D7" s="17"/>
      <c r="E7" s="8"/>
      <c r="F7" s="11" t="s">
        <v>16</v>
      </c>
      <c r="G7" s="17"/>
      <c r="H7" s="8"/>
      <c r="I7" s="11" t="s">
        <v>16</v>
      </c>
      <c r="J7" s="17"/>
    </row>
    <row r="8" spans="1:11" s="4" customFormat="1" ht="160" customHeight="1" x14ac:dyDescent="0.15">
      <c r="A8" s="81" t="str">
        <f>'Beoordelen open vragen'!A8</f>
        <v xml:space="preserve">De aanbestedende dienst heeft diverse locaties die veelal ook verschillende vloeren hebben, zoals hout, marmoleum, linoleum, stof, PVC, rubberen en stenen vloeren. Bij een aantal locaties is er mogelijk sprake van achterstallig onderhoud. Tijdens de locatiebezoeken kunt u zich bekendmaken met deze locaties en de verschillende vloeren. Inschrijver dient per locatie een plan van aanpak in op maximaal 4 A4 voor;
-	het (eventueel achterstallige) onderhoud van de vloeren aan te leveren met daarin het advies met betrekking herstel en tot de reguliere schoonmaak; 
-	het periodieke onderhoud en het eventuele jaarlijkse onderhoud.
Inschrijver houdt hierbij rekening met de verschillende vloeren in relatie tot het praktijkonderwijs. </v>
      </c>
      <c r="B8" s="8"/>
      <c r="C8" s="122" t="s">
        <v>3</v>
      </c>
      <c r="D8" s="119"/>
      <c r="E8" s="8"/>
      <c r="F8" s="118" t="s">
        <v>3</v>
      </c>
      <c r="G8" s="119"/>
      <c r="H8" s="8"/>
      <c r="I8" s="118" t="s">
        <v>3</v>
      </c>
      <c r="J8" s="119"/>
    </row>
    <row r="9" spans="1:11" s="4" customFormat="1" ht="20" customHeight="1" x14ac:dyDescent="0.15">
      <c r="A9" s="80" t="str">
        <f>'Beoordelen open vragen'!A9</f>
        <v xml:space="preserve">7.1.4	INVULLING WERKZAAMHEDEN LEIDINGGEVENDE </v>
      </c>
      <c r="B9" s="8"/>
      <c r="C9" s="11" t="s">
        <v>16</v>
      </c>
      <c r="D9" s="17"/>
      <c r="E9" s="8"/>
      <c r="F9" s="11" t="s">
        <v>16</v>
      </c>
      <c r="G9" s="17"/>
      <c r="H9" s="8"/>
      <c r="I9" s="11" t="s">
        <v>16</v>
      </c>
      <c r="J9" s="17"/>
    </row>
    <row r="10" spans="1:11" s="4" customFormat="1" ht="160" customHeight="1" x14ac:dyDescent="0.15">
      <c r="A10" s="81" t="str">
        <f>'Beoordelen open vragen'!A10</f>
        <v>De aanbestedende dienst wil van inschrijver weten op welke wijze zij een invulling geeft aan de dagelijkse leiding van de schoonmaak. Inschrijver dient te beschrijven op maximaal 1 A4;
-	Hoe borgt inschrijver de drie taken die juist thuishoren bij een leidinggevende van de schoonmaakwerkzaamheden? De drie taken zijn (1) het uitvoeren van de controles en het rapporteren hiervan, (2) het leidinggeven aan de schoonmakers en (3) het eventueel meewerken/ mede schoonmaken;
-	Op welke wijze inschrijver invulling geeft op iedere locatie aan de functie leidinggevende waarbij minimaal beschreven wordt (a) hoeveel uur deze per locatie ingezet gaat worden en (b) welke extra aanvullende diensten er geboden worden bovenop de uitvoering van het werkprogramma?</v>
      </c>
      <c r="B10" s="8"/>
      <c r="C10" s="122" t="s">
        <v>3</v>
      </c>
      <c r="D10" s="119"/>
      <c r="E10" s="8"/>
      <c r="F10" s="118" t="s">
        <v>3</v>
      </c>
      <c r="G10" s="119"/>
      <c r="H10" s="8"/>
      <c r="I10" s="118" t="s">
        <v>3</v>
      </c>
      <c r="J10" s="119"/>
    </row>
    <row r="11" spans="1:11" s="4" customFormat="1" ht="20" customHeight="1" x14ac:dyDescent="0.15">
      <c r="A11" s="80" t="str">
        <f>'Beoordelen open vragen'!A11</f>
        <v>7.1.5	KWALITEITSVERBETERING</v>
      </c>
      <c r="B11" s="8"/>
      <c r="C11" s="11" t="s">
        <v>16</v>
      </c>
      <c r="D11" s="17"/>
      <c r="E11" s="8"/>
      <c r="F11" s="11" t="s">
        <v>16</v>
      </c>
      <c r="G11" s="17"/>
      <c r="H11" s="8"/>
      <c r="I11" s="11" t="s">
        <v>16</v>
      </c>
      <c r="J11" s="17"/>
    </row>
    <row r="12" spans="1:11" s="4" customFormat="1" ht="160" customHeight="1" x14ac:dyDescent="0.15">
      <c r="A12" s="81" t="str">
        <f>'Beoordelen open vragen'!A12</f>
        <v>Inschrijvers hebben de mogelijkheid om de gebouwen te bezoeken tijdens de aanbestedingsprocedure (zie hiervoor het aanbestedingsdocument). Hoe kan de kwaliteit van de schoonmaak omhoog op wat u heeft waargenomen tijdens het locatiebezoek? Wat is u concreet opgevallen aan verbeterpunten? Wat is uw visie hierop? Inschrijver dient dit te beschrijven op maximaal 2 A4.</v>
      </c>
      <c r="B12" s="8"/>
      <c r="C12" s="122" t="s">
        <v>3</v>
      </c>
      <c r="D12" s="119"/>
      <c r="E12" s="8"/>
      <c r="F12" s="118" t="s">
        <v>3</v>
      </c>
      <c r="G12" s="119"/>
      <c r="H12" s="8"/>
      <c r="I12" s="118" t="s">
        <v>3</v>
      </c>
      <c r="J12" s="119"/>
    </row>
    <row r="13" spans="1:11" s="4" customFormat="1" ht="20" customHeight="1" x14ac:dyDescent="0.15">
      <c r="A13" s="80" t="str">
        <f>'Beoordelen open vragen'!A13</f>
        <v xml:space="preserve">7.1.6	OVERMACHTSSITUATIES </v>
      </c>
      <c r="B13" s="8"/>
      <c r="C13" s="11" t="s">
        <v>16</v>
      </c>
      <c r="D13" s="17"/>
      <c r="E13" s="8"/>
      <c r="F13" s="11" t="s">
        <v>16</v>
      </c>
      <c r="G13" s="17"/>
      <c r="H13" s="8"/>
      <c r="I13" s="11" t="s">
        <v>16</v>
      </c>
      <c r="J13" s="17"/>
    </row>
    <row r="14" spans="1:11" s="4" customFormat="1" ht="160" customHeight="1" x14ac:dyDescent="0.15">
      <c r="A14" s="81" t="str">
        <f>'Beoordelen open vragen'!A14</f>
        <v>Inschrijver beschrijft op maximaal 3 A4 op welke wijze zij handelt in een situatie wanneer de COVID-19 crisis of een andere overmachtssituatie, waarbij de scholen (deels) zijn gesloten en er weinig tot geen dagelijkse werkzaamheden zijn uit te voeren, langer duurt dan 3 maanden. Inschrijver dient hierbij haar visie in en schrijft een plan van aanpak/ voorstel waarbij minimaal de volgende aandachtpunten zijn uitgewerkt:
-	Welke werkzaamheden zijn nog wel uit te voeren?
-	Hoe zal dit financieel worden doorbelast aan de aanbestedende dienst?
-	Hoe gaat inschrijver om met het personeel dat normaliter is ingezet op de scholen, zowel vaste als flexibele schoonmakers als leidinggevende(n)?
-	Welke meerwaarde kunt u bieden met betrekking tot bijvoorbeeld extra desinfectie, intensievere schoonmaakwerkzaamheden, aanpassing werkprogramma’s, etc.?</v>
      </c>
      <c r="B14" s="8"/>
      <c r="C14" s="122" t="s">
        <v>3</v>
      </c>
      <c r="D14" s="119"/>
      <c r="E14" s="8"/>
      <c r="F14" s="118" t="s">
        <v>3</v>
      </c>
      <c r="G14" s="119"/>
      <c r="H14" s="8"/>
      <c r="I14" s="118" t="s">
        <v>3</v>
      </c>
      <c r="J14" s="119"/>
    </row>
    <row r="15" spans="1:11" s="4" customFormat="1" ht="20" customHeight="1" x14ac:dyDescent="0.15">
      <c r="A15" s="80" t="str">
        <f>'Beoordelen open vragen'!A15</f>
        <v>7.1.7	MILIEU EN DUURZAAMHEID</v>
      </c>
      <c r="B15" s="8"/>
      <c r="C15" s="11" t="s">
        <v>16</v>
      </c>
      <c r="D15" s="17"/>
      <c r="E15" s="8"/>
      <c r="F15" s="11" t="s">
        <v>16</v>
      </c>
      <c r="G15" s="17"/>
      <c r="H15" s="8"/>
      <c r="I15" s="11" t="s">
        <v>16</v>
      </c>
      <c r="J15" s="17"/>
    </row>
    <row r="16" spans="1:11" s="4" customFormat="1" ht="160" customHeight="1" x14ac:dyDescent="0.15">
      <c r="A16" s="81" t="str">
        <f>'Beoordelen open vragen'!A16</f>
        <v xml:space="preserve">Inschrijver beschrijft op maximaal 1 A4 op welke wijze zij bijdraagt aan een beter milieu en duurzaamheid en geeft antwoord op de volgende vragen;
-	Hoe ecologisch verantwoord zijn de schoonmaakmiddelen die door inschrijver gebruikt worden ten behoeve van een lagere milieu impact?
-	Welke opleidingen en/of werkinstructies geeft u uw medewerkers over het gebruik van schoonmaakmiddelen en energiebesparing?
-	Op welke wijze scheidt u het afval op de locatie van de aanbestedende dienst?
-	Hoe duurzaam zijn de materialen, vervoermiddelen en schoonmaakapparatuur die inschrijver gebruikt bij de uitvoering van haar werkzaamheden? </v>
      </c>
      <c r="B16" s="8"/>
      <c r="C16" s="122" t="s">
        <v>3</v>
      </c>
      <c r="D16" s="119"/>
      <c r="E16" s="8"/>
      <c r="F16" s="118" t="s">
        <v>3</v>
      </c>
      <c r="G16" s="119"/>
      <c r="H16" s="8"/>
      <c r="I16" s="118" t="s">
        <v>3</v>
      </c>
      <c r="J16" s="119"/>
    </row>
    <row r="17" spans="1:10" s="4" customFormat="1" ht="20" customHeight="1" x14ac:dyDescent="0.15">
      <c r="A17" s="69"/>
      <c r="B17" s="9"/>
      <c r="C17" s="70"/>
      <c r="D17" s="70"/>
      <c r="E17" s="9"/>
      <c r="F17" s="70"/>
      <c r="G17" s="70"/>
      <c r="H17" s="9"/>
      <c r="I17" s="70"/>
      <c r="J17" s="71"/>
    </row>
    <row r="18" spans="1:10" s="4" customFormat="1" x14ac:dyDescent="0.15">
      <c r="B18" s="6"/>
      <c r="C18" s="5"/>
      <c r="D18" s="5"/>
      <c r="E18" s="5"/>
      <c r="F18" s="5"/>
      <c r="G18" s="5"/>
      <c r="H18" s="5"/>
    </row>
    <row r="19" spans="1:10" s="4" customFormat="1" ht="33" customHeight="1" x14ac:dyDescent="0.15">
      <c r="A19" s="72" t="str">
        <f>'Beoordelen interview'!A1</f>
        <v>7.3	Interviewvragen sleutelfunctionarissen</v>
      </c>
      <c r="B19" s="7"/>
      <c r="C19" s="114"/>
      <c r="D19" s="115"/>
      <c r="E19" s="7"/>
      <c r="F19" s="114"/>
      <c r="G19" s="115"/>
      <c r="H19" s="94"/>
      <c r="I19" s="107"/>
      <c r="J19" s="107"/>
    </row>
    <row r="20" spans="1:10" ht="20" customHeight="1" x14ac:dyDescent="0.15">
      <c r="A20" s="109" t="str">
        <f>'Beoordelen interview'!A4:A4</f>
        <v>Vraag 1</v>
      </c>
      <c r="B20" s="33"/>
      <c r="C20" s="11" t="s">
        <v>16</v>
      </c>
      <c r="D20" s="34"/>
      <c r="E20" s="33"/>
      <c r="F20" s="11" t="s">
        <v>16</v>
      </c>
      <c r="G20" s="34"/>
      <c r="H20" s="1"/>
      <c r="I20" s="95" t="s">
        <v>16</v>
      </c>
      <c r="J20" s="34"/>
    </row>
    <row r="21" spans="1:10" ht="160" customHeight="1" x14ac:dyDescent="0.15">
      <c r="A21" s="110"/>
      <c r="B21" s="33"/>
      <c r="C21" s="111" t="s">
        <v>3</v>
      </c>
      <c r="D21" s="112"/>
      <c r="E21" s="33"/>
      <c r="F21" s="113" t="s">
        <v>3</v>
      </c>
      <c r="G21" s="112"/>
      <c r="H21" s="1"/>
      <c r="I21" s="108" t="s">
        <v>3</v>
      </c>
      <c r="J21" s="108"/>
    </row>
    <row r="22" spans="1:10" ht="21" customHeight="1" x14ac:dyDescent="0.15">
      <c r="A22" s="109" t="str">
        <f>'Beoordelen interview'!A5:A5</f>
        <v>Vraag 2</v>
      </c>
      <c r="B22" s="33"/>
      <c r="C22" s="11" t="s">
        <v>16</v>
      </c>
      <c r="D22" s="34"/>
      <c r="E22" s="33"/>
      <c r="F22" s="11" t="s">
        <v>16</v>
      </c>
      <c r="G22" s="34"/>
      <c r="H22" s="1"/>
      <c r="I22" s="95" t="s">
        <v>16</v>
      </c>
      <c r="J22" s="34"/>
    </row>
    <row r="23" spans="1:10" ht="160" customHeight="1" x14ac:dyDescent="0.15">
      <c r="A23" s="110"/>
      <c r="B23" s="33"/>
      <c r="C23" s="111" t="s">
        <v>3</v>
      </c>
      <c r="D23" s="112"/>
      <c r="E23" s="33"/>
      <c r="F23" s="113" t="s">
        <v>3</v>
      </c>
      <c r="G23" s="112"/>
      <c r="H23" s="1"/>
      <c r="I23" s="108" t="s">
        <v>3</v>
      </c>
      <c r="J23" s="108"/>
    </row>
    <row r="24" spans="1:10" ht="26" customHeight="1" x14ac:dyDescent="0.15">
      <c r="A24" s="109" t="str">
        <f>'Beoordelen interview'!A6:A6</f>
        <v>Vraag 3</v>
      </c>
      <c r="B24" s="33"/>
      <c r="C24" s="11" t="s">
        <v>16</v>
      </c>
      <c r="D24" s="34"/>
      <c r="E24" s="33"/>
      <c r="F24" s="11" t="s">
        <v>16</v>
      </c>
      <c r="G24" s="34"/>
      <c r="H24" s="1"/>
      <c r="I24" s="95" t="s">
        <v>16</v>
      </c>
      <c r="J24" s="34"/>
    </row>
    <row r="25" spans="1:10" ht="160" customHeight="1" x14ac:dyDescent="0.15">
      <c r="A25" s="110"/>
      <c r="B25" s="33"/>
      <c r="C25" s="111" t="s">
        <v>3</v>
      </c>
      <c r="D25" s="112"/>
      <c r="E25" s="33"/>
      <c r="F25" s="113" t="s">
        <v>3</v>
      </c>
      <c r="G25" s="112"/>
      <c r="H25" s="1"/>
      <c r="I25" s="108" t="s">
        <v>3</v>
      </c>
      <c r="J25" s="108"/>
    </row>
    <row r="26" spans="1:10" ht="22" customHeight="1" x14ac:dyDescent="0.15">
      <c r="A26" s="109" t="str">
        <f>'Beoordelen interview'!A7:A7</f>
        <v>Vraag 4</v>
      </c>
      <c r="B26" s="33"/>
      <c r="C26" s="11" t="s">
        <v>16</v>
      </c>
      <c r="D26" s="34"/>
      <c r="E26" s="33"/>
      <c r="F26" s="11" t="s">
        <v>16</v>
      </c>
      <c r="G26" s="34"/>
      <c r="H26" s="1"/>
      <c r="I26" s="95" t="s">
        <v>16</v>
      </c>
      <c r="J26" s="34"/>
    </row>
    <row r="27" spans="1:10" ht="160" customHeight="1" x14ac:dyDescent="0.15">
      <c r="A27" s="110"/>
      <c r="B27" s="33"/>
      <c r="C27" s="111" t="s">
        <v>3</v>
      </c>
      <c r="D27" s="112"/>
      <c r="E27" s="33"/>
      <c r="F27" s="113" t="s">
        <v>3</v>
      </c>
      <c r="G27" s="112"/>
      <c r="H27" s="1"/>
      <c r="I27" s="108" t="s">
        <v>3</v>
      </c>
      <c r="J27" s="108"/>
    </row>
    <row r="28" spans="1:10" s="4" customFormat="1" ht="20" customHeight="1" x14ac:dyDescent="0.15">
      <c r="A28" s="69"/>
      <c r="B28" s="9"/>
      <c r="C28" s="70"/>
      <c r="D28" s="70"/>
      <c r="E28" s="9"/>
      <c r="F28" s="70"/>
      <c r="G28" s="70"/>
      <c r="H28" s="9"/>
      <c r="I28" s="70"/>
      <c r="J28" s="71"/>
    </row>
  </sheetData>
  <sheetProtection algorithmName="SHA-512" hashValue="nYFGWaH2fdQXrtBT4CMh+Klz+hgCAPbvrXku7sf0K7kB1ER/aOIjAq5dcvN++KSEEM/Lm6ZincDcLjppNjZQlg==" saltValue="NUNd0V4d4/fMrQpoGMIUyw==" spinCount="100000" sheet="1" objects="1" scenarios="1"/>
  <mergeCells count="46">
    <mergeCell ref="F10:G10"/>
    <mergeCell ref="C14:D14"/>
    <mergeCell ref="F14:G14"/>
    <mergeCell ref="I14:J14"/>
    <mergeCell ref="C12:D12"/>
    <mergeCell ref="F12:G12"/>
    <mergeCell ref="I12:J12"/>
    <mergeCell ref="I10:J10"/>
    <mergeCell ref="C10:D10"/>
    <mergeCell ref="C4:D4"/>
    <mergeCell ref="F4:G4"/>
    <mergeCell ref="I1:J1"/>
    <mergeCell ref="C1:D1"/>
    <mergeCell ref="F1:G1"/>
    <mergeCell ref="C2:D2"/>
    <mergeCell ref="F2:G2"/>
    <mergeCell ref="I2:J2"/>
    <mergeCell ref="I4:J4"/>
    <mergeCell ref="C6:D6"/>
    <mergeCell ref="F6:G6"/>
    <mergeCell ref="F8:G8"/>
    <mergeCell ref="I8:J8"/>
    <mergeCell ref="I6:J6"/>
    <mergeCell ref="C8:D8"/>
    <mergeCell ref="I16:J16"/>
    <mergeCell ref="C16:D16"/>
    <mergeCell ref="F16:G16"/>
    <mergeCell ref="C19:D19"/>
    <mergeCell ref="F19:G19"/>
    <mergeCell ref="I19:J19"/>
    <mergeCell ref="A20:A21"/>
    <mergeCell ref="C21:D21"/>
    <mergeCell ref="F21:G21"/>
    <mergeCell ref="I21:J21"/>
    <mergeCell ref="A26:A27"/>
    <mergeCell ref="C27:D27"/>
    <mergeCell ref="F27:G27"/>
    <mergeCell ref="I27:J27"/>
    <mergeCell ref="A22:A23"/>
    <mergeCell ref="C23:D23"/>
    <mergeCell ref="F23:G23"/>
    <mergeCell ref="I23:J23"/>
    <mergeCell ref="A24:A25"/>
    <mergeCell ref="C25:D25"/>
    <mergeCell ref="F25:G25"/>
    <mergeCell ref="I25:J25"/>
  </mergeCells>
  <dataValidations count="1">
    <dataValidation type="list" errorStyle="warning" allowBlank="1" showErrorMessage="1" error="Voer juiste waarde in. " sqref="C3 F3 I3 I5 F5 C5 C7 F7 I7 I9 F9 C9 C11 F11 I11 I13 F13 C13 C15 F15 I15 I20 F20 C20 C22 F22 I22 I24 F24 C24 C26 F26 I26" xr:uid="{88866020-A28E-6347-8452-4AB1ECCA9F02}">
      <formula1>SCORE</formula1>
    </dataValidation>
  </dataValidations>
  <pageMargins left="0.7" right="0.7" top="0.75" bottom="0.75" header="0.3" footer="0.3"/>
  <pageSetup paperSize="8" scale="4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9A684-3402-094D-B2A8-B30B8AE7F18E}">
  <dimension ref="A1:K28"/>
  <sheetViews>
    <sheetView showGridLines="0" zoomScale="90" zoomScaleNormal="90" workbookViewId="0">
      <selection activeCell="C6" sqref="C6:D6"/>
    </sheetView>
  </sheetViews>
  <sheetFormatPr baseColWidth="10" defaultRowHeight="15" x14ac:dyDescent="0.2"/>
  <cols>
    <col min="1" max="1" width="100.83203125" style="4" customWidth="1"/>
    <col min="2" max="2" width="2.83203125" style="6" customWidth="1"/>
    <col min="3" max="3" width="25.83203125" style="5" customWidth="1"/>
    <col min="4" max="4" width="3.83203125" style="5" customWidth="1"/>
    <col min="5" max="5" width="2.83203125" style="5" customWidth="1"/>
    <col min="6" max="6" width="25.83203125" style="5" customWidth="1"/>
    <col min="7" max="7" width="3.83203125" style="5" customWidth="1"/>
    <col min="8" max="8" width="2.83203125" style="5" customWidth="1"/>
    <col min="9" max="9" width="25.83203125" style="4" customWidth="1"/>
    <col min="10" max="10" width="3.83203125" style="4" customWidth="1"/>
  </cols>
  <sheetData>
    <row r="1" spans="1:11" s="4" customFormat="1" ht="50" customHeight="1" x14ac:dyDescent="0.2">
      <c r="A1" s="68" t="s">
        <v>19</v>
      </c>
      <c r="B1" s="13"/>
      <c r="C1" s="123" t="str">
        <f>'Beoordelaar 1'!C1:D1</f>
        <v>&lt;NAAM INSCHRIJVER&gt;</v>
      </c>
      <c r="D1" s="124"/>
      <c r="E1" s="13"/>
      <c r="F1" s="123" t="str">
        <f>'Beoordelaar 1'!F1:G1</f>
        <v>&lt;NAAM INSCHRIJVER&gt;</v>
      </c>
      <c r="G1" s="124"/>
      <c r="H1" s="13"/>
      <c r="I1" s="123" t="str">
        <f>'Beoordelaar 1'!I1:J1</f>
        <v>&lt;NAAM INSCHRIJVER&gt;</v>
      </c>
      <c r="J1" s="124"/>
      <c r="K1" s="3"/>
    </row>
    <row r="2" spans="1:11" s="4" customFormat="1" ht="33" customHeight="1" x14ac:dyDescent="0.15">
      <c r="A2" s="72" t="s">
        <v>37</v>
      </c>
      <c r="B2" s="7"/>
      <c r="C2" s="114" t="s">
        <v>16</v>
      </c>
      <c r="D2" s="115"/>
      <c r="E2" s="7"/>
      <c r="F2" s="114" t="s">
        <v>16</v>
      </c>
      <c r="G2" s="115"/>
      <c r="H2" s="7"/>
      <c r="I2" s="114" t="s">
        <v>16</v>
      </c>
      <c r="J2" s="115"/>
    </row>
    <row r="3" spans="1:11" s="4" customFormat="1" ht="20" customHeight="1" x14ac:dyDescent="0.15">
      <c r="A3" s="91" t="str">
        <f>'Beoordelen open vragen'!A3</f>
        <v>7.1.1	BELEVING SCHONE SCHOLEN</v>
      </c>
      <c r="B3" s="8"/>
      <c r="C3" s="11" t="s">
        <v>16</v>
      </c>
      <c r="D3" s="12"/>
      <c r="E3" s="8"/>
      <c r="F3" s="11" t="s">
        <v>16</v>
      </c>
      <c r="G3" s="12"/>
      <c r="H3" s="8"/>
      <c r="I3" s="11" t="s">
        <v>16</v>
      </c>
      <c r="J3" s="12"/>
    </row>
    <row r="4" spans="1:11" s="4" customFormat="1" ht="210" customHeight="1" x14ac:dyDescent="0.15">
      <c r="A4" s="90" t="str">
        <f>'Beoordelen open vragen'!A4</f>
        <v>Schoon is een beleving! De dag beginnen met een schone school voor leerlingen en medewerkers, iedere dag weer, dat is waar de aanbestedende dienst naar streeft. Met deze aanbesteding wil de aanbestedende dienst een partij selecteren die als geen ander begrijpt dat schoonmaak meer is dan alleen een werkprogramma uitvoeren en afvinken. Bij een schone school hoort een fris gevoel en een prettige geur! Inschrijver dient te beschrijven op maximaal 3 A4 wat zij verstaat onder schoon? Inschrijver beschrijft daarbij minimaal;
-	Welke invulling gaat inschrijver geven aan de beleving van schoon?
-	Op welke wijze zorgt inschrijver ervoor dat dit dagelijkse praktijk is gedurende de gehele looptijd van de overeenkomst? 
-	Welke meerwaarde biedt inschrijver naast het afwerken van alleen het geëiste schoonmaakprogramma? 
-	Hoe zien jullie de schoonmaak gedurende de gehele dag, waarbij er ook zichtbaar wordt schoongemaakt? 
-	Welke extra structurele maatregelen treft de inschrijver om het verspreiden van virussen aan deurknopen, deurgrepen en andere contactelementen in de scholen te minimaliseren? Welke desinfectie past inschrijver permanent toe? 
-	Op welke wijze geeft inschrijver invulling aan diverse seizoensinvloeden zoals de herfst en winter wanneer er extra aandacht aan het inlopen van vuil en vocht moet worden gegeven?</v>
      </c>
      <c r="B4" s="8"/>
      <c r="C4" s="120" t="s">
        <v>3</v>
      </c>
      <c r="D4" s="121"/>
      <c r="E4" s="8"/>
      <c r="F4" s="118" t="s">
        <v>3</v>
      </c>
      <c r="G4" s="119"/>
      <c r="H4" s="8"/>
      <c r="I4" s="118" t="s">
        <v>3</v>
      </c>
      <c r="J4" s="119"/>
    </row>
    <row r="5" spans="1:11" s="4" customFormat="1" ht="20" customHeight="1" x14ac:dyDescent="0.15">
      <c r="A5" s="80" t="str">
        <f>'Beoordelen open vragen'!A5</f>
        <v>7.1.2	GOED WERKGEVERSCHAP</v>
      </c>
      <c r="B5" s="8"/>
      <c r="C5" s="11" t="s">
        <v>16</v>
      </c>
      <c r="D5" s="17"/>
      <c r="E5" s="8"/>
      <c r="F5" s="11" t="s">
        <v>16</v>
      </c>
      <c r="G5" s="17"/>
      <c r="H5" s="8"/>
      <c r="I5" s="11" t="s">
        <v>16</v>
      </c>
      <c r="J5" s="17"/>
    </row>
    <row r="6" spans="1:11" s="4" customFormat="1" ht="200" customHeight="1" x14ac:dyDescent="0.15">
      <c r="A6" s="81" t="str">
        <f>'Beoordelen open vragen'!A6</f>
        <v>Inschrijver dient te beschrijven op maximaal 3 A4 op welke wijze zij invulling geef aan goed werkgeverschap gericht op haar werknemers en beschrijft daarbij minimaal;
-	Hoe de vaste en flexibele werknemers worden zij gestimuleerd en gemotiveerd in hun werken ten einde een goede schoonmaakkwaliteit te realiseren en wat de rol van de direct leidinggevende hier in is; 
-	Hoe zorgt inschrijver er voor dat de betrokkenheid van de schoonmakers bij de organisatie van de aanbestedende dienst stijgt, zodat de medewerkers van het schoonmaakbedrijf blij en trots zijn om bij de aanbestedende dienst te mogen werken en trots zijn op een schone school; 
-	Op welke wijze zorgt inschrijver voor een goede overgang van medewerkers van het huidige schoonmaakbedrijf, daarbij lettend op; het functioneren en motivatie van de medewerkers in relatie tot de nieuwe overeenkomst en uitgangspunten van deze aanbesteding;
-	Daarnaast dient inschrijver te beschrijven hoe en in welke mate zij de eventueel te verkrijgen bonus laat toekomen aan de medewerkers die de schoonmaakwerkzaamheden op de locaties van de aanbestedende dienst uitvoeren, zodat zij beloont worden voor hun meerwaarde hierin;
-	Welke trainingen en opleidingen krijgen medewerkers van de inschrijver, gericht op communicatie, vakkennis en veiligheid.</v>
      </c>
      <c r="B6" s="8"/>
      <c r="C6" s="120" t="s">
        <v>3</v>
      </c>
      <c r="D6" s="121"/>
      <c r="E6" s="8"/>
      <c r="F6" s="118" t="s">
        <v>3</v>
      </c>
      <c r="G6" s="119"/>
      <c r="H6" s="8"/>
      <c r="I6" s="118" t="s">
        <v>3</v>
      </c>
      <c r="J6" s="119"/>
    </row>
    <row r="7" spans="1:11" s="4" customFormat="1" ht="27" customHeight="1" x14ac:dyDescent="0.15">
      <c r="A7" s="80" t="str">
        <f>'Beoordelen open vragen'!A7</f>
        <v>7.1.3	ONDERHOUD VLOEREN</v>
      </c>
      <c r="B7" s="8"/>
      <c r="C7" s="11" t="s">
        <v>16</v>
      </c>
      <c r="D7" s="17"/>
      <c r="E7" s="8"/>
      <c r="F7" s="11" t="s">
        <v>16</v>
      </c>
      <c r="G7" s="17"/>
      <c r="H7" s="8"/>
      <c r="I7" s="11" t="s">
        <v>16</v>
      </c>
      <c r="J7" s="17"/>
    </row>
    <row r="8" spans="1:11" s="4" customFormat="1" ht="160" customHeight="1" x14ac:dyDescent="0.15">
      <c r="A8" s="81" t="str">
        <f>'Beoordelen open vragen'!A8</f>
        <v xml:space="preserve">De aanbestedende dienst heeft diverse locaties die veelal ook verschillende vloeren hebben, zoals hout, marmoleum, linoleum, stof, PVC, rubberen en stenen vloeren. Bij een aantal locaties is er mogelijk sprake van achterstallig onderhoud. Tijdens de locatiebezoeken kunt u zich bekendmaken met deze locaties en de verschillende vloeren. Inschrijver dient per locatie een plan van aanpak in op maximaal 4 A4 voor;
-	het (eventueel achterstallige) onderhoud van de vloeren aan te leveren met daarin het advies met betrekking herstel en tot de reguliere schoonmaak; 
-	het periodieke onderhoud en het eventuele jaarlijkse onderhoud.
Inschrijver houdt hierbij rekening met de verschillende vloeren in relatie tot het praktijkonderwijs. </v>
      </c>
      <c r="B8" s="8"/>
      <c r="C8" s="122" t="s">
        <v>3</v>
      </c>
      <c r="D8" s="119"/>
      <c r="E8" s="8"/>
      <c r="F8" s="118" t="s">
        <v>3</v>
      </c>
      <c r="G8" s="119"/>
      <c r="H8" s="8"/>
      <c r="I8" s="118" t="s">
        <v>3</v>
      </c>
      <c r="J8" s="119"/>
    </row>
    <row r="9" spans="1:11" s="4" customFormat="1" ht="20" customHeight="1" x14ac:dyDescent="0.15">
      <c r="A9" s="80" t="str">
        <f>'Beoordelen open vragen'!A9</f>
        <v xml:space="preserve">7.1.4	INVULLING WERKZAAMHEDEN LEIDINGGEVENDE </v>
      </c>
      <c r="B9" s="8"/>
      <c r="C9" s="11" t="s">
        <v>16</v>
      </c>
      <c r="D9" s="17"/>
      <c r="E9" s="8"/>
      <c r="F9" s="11" t="s">
        <v>16</v>
      </c>
      <c r="G9" s="17"/>
      <c r="H9" s="8"/>
      <c r="I9" s="11" t="s">
        <v>16</v>
      </c>
      <c r="J9" s="17"/>
    </row>
    <row r="10" spans="1:11" s="4" customFormat="1" ht="160" customHeight="1" x14ac:dyDescent="0.15">
      <c r="A10" s="81" t="str">
        <f>'Beoordelen open vragen'!A10</f>
        <v>De aanbestedende dienst wil van inschrijver weten op welke wijze zij een invulling geeft aan de dagelijkse leiding van de schoonmaak. Inschrijver dient te beschrijven op maximaal 1 A4;
-	Hoe borgt inschrijver de drie taken die juist thuishoren bij een leidinggevende van de schoonmaakwerkzaamheden? De drie taken zijn (1) het uitvoeren van de controles en het rapporteren hiervan, (2) het leidinggeven aan de schoonmakers en (3) het eventueel meewerken/ mede schoonmaken;
-	Op welke wijze inschrijver invulling geeft op iedere locatie aan de functie leidinggevende waarbij minimaal beschreven wordt (a) hoeveel uur deze per locatie ingezet gaat worden en (b) welke extra aanvullende diensten er geboden worden bovenop de uitvoering van het werkprogramma?</v>
      </c>
      <c r="B10" s="8"/>
      <c r="C10" s="122" t="s">
        <v>3</v>
      </c>
      <c r="D10" s="119"/>
      <c r="E10" s="8"/>
      <c r="F10" s="118" t="s">
        <v>3</v>
      </c>
      <c r="G10" s="119"/>
      <c r="H10" s="8"/>
      <c r="I10" s="118" t="s">
        <v>3</v>
      </c>
      <c r="J10" s="119"/>
    </row>
    <row r="11" spans="1:11" s="4" customFormat="1" ht="20" customHeight="1" x14ac:dyDescent="0.15">
      <c r="A11" s="80" t="str">
        <f>'Beoordelen open vragen'!A11</f>
        <v>7.1.5	KWALITEITSVERBETERING</v>
      </c>
      <c r="B11" s="8"/>
      <c r="C11" s="11" t="s">
        <v>16</v>
      </c>
      <c r="D11" s="17"/>
      <c r="E11" s="8"/>
      <c r="F11" s="11" t="s">
        <v>16</v>
      </c>
      <c r="G11" s="17"/>
      <c r="H11" s="8"/>
      <c r="I11" s="11" t="s">
        <v>16</v>
      </c>
      <c r="J11" s="17"/>
    </row>
    <row r="12" spans="1:11" s="4" customFormat="1" ht="160" customHeight="1" x14ac:dyDescent="0.15">
      <c r="A12" s="81" t="str">
        <f>'Beoordelen open vragen'!A12</f>
        <v>Inschrijvers hebben de mogelijkheid om de gebouwen te bezoeken tijdens de aanbestedingsprocedure (zie hiervoor het aanbestedingsdocument). Hoe kan de kwaliteit van de schoonmaak omhoog op wat u heeft waargenomen tijdens het locatiebezoek? Wat is u concreet opgevallen aan verbeterpunten? Wat is uw visie hierop? Inschrijver dient dit te beschrijven op maximaal 2 A4.</v>
      </c>
      <c r="B12" s="8"/>
      <c r="C12" s="122" t="s">
        <v>3</v>
      </c>
      <c r="D12" s="119"/>
      <c r="E12" s="8"/>
      <c r="F12" s="118" t="s">
        <v>3</v>
      </c>
      <c r="G12" s="119"/>
      <c r="H12" s="8"/>
      <c r="I12" s="118" t="s">
        <v>3</v>
      </c>
      <c r="J12" s="119"/>
    </row>
    <row r="13" spans="1:11" s="4" customFormat="1" ht="20" customHeight="1" x14ac:dyDescent="0.15">
      <c r="A13" s="80" t="str">
        <f>'Beoordelen open vragen'!A13</f>
        <v xml:space="preserve">7.1.6	OVERMACHTSSITUATIES </v>
      </c>
      <c r="B13" s="8"/>
      <c r="C13" s="11" t="s">
        <v>16</v>
      </c>
      <c r="D13" s="17"/>
      <c r="E13" s="8"/>
      <c r="F13" s="11" t="s">
        <v>16</v>
      </c>
      <c r="G13" s="17"/>
      <c r="H13" s="8"/>
      <c r="I13" s="11" t="s">
        <v>16</v>
      </c>
      <c r="J13" s="17"/>
    </row>
    <row r="14" spans="1:11" s="4" customFormat="1" ht="160" customHeight="1" x14ac:dyDescent="0.15">
      <c r="A14" s="81" t="str">
        <f>'Beoordelen open vragen'!A14</f>
        <v>Inschrijver beschrijft op maximaal 3 A4 op welke wijze zij handelt in een situatie wanneer de COVID-19 crisis of een andere overmachtssituatie, waarbij de scholen (deels) zijn gesloten en er weinig tot geen dagelijkse werkzaamheden zijn uit te voeren, langer duurt dan 3 maanden. Inschrijver dient hierbij haar visie in en schrijft een plan van aanpak/ voorstel waarbij minimaal de volgende aandachtpunten zijn uitgewerkt:
-	Welke werkzaamheden zijn nog wel uit te voeren?
-	Hoe zal dit financieel worden doorbelast aan de aanbestedende dienst?
-	Hoe gaat inschrijver om met het personeel dat normaliter is ingezet op de scholen, zowel vaste als flexibele schoonmakers als leidinggevende(n)?
-	Welke meerwaarde kunt u bieden met betrekking tot bijvoorbeeld extra desinfectie, intensievere schoonmaakwerkzaamheden, aanpassing werkprogramma’s, etc.?</v>
      </c>
      <c r="B14" s="8"/>
      <c r="C14" s="122" t="s">
        <v>3</v>
      </c>
      <c r="D14" s="119"/>
      <c r="E14" s="8"/>
      <c r="F14" s="118" t="s">
        <v>3</v>
      </c>
      <c r="G14" s="119"/>
      <c r="H14" s="8"/>
      <c r="I14" s="118" t="s">
        <v>3</v>
      </c>
      <c r="J14" s="119"/>
    </row>
    <row r="15" spans="1:11" s="4" customFormat="1" ht="20" customHeight="1" x14ac:dyDescent="0.15">
      <c r="A15" s="80" t="str">
        <f>'Beoordelen open vragen'!A15</f>
        <v>7.1.7	MILIEU EN DUURZAAMHEID</v>
      </c>
      <c r="B15" s="8"/>
      <c r="C15" s="11" t="s">
        <v>16</v>
      </c>
      <c r="D15" s="17"/>
      <c r="E15" s="8"/>
      <c r="F15" s="11" t="s">
        <v>16</v>
      </c>
      <c r="G15" s="17"/>
      <c r="H15" s="8"/>
      <c r="I15" s="11" t="s">
        <v>16</v>
      </c>
      <c r="J15" s="17"/>
    </row>
    <row r="16" spans="1:11" s="4" customFormat="1" ht="160" customHeight="1" x14ac:dyDescent="0.15">
      <c r="A16" s="81" t="str">
        <f>'Beoordelen open vragen'!A16</f>
        <v xml:space="preserve">Inschrijver beschrijft op maximaal 1 A4 op welke wijze zij bijdraagt aan een beter milieu en duurzaamheid en geeft antwoord op de volgende vragen;
-	Hoe ecologisch verantwoord zijn de schoonmaakmiddelen die door inschrijver gebruikt worden ten behoeve van een lagere milieu impact?
-	Welke opleidingen en/of werkinstructies geeft u uw medewerkers over het gebruik van schoonmaakmiddelen en energiebesparing?
-	Op welke wijze scheidt u het afval op de locatie van de aanbestedende dienst?
-	Hoe duurzaam zijn de materialen, vervoermiddelen en schoonmaakapparatuur die inschrijver gebruikt bij de uitvoering van haar werkzaamheden? </v>
      </c>
      <c r="B16" s="8"/>
      <c r="C16" s="122" t="s">
        <v>3</v>
      </c>
      <c r="D16" s="119"/>
      <c r="E16" s="8"/>
      <c r="F16" s="118" t="s">
        <v>3</v>
      </c>
      <c r="G16" s="119"/>
      <c r="H16" s="8"/>
      <c r="I16" s="118" t="s">
        <v>3</v>
      </c>
      <c r="J16" s="119"/>
    </row>
    <row r="17" spans="1:10" s="4" customFormat="1" ht="20" customHeight="1" x14ac:dyDescent="0.15">
      <c r="A17" s="69"/>
      <c r="B17" s="9"/>
      <c r="C17" s="70"/>
      <c r="D17" s="70"/>
      <c r="E17" s="9"/>
      <c r="F17" s="70"/>
      <c r="G17" s="70"/>
      <c r="H17" s="9"/>
      <c r="I17" s="70"/>
      <c r="J17" s="71"/>
    </row>
    <row r="18" spans="1:10" s="4" customFormat="1" ht="13" x14ac:dyDescent="0.15">
      <c r="B18" s="6"/>
      <c r="C18" s="5"/>
      <c r="D18" s="5"/>
      <c r="E18" s="5"/>
      <c r="F18" s="5"/>
      <c r="G18" s="5"/>
      <c r="H18" s="5"/>
    </row>
    <row r="19" spans="1:10" s="4" customFormat="1" ht="33" customHeight="1" x14ac:dyDescent="0.15">
      <c r="A19" s="72" t="str">
        <f>'Beoordelen interview'!A1</f>
        <v>7.3	Interviewvragen sleutelfunctionarissen</v>
      </c>
      <c r="B19" s="7"/>
      <c r="C19" s="114"/>
      <c r="D19" s="115"/>
      <c r="E19" s="7"/>
      <c r="F19" s="114"/>
      <c r="G19" s="115"/>
      <c r="H19" s="94"/>
      <c r="I19" s="107"/>
      <c r="J19" s="107"/>
    </row>
    <row r="20" spans="1:10" s="1" customFormat="1" ht="20" customHeight="1" x14ac:dyDescent="0.15">
      <c r="A20" s="109" t="str">
        <f>'Beoordelen interview'!A4:A4</f>
        <v>Vraag 1</v>
      </c>
      <c r="B20" s="33"/>
      <c r="C20" s="11" t="s">
        <v>16</v>
      </c>
      <c r="D20" s="34"/>
      <c r="E20" s="33"/>
      <c r="F20" s="11" t="s">
        <v>16</v>
      </c>
      <c r="G20" s="34"/>
      <c r="I20" s="95" t="s">
        <v>16</v>
      </c>
      <c r="J20" s="34"/>
    </row>
    <row r="21" spans="1:10" s="1" customFormat="1" ht="160" customHeight="1" x14ac:dyDescent="0.15">
      <c r="A21" s="110"/>
      <c r="B21" s="33"/>
      <c r="C21" s="111" t="s">
        <v>3</v>
      </c>
      <c r="D21" s="112"/>
      <c r="E21" s="33"/>
      <c r="F21" s="113" t="s">
        <v>3</v>
      </c>
      <c r="G21" s="112"/>
      <c r="I21" s="108" t="s">
        <v>3</v>
      </c>
      <c r="J21" s="108"/>
    </row>
    <row r="22" spans="1:10" s="1" customFormat="1" ht="21" customHeight="1" x14ac:dyDescent="0.15">
      <c r="A22" s="109" t="str">
        <f>'Beoordelen interview'!A5:A5</f>
        <v>Vraag 2</v>
      </c>
      <c r="B22" s="33"/>
      <c r="C22" s="11" t="s">
        <v>16</v>
      </c>
      <c r="D22" s="34"/>
      <c r="E22" s="33"/>
      <c r="F22" s="11" t="s">
        <v>16</v>
      </c>
      <c r="G22" s="34"/>
      <c r="I22" s="95" t="s">
        <v>16</v>
      </c>
      <c r="J22" s="34"/>
    </row>
    <row r="23" spans="1:10" s="1" customFormat="1" ht="160" customHeight="1" x14ac:dyDescent="0.15">
      <c r="A23" s="110"/>
      <c r="B23" s="33"/>
      <c r="C23" s="111" t="s">
        <v>3</v>
      </c>
      <c r="D23" s="112"/>
      <c r="E23" s="33"/>
      <c r="F23" s="113" t="s">
        <v>3</v>
      </c>
      <c r="G23" s="112"/>
      <c r="I23" s="108" t="s">
        <v>3</v>
      </c>
      <c r="J23" s="108"/>
    </row>
    <row r="24" spans="1:10" s="1" customFormat="1" ht="26" customHeight="1" x14ac:dyDescent="0.15">
      <c r="A24" s="109" t="str">
        <f>'Beoordelen interview'!A6:A6</f>
        <v>Vraag 3</v>
      </c>
      <c r="B24" s="33"/>
      <c r="C24" s="11" t="s">
        <v>16</v>
      </c>
      <c r="D24" s="34"/>
      <c r="E24" s="33"/>
      <c r="F24" s="11" t="s">
        <v>16</v>
      </c>
      <c r="G24" s="34"/>
      <c r="I24" s="95" t="s">
        <v>16</v>
      </c>
      <c r="J24" s="34"/>
    </row>
    <row r="25" spans="1:10" s="1" customFormat="1" ht="160" customHeight="1" x14ac:dyDescent="0.15">
      <c r="A25" s="110"/>
      <c r="B25" s="33"/>
      <c r="C25" s="111" t="s">
        <v>3</v>
      </c>
      <c r="D25" s="112"/>
      <c r="E25" s="33"/>
      <c r="F25" s="113" t="s">
        <v>3</v>
      </c>
      <c r="G25" s="112"/>
      <c r="I25" s="108" t="s">
        <v>3</v>
      </c>
      <c r="J25" s="108"/>
    </row>
    <row r="26" spans="1:10" s="1" customFormat="1" ht="22" customHeight="1" x14ac:dyDescent="0.15">
      <c r="A26" s="109" t="str">
        <f>'Beoordelen interview'!A7:A7</f>
        <v>Vraag 4</v>
      </c>
      <c r="B26" s="33"/>
      <c r="C26" s="11" t="s">
        <v>16</v>
      </c>
      <c r="D26" s="34"/>
      <c r="E26" s="33"/>
      <c r="F26" s="11" t="s">
        <v>16</v>
      </c>
      <c r="G26" s="34"/>
      <c r="I26" s="95" t="s">
        <v>16</v>
      </c>
      <c r="J26" s="34"/>
    </row>
    <row r="27" spans="1:10" s="1" customFormat="1" ht="160" customHeight="1" x14ac:dyDescent="0.15">
      <c r="A27" s="110"/>
      <c r="B27" s="33"/>
      <c r="C27" s="111" t="s">
        <v>3</v>
      </c>
      <c r="D27" s="112"/>
      <c r="E27" s="33"/>
      <c r="F27" s="113" t="s">
        <v>3</v>
      </c>
      <c r="G27" s="112"/>
      <c r="I27" s="108" t="s">
        <v>3</v>
      </c>
      <c r="J27" s="108"/>
    </row>
    <row r="28" spans="1:10" s="4" customFormat="1" ht="20" customHeight="1" x14ac:dyDescent="0.15">
      <c r="A28" s="69"/>
      <c r="B28" s="9"/>
      <c r="C28" s="70"/>
      <c r="D28" s="70"/>
      <c r="E28" s="9"/>
      <c r="F28" s="70"/>
      <c r="G28" s="70"/>
      <c r="H28" s="9"/>
      <c r="I28" s="70"/>
      <c r="J28" s="71"/>
    </row>
  </sheetData>
  <sheetProtection algorithmName="SHA-512" hashValue="WE7+ApvVLQQAg9en6fLTSeiPZdHQlEeNMRU1SzwQ4km4oBfbVyPKgL+EZIKYSD9Dv/UOzPpqOUqWHCAgIIt4lA==" saltValue="gCUNaeueqFNib++LwUSoqg==" spinCount="100000" sheet="1" objects="1" scenarios="1"/>
  <mergeCells count="46">
    <mergeCell ref="C1:D1"/>
    <mergeCell ref="F1:G1"/>
    <mergeCell ref="I1:J1"/>
    <mergeCell ref="C2:D2"/>
    <mergeCell ref="F2:G2"/>
    <mergeCell ref="I2:J2"/>
    <mergeCell ref="C4:D4"/>
    <mergeCell ref="F4:G4"/>
    <mergeCell ref="I4:J4"/>
    <mergeCell ref="C6:D6"/>
    <mergeCell ref="F6:G6"/>
    <mergeCell ref="I6:J6"/>
    <mergeCell ref="C8:D8"/>
    <mergeCell ref="F8:G8"/>
    <mergeCell ref="I8:J8"/>
    <mergeCell ref="C10:D10"/>
    <mergeCell ref="F10:G10"/>
    <mergeCell ref="I10:J10"/>
    <mergeCell ref="C12:D12"/>
    <mergeCell ref="F12:G12"/>
    <mergeCell ref="I12:J12"/>
    <mergeCell ref="C14:D14"/>
    <mergeCell ref="F14:G14"/>
    <mergeCell ref="I14:J14"/>
    <mergeCell ref="A20:A21"/>
    <mergeCell ref="C21:D21"/>
    <mergeCell ref="F21:G21"/>
    <mergeCell ref="I21:J21"/>
    <mergeCell ref="C16:D16"/>
    <mergeCell ref="F16:G16"/>
    <mergeCell ref="I16:J16"/>
    <mergeCell ref="C19:D19"/>
    <mergeCell ref="F19:G19"/>
    <mergeCell ref="I19:J19"/>
    <mergeCell ref="A26:A27"/>
    <mergeCell ref="C27:D27"/>
    <mergeCell ref="F27:G27"/>
    <mergeCell ref="I27:J27"/>
    <mergeCell ref="A22:A23"/>
    <mergeCell ref="C23:D23"/>
    <mergeCell ref="F23:G23"/>
    <mergeCell ref="I23:J23"/>
    <mergeCell ref="A24:A25"/>
    <mergeCell ref="C25:D25"/>
    <mergeCell ref="F25:G25"/>
    <mergeCell ref="I25:J25"/>
  </mergeCells>
  <dataValidations count="1">
    <dataValidation type="list" errorStyle="warning" allowBlank="1" showErrorMessage="1" error="Voer juiste waarde in. " sqref="C3 F3 I3 I5 F5 C5 C7 F7 I7 I9 F9 C9 C11 F11 I11 I13 F13 C13 C15 F15 I15 I20 F20 C20 C22 F22 I22 I24 F24 C24 C26 F26 I26" xr:uid="{D3C9886B-05DA-CA43-A466-B2A4DBC64A93}">
      <formula1>SCORE</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pageSetUpPr fitToPage="1"/>
  </sheetPr>
  <dimension ref="A1:K74"/>
  <sheetViews>
    <sheetView showGridLines="0" tabSelected="1" topLeftCell="A42" workbookViewId="0">
      <selection activeCell="D71" sqref="D71"/>
    </sheetView>
  </sheetViews>
  <sheetFormatPr baseColWidth="10" defaultColWidth="8.83203125" defaultRowHeight="15" x14ac:dyDescent="0.2"/>
  <cols>
    <col min="1" max="1" width="60.6640625" customWidth="1"/>
    <col min="2" max="2" width="15.6640625" customWidth="1"/>
    <col min="3" max="3" width="2.83203125" customWidth="1"/>
    <col min="4" max="5" width="26.1640625" customWidth="1"/>
    <col min="6" max="6" width="2.83203125" customWidth="1"/>
    <col min="7" max="8" width="26.1640625" customWidth="1"/>
    <col min="9" max="9" width="5" style="22" customWidth="1"/>
    <col min="10" max="11" width="26.1640625" customWidth="1"/>
  </cols>
  <sheetData>
    <row r="1" spans="1:11" ht="40" customHeight="1" x14ac:dyDescent="0.2">
      <c r="A1" s="134" t="s">
        <v>23</v>
      </c>
      <c r="B1" s="135"/>
      <c r="C1" s="18"/>
      <c r="D1" s="136"/>
      <c r="E1" s="136"/>
      <c r="F1" s="19"/>
      <c r="G1" s="138"/>
      <c r="H1" s="139"/>
      <c r="I1" s="23"/>
      <c r="J1" s="138"/>
      <c r="K1" s="139"/>
    </row>
    <row r="2" spans="1:11" ht="28" customHeight="1" x14ac:dyDescent="0.2">
      <c r="A2" s="147" t="s">
        <v>24</v>
      </c>
      <c r="B2" s="148"/>
      <c r="C2" s="15"/>
      <c r="D2" s="61" t="str">
        <f>'Beoordelaar 1'!C1</f>
        <v>&lt;NAAM INSCHRIJVER&gt;</v>
      </c>
      <c r="E2" s="62" t="s">
        <v>22</v>
      </c>
      <c r="F2" s="35"/>
      <c r="G2" s="61" t="str">
        <f>'Beoordelaar 1'!F1</f>
        <v>&lt;NAAM INSCHRIJVER&gt;</v>
      </c>
      <c r="H2" s="63" t="s">
        <v>22</v>
      </c>
      <c r="I2" s="36"/>
      <c r="J2" s="61" t="str">
        <f>'Beoordelaar 1'!I1</f>
        <v>&lt;NAAM INSCHRIJVER&gt;</v>
      </c>
      <c r="K2" s="63" t="s">
        <v>22</v>
      </c>
    </row>
    <row r="3" spans="1:11" ht="18" customHeight="1" x14ac:dyDescent="0.2">
      <c r="A3" s="125" t="str">
        <f>'Beoordelen open vragen'!A3</f>
        <v>7.1.1	BELEVING SCHONE SCHOLEN</v>
      </c>
      <c r="B3" s="59" t="s">
        <v>12</v>
      </c>
      <c r="C3" s="15"/>
      <c r="D3" s="56" t="str">
        <f>'Beoordelaar 1'!C3</f>
        <v>Score:</v>
      </c>
      <c r="E3" s="132" t="s">
        <v>39</v>
      </c>
      <c r="F3" s="15"/>
      <c r="G3" s="56" t="str">
        <f>'Beoordelaar 1'!F3</f>
        <v>Score:</v>
      </c>
      <c r="H3" s="132" t="s">
        <v>39</v>
      </c>
      <c r="I3" s="20"/>
      <c r="J3" s="56" t="str">
        <f>'Beoordelaar 1'!I3</f>
        <v>Score:</v>
      </c>
      <c r="K3" s="132" t="s">
        <v>39</v>
      </c>
    </row>
    <row r="4" spans="1:11" ht="18" customHeight="1" x14ac:dyDescent="0.2">
      <c r="A4" s="126"/>
      <c r="B4" s="59" t="s">
        <v>13</v>
      </c>
      <c r="C4" s="15"/>
      <c r="D4" s="56" t="str">
        <f>'Beoordelaar 2'!C3</f>
        <v>Score:</v>
      </c>
      <c r="E4" s="132"/>
      <c r="F4" s="15"/>
      <c r="G4" s="56" t="str">
        <f>'Beoordelaar 2'!F3</f>
        <v>Score:</v>
      </c>
      <c r="H4" s="132"/>
      <c r="I4" s="20"/>
      <c r="J4" s="56" t="str">
        <f>'Beoordelaar 2'!I3</f>
        <v>Score:</v>
      </c>
      <c r="K4" s="132"/>
    </row>
    <row r="5" spans="1:11" ht="18" customHeight="1" x14ac:dyDescent="0.2">
      <c r="A5" s="126"/>
      <c r="B5" s="59" t="s">
        <v>14</v>
      </c>
      <c r="C5" s="15"/>
      <c r="D5" s="56" t="str">
        <f>'Beoordelaar 3'!C3</f>
        <v>Score:</v>
      </c>
      <c r="E5" s="132"/>
      <c r="F5" s="15"/>
      <c r="G5" s="56" t="str">
        <f>'Beoordelaar 3'!F3</f>
        <v>Score:</v>
      </c>
      <c r="H5" s="132"/>
      <c r="I5" s="20"/>
      <c r="J5" s="56" t="str">
        <f>'Beoordelaar 3'!I3</f>
        <v>Score:</v>
      </c>
      <c r="K5" s="132"/>
    </row>
    <row r="6" spans="1:11" ht="18" customHeight="1" x14ac:dyDescent="0.2">
      <c r="A6" s="127"/>
      <c r="B6" s="59" t="s">
        <v>20</v>
      </c>
      <c r="C6" s="15"/>
      <c r="D6" s="57" t="str">
        <f>'Beoordelaar 4'!C3</f>
        <v>Score:</v>
      </c>
      <c r="E6" s="132"/>
      <c r="F6" s="15"/>
      <c r="G6" s="57" t="str">
        <f>'Beoordelaar 4'!F3</f>
        <v>Score:</v>
      </c>
      <c r="H6" s="132"/>
      <c r="I6" s="20"/>
      <c r="J6" s="57" t="str">
        <f>'Beoordelaar 4'!I3</f>
        <v>Score:</v>
      </c>
      <c r="K6" s="132"/>
    </row>
    <row r="7" spans="1:11" ht="20" customHeight="1" x14ac:dyDescent="0.2">
      <c r="A7" s="142" t="s">
        <v>5</v>
      </c>
      <c r="B7" s="143"/>
      <c r="C7" s="15"/>
      <c r="D7" s="60" t="s">
        <v>16</v>
      </c>
      <c r="E7" s="132"/>
      <c r="F7" s="15"/>
      <c r="G7" s="60" t="s">
        <v>16</v>
      </c>
      <c r="H7" s="132"/>
      <c r="I7" s="20"/>
      <c r="J7" s="60" t="s">
        <v>16</v>
      </c>
      <c r="K7" s="132"/>
    </row>
    <row r="8" spans="1:11" ht="20" customHeight="1" x14ac:dyDescent="0.2">
      <c r="A8" s="146"/>
      <c r="B8" s="145"/>
      <c r="C8" s="14"/>
      <c r="D8" s="54" t="str">
        <f>IF(D7="Uitmuntend","€ 30.000",IF(D7="Goed","€15.000",IF(D7="Voldoende","€ 6.000",IF(D7="Matig","€ 0",IF(D7="Onvoldoende","KNOCK OUT"," ")))))</f>
        <v xml:space="preserve"> </v>
      </c>
      <c r="E8" s="132"/>
      <c r="F8" s="14"/>
      <c r="G8" s="54" t="str">
        <f>IF(G7="Uitmuntend","€ 30.000",IF(G7="Goed","€15.000",IF(G7="Voldoende","€ 6.000",IF(G7="Matig","€ 0",IF(G7="Onvoldoende","KNOCK OUT"," ")))))</f>
        <v xml:space="preserve"> </v>
      </c>
      <c r="H8" s="132"/>
      <c r="I8" s="21"/>
      <c r="J8" s="54" t="str">
        <f>IF(J7="Uitmuntend","€ 30.000",IF(J7="Goed","€15.000",IF(J7="Voldoende","€ 6.000",IF(J7="Matig","€ 0",IF(J7="Onvoldoende","KNOCK OUT"," ")))))</f>
        <v xml:space="preserve"> </v>
      </c>
      <c r="K8" s="132"/>
    </row>
    <row r="9" spans="1:11" ht="18" customHeight="1" x14ac:dyDescent="0.2">
      <c r="A9" s="125" t="str">
        <f>'Beoordelen open vragen'!A5</f>
        <v>7.1.2	GOED WERKGEVERSCHAP</v>
      </c>
      <c r="B9" s="59" t="s">
        <v>12</v>
      </c>
      <c r="C9" s="15"/>
      <c r="D9" s="56" t="str">
        <f>'Beoordelaar 1'!C5</f>
        <v>Score:</v>
      </c>
      <c r="E9" s="130" t="s">
        <v>39</v>
      </c>
      <c r="F9" s="15"/>
      <c r="G9" s="56" t="str">
        <f>'Beoordelaar 1'!F5</f>
        <v>Score:</v>
      </c>
      <c r="H9" s="132" t="s">
        <v>39</v>
      </c>
      <c r="I9" s="20"/>
      <c r="J9" s="56" t="str">
        <f>'Beoordelaar 1'!I5</f>
        <v>Score:</v>
      </c>
      <c r="K9" s="132" t="s">
        <v>39</v>
      </c>
    </row>
    <row r="10" spans="1:11" ht="18" customHeight="1" x14ac:dyDescent="0.2">
      <c r="A10" s="126"/>
      <c r="B10" s="59" t="s">
        <v>13</v>
      </c>
      <c r="C10" s="15"/>
      <c r="D10" s="56" t="str">
        <f>'Beoordelaar 2'!C5</f>
        <v>Score:</v>
      </c>
      <c r="E10" s="130"/>
      <c r="F10" s="15"/>
      <c r="G10" s="56" t="str">
        <f>'Beoordelaar 2'!F5</f>
        <v>Score:</v>
      </c>
      <c r="H10" s="132"/>
      <c r="I10" s="20"/>
      <c r="J10" s="56" t="str">
        <f>'Beoordelaar 2'!I5</f>
        <v>Score:</v>
      </c>
      <c r="K10" s="132"/>
    </row>
    <row r="11" spans="1:11" ht="18" customHeight="1" x14ac:dyDescent="0.2">
      <c r="A11" s="126"/>
      <c r="B11" s="59" t="s">
        <v>14</v>
      </c>
      <c r="C11" s="15"/>
      <c r="D11" s="56" t="str">
        <f>'Beoordelaar 3'!C5</f>
        <v>Score:</v>
      </c>
      <c r="E11" s="130"/>
      <c r="F11" s="15"/>
      <c r="G11" s="56" t="str">
        <f>'Beoordelaar 3'!F5</f>
        <v>Score:</v>
      </c>
      <c r="H11" s="132"/>
      <c r="I11" s="20"/>
      <c r="J11" s="56" t="str">
        <f>'Beoordelaar 3'!I5</f>
        <v>Score:</v>
      </c>
      <c r="K11" s="132"/>
    </row>
    <row r="12" spans="1:11" ht="18" customHeight="1" x14ac:dyDescent="0.2">
      <c r="A12" s="127"/>
      <c r="B12" s="59" t="s">
        <v>20</v>
      </c>
      <c r="C12" s="15"/>
      <c r="D12" s="57" t="str">
        <f>'Beoordelaar 4'!C5</f>
        <v>Score:</v>
      </c>
      <c r="E12" s="130"/>
      <c r="F12" s="15"/>
      <c r="G12" s="57" t="str">
        <f>'Beoordelaar 4'!F5</f>
        <v>Score:</v>
      </c>
      <c r="H12" s="132"/>
      <c r="I12" s="20"/>
      <c r="J12" s="57" t="str">
        <f>'Beoordelaar 4'!I5</f>
        <v>Score:</v>
      </c>
      <c r="K12" s="132"/>
    </row>
    <row r="13" spans="1:11" ht="20" customHeight="1" x14ac:dyDescent="0.2">
      <c r="A13" s="142"/>
      <c r="B13" s="143"/>
      <c r="C13" s="14"/>
      <c r="D13" s="60" t="s">
        <v>16</v>
      </c>
      <c r="E13" s="130"/>
      <c r="F13" s="14"/>
      <c r="G13" s="60" t="s">
        <v>16</v>
      </c>
      <c r="H13" s="132"/>
      <c r="I13" s="21"/>
      <c r="J13" s="60" t="s">
        <v>16</v>
      </c>
      <c r="K13" s="132"/>
    </row>
    <row r="14" spans="1:11" ht="20" customHeight="1" x14ac:dyDescent="0.2">
      <c r="A14" s="146"/>
      <c r="B14" s="145"/>
      <c r="C14" s="14"/>
      <c r="D14" s="54" t="str">
        <f>IF(D13="Uitmuntend","€ 25.000",IF(D13="Goed","€ 12.500",IF(D13="Voldoende","€ 5.000",IF(D13="Matig","€ 0",IF(D13="Onvoldoende","KNOCK OUT"," ")))))</f>
        <v xml:space="preserve"> </v>
      </c>
      <c r="E14" s="131"/>
      <c r="F14" s="14"/>
      <c r="G14" s="54" t="str">
        <f>IF(G13="Uitmuntend","€ 25.000",IF(G13="Goed","€ 12.500",IF(G13="Voldoende","€ 5.000",IF(G13="Matig","€ 0",IF(G13="Onvoldoende","KNOCK OUT"," ")))))</f>
        <v xml:space="preserve"> </v>
      </c>
      <c r="H14" s="132"/>
      <c r="I14" s="21"/>
      <c r="J14" s="54" t="str">
        <f>IF(J13="Uitmuntend","€ 25.000",IF(J13="Goed","€ 12.500",IF(J13="Voldoende","€ 5.000",IF(J13="Matig","€ 0",IF(J13="Onvoldoende","KNOCK OUT"," ")))))</f>
        <v xml:space="preserve"> </v>
      </c>
      <c r="K14" s="132"/>
    </row>
    <row r="15" spans="1:11" ht="18" customHeight="1" x14ac:dyDescent="0.2">
      <c r="A15" s="125" t="str">
        <f>'Beoordelen open vragen'!A7</f>
        <v>7.1.3	ONDERHOUD VLOEREN</v>
      </c>
      <c r="B15" s="59" t="s">
        <v>12</v>
      </c>
      <c r="C15" s="15"/>
      <c r="D15" s="56" t="str">
        <f>'Beoordelaar 1'!C7</f>
        <v>Score:</v>
      </c>
      <c r="E15" s="130" t="s">
        <v>39</v>
      </c>
      <c r="F15" s="15"/>
      <c r="G15" s="56" t="str">
        <f>'Beoordelaar 1'!F7</f>
        <v>Score:</v>
      </c>
      <c r="H15" s="132" t="s">
        <v>39</v>
      </c>
      <c r="I15" s="20"/>
      <c r="J15" s="56" t="str">
        <f>'Beoordelaar 1'!I7</f>
        <v>Score:</v>
      </c>
      <c r="K15" s="132" t="s">
        <v>39</v>
      </c>
    </row>
    <row r="16" spans="1:11" ht="18" customHeight="1" x14ac:dyDescent="0.2">
      <c r="A16" s="126"/>
      <c r="B16" s="59" t="s">
        <v>13</v>
      </c>
      <c r="C16" s="15"/>
      <c r="D16" s="56" t="str">
        <f>'Beoordelaar 2'!C7</f>
        <v>Score:</v>
      </c>
      <c r="E16" s="130"/>
      <c r="F16" s="15"/>
      <c r="G16" s="56" t="str">
        <f>'Beoordelaar 2'!F7</f>
        <v>Score:</v>
      </c>
      <c r="H16" s="132"/>
      <c r="I16" s="20"/>
      <c r="J16" s="56" t="str">
        <f>'Beoordelaar 2'!I7</f>
        <v>Score:</v>
      </c>
      <c r="K16" s="132"/>
    </row>
    <row r="17" spans="1:11" ht="18" customHeight="1" x14ac:dyDescent="0.2">
      <c r="A17" s="126"/>
      <c r="B17" s="59" t="s">
        <v>14</v>
      </c>
      <c r="C17" s="15"/>
      <c r="D17" s="56" t="str">
        <f>'Beoordelaar 3'!C7</f>
        <v>Score:</v>
      </c>
      <c r="E17" s="130"/>
      <c r="F17" s="15"/>
      <c r="G17" s="56" t="str">
        <f>'Beoordelaar 3'!F7</f>
        <v>Score:</v>
      </c>
      <c r="H17" s="132"/>
      <c r="I17" s="20"/>
      <c r="J17" s="56" t="str">
        <f>'Beoordelaar 3'!I7</f>
        <v>Score:</v>
      </c>
      <c r="K17" s="132"/>
    </row>
    <row r="18" spans="1:11" ht="18" customHeight="1" x14ac:dyDescent="0.2">
      <c r="A18" s="127"/>
      <c r="B18" s="59" t="s">
        <v>20</v>
      </c>
      <c r="C18" s="15"/>
      <c r="D18" s="57" t="str">
        <f>'Beoordelaar 4'!C7</f>
        <v>Score:</v>
      </c>
      <c r="E18" s="130"/>
      <c r="F18" s="15"/>
      <c r="G18" s="57" t="str">
        <f>'Beoordelaar 4'!F7</f>
        <v>Score:</v>
      </c>
      <c r="H18" s="132"/>
      <c r="I18" s="20"/>
      <c r="J18" s="57" t="str">
        <f>'Beoordelaar 4'!I7</f>
        <v>Score:</v>
      </c>
      <c r="K18" s="132"/>
    </row>
    <row r="19" spans="1:11" ht="20" customHeight="1" x14ac:dyDescent="0.2">
      <c r="A19" s="142" t="s">
        <v>5</v>
      </c>
      <c r="B19" s="143"/>
      <c r="C19" s="14"/>
      <c r="D19" s="60" t="s">
        <v>16</v>
      </c>
      <c r="E19" s="130"/>
      <c r="F19" s="14"/>
      <c r="G19" s="60" t="s">
        <v>16</v>
      </c>
      <c r="H19" s="132"/>
      <c r="I19" s="21"/>
      <c r="J19" s="60" t="s">
        <v>16</v>
      </c>
      <c r="K19" s="132"/>
    </row>
    <row r="20" spans="1:11" ht="20" customHeight="1" x14ac:dyDescent="0.2">
      <c r="A20" s="146"/>
      <c r="B20" s="145"/>
      <c r="C20" s="14"/>
      <c r="D20" s="54" t="str">
        <f>IF(D19="Uitmuntend","€ 5.000",IF(D19="Goed","€ 2.500",IF(D19="Voldoende","€ 1.000",IF(D19="Matig","€ 0",IF(D19="Onvoldoende","KNOCK OUT"," ")))))</f>
        <v xml:space="preserve"> </v>
      </c>
      <c r="E20" s="131"/>
      <c r="F20" s="14"/>
      <c r="G20" s="54" t="str">
        <f>IF(G19="Uitmuntend","€ 5.000",IF(G19="Goed","€ 2.500",IF(G19="Voldoende","€ 1.000",IF(G19="Matig","€ 0",IF(G19="Onvoldoende","KNOCK OUT"," ")))))</f>
        <v xml:space="preserve"> </v>
      </c>
      <c r="H20" s="132"/>
      <c r="I20" s="21"/>
      <c r="J20" s="54" t="str">
        <f>IF(J19="Uitmuntend","€ 5.000",IF(J19="Goed","€ 2.500",IF(J19="Voldoende","€ 1.000",IF(J19="Matig","€ 0",IF(J19="Onvoldoende","KNOCK OUT"," ")))))</f>
        <v xml:space="preserve"> </v>
      </c>
      <c r="K20" s="132"/>
    </row>
    <row r="21" spans="1:11" ht="18" customHeight="1" x14ac:dyDescent="0.2">
      <c r="A21" s="125" t="str">
        <f>'Beoordelen open vragen'!A9</f>
        <v xml:space="preserve">7.1.4	INVULLING WERKZAAMHEDEN LEIDINGGEVENDE </v>
      </c>
      <c r="B21" s="59" t="s">
        <v>12</v>
      </c>
      <c r="C21" s="15"/>
      <c r="D21" s="56" t="str">
        <f>'Beoordelaar 1'!C9</f>
        <v>Score:</v>
      </c>
      <c r="E21" s="130" t="s">
        <v>39</v>
      </c>
      <c r="F21" s="15"/>
      <c r="G21" s="56" t="str">
        <f>'Beoordelaar 1'!F9</f>
        <v>Score:</v>
      </c>
      <c r="H21" s="132" t="s">
        <v>39</v>
      </c>
      <c r="I21" s="20"/>
      <c r="J21" s="56" t="str">
        <f>'Beoordelaar 1'!I9</f>
        <v>Score:</v>
      </c>
      <c r="K21" s="132" t="s">
        <v>39</v>
      </c>
    </row>
    <row r="22" spans="1:11" ht="18" customHeight="1" x14ac:dyDescent="0.2">
      <c r="A22" s="126"/>
      <c r="B22" s="59" t="s">
        <v>13</v>
      </c>
      <c r="C22" s="15"/>
      <c r="D22" s="56" t="str">
        <f>'Beoordelaar 2'!C9</f>
        <v>Score:</v>
      </c>
      <c r="E22" s="130"/>
      <c r="F22" s="15"/>
      <c r="G22" s="56" t="str">
        <f>'Beoordelaar 2'!F9</f>
        <v>Score:</v>
      </c>
      <c r="H22" s="132"/>
      <c r="I22" s="20"/>
      <c r="J22" s="56" t="str">
        <f>'Beoordelaar 2'!I9</f>
        <v>Score:</v>
      </c>
      <c r="K22" s="132"/>
    </row>
    <row r="23" spans="1:11" ht="18" customHeight="1" x14ac:dyDescent="0.2">
      <c r="A23" s="126"/>
      <c r="B23" s="59" t="s">
        <v>14</v>
      </c>
      <c r="C23" s="15"/>
      <c r="D23" s="56" t="str">
        <f>'Beoordelaar 3'!C9</f>
        <v>Score:</v>
      </c>
      <c r="E23" s="130"/>
      <c r="F23" s="15"/>
      <c r="G23" s="56" t="str">
        <f>'Beoordelaar 3'!F9</f>
        <v>Score:</v>
      </c>
      <c r="H23" s="132"/>
      <c r="I23" s="20"/>
      <c r="J23" s="56" t="str">
        <f>'Beoordelaar 3'!I9</f>
        <v>Score:</v>
      </c>
      <c r="K23" s="132"/>
    </row>
    <row r="24" spans="1:11" ht="18" customHeight="1" x14ac:dyDescent="0.2">
      <c r="A24" s="127"/>
      <c r="B24" s="59" t="s">
        <v>20</v>
      </c>
      <c r="C24" s="15"/>
      <c r="D24" s="57" t="str">
        <f>'Beoordelaar 4'!C9</f>
        <v>Score:</v>
      </c>
      <c r="E24" s="130"/>
      <c r="F24" s="15"/>
      <c r="G24" s="57" t="str">
        <f>'Beoordelaar 4'!F9</f>
        <v>Score:</v>
      </c>
      <c r="H24" s="132"/>
      <c r="I24" s="20"/>
      <c r="J24" s="57" t="str">
        <f>'Beoordelaar 4'!I9</f>
        <v>Score:</v>
      </c>
      <c r="K24" s="132"/>
    </row>
    <row r="25" spans="1:11" ht="20" customHeight="1" x14ac:dyDescent="0.2">
      <c r="A25" s="142" t="s">
        <v>5</v>
      </c>
      <c r="B25" s="143"/>
      <c r="C25" s="14"/>
      <c r="D25" s="60" t="s">
        <v>16</v>
      </c>
      <c r="E25" s="130"/>
      <c r="F25" s="14"/>
      <c r="G25" s="60" t="s">
        <v>16</v>
      </c>
      <c r="H25" s="132"/>
      <c r="I25" s="21"/>
      <c r="J25" s="60" t="s">
        <v>16</v>
      </c>
      <c r="K25" s="132"/>
    </row>
    <row r="26" spans="1:11" ht="20" customHeight="1" x14ac:dyDescent="0.2">
      <c r="A26" s="144"/>
      <c r="B26" s="145"/>
      <c r="C26" s="14"/>
      <c r="D26" s="54" t="str">
        <f>IF(D25="Uitmuntend","€ 10.000",IF(D25="Goed","€ 5.000",IF(D25="Voldoende","€ 2.000",IF(D25="Matig","€ 0",IF(D25="Onvoldoende","KNOCK OUT"," ")))))</f>
        <v xml:space="preserve"> </v>
      </c>
      <c r="E26" s="131"/>
      <c r="F26" s="14"/>
      <c r="G26" s="54" t="str">
        <f>IF(G25="Uitmuntend","€ 10.000",IF(G25="Goed","€ 5.000",IF(G25="Voldoende","€ 2.000",IF(G25="Matig","€ 0",IF(G25="Onvoldoende","KNOCK OUT"," ")))))</f>
        <v xml:space="preserve"> </v>
      </c>
      <c r="H26" s="132"/>
      <c r="I26" s="21"/>
      <c r="J26" s="54" t="str">
        <f>IF(J25="Uitmuntend","€ 10.000",IF(J25="Goed","€ 5.000",IF(J25="Voldoende","€ 2.000",IF(J25="Matig","€ 0",IF(J25="Onvoldoende","KNOCK OUT"," ")))))</f>
        <v xml:space="preserve"> </v>
      </c>
      <c r="K26" s="132"/>
    </row>
    <row r="27" spans="1:11" ht="18" customHeight="1" x14ac:dyDescent="0.2">
      <c r="A27" s="125" t="str">
        <f>'Beoordelen open vragen'!A11</f>
        <v>7.1.5	KWALITEITSVERBETERING</v>
      </c>
      <c r="B27" s="59" t="s">
        <v>12</v>
      </c>
      <c r="C27" s="15"/>
      <c r="D27" s="56" t="str">
        <f>'Beoordelaar 1'!C11</f>
        <v>Score:</v>
      </c>
      <c r="E27" s="130" t="s">
        <v>39</v>
      </c>
      <c r="F27" s="15"/>
      <c r="G27" s="56" t="str">
        <f>'Beoordelaar 1'!F11</f>
        <v>Score:</v>
      </c>
      <c r="H27" s="132" t="s">
        <v>39</v>
      </c>
      <c r="I27" s="20"/>
      <c r="J27" s="56" t="str">
        <f>'Beoordelaar 1'!I11</f>
        <v>Score:</v>
      </c>
      <c r="K27" s="132" t="s">
        <v>39</v>
      </c>
    </row>
    <row r="28" spans="1:11" ht="18" customHeight="1" x14ac:dyDescent="0.2">
      <c r="A28" s="126"/>
      <c r="B28" s="59" t="s">
        <v>13</v>
      </c>
      <c r="C28" s="15"/>
      <c r="D28" s="56" t="str">
        <f>'Beoordelaar 2'!C11</f>
        <v>Score:</v>
      </c>
      <c r="E28" s="130"/>
      <c r="F28" s="15"/>
      <c r="G28" s="56" t="str">
        <f>'Beoordelaar 2'!F11</f>
        <v>Score:</v>
      </c>
      <c r="H28" s="132"/>
      <c r="I28" s="20"/>
      <c r="J28" s="56" t="str">
        <f>'Beoordelaar 2'!I11</f>
        <v>Score:</v>
      </c>
      <c r="K28" s="132"/>
    </row>
    <row r="29" spans="1:11" ht="18" customHeight="1" x14ac:dyDescent="0.2">
      <c r="A29" s="126"/>
      <c r="B29" s="59" t="s">
        <v>14</v>
      </c>
      <c r="C29" s="15"/>
      <c r="D29" s="56" t="str">
        <f>'Beoordelaar 3'!C11</f>
        <v>Score:</v>
      </c>
      <c r="E29" s="130"/>
      <c r="F29" s="15"/>
      <c r="G29" s="56" t="str">
        <f>'Beoordelaar 3'!F11</f>
        <v>Score:</v>
      </c>
      <c r="H29" s="132"/>
      <c r="I29" s="20"/>
      <c r="J29" s="56" t="str">
        <f>'Beoordelaar 3'!I11</f>
        <v>Score:</v>
      </c>
      <c r="K29" s="132"/>
    </row>
    <row r="30" spans="1:11" ht="18" customHeight="1" x14ac:dyDescent="0.2">
      <c r="A30" s="127"/>
      <c r="B30" s="59" t="s">
        <v>20</v>
      </c>
      <c r="C30" s="15"/>
      <c r="D30" s="57" t="str">
        <f>'Beoordelaar 4'!C11</f>
        <v>Score:</v>
      </c>
      <c r="E30" s="130"/>
      <c r="F30" s="15"/>
      <c r="G30" s="57" t="str">
        <f>'Beoordelaar 4'!F11</f>
        <v>Score:</v>
      </c>
      <c r="H30" s="132"/>
      <c r="I30" s="20"/>
      <c r="J30" s="57" t="str">
        <f>'Beoordelaar 4'!I11</f>
        <v>Score:</v>
      </c>
      <c r="K30" s="132"/>
    </row>
    <row r="31" spans="1:11" ht="19.5" customHeight="1" x14ac:dyDescent="0.2">
      <c r="A31" s="142" t="s">
        <v>5</v>
      </c>
      <c r="B31" s="143"/>
      <c r="C31" s="14"/>
      <c r="D31" s="60" t="s">
        <v>16</v>
      </c>
      <c r="E31" s="130"/>
      <c r="F31" s="14"/>
      <c r="G31" s="60" t="s">
        <v>16</v>
      </c>
      <c r="H31" s="132"/>
      <c r="I31" s="21"/>
      <c r="J31" s="60" t="s">
        <v>16</v>
      </c>
      <c r="K31" s="132"/>
    </row>
    <row r="32" spans="1:11" ht="20" customHeight="1" x14ac:dyDescent="0.2">
      <c r="A32" s="144"/>
      <c r="B32" s="145"/>
      <c r="C32" s="14"/>
      <c r="D32" s="55" t="str">
        <f>IF(D31="Uitmuntend","€ 10.000",IF(D31="Goed","€ 5.000",IF(D31="Voldoende","€ 2.000",IF(D31="Matig","€ 0",IF(D31="Onvoldoende","KNOCK OUT"," ")))))</f>
        <v xml:space="preserve"> </v>
      </c>
      <c r="E32" s="131"/>
      <c r="F32" s="14"/>
      <c r="G32" s="55" t="str">
        <f>IF(G31="Uitmuntend","€ 10.000",IF(G31="Goed","€ 5.000",IF(G31="Voldoende","€ 2.000",IF(G31="Matig","€ 0",IF(G31="Onvoldoende","KNOCK OUT"," ")))))</f>
        <v xml:space="preserve"> </v>
      </c>
      <c r="H32" s="132"/>
      <c r="I32" s="21"/>
      <c r="J32" s="55" t="str">
        <f>IF(J31="Uitmuntend","€ 10.000",IF(J31="Goed","€ 5.000",IF(J31="Voldoende","€ 2.000",IF(J31="Matig","€ 0",IF(J31="Onvoldoende","KNOCK OUT"," ")))))</f>
        <v xml:space="preserve"> </v>
      </c>
      <c r="K32" s="132"/>
    </row>
    <row r="33" spans="1:11" ht="18" customHeight="1" x14ac:dyDescent="0.2">
      <c r="A33" s="125" t="str">
        <f>'Beoordelen open vragen'!A13</f>
        <v xml:space="preserve">7.1.6	OVERMACHTSSITUATIES </v>
      </c>
      <c r="B33" s="59" t="s">
        <v>12</v>
      </c>
      <c r="C33" s="15"/>
      <c r="D33" s="58" t="str">
        <f>'Beoordelaar 1'!C13</f>
        <v>Score:</v>
      </c>
      <c r="E33" s="137" t="s">
        <v>39</v>
      </c>
      <c r="F33" s="15"/>
      <c r="G33" s="58" t="str">
        <f>'Beoordelaar 1'!F13</f>
        <v>Score:</v>
      </c>
      <c r="H33" s="132" t="s">
        <v>39</v>
      </c>
      <c r="I33" s="20"/>
      <c r="J33" s="58" t="str">
        <f>'Beoordelaar 1'!I13</f>
        <v>Score:</v>
      </c>
      <c r="K33" s="132" t="s">
        <v>39</v>
      </c>
    </row>
    <row r="34" spans="1:11" ht="18" customHeight="1" x14ac:dyDescent="0.2">
      <c r="A34" s="126"/>
      <c r="B34" s="59" t="s">
        <v>13</v>
      </c>
      <c r="C34" s="15"/>
      <c r="D34" s="56" t="str">
        <f>'Beoordelaar 2'!C13</f>
        <v>Score:</v>
      </c>
      <c r="E34" s="130"/>
      <c r="F34" s="15"/>
      <c r="G34" s="56" t="str">
        <f>'Beoordelaar 2'!F13</f>
        <v>Score:</v>
      </c>
      <c r="H34" s="132"/>
      <c r="I34" s="20"/>
      <c r="J34" s="56" t="str">
        <f>'Beoordelaar 2'!I13</f>
        <v>Score:</v>
      </c>
      <c r="K34" s="132"/>
    </row>
    <row r="35" spans="1:11" ht="18" customHeight="1" x14ac:dyDescent="0.2">
      <c r="A35" s="126"/>
      <c r="B35" s="59" t="s">
        <v>14</v>
      </c>
      <c r="C35" s="15"/>
      <c r="D35" s="56" t="str">
        <f>'Beoordelaar 3'!C13</f>
        <v>Score:</v>
      </c>
      <c r="E35" s="130"/>
      <c r="F35" s="15"/>
      <c r="G35" s="56" t="str">
        <f>'Beoordelaar 3'!F13</f>
        <v>Score:</v>
      </c>
      <c r="H35" s="132"/>
      <c r="I35" s="20"/>
      <c r="J35" s="56" t="str">
        <f>'Beoordelaar 3'!I13</f>
        <v>Score:</v>
      </c>
      <c r="K35" s="132"/>
    </row>
    <row r="36" spans="1:11" ht="18" customHeight="1" x14ac:dyDescent="0.2">
      <c r="A36" s="127"/>
      <c r="B36" s="59" t="s">
        <v>20</v>
      </c>
      <c r="C36" s="15"/>
      <c r="D36" s="57" t="str">
        <f>'Beoordelaar 4'!C13</f>
        <v>Score:</v>
      </c>
      <c r="E36" s="130"/>
      <c r="F36" s="15"/>
      <c r="G36" s="57" t="str">
        <f>'Beoordelaar 4'!F13</f>
        <v>Score:</v>
      </c>
      <c r="H36" s="132"/>
      <c r="I36" s="20"/>
      <c r="J36" s="57" t="str">
        <f>'Beoordelaar 4'!I13</f>
        <v>Score:</v>
      </c>
      <c r="K36" s="132"/>
    </row>
    <row r="37" spans="1:11" ht="20" customHeight="1" x14ac:dyDescent="0.2">
      <c r="A37" s="142" t="s">
        <v>5</v>
      </c>
      <c r="B37" s="143"/>
      <c r="C37" s="14"/>
      <c r="D37" s="60" t="s">
        <v>16</v>
      </c>
      <c r="E37" s="130"/>
      <c r="F37" s="14"/>
      <c r="G37" s="60" t="s">
        <v>16</v>
      </c>
      <c r="H37" s="132"/>
      <c r="I37" s="21"/>
      <c r="J37" s="60" t="s">
        <v>16</v>
      </c>
      <c r="K37" s="132"/>
    </row>
    <row r="38" spans="1:11" ht="20" customHeight="1" x14ac:dyDescent="0.2">
      <c r="A38" s="144"/>
      <c r="B38" s="145"/>
      <c r="C38" s="14"/>
      <c r="D38" s="55" t="str">
        <f>IF(D37="Uitmuntend","€ 5.000",IF(D37="Goed","€ 2.500",IF(D37="Voldoende","€ 1.000",IF(D37="Matig","€ 0",IF(D37="Onvoldoende","KNOCK OUT"," ")))))</f>
        <v xml:space="preserve"> </v>
      </c>
      <c r="E38" s="131"/>
      <c r="F38" s="14"/>
      <c r="G38" s="55" t="str">
        <f>IF(G37="Uitmuntend","€ 5.000",IF(G37="Goed","€ 2.500",IF(G37="Voldoende","€ 1.000",IF(G37="Matig","€ 0",IF(G37="Onvoldoende","KNOCK OUT"," ")))))</f>
        <v xml:space="preserve"> </v>
      </c>
      <c r="H38" s="132"/>
      <c r="I38" s="21"/>
      <c r="J38" s="55" t="str">
        <f>IF(J37="Uitmuntend","€ 5.000",IF(J37="Goed","€ 2.500",IF(J37="Voldoende","€ 1.000",IF(J37="Matig","€ 0",IF(J37="Onvoldoende","KNOCK OUT"," ")))))</f>
        <v xml:space="preserve"> </v>
      </c>
      <c r="K38" s="132"/>
    </row>
    <row r="39" spans="1:11" ht="18" customHeight="1" x14ac:dyDescent="0.2">
      <c r="A39" s="125" t="str">
        <f>'Beoordelen open vragen'!A15</f>
        <v>7.1.7	MILIEU EN DUURZAAMHEID</v>
      </c>
      <c r="B39" s="59" t="s">
        <v>12</v>
      </c>
      <c r="C39" s="15"/>
      <c r="D39" s="58" t="str">
        <f>'Beoordelaar 1'!C15</f>
        <v>Score:</v>
      </c>
      <c r="E39" s="130" t="s">
        <v>39</v>
      </c>
      <c r="F39" s="15"/>
      <c r="G39" s="58" t="str">
        <f>'Beoordelaar 1'!F15</f>
        <v>Score:</v>
      </c>
      <c r="H39" s="132" t="s">
        <v>39</v>
      </c>
      <c r="I39" s="20"/>
      <c r="J39" s="58" t="str">
        <f>'Beoordelaar 1'!I15</f>
        <v>Score:</v>
      </c>
      <c r="K39" s="132" t="s">
        <v>39</v>
      </c>
    </row>
    <row r="40" spans="1:11" ht="18" customHeight="1" x14ac:dyDescent="0.2">
      <c r="A40" s="126"/>
      <c r="B40" s="59" t="s">
        <v>13</v>
      </c>
      <c r="C40" s="15"/>
      <c r="D40" s="56" t="str">
        <f>'Beoordelaar 2'!C15</f>
        <v>Score:</v>
      </c>
      <c r="E40" s="130"/>
      <c r="F40" s="15"/>
      <c r="G40" s="56" t="str">
        <f>'Beoordelaar 2'!F15</f>
        <v>Score:</v>
      </c>
      <c r="H40" s="132"/>
      <c r="I40" s="20"/>
      <c r="J40" s="56" t="str">
        <f>'Beoordelaar 2'!I15</f>
        <v>Score:</v>
      </c>
      <c r="K40" s="132"/>
    </row>
    <row r="41" spans="1:11" ht="18" customHeight="1" x14ac:dyDescent="0.2">
      <c r="A41" s="126"/>
      <c r="B41" s="59" t="s">
        <v>14</v>
      </c>
      <c r="C41" s="15"/>
      <c r="D41" s="56" t="str">
        <f>'Beoordelaar 3'!C15</f>
        <v>Score:</v>
      </c>
      <c r="E41" s="130"/>
      <c r="F41" s="15"/>
      <c r="G41" s="56" t="str">
        <f>'Beoordelaar 3'!F15</f>
        <v>Score:</v>
      </c>
      <c r="H41" s="132"/>
      <c r="I41" s="20"/>
      <c r="J41" s="56" t="str">
        <f>'Beoordelaar 3'!I15</f>
        <v>Score:</v>
      </c>
      <c r="K41" s="132"/>
    </row>
    <row r="42" spans="1:11" ht="18" customHeight="1" x14ac:dyDescent="0.2">
      <c r="A42" s="127"/>
      <c r="B42" s="59" t="s">
        <v>20</v>
      </c>
      <c r="C42" s="15"/>
      <c r="D42" s="57" t="str">
        <f>'Beoordelaar 4'!C15</f>
        <v>Score:</v>
      </c>
      <c r="E42" s="130"/>
      <c r="F42" s="15"/>
      <c r="G42" s="57" t="str">
        <f>'Beoordelaar 4'!F15</f>
        <v>Score:</v>
      </c>
      <c r="H42" s="132"/>
      <c r="I42" s="20"/>
      <c r="J42" s="57" t="str">
        <f>'Beoordelaar 4'!I15</f>
        <v>Score:</v>
      </c>
      <c r="K42" s="132"/>
    </row>
    <row r="43" spans="1:11" ht="20" customHeight="1" x14ac:dyDescent="0.2">
      <c r="A43" s="142" t="s">
        <v>5</v>
      </c>
      <c r="B43" s="143"/>
      <c r="C43" s="14"/>
      <c r="D43" s="60" t="s">
        <v>16</v>
      </c>
      <c r="E43" s="130"/>
      <c r="F43" s="14"/>
      <c r="G43" s="60" t="s">
        <v>16</v>
      </c>
      <c r="H43" s="132"/>
      <c r="I43" s="21"/>
      <c r="J43" s="60" t="s">
        <v>16</v>
      </c>
      <c r="K43" s="132"/>
    </row>
    <row r="44" spans="1:11" ht="20" customHeight="1" x14ac:dyDescent="0.2">
      <c r="A44" s="144"/>
      <c r="B44" s="145"/>
      <c r="C44" s="14"/>
      <c r="D44" s="55" t="str">
        <f>IF(D43="Uitmuntend","€ 5.000",IF(D43="Goed","€ 2.500",IF(D43="Voldoende","€ 1.000",IF(D43="Matig","€ 0",IF(D43="Onvoldoende","KNOCK OUT"," ")))))</f>
        <v xml:space="preserve"> </v>
      </c>
      <c r="E44" s="131"/>
      <c r="F44" s="14"/>
      <c r="G44" s="55" t="str">
        <f>IF(G43="Uitmuntend","€ 5.000",IF(G43="Goed","€ 2.500",IF(G43="Voldoende","€ 1.000",IF(G43="Matig","€ 0",IF(G43="Onvoldoende","KNOCK OUT"," ")))))</f>
        <v xml:space="preserve"> </v>
      </c>
      <c r="H44" s="132"/>
      <c r="I44" s="21"/>
      <c r="J44" s="55" t="str">
        <f>IF(J43="Uitmuntend","€ 5.000",IF(J43="Goed","€ 2.500",IF(J43="Voldoende","€ 1.000",IF(J43="Matig","€ 0",IF(J43="Onvoldoende","KNOCK OUT"," ")))))</f>
        <v xml:space="preserve"> </v>
      </c>
      <c r="K44" s="132"/>
    </row>
    <row r="45" spans="1:11" s="26" customFormat="1" ht="20" customHeight="1" x14ac:dyDescent="0.2">
      <c r="A45" s="24"/>
      <c r="B45" s="24"/>
      <c r="C45" s="25"/>
      <c r="D45" s="25"/>
      <c r="E45" s="25"/>
      <c r="F45" s="25"/>
      <c r="G45" s="25"/>
      <c r="H45" s="25"/>
      <c r="I45" s="25"/>
      <c r="J45" s="25"/>
      <c r="K45" s="25"/>
    </row>
    <row r="46" spans="1:11" s="10" customFormat="1" ht="28" customHeight="1" x14ac:dyDescent="0.2">
      <c r="A46" s="140" t="s">
        <v>15</v>
      </c>
      <c r="B46" s="141"/>
      <c r="C46" s="14"/>
      <c r="D46" s="92" t="e">
        <f>D8+D14+D20+D26+D32+D38+D44</f>
        <v>#VALUE!</v>
      </c>
      <c r="E46" s="93"/>
      <c r="F46" s="14"/>
      <c r="G46" s="92" t="e">
        <f>G8+G14+G20+G26+G32+G38+G44</f>
        <v>#VALUE!</v>
      </c>
      <c r="H46" s="93"/>
      <c r="I46" s="21"/>
      <c r="J46" s="92" t="e">
        <f>J8+J14+J20+J26+J32+J38+J44</f>
        <v>#VALUE!</v>
      </c>
      <c r="K46" s="93"/>
    </row>
    <row r="47" spans="1:11" x14ac:dyDescent="0.2">
      <c r="C47" s="16"/>
      <c r="F47" s="27"/>
      <c r="I47" s="28"/>
    </row>
    <row r="48" spans="1:11" ht="28" customHeight="1" x14ac:dyDescent="0.2">
      <c r="A48" s="65" t="str">
        <f>'Beoordelen interview'!A1</f>
        <v>7.3	Interviewvragen sleutelfunctionarissen</v>
      </c>
      <c r="B48" s="64"/>
      <c r="C48" s="32"/>
      <c r="D48" s="66"/>
      <c r="E48" s="67" t="s">
        <v>21</v>
      </c>
      <c r="G48" s="67"/>
      <c r="H48" s="67" t="s">
        <v>21</v>
      </c>
      <c r="I48"/>
      <c r="J48" s="67"/>
      <c r="K48" s="67" t="s">
        <v>21</v>
      </c>
    </row>
    <row r="49" spans="1:11" ht="18" customHeight="1" x14ac:dyDescent="0.2">
      <c r="A49" s="125" t="str">
        <f>'Beoordelen interview'!A4:A4</f>
        <v>Vraag 1</v>
      </c>
      <c r="B49" s="59" t="s">
        <v>12</v>
      </c>
      <c r="C49" s="33"/>
      <c r="D49" s="56" t="str">
        <f>'Beoordelaar 1'!C20</f>
        <v>Score:</v>
      </c>
      <c r="E49" s="130" t="s">
        <v>39</v>
      </c>
      <c r="G49" s="56" t="str">
        <f>'Beoordelaar 1'!F20</f>
        <v>Score:</v>
      </c>
      <c r="H49" s="130" t="s">
        <v>39</v>
      </c>
      <c r="I49"/>
      <c r="J49" s="56" t="str">
        <f>'Beoordelaar 1'!I20</f>
        <v>Score:</v>
      </c>
      <c r="K49" s="130" t="s">
        <v>39</v>
      </c>
    </row>
    <row r="50" spans="1:11" ht="18" customHeight="1" x14ac:dyDescent="0.2">
      <c r="A50" s="126"/>
      <c r="B50" s="59" t="s">
        <v>13</v>
      </c>
      <c r="C50" s="33"/>
      <c r="D50" s="56" t="str">
        <f>'Beoordelaar 2'!C20</f>
        <v>Score:</v>
      </c>
      <c r="E50" s="130"/>
      <c r="G50" s="56" t="str">
        <f>'Beoordelaar 2'!F20</f>
        <v>Score:</v>
      </c>
      <c r="H50" s="130"/>
      <c r="I50"/>
      <c r="J50" s="56" t="str">
        <f>'Beoordelaar 2'!I20</f>
        <v>Score:</v>
      </c>
      <c r="K50" s="130"/>
    </row>
    <row r="51" spans="1:11" ht="18" customHeight="1" x14ac:dyDescent="0.2">
      <c r="A51" s="126"/>
      <c r="B51" s="59" t="s">
        <v>14</v>
      </c>
      <c r="C51" s="33"/>
      <c r="D51" s="56" t="str">
        <f>'Beoordelaar 3'!C20</f>
        <v>Score:</v>
      </c>
      <c r="E51" s="130"/>
      <c r="G51" s="56" t="str">
        <f>'Beoordelaar 3'!F20</f>
        <v>Score:</v>
      </c>
      <c r="H51" s="130"/>
      <c r="I51"/>
      <c r="J51" s="56" t="str">
        <f>'Beoordelaar 3'!I20</f>
        <v>Score:</v>
      </c>
      <c r="K51" s="130"/>
    </row>
    <row r="52" spans="1:11" ht="22" customHeight="1" x14ac:dyDescent="0.2">
      <c r="A52" s="127"/>
      <c r="B52" s="59" t="s">
        <v>20</v>
      </c>
      <c r="C52" s="33"/>
      <c r="D52" s="57" t="str">
        <f>'Beoordelaar 4'!C20</f>
        <v>Score:</v>
      </c>
      <c r="E52" s="130"/>
      <c r="G52" s="57" t="str">
        <f>'Beoordelaar 4'!F20</f>
        <v>Score:</v>
      </c>
      <c r="H52" s="130"/>
      <c r="I52"/>
      <c r="J52" s="57" t="str">
        <f>'Beoordelaar 4'!I20</f>
        <v>Score:</v>
      </c>
      <c r="K52" s="130"/>
    </row>
    <row r="53" spans="1:11" ht="20" customHeight="1" x14ac:dyDescent="0.2">
      <c r="A53" s="128" t="s">
        <v>5</v>
      </c>
      <c r="B53" s="128"/>
      <c r="C53" s="33"/>
      <c r="D53" s="60" t="s">
        <v>16</v>
      </c>
      <c r="E53" s="130"/>
      <c r="G53" s="60" t="s">
        <v>16</v>
      </c>
      <c r="H53" s="130"/>
      <c r="I53"/>
      <c r="J53" s="60" t="s">
        <v>16</v>
      </c>
      <c r="K53" s="130"/>
    </row>
    <row r="54" spans="1:11" ht="20" customHeight="1" x14ac:dyDescent="0.2">
      <c r="A54" s="129"/>
      <c r="B54" s="129"/>
      <c r="C54" s="33"/>
      <c r="D54" s="53" t="str">
        <f>IF(D53="Uitmuntend","€ 7.500",IF(D53="Goed","€ 3.750",IF(D53="Voldoende","€ 1.500",IF(D53="Matig","€ 0",IF(D53="Onvoldoende","KNOCK OUT"," ")))))</f>
        <v xml:space="preserve"> </v>
      </c>
      <c r="E54" s="131"/>
      <c r="G54" s="53" t="str">
        <f>IF(G53="Uitmuntend","€ 7.500",IF(G53="Goed","€ 3.750",IF(G53="Voldoende","€ 1.500",IF(G53="Matig","€ 0",IF(G53="Onvoldoende","KNOCK OUT"," ")))))</f>
        <v xml:space="preserve"> </v>
      </c>
      <c r="H54" s="131"/>
      <c r="I54"/>
      <c r="J54" s="53" t="str">
        <f>IF(J53="Uitmuntend","€ 7.500",IF(J53="Goed","€ 3.750",IF(J53="Voldoende","€ 1.500",IF(J53="Matig","€ 0",IF(J53="Onvoldoende","KNOCK OUT"," ")))))</f>
        <v xml:space="preserve"> </v>
      </c>
      <c r="K54" s="131"/>
    </row>
    <row r="55" spans="1:11" ht="18" customHeight="1" x14ac:dyDescent="0.2">
      <c r="A55" s="125" t="str">
        <f>'Beoordelen interview'!A5:A5</f>
        <v>Vraag 2</v>
      </c>
      <c r="B55" s="59" t="s">
        <v>12</v>
      </c>
      <c r="C55" s="33"/>
      <c r="D55" s="56" t="str">
        <f>'Beoordelaar 1'!C22</f>
        <v>Score:</v>
      </c>
      <c r="E55" s="130" t="s">
        <v>39</v>
      </c>
      <c r="G55" s="56" t="str">
        <f>'Beoordelaar 1'!F22</f>
        <v>Score:</v>
      </c>
      <c r="H55" s="130" t="s">
        <v>39</v>
      </c>
      <c r="I55"/>
      <c r="J55" s="56" t="str">
        <f>'Beoordelaar 1'!I22</f>
        <v>Score:</v>
      </c>
      <c r="K55" s="130" t="s">
        <v>39</v>
      </c>
    </row>
    <row r="56" spans="1:11" ht="18" customHeight="1" x14ac:dyDescent="0.2">
      <c r="A56" s="126"/>
      <c r="B56" s="59" t="s">
        <v>13</v>
      </c>
      <c r="C56" s="33"/>
      <c r="D56" s="56" t="str">
        <f>'Beoordelaar 2'!C22</f>
        <v>Score:</v>
      </c>
      <c r="E56" s="130"/>
      <c r="G56" s="56" t="str">
        <f>'Beoordelaar 2'!F22</f>
        <v>Score:</v>
      </c>
      <c r="H56" s="130"/>
      <c r="I56"/>
      <c r="J56" s="56" t="str">
        <f>'Beoordelaar 2'!I22</f>
        <v>Score:</v>
      </c>
      <c r="K56" s="130"/>
    </row>
    <row r="57" spans="1:11" ht="18" customHeight="1" x14ac:dyDescent="0.2">
      <c r="A57" s="126"/>
      <c r="B57" s="59" t="s">
        <v>14</v>
      </c>
      <c r="C57" s="33"/>
      <c r="D57" s="56" t="str">
        <f>'Beoordelaar 3'!C22</f>
        <v>Score:</v>
      </c>
      <c r="E57" s="130"/>
      <c r="G57" s="56" t="str">
        <f>'Beoordelaar 3'!F22</f>
        <v>Score:</v>
      </c>
      <c r="H57" s="130"/>
      <c r="I57"/>
      <c r="J57" s="56" t="str">
        <f>'Beoordelaar 3'!I22</f>
        <v>Score:</v>
      </c>
      <c r="K57" s="130"/>
    </row>
    <row r="58" spans="1:11" ht="20" customHeight="1" x14ac:dyDescent="0.2">
      <c r="A58" s="127"/>
      <c r="B58" s="59" t="s">
        <v>20</v>
      </c>
      <c r="C58" s="33"/>
      <c r="D58" s="57" t="str">
        <f>'Beoordelaar 4'!C22</f>
        <v>Score:</v>
      </c>
      <c r="E58" s="130"/>
      <c r="G58" s="57" t="str">
        <f>'Beoordelaar 4'!F22</f>
        <v>Score:</v>
      </c>
      <c r="H58" s="130"/>
      <c r="I58"/>
      <c r="J58" s="57" t="str">
        <f>'Beoordelaar 4'!I22</f>
        <v>Score:</v>
      </c>
      <c r="K58" s="130"/>
    </row>
    <row r="59" spans="1:11" ht="20" customHeight="1" x14ac:dyDescent="0.2">
      <c r="A59" s="128" t="s">
        <v>5</v>
      </c>
      <c r="B59" s="128"/>
      <c r="C59" s="33"/>
      <c r="D59" s="60" t="s">
        <v>16</v>
      </c>
      <c r="E59" s="130"/>
      <c r="G59" s="60" t="s">
        <v>16</v>
      </c>
      <c r="H59" s="130"/>
      <c r="I59"/>
      <c r="J59" s="60" t="s">
        <v>16</v>
      </c>
      <c r="K59" s="130"/>
    </row>
    <row r="60" spans="1:11" ht="20" customHeight="1" x14ac:dyDescent="0.2">
      <c r="A60" s="129"/>
      <c r="B60" s="129"/>
      <c r="C60" s="33"/>
      <c r="D60" s="53" t="str">
        <f>IF(D59="Uitmuntend","€ 12.500",IF(D59="Goed","€ 6.250",IF(D59="Voldoende","€ 2.500",IF(D59="Matig","€ 0",IF(D59="Onvoldoende","KNOCK OUT"," ")))))</f>
        <v xml:space="preserve"> </v>
      </c>
      <c r="E60" s="131"/>
      <c r="G60" s="53" t="str">
        <f>IF(G59="Uitmuntend","€ 12.500",IF(G59="Goed","€ 6.250",IF(G59="Voldoende","€ 2.500",IF(G59="Matig","€ 0",IF(G59="Onvoldoende","KNOCK OUT"," ")))))</f>
        <v xml:space="preserve"> </v>
      </c>
      <c r="H60" s="131"/>
      <c r="I60"/>
      <c r="J60" s="53" t="str">
        <f>IF(J59="Uitmuntend","€ 12.500",IF(J59="Goed","€ 6.250",IF(J59="Voldoende","€ 2.500",IF(J59="Matig","€ 0",IF(J59="Onvoldoende","KNOCK OUT"," ")))))</f>
        <v xml:space="preserve"> </v>
      </c>
      <c r="K60" s="131"/>
    </row>
    <row r="61" spans="1:11" ht="18" customHeight="1" x14ac:dyDescent="0.2">
      <c r="A61" s="125" t="str">
        <f>'Beoordelen interview'!A6:A6</f>
        <v>Vraag 3</v>
      </c>
      <c r="B61" s="59" t="s">
        <v>12</v>
      </c>
      <c r="C61" s="33"/>
      <c r="D61" s="56" t="str">
        <f>'Beoordelaar 1'!C24</f>
        <v>Score:</v>
      </c>
      <c r="E61" s="130" t="s">
        <v>39</v>
      </c>
      <c r="G61" s="56" t="str">
        <f>'Beoordelaar 1'!F24</f>
        <v>Score:</v>
      </c>
      <c r="H61" s="130" t="s">
        <v>39</v>
      </c>
      <c r="I61"/>
      <c r="J61" s="56" t="str">
        <f>'Beoordelaar 1'!I24</f>
        <v>Score:</v>
      </c>
      <c r="K61" s="130" t="s">
        <v>39</v>
      </c>
    </row>
    <row r="62" spans="1:11" ht="18" customHeight="1" x14ac:dyDescent="0.2">
      <c r="A62" s="126"/>
      <c r="B62" s="59" t="s">
        <v>13</v>
      </c>
      <c r="C62" s="33"/>
      <c r="D62" s="56" t="str">
        <f>'Beoordelaar 2'!C24</f>
        <v>Score:</v>
      </c>
      <c r="E62" s="130"/>
      <c r="G62" s="56" t="str">
        <f>'Beoordelaar 2'!F24</f>
        <v>Score:</v>
      </c>
      <c r="H62" s="130"/>
      <c r="I62"/>
      <c r="J62" s="56" t="str">
        <f>'Beoordelaar 2'!I24</f>
        <v>Score:</v>
      </c>
      <c r="K62" s="130"/>
    </row>
    <row r="63" spans="1:11" ht="18" customHeight="1" x14ac:dyDescent="0.2">
      <c r="A63" s="126"/>
      <c r="B63" s="59" t="s">
        <v>14</v>
      </c>
      <c r="C63" s="33"/>
      <c r="D63" s="56" t="str">
        <f>'Beoordelaar 3'!C24</f>
        <v>Score:</v>
      </c>
      <c r="E63" s="130"/>
      <c r="G63" s="56" t="str">
        <f>'Beoordelaar 3'!F24</f>
        <v>Score:</v>
      </c>
      <c r="H63" s="130"/>
      <c r="I63"/>
      <c r="J63" s="56" t="str">
        <f>'Beoordelaar 3'!I24</f>
        <v>Score:</v>
      </c>
      <c r="K63" s="130"/>
    </row>
    <row r="64" spans="1:11" ht="18" customHeight="1" x14ac:dyDescent="0.2">
      <c r="A64" s="127"/>
      <c r="B64" s="59" t="s">
        <v>20</v>
      </c>
      <c r="C64" s="33"/>
      <c r="D64" s="57" t="str">
        <f>'Beoordelaar 4'!C26</f>
        <v>Score:</v>
      </c>
      <c r="E64" s="130"/>
      <c r="G64" s="57" t="str">
        <f>'Beoordelaar 4'!F24</f>
        <v>Score:</v>
      </c>
      <c r="H64" s="130"/>
      <c r="I64"/>
      <c r="J64" s="57" t="str">
        <f>'Beoordelaar 4'!I24</f>
        <v>Score:</v>
      </c>
      <c r="K64" s="130"/>
    </row>
    <row r="65" spans="1:11" ht="20" customHeight="1" x14ac:dyDescent="0.2">
      <c r="A65" s="128" t="s">
        <v>5</v>
      </c>
      <c r="B65" s="128"/>
      <c r="C65" s="33"/>
      <c r="D65" s="60" t="s">
        <v>16</v>
      </c>
      <c r="E65" s="130"/>
      <c r="G65" s="60" t="s">
        <v>16</v>
      </c>
      <c r="H65" s="130"/>
      <c r="I65"/>
      <c r="J65" s="60" t="s">
        <v>16</v>
      </c>
      <c r="K65" s="130"/>
    </row>
    <row r="66" spans="1:11" ht="20" customHeight="1" x14ac:dyDescent="0.2">
      <c r="A66" s="129"/>
      <c r="B66" s="129"/>
      <c r="C66" s="33"/>
      <c r="D66" s="53" t="str">
        <f>IF(D65="Uitmuntend","€ 7.500",IF(D65="Goed","€ 3.750",IF(D65="Voldoende","€ 1.500",IF(D65="Matig","€ 0",IF(D65="Onvoldoende","KNOCK OUT"," ")))))</f>
        <v xml:space="preserve"> </v>
      </c>
      <c r="E66" s="131"/>
      <c r="G66" s="53" t="str">
        <f>IF(G65="Uitmuntend","€ 7.500",IF(G65="Goed","€ 3.750",IF(G65="Voldoende","€ 1.500",IF(G65="Matig","€ 0",IF(G65="Onvoldoende","KNOCK OUT"," ")))))</f>
        <v xml:space="preserve"> </v>
      </c>
      <c r="H66" s="131"/>
      <c r="I66"/>
      <c r="J66" s="53" t="str">
        <f>IF(J65="Uitmuntend","€ 7.500",IF(J65="Goed","€ 3.750",IF(J65="Voldoende","€ 1.500",IF(J65="Matig","€ 0",IF(J65="Onvoldoende","KNOCK OUT"," ")))))</f>
        <v xml:space="preserve"> </v>
      </c>
      <c r="K66" s="131"/>
    </row>
    <row r="67" spans="1:11" ht="18" customHeight="1" x14ac:dyDescent="0.2">
      <c r="A67" s="125" t="str">
        <f>'Beoordelen interview'!A7:A7</f>
        <v>Vraag 4</v>
      </c>
      <c r="B67" s="59" t="s">
        <v>12</v>
      </c>
      <c r="C67" s="33"/>
      <c r="D67" s="56" t="str">
        <f>'Beoordelaar 1'!C26</f>
        <v>Score:</v>
      </c>
      <c r="E67" s="130" t="s">
        <v>39</v>
      </c>
      <c r="G67" s="56" t="str">
        <f>'Beoordelaar 1'!F26</f>
        <v>Score:</v>
      </c>
      <c r="H67" s="130" t="s">
        <v>39</v>
      </c>
      <c r="I67"/>
      <c r="J67" s="56" t="str">
        <f>'Beoordelaar 1'!I26</f>
        <v>Score:</v>
      </c>
      <c r="K67" s="130" t="s">
        <v>39</v>
      </c>
    </row>
    <row r="68" spans="1:11" ht="18" customHeight="1" x14ac:dyDescent="0.2">
      <c r="A68" s="126"/>
      <c r="B68" s="59" t="s">
        <v>13</v>
      </c>
      <c r="C68" s="33"/>
      <c r="D68" s="56" t="str">
        <f>'Beoordelaar 2'!C26</f>
        <v>Score:</v>
      </c>
      <c r="E68" s="130"/>
      <c r="G68" s="56" t="str">
        <f>'Beoordelaar 2'!F26</f>
        <v>Score:</v>
      </c>
      <c r="H68" s="130"/>
      <c r="I68"/>
      <c r="J68" s="56" t="str">
        <f>'Beoordelaar 2'!I26</f>
        <v>Score:</v>
      </c>
      <c r="K68" s="130"/>
    </row>
    <row r="69" spans="1:11" ht="18" customHeight="1" x14ac:dyDescent="0.2">
      <c r="A69" s="126"/>
      <c r="B69" s="59" t="s">
        <v>14</v>
      </c>
      <c r="C69" s="33"/>
      <c r="D69" s="56" t="str">
        <f>'Beoordelaar 3'!C26</f>
        <v>Score:</v>
      </c>
      <c r="E69" s="130"/>
      <c r="G69" s="56" t="str">
        <f>'Beoordelaar 3'!F26</f>
        <v>Score:</v>
      </c>
      <c r="H69" s="130"/>
      <c r="I69"/>
      <c r="J69" s="56" t="str">
        <f>'Beoordelaar 3'!I26</f>
        <v>Score:</v>
      </c>
      <c r="K69" s="130"/>
    </row>
    <row r="70" spans="1:11" ht="20" customHeight="1" x14ac:dyDescent="0.2">
      <c r="A70" s="127"/>
      <c r="B70" s="59" t="s">
        <v>20</v>
      </c>
      <c r="C70" s="33"/>
      <c r="D70" s="57" t="str">
        <f>'Beoordelaar 4'!C26</f>
        <v>Score:</v>
      </c>
      <c r="E70" s="130"/>
      <c r="G70" s="57" t="str">
        <f>'Beoordelaar 4'!F26</f>
        <v>Score:</v>
      </c>
      <c r="H70" s="130"/>
      <c r="I70"/>
      <c r="J70" s="57" t="str">
        <f>'Beoordelaar 4'!I26</f>
        <v>Score:</v>
      </c>
      <c r="K70" s="130"/>
    </row>
    <row r="71" spans="1:11" ht="20" customHeight="1" x14ac:dyDescent="0.2">
      <c r="A71" s="128" t="s">
        <v>5</v>
      </c>
      <c r="B71" s="128"/>
      <c r="C71" s="33"/>
      <c r="D71" s="60" t="s">
        <v>16</v>
      </c>
      <c r="E71" s="130"/>
      <c r="G71" s="60" t="s">
        <v>16</v>
      </c>
      <c r="H71" s="130"/>
      <c r="I71"/>
      <c r="J71" s="60" t="s">
        <v>16</v>
      </c>
      <c r="K71" s="130"/>
    </row>
    <row r="72" spans="1:11" ht="20" customHeight="1" x14ac:dyDescent="0.2">
      <c r="A72" s="129"/>
      <c r="B72" s="129"/>
      <c r="C72" s="33"/>
      <c r="D72" s="53" t="str">
        <f>IF(D71="Uitmuntend","€ 7.500",IF(D71="Goed","€ 3.750",IF(D71="Voldoende","€ 1.500",IF(D71="Matig","€ 0",IF(D71="Onvoldoende","KNOCK OUT"," ")))))</f>
        <v xml:space="preserve"> </v>
      </c>
      <c r="E72" s="131"/>
      <c r="G72" s="53" t="str">
        <f>IF(G71="Uitmuntend","€ 7.500",IF(G71="Goed","€ 3.750",IF(G71="Voldoende","€ 1.500",IF(G71="Matig","€ 0",IF(G71="Onvoldoende","KNOCK OUT"," ")))))</f>
        <v xml:space="preserve"> </v>
      </c>
      <c r="H72" s="131"/>
      <c r="I72"/>
      <c r="J72" s="53" t="str">
        <f>IF(J71="Uitmuntend","€ 7.500",IF(J71="Goed","€ 3.750",IF(J71="Voldoende","€ 1.500",IF(J71="Matig","€ 0",IF(J71="Onvoldoende","KNOCK OUT"," ")))))</f>
        <v xml:space="preserve"> </v>
      </c>
      <c r="K72" s="131"/>
    </row>
    <row r="73" spans="1:11" ht="20" customHeight="1" x14ac:dyDescent="0.2">
      <c r="I73"/>
    </row>
    <row r="74" spans="1:11" ht="30" customHeight="1" x14ac:dyDescent="0.2">
      <c r="A74" s="133" t="s">
        <v>70</v>
      </c>
      <c r="B74" s="133"/>
      <c r="C74" s="33"/>
      <c r="D74" s="92" t="e">
        <f>D54+D60+D66+D72+#REF!+#REF!</f>
        <v>#VALUE!</v>
      </c>
      <c r="E74" s="93"/>
      <c r="F74" s="14"/>
      <c r="G74" s="92" t="e">
        <f>G54+G60+G66+G72+#REF!+#REF!</f>
        <v>#VALUE!</v>
      </c>
      <c r="H74" s="93"/>
      <c r="I74" s="21"/>
      <c r="J74" s="92" t="e">
        <f>J54+J60+J66+J72+#REF!+#REF!</f>
        <v>#VALUE!</v>
      </c>
      <c r="K74" s="93"/>
    </row>
  </sheetData>
  <sheetProtection algorithmName="SHA-512" hashValue="no2/uTOfGHJd3iq3OXCRyI8YiNHHlkJmCZuvgSmmmDsDO6h4LqMgCyCKz6enSU+EwlK/jra1xbjUQ+kdm5coIw==" saltValue="EWVO6WI/dEfuHZtGPvDPJA==" spinCount="100000" sheet="1" objects="1" scenarios="1"/>
  <mergeCells count="73">
    <mergeCell ref="A33:A36"/>
    <mergeCell ref="A39:A42"/>
    <mergeCell ref="A3:A6"/>
    <mergeCell ref="A9:A12"/>
    <mergeCell ref="A15:A18"/>
    <mergeCell ref="A21:A24"/>
    <mergeCell ref="A27:A30"/>
    <mergeCell ref="A7:B7"/>
    <mergeCell ref="A19:B19"/>
    <mergeCell ref="A13:B13"/>
    <mergeCell ref="A14:B14"/>
    <mergeCell ref="A8:B8"/>
    <mergeCell ref="J1:K1"/>
    <mergeCell ref="G1:H1"/>
    <mergeCell ref="H3:H8"/>
    <mergeCell ref="A46:B46"/>
    <mergeCell ref="A31:B31"/>
    <mergeCell ref="A25:B25"/>
    <mergeCell ref="A26:B26"/>
    <mergeCell ref="A37:B37"/>
    <mergeCell ref="A38:B38"/>
    <mergeCell ref="A43:B43"/>
    <mergeCell ref="A44:B44"/>
    <mergeCell ref="A32:B32"/>
    <mergeCell ref="A20:B20"/>
    <mergeCell ref="A2:B2"/>
    <mergeCell ref="H9:H14"/>
    <mergeCell ref="H15:H20"/>
    <mergeCell ref="A74:B74"/>
    <mergeCell ref="A71:B71"/>
    <mergeCell ref="A72:B72"/>
    <mergeCell ref="A1:B1"/>
    <mergeCell ref="D1:E1"/>
    <mergeCell ref="A59:B59"/>
    <mergeCell ref="A60:B60"/>
    <mergeCell ref="E3:E8"/>
    <mergeCell ref="E9:E14"/>
    <mergeCell ref="E15:E20"/>
    <mergeCell ref="E21:E26"/>
    <mergeCell ref="E27:E32"/>
    <mergeCell ref="E33:E38"/>
    <mergeCell ref="E39:E44"/>
    <mergeCell ref="A53:B53"/>
    <mergeCell ref="E49:E54"/>
    <mergeCell ref="H21:H26"/>
    <mergeCell ref="H27:H32"/>
    <mergeCell ref="H33:H38"/>
    <mergeCell ref="K3:K8"/>
    <mergeCell ref="K9:K14"/>
    <mergeCell ref="K15:K20"/>
    <mergeCell ref="K21:K26"/>
    <mergeCell ref="K27:K32"/>
    <mergeCell ref="E55:E60"/>
    <mergeCell ref="E61:E66"/>
    <mergeCell ref="E67:E72"/>
    <mergeCell ref="K33:K38"/>
    <mergeCell ref="K39:K44"/>
    <mergeCell ref="H39:H44"/>
    <mergeCell ref="K49:K54"/>
    <mergeCell ref="K55:K60"/>
    <mergeCell ref="K61:K66"/>
    <mergeCell ref="K67:K72"/>
    <mergeCell ref="H49:H54"/>
    <mergeCell ref="H55:H60"/>
    <mergeCell ref="H61:H66"/>
    <mergeCell ref="H67:H72"/>
    <mergeCell ref="A49:A52"/>
    <mergeCell ref="A55:A58"/>
    <mergeCell ref="A61:A64"/>
    <mergeCell ref="A67:A70"/>
    <mergeCell ref="A65:B65"/>
    <mergeCell ref="A66:B66"/>
    <mergeCell ref="A54:B54"/>
  </mergeCells>
  <dataValidations count="1">
    <dataValidation type="list" errorStyle="warning" allowBlank="1" showErrorMessage="1" sqref="I7:J7 I31:J31 D43 I19:J19 F43:G43 F31:G31 F19:G19 F13:G13 I13:J13 I37:J37 F37:G37 I25:J25 F7:G7 F25:G25 D7 D13 D19 D25 D31 D37 I43:J43 D53 G53 J53 J59 G59 D59 D65 G65 J65 J71 G71 D71" xr:uid="{00000000-0002-0000-0400-000000000000}">
      <formula1>SCORE</formula1>
    </dataValidation>
  </dataValidations>
  <pageMargins left="0.7" right="0.7" top="0.75" bottom="0.75" header="0.3" footer="0.3"/>
  <pageSetup paperSize="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17024-C0F0-B44E-941B-87D79D3F4AD4}">
  <dimension ref="A1:G19"/>
  <sheetViews>
    <sheetView showGridLines="0" zoomScale="90" zoomScaleNormal="90" workbookViewId="0">
      <selection activeCell="G7" sqref="G7"/>
    </sheetView>
  </sheetViews>
  <sheetFormatPr baseColWidth="10" defaultRowHeight="15" x14ac:dyDescent="0.2"/>
  <cols>
    <col min="1" max="1" width="96.5" customWidth="1"/>
    <col min="2" max="2" width="2.83203125" customWidth="1"/>
    <col min="3" max="3" width="28.83203125" customWidth="1"/>
    <col min="4" max="4" width="2.83203125" customWidth="1"/>
    <col min="5" max="5" width="28.83203125" customWidth="1"/>
    <col min="6" max="6" width="2.83203125" customWidth="1"/>
    <col min="7" max="7" width="28.83203125" customWidth="1"/>
  </cols>
  <sheetData>
    <row r="1" spans="1:7" ht="30" customHeight="1" x14ac:dyDescent="0.2">
      <c r="A1" s="40" t="s">
        <v>30</v>
      </c>
      <c r="B1" s="37"/>
      <c r="C1" s="41"/>
      <c r="D1" s="37"/>
      <c r="E1" s="41"/>
      <c r="F1" s="37"/>
      <c r="G1" s="41"/>
    </row>
    <row r="2" spans="1:7" ht="30" customHeight="1" x14ac:dyDescent="0.2">
      <c r="A2" s="44" t="s">
        <v>31</v>
      </c>
      <c r="B2" s="37"/>
      <c r="C2" s="45" t="str">
        <f>'Beoordelaar 1'!C1:D1</f>
        <v>&lt;NAAM INSCHRIJVER&gt;</v>
      </c>
      <c r="D2" s="38"/>
      <c r="E2" s="45" t="str">
        <f>'Beoordelaar 1'!F1</f>
        <v>&lt;NAAM INSCHRIJVER&gt;</v>
      </c>
      <c r="F2" s="38"/>
      <c r="G2" s="45" t="str">
        <f>'Beoordelaar 1'!I1</f>
        <v>&lt;NAAM INSCHRIJVER&gt;</v>
      </c>
    </row>
    <row r="3" spans="1:7" s="2" customFormat="1" ht="35" customHeight="1" x14ac:dyDescent="0.2">
      <c r="A3" s="50" t="s">
        <v>35</v>
      </c>
      <c r="B3" s="37"/>
      <c r="C3" s="51" t="e">
        <f>Consensus!D46</f>
        <v>#VALUE!</v>
      </c>
      <c r="D3" s="38"/>
      <c r="E3" s="51" t="e">
        <f>Consensus!G46</f>
        <v>#VALUE!</v>
      </c>
      <c r="F3" s="38"/>
      <c r="G3" s="51" t="e">
        <f>Consensus!J46</f>
        <v>#VALUE!</v>
      </c>
    </row>
    <row r="4" spans="1:7" s="2" customFormat="1" ht="35" customHeight="1" x14ac:dyDescent="0.2">
      <c r="A4" s="50" t="s">
        <v>36</v>
      </c>
      <c r="B4" s="37"/>
      <c r="C4" s="52" t="e">
        <f>Consensus!D74</f>
        <v>#VALUE!</v>
      </c>
      <c r="D4" s="38"/>
      <c r="E4" s="52" t="e">
        <f>Consensus!G74</f>
        <v>#VALUE!</v>
      </c>
      <c r="F4" s="38"/>
      <c r="G4" s="52" t="e">
        <f>Consensus!J74</f>
        <v>#VALUE!</v>
      </c>
    </row>
    <row r="5" spans="1:7" ht="30" customHeight="1" x14ac:dyDescent="0.2">
      <c r="A5" s="47" t="s">
        <v>32</v>
      </c>
      <c r="B5" s="37"/>
      <c r="C5" s="46" t="e">
        <f>C3+C4</f>
        <v>#VALUE!</v>
      </c>
      <c r="D5" s="38"/>
      <c r="E5" s="46" t="e">
        <f>E3+E4</f>
        <v>#VALUE!</v>
      </c>
      <c r="F5" s="38"/>
      <c r="G5" s="46" t="e">
        <f>G3+G4</f>
        <v>#VALUE!</v>
      </c>
    </row>
    <row r="6" spans="1:7" ht="15" customHeight="1" x14ac:dyDescent="0.2">
      <c r="B6" s="22"/>
      <c r="D6" s="22"/>
      <c r="F6" s="22"/>
    </row>
    <row r="7" spans="1:7" ht="30" customHeight="1" x14ac:dyDescent="0.2">
      <c r="A7" s="48" t="s">
        <v>33</v>
      </c>
      <c r="B7" s="37"/>
      <c r="C7" s="49">
        <v>0</v>
      </c>
      <c r="D7" s="38"/>
      <c r="E7" s="49">
        <v>0</v>
      </c>
      <c r="F7" s="38"/>
      <c r="G7" s="49">
        <v>0</v>
      </c>
    </row>
    <row r="8" spans="1:7" x14ac:dyDescent="0.2">
      <c r="B8" s="22"/>
      <c r="D8" s="22"/>
      <c r="F8" s="22"/>
    </row>
    <row r="9" spans="1:7" ht="30" customHeight="1" x14ac:dyDescent="0.2">
      <c r="A9" s="42" t="s">
        <v>34</v>
      </c>
      <c r="B9" s="37"/>
      <c r="C9" s="43" t="e">
        <f>C7-C5</f>
        <v>#VALUE!</v>
      </c>
      <c r="D9" s="39"/>
      <c r="E9" s="43" t="e">
        <f>E7-E5</f>
        <v>#VALUE!</v>
      </c>
      <c r="F9" s="39"/>
      <c r="G9" s="43" t="e">
        <f>G7-G5</f>
        <v>#VALUE!</v>
      </c>
    </row>
    <row r="10" spans="1:7" x14ac:dyDescent="0.2">
      <c r="B10" s="22"/>
      <c r="D10" s="22"/>
      <c r="F10" s="22"/>
    </row>
    <row r="11" spans="1:7" x14ac:dyDescent="0.2">
      <c r="B11" s="22"/>
      <c r="D11" s="22"/>
      <c r="F11" s="22"/>
    </row>
    <row r="16" spans="1:7" ht="16" x14ac:dyDescent="0.2">
      <c r="C16" s="31"/>
    </row>
    <row r="17" spans="3:3" ht="16" x14ac:dyDescent="0.2">
      <c r="C17" s="31"/>
    </row>
    <row r="18" spans="3:3" ht="16" x14ac:dyDescent="0.2">
      <c r="C18" s="31"/>
    </row>
    <row r="19" spans="3:3" ht="16" x14ac:dyDescent="0.2">
      <c r="C19" s="31"/>
    </row>
  </sheetData>
  <sheetProtection algorithmName="SHA-512" hashValue="5H64W+8G6SHb6oefSoNcYZFBulPPWvBJtu0ndTA7zPMnLoMr0DnQ4bLvquc+w2BvQ1iDprkxRF1GMZVj0KWCww==" saltValue="HjrbHvLJSG9/qCvlVJbbww=="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8</vt:i4>
      </vt:variant>
      <vt:variant>
        <vt:lpstr>Benoemde bereiken</vt:lpstr>
      </vt:variant>
      <vt:variant>
        <vt:i4>1</vt:i4>
      </vt:variant>
    </vt:vector>
  </HeadingPairs>
  <TitlesOfParts>
    <vt:vector size="9" baseType="lpstr">
      <vt:lpstr>Beoordelen open vragen</vt:lpstr>
      <vt:lpstr>Beoordelen interview</vt:lpstr>
      <vt:lpstr>Beoordelaar 1</vt:lpstr>
      <vt:lpstr>Beoordelaar 2</vt:lpstr>
      <vt:lpstr>Beoordelaar 3</vt:lpstr>
      <vt:lpstr>Beoordelaar 4</vt:lpstr>
      <vt:lpstr>Consensus</vt:lpstr>
      <vt:lpstr>Eindscores</vt:lpstr>
      <vt:lpstr>SCORE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BiC!
RV LOO 25-6</dc:description>
  <cp:lastModifiedBy/>
  <dcterms:created xsi:type="dcterms:W3CDTF">2006-09-16T00:00:00Z</dcterms:created>
  <dcterms:modified xsi:type="dcterms:W3CDTF">2020-05-12T13:22:28Z</dcterms:modified>
  <cp:category/>
</cp:coreProperties>
</file>