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autoCompressPictures="0" defaultThemeVersion="124226"/>
  <mc:AlternateContent xmlns:mc="http://schemas.openxmlformats.org/markup-compatibility/2006">
    <mc:Choice Requires="x15">
      <x15ac:absPath xmlns:x15ac="http://schemas.microsoft.com/office/spreadsheetml/2010/11/ac" url="https://gemeentemaassluis.sharepoint.com/sites/ProjectE-HRMSalarisadministratie/Gedeelde documenten/Aanbesteding/Aanbesteding 2020/Aanbestedingsdocumenten definitief/"/>
    </mc:Choice>
  </mc:AlternateContent>
  <xr:revisionPtr revIDLastSave="374" documentId="13_ncr:1_{EE7F2375-3519-4325-80FD-9AD74C873599}" xr6:coauthVersionLast="44" xr6:coauthVersionMax="45" xr10:uidLastSave="{DA589F45-9EC6-4DF8-9ABC-AB3ADBF8EA4F}"/>
  <bookViews>
    <workbookView xWindow="28680" yWindow="-120" windowWidth="29040" windowHeight="15840" xr2:uid="{00000000-000D-0000-FFFF-FFFF00000000}"/>
  </bookViews>
  <sheets>
    <sheet name="Gunningscriteria Wensen" sheetId="2" r:id="rId1"/>
    <sheet name="Blad1" sheetId="3" r:id="rId2"/>
  </sheets>
  <externalReferences>
    <externalReference r:id="rId3"/>
  </externalReferences>
  <definedNames>
    <definedName name="Aantal_overzichten_en_vragen">'[1]Ken&amp;Stuurgetallen'!$C$467</definedName>
    <definedName name="Aantal_vragen_Budgettering___Formatie">'[1]Budgettering &amp; Formatie'!$C$103</definedName>
    <definedName name="Aantal_vragen_Flexibele_arbeidsvoorwaarden">'[1]Flexibele arbeidsvoorwaarden'!$C$125</definedName>
    <definedName name="Aantal_vragen_FUWA">[1]FUWA!$C$33</definedName>
    <definedName name="Aantal_vragen_Kwaliteiten">[1]Kwaliteiten!$C$106</definedName>
    <definedName name="Aantal_vragen_TR_en_DRP">'[1]TR en DRP'!$C$132</definedName>
    <definedName name="Aantal_vragen_Verlofregistratie">[1]Verlofregistratie!$C$110</definedName>
    <definedName name="_xlnm.Print_Area" localSheetId="0">'Gunningscriteria Wensen'!$B$1:$F$92</definedName>
    <definedName name="_xlnm.Print_Titles" localSheetId="0">'Gunningscriteria Wensen'!$1:$2</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2" i="2" l="1"/>
  <c r="G90" i="2"/>
  <c r="G76" i="2"/>
  <c r="G68" i="2"/>
  <c r="G59" i="2"/>
  <c r="G52" i="2"/>
  <c r="G42" i="2"/>
  <c r="G34" i="2"/>
  <c r="G25" i="2"/>
  <c r="B84" i="2" l="1"/>
  <c r="B85" i="2"/>
  <c r="B86" i="2" s="1"/>
  <c r="B87" i="2" s="1"/>
  <c r="B88" i="2" s="1"/>
  <c r="B89" i="2" s="1"/>
  <c r="B83" i="2"/>
  <c r="B82" i="2"/>
  <c r="A6" i="2"/>
  <c r="B75" i="2"/>
  <c r="B33" i="2"/>
  <c r="E83" i="2" l="1"/>
  <c r="E74" i="2"/>
  <c r="E57" i="2"/>
  <c r="E39" i="2"/>
  <c r="E29" i="2"/>
  <c r="E17" i="2"/>
  <c r="E9" i="2"/>
  <c r="E84" i="2"/>
  <c r="E75" i="2"/>
  <c r="E58" i="2"/>
  <c r="E40" i="2"/>
  <c r="E10" i="2"/>
  <c r="E85" i="2"/>
  <c r="E73" i="2"/>
  <c r="E56" i="2"/>
  <c r="E41" i="2"/>
  <c r="E11" i="2"/>
  <c r="E19" i="2"/>
  <c r="E87" i="2"/>
  <c r="E49" i="2"/>
  <c r="E13" i="2"/>
  <c r="E88" i="2"/>
  <c r="E50" i="2"/>
  <c r="E14" i="2"/>
  <c r="E86" i="2"/>
  <c r="E64" i="2"/>
  <c r="E48" i="2"/>
  <c r="E38" i="2"/>
  <c r="E12" i="2"/>
  <c r="E20" i="2"/>
  <c r="E65" i="2"/>
  <c r="E30" i="2"/>
  <c r="E21" i="2"/>
  <c r="E66" i="2"/>
  <c r="E31" i="2"/>
  <c r="E22" i="2"/>
  <c r="E89" i="2"/>
  <c r="E67" i="2"/>
  <c r="E51" i="2"/>
  <c r="E32" i="2"/>
  <c r="E15" i="2"/>
  <c r="E23" i="2"/>
  <c r="E82" i="2"/>
  <c r="E63" i="2"/>
  <c r="E47" i="2"/>
  <c r="E33" i="2"/>
  <c r="E16" i="2"/>
  <c r="E24" i="2"/>
  <c r="E18" i="2"/>
  <c r="F58" i="2"/>
  <c r="E59" i="2" l="1"/>
  <c r="E25" i="2"/>
  <c r="E90" i="2" l="1"/>
  <c r="F86" i="2"/>
  <c r="F89" i="2" l="1"/>
  <c r="F88" i="2"/>
  <c r="F87" i="2"/>
  <c r="F85" i="2"/>
  <c r="F84" i="2"/>
  <c r="F83" i="2"/>
  <c r="F82" i="2"/>
  <c r="F90" i="2" l="1"/>
  <c r="F10" i="2" l="1"/>
  <c r="F11" i="2"/>
  <c r="B10" i="2"/>
  <c r="B11" i="2" s="1"/>
  <c r="B12" i="2" s="1"/>
  <c r="F31" i="2" l="1"/>
  <c r="F14" i="2"/>
  <c r="E52" i="2"/>
  <c r="E34" i="2"/>
  <c r="F33" i="2"/>
  <c r="F73" i="2"/>
  <c r="F74" i="2"/>
  <c r="F75" i="2"/>
  <c r="E68" i="2"/>
  <c r="F29" i="2"/>
  <c r="F30" i="2"/>
  <c r="F32" i="2"/>
  <c r="F38" i="2"/>
  <c r="E76" i="2"/>
  <c r="E42" i="2"/>
  <c r="F47" i="2"/>
  <c r="F48" i="2"/>
  <c r="F49" i="2"/>
  <c r="F50" i="2"/>
  <c r="F51" i="2"/>
  <c r="F57" i="2"/>
  <c r="F64" i="2"/>
  <c r="F65" i="2"/>
  <c r="F66" i="2"/>
  <c r="F67" i="2"/>
  <c r="F63" i="2"/>
  <c r="F56" i="2"/>
  <c r="F39" i="2"/>
  <c r="F40" i="2"/>
  <c r="F41" i="2"/>
  <c r="F9" i="2"/>
  <c r="F12" i="2"/>
  <c r="F13" i="2"/>
  <c r="F15" i="2"/>
  <c r="F16" i="2"/>
  <c r="F17" i="2"/>
  <c r="F18" i="2"/>
  <c r="F19" i="2"/>
  <c r="F20" i="2"/>
  <c r="F21" i="2"/>
  <c r="F22" i="2"/>
  <c r="F23" i="2"/>
  <c r="F24" i="2"/>
  <c r="B13" i="2"/>
  <c r="B14" i="2" s="1"/>
  <c r="B15" i="2" s="1"/>
  <c r="B16" i="2" s="1"/>
  <c r="B17" i="2" s="1"/>
  <c r="B18" i="2" s="1"/>
  <c r="B19" i="2" s="1"/>
  <c r="E92" i="2" l="1"/>
  <c r="F59" i="2"/>
  <c r="F76" i="2"/>
  <c r="F68" i="2"/>
  <c r="F52" i="2"/>
  <c r="F42" i="2"/>
  <c r="F34" i="2"/>
  <c r="B20" i="2"/>
  <c r="B21" i="2" s="1"/>
  <c r="B22" i="2" s="1"/>
  <c r="B23" i="2" s="1"/>
  <c r="B24" i="2" s="1"/>
  <c r="B29" i="2" s="1"/>
  <c r="B30" i="2" s="1"/>
  <c r="F25" i="2"/>
  <c r="F92" i="2" l="1"/>
  <c r="B32" i="2"/>
  <c r="B38" i="2" s="1"/>
  <c r="B39" i="2" s="1"/>
  <c r="B40" i="2" s="1"/>
  <c r="B41" i="2" s="1"/>
  <c r="B47" i="2" s="1"/>
  <c r="B48" i="2" s="1"/>
  <c r="B49" i="2" s="1"/>
  <c r="B50" i="2" s="1"/>
  <c r="B51" i="2" s="1"/>
  <c r="B56" i="2" s="1"/>
  <c r="B57" i="2" s="1"/>
  <c r="B31" i="2"/>
  <c r="B58" i="2" l="1"/>
  <c r="B63" i="2" s="1"/>
  <c r="B64" i="2" s="1"/>
  <c r="B65" i="2" s="1"/>
  <c r="B66" i="2" s="1"/>
  <c r="B67" i="2" s="1"/>
  <c r="B73" i="2" s="1"/>
  <c r="B74" i="2" l="1"/>
</calcChain>
</file>

<file path=xl/sharedStrings.xml><?xml version="1.0" encoding="utf-8"?>
<sst xmlns="http://schemas.openxmlformats.org/spreadsheetml/2006/main" count="120" uniqueCount="78">
  <si>
    <t>1. Salarisadministratie</t>
  </si>
  <si>
    <t>Wens</t>
  </si>
  <si>
    <t>Omschrijving</t>
  </si>
  <si>
    <t>Ja/Nee</t>
  </si>
  <si>
    <t>Aantal te behalen punten</t>
  </si>
  <si>
    <t>Totaal aantal punten</t>
  </si>
  <si>
    <t>Eis is dat het  E-HRM systeem met gebroken loonperiodes kan werken. Kan het E-HRM systeem naast vaste brutolooncomponenten (en vaste toelagen) ook incidentele vergoedingen naar rato van de gebroken periode berekenen?</t>
  </si>
  <si>
    <t>Kan het E-HRM systeem ook terugwerkende kracht mutaties berekenen naar rato van een voorgaande gebroken loonperiode?</t>
  </si>
  <si>
    <t>Kan het E-HRM systeem ook terugwerkende kracht mutaties berekenen naar rato van een gebroken loonperiode in het voorgaande kalenderjaar?</t>
  </si>
  <si>
    <t>Biedt het E-HRM systeem in verband met de eindafrekening de mogelijkheid tot een automatische blokkering van de automatische uitbetalingen in de maand waarin de werknemer uit dienst treedt?</t>
  </si>
  <si>
    <t>Eis is dat het E-HRM systeem de mogelijkheden voor diverse vormen van afbouw- en aflossingsregelingen ondersteunt. Kan het E-HRM systeem het schuldbedrag verdelen over een vooraf op te geven aantal maanden?</t>
  </si>
  <si>
    <t>Kan het  E-HRM systeem signaleren dat er sprake is van een hernieuwde indiensttreding waarbij de gegevens herbruikt kunnen worden?</t>
  </si>
  <si>
    <t>Eis is dat het E-HRM systeem de mogelijkheden voor diverse vormen van afbouw- en aflossingsregelingen ondersteunt. Kan het E-HRM systeem een vast bedrag over een aantal maanden inhouden en tot slot het restbedrag?</t>
  </si>
  <si>
    <t>Eis is dat het E-HRM systeem de mogelijkheden voor diverse vormen van afbouw- en aflossingsregelingen ondersteunt. Bewaakt het E-HRM systeem hierbij zelf het einde van de aflossingsperiode?</t>
  </si>
  <si>
    <t>Eis is dat het E-HRM systeem de mogelijkheden voor diverse vormen van afbouw- en aflossingsregelingen ondersteunt. Kan het E-HRM systeem bij einde dienstverband de restschuld in één keer inhouden bij de medewerker?</t>
  </si>
  <si>
    <t>Biedt het E-HRM systeem de mogelijkheid om door middel van een op te geven percentage de korting op de salariering bij ouderschapsverlof vast te leggen?</t>
  </si>
  <si>
    <t>Eis is dat het E-HRM systeem de werkkostenregeling ondersteunt. Kan de categorie voor de werkkostenregeling in de referentietabel gekoppeld worden aan een looncomponent?</t>
  </si>
  <si>
    <t>Eis is dat het E-HRM systeem de werkkostenregeling ondersteunt. Kan het zo ingericht worden dat de vrije ruimte per verloningsperiode berekend wordt?</t>
  </si>
  <si>
    <t>Eis is dat het E-HRM systeem de werkkostenregeling ondersteunt. Geeft het E-HRM systeem een overzicht van de beschikbare vrije ruimte, waarin minimaal per kostenplaats/afdeling gepresenteerd wordt: de som van de totale kosten, vrije ruimte per verloningsperiode, werkkosten per verloningsperiode, nog beschikbare vrije ruimte, loon voor eindheffing (bij overschrijding), bedrag eindheffing (bij overschrijding)?</t>
  </si>
  <si>
    <t>Is het mogelijk om per medewerker een begin- en einddatum toe te kennen om de duur vast te leggen dat deze medewerker ten laste komt van een kostenplaats?</t>
  </si>
  <si>
    <t>Is het mogelijk om per kostenplaats de verwerkte loongegevens vast te leggen?</t>
  </si>
  <si>
    <t>Totaal punten onderdeel Salarisadministratie</t>
  </si>
  <si>
    <t>2. Personeelsadministratie</t>
  </si>
  <si>
    <t>Kan per verzuimmelding ook de loonwaarde van de reintegratie toegepast worden door de aanbestedende dienst?</t>
  </si>
  <si>
    <t>Zijn de formats/formulieren binnen een verzuimdossier bewerkbaar in bijv. Word?</t>
  </si>
  <si>
    <t>(Her)berekent het  E-HRM systeem automatisch de bonus bij salariskorting in verband met langdurige ziekte (&lt;50% ziek)?
Bonus: Indien medewerker gedurende het tweede ziektejaar en daarna voor minimaal 50% van zijn arbeidsduur werkzaamheden verricht of scholing volgt in het kader van zijn re-integratie, dan heeft medewerker recht op een bonus van 5% berekend over zijn salaris en eventuele salaristoelage(n).</t>
  </si>
  <si>
    <t xml:space="preserve">Biedt het  E-HRM systeem mogelijkheden voor agendabeheer bij verzuimdossiers, waarbij de agenda is gekoppeld aan het dossier van de medewerker (preventief- /verzuimdossier)? De opties hierbij zijn: 
- het direct inplannen van een spreekuur;
- uitnodigingen genereren op basis van een format. </t>
  </si>
  <si>
    <t>Totaal punten onderdeel Personeelsadministratie</t>
  </si>
  <si>
    <t>3. Organisatiegegevens</t>
  </si>
  <si>
    <t>Kan het  E-HRM systeem automatisch organogrammen vervaardigen op basis van de geregistreerde gegevens?</t>
  </si>
  <si>
    <t>Kan de organisatiestructuur voorzien worden van een ingangs- en einddatum, zodat de structuur vooraf ingericht kan worden in geval van bijvoorbeeld een reorganisatie?</t>
  </si>
  <si>
    <t>Is het mogelijk om naast de hiërarchische structuur nog een structuur aan te brengen (bijvoorbeeld een projectstructuur)?</t>
  </si>
  <si>
    <t>Is het mogelijk om binnen de organisatiestructuur hele organisatieonderdelen, bijbehorende formatieplaatsen en bezettingen in één handeling te muteren?</t>
  </si>
  <si>
    <t>Totaal punten onderdeel  Organisatiegegevens</t>
  </si>
  <si>
    <t xml:space="preserve"> </t>
  </si>
  <si>
    <t>4. Rapportgenerator</t>
  </si>
  <si>
    <t>Kan de rapportgenerator werken met gegevens uit de hele database, inclusief historisch verwerkte loongegevens?</t>
  </si>
  <si>
    <t>Kan de rapportgenerator op basis van bestaande gegevens nieuwe gegevens (kolommen) creëren door gebruik te maken van rekenfuncties (berekende velden)?</t>
  </si>
  <si>
    <t>Kent de rapportgenerator de mogelijkheid om grafieken te maken en te presenteren? </t>
  </si>
  <si>
    <t>Kunnen rapporten op basis van een tijdschema automatisch worden gegenereerd?</t>
  </si>
  <si>
    <t>Is de rapportgenerator voorzien van een standaardrapport waarin de verschillen duidelijk worden tussen formatie en bezetting waarbij ook de niet verloners zijn opgenomen?</t>
  </si>
  <si>
    <t>Totaal punten onderdeel rapportgenerator</t>
  </si>
  <si>
    <t>5. Digitaal personeelsdossier</t>
  </si>
  <si>
    <t>Kan het E-HRM systeem verklaringen van vernietiging genereren om te voldoen aan artikel 8 van het Archiefbesluit 1995? Een verklaring van vernietiging bevat een specificatie van de vernietigde archiefbescheiden en de grond voor en wijze van vernietiging.</t>
  </si>
  <si>
    <t>Kent het digitaal personeelsdossier een zoekfunctie (minimaal op personeelsnummer, naam, bewaartermijn, jaar van vernietiging, in- en uit dienst)?</t>
  </si>
  <si>
    <t>Is het mogelijk om medewerkers na einde dienstverband de mogelijkheid te geven om hun dossier te raadplegen en voor aanbestedende dienst de mogelijkheid om minimaal tot het verstrekken van de laatste jaaropgave document te plaatsen?</t>
  </si>
  <si>
    <t>Totaal punten onderdeel Digitaal personeelsdossier</t>
  </si>
  <si>
    <t>6. HR-Portal</t>
  </si>
  <si>
    <t>Is het mogelijk om informatie (nieuwsitems) met medewerkers via de HR portal te delen?</t>
  </si>
  <si>
    <t>Kan de HR portal een aan- en afwezigheidsoverzicht in de tijd tonen van teams op basis van de verlofadministratie voor medewerkers en direct leidinggevenden?</t>
  </si>
  <si>
    <t>Kunnen rapportages die gemaakt zijn door de functioneel beheerder met de standaardrapportgenerator van het  E-HRM systeem getoond worden in de HR portal?</t>
  </si>
  <si>
    <t xml:space="preserve">Kunnen de processen in de HR portal automatisch documenten genereren? Bijvoorbeeld iemand geeft aan zwangerschapsverlof op te nemen, hierover moet een officiele brief opgesteld wordt. Kan het  E-HRM systeem deze brief automatisch opstellen. </t>
  </si>
  <si>
    <t>Is het mogelijk om het uiterlijk (de look &amp; feel, kleurstelling, logo's en dergelijke) van de HR portal aan te passen aan de huisstijl van de aanbestedende dienst?</t>
  </si>
  <si>
    <t>Totaal punten onderdeel HR-Portal</t>
  </si>
  <si>
    <t>9. Werving en selectie</t>
  </si>
  <si>
    <t>Bedrijfsongevallen</t>
  </si>
  <si>
    <t>Wordt de gekozen kandidaat aan het einde van het proces direct geplaatst op de vooraf geselecteerde formatieplaats zonder overbodige handmatige acties en/of dubbele invoer van gegevens? Dit inclusief overname van NAW-gegevens, CV, eventueel geüploade certificaten, e.d.?</t>
  </si>
  <si>
    <t xml:space="preserve">Kan het E-HRM systeem automatische koppelingen voor het publiceren van vacatures met social media zoals LinkedIn, Facebook, Indeed ondersteunen? </t>
  </si>
  <si>
    <t>Totaal punten onderdeel Werving en Selectie</t>
  </si>
  <si>
    <t>Budgetteren en Prognosticeren</t>
  </si>
  <si>
    <t>Kan Inschrijver tweedelijns ondersteuning bieden aan Expert-gebruikers van het E-HRM systeem? Onder tweedelijns ondersteuning wordt in ieder geval verstaan het op verzoek verstrekken van accountgegevens, het beantwoorden van vragen van expertgebruikers over de werking en functionaliteit van het E-HRM systeem, het aannemen van storingsmeldingen, wijzigingsverzoeken en calls, informatieverzameling dienaangaande bij de gebruiker, het vastleggen hiervan en de terugkoppelling van de resultaten.</t>
  </si>
  <si>
    <t>Kan Inschrijver actuele gebruikersdocumentatie voor het E-HRM systeem beschikbaar stellen? Onder actuele gebruikersdocumentatie wordt in ieder geval verstaan een beschrijving van alle beschikbare functionaliteit.</t>
  </si>
  <si>
    <t>Kan Inschrijver het beheer van de Rapportages uitvoeren? Hieronder wordt o.a. verstaan: het bouwen, aanpassen en verwijderen van rapportages op basis van door Aanbestedende dienst opgestelde voorwaarden.</t>
  </si>
  <si>
    <t>Kan Inschrijver het beheer van de Workflows uitvoeren? Hieronder wordt o.a. verstaan: het  bouwen, aanpassen en verwijderen van workflows op basis van door Aanbestedende dienst opgestelde HR processen.</t>
  </si>
  <si>
    <t>Kan Inschrijver het beheer op de (digitale-) formulieren uitvoeren? Hieronder wordt o.a. verstaan: het bouwen, aanpassen en verwijderenvan formulieren op basis van door Aanbestedende dienst opgestelde specificaties.</t>
  </si>
  <si>
    <t>Omvat de dienstverlening van Inschrijver het beheer van het organisatiemodel? Onder het beheer van het organisatiemodel wordt in ieder geval verstaan het aanmaken, inrichten en onderhouden van het organisatiemodel inclusief het toekennen en onderhouden van formatieplaatsen en functies op aanwijzen van Aanbestedende dienst. Het organisatiemodel is de hierarchische organisatiestructuur met alle daarbinnen vallende organisatie eenheden.</t>
  </si>
  <si>
    <t>Omvat de dienstverlening van Inschrijver het beheer van (vrije-) velden? Onder het beheer hiervan wordt in ieder geval verstaan het aanmaken, aanpassen en onderhouden van (vrije) velden zoals looncodes en bijhorende tabelwaarden.</t>
  </si>
  <si>
    <t>Totaal punten onderdeel Applicatiebeheer</t>
  </si>
  <si>
    <t>Totaal punten Gunningscriteria 3 wensen</t>
  </si>
  <si>
    <t>Is het mogelijk om een loonkosten verdeling te maken, van kostensoorten. binnen een dienstverhouding; bijvoorbeeld 18 uur tlv A en 18 uur tlv b?</t>
  </si>
  <si>
    <t>Kan er een relatie aangebracht worden tussen een adreswijziging en een eventuele fiscale uitruil woon-werkverkeer?</t>
  </si>
  <si>
    <t>Bijlage H -Programma van Wensen</t>
  </si>
  <si>
    <t>12. Applicatie-/Functioneelbeheer</t>
  </si>
  <si>
    <t>Aanbestedende dienst wil voor het gebruik van het E-HRM systeem op mobile devices een geoptimaliseerde weergave en gebruikt bij voorkeur een app (minimaal voor IOS/IpadOS  en Android). Is dit mogelijk?</t>
  </si>
  <si>
    <t>Inschatting van de kosten voor de realisatie van deze wens.</t>
  </si>
  <si>
    <t>Inschrijver dient kolom D (Ja/Nee) volledig in te vullen en alle vragen te beantwoorden. Vul alleen de blauw gemarkeerde cellen in.
Het E-HRM systeem voldoet aan de gestelde vraag zonder programmatische aanpassingen (maatwerk) en/of toekomstige aanpassingen. Bij de beantwoording gaat aanbestedende dienst er vanuit dat uw antwoorden betrekking hebben op de configuratie in uw aanbieding.</t>
  </si>
  <si>
    <t>Behorende bij de Aanbesteding “E-HRM systeem met bijbehorende salarisdienstverlening"</t>
  </si>
  <si>
    <r>
      <t xml:space="preserve">Is het sollicitatieproces geïntegreerd met het formatiebeheer en de Personeelsadministratie? Hiermee wordt bedoeld: 
</t>
    </r>
    <r>
      <rPr>
        <sz val="11"/>
        <rFont val="Calibri"/>
        <family val="2"/>
        <scheme val="minor"/>
      </rPr>
      <t xml:space="preserve">Is de vacature gekoppeld aan een formatieplaats waarbij alle relevante gegevens voor het daaraan gekoppelde functieprofiel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</si>
</sst>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16" x14ac:knownFonts="1">
    <font>
      <sz val="10"/>
      <name val="Arial"/>
    </font>
    <font>
      <sz val="10"/>
      <name val="Arial"/>
      <family val="2"/>
    </font>
    <font>
      <u/>
      <sz val="10"/>
      <color theme="10"/>
      <name val="Arial"/>
      <family val="2"/>
    </font>
    <font>
      <u/>
      <sz val="10"/>
      <color theme="11"/>
      <name val="Arial"/>
      <family val="2"/>
    </font>
    <font>
      <sz val="10"/>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b/>
      <sz val="14"/>
      <color rgb="FF000000"/>
      <name val="Calibri"/>
      <family val="2"/>
      <scheme val="minor"/>
    </font>
    <font>
      <sz val="11"/>
      <name val="Georgia"/>
      <family val="1"/>
    </font>
    <font>
      <sz val="11"/>
      <name val="Calibri"/>
      <family val="2"/>
      <scheme val="minor"/>
    </font>
    <font>
      <sz val="10"/>
      <name val="Arial"/>
    </font>
    <font>
      <b/>
      <sz val="18"/>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s>
  <fills count="6">
    <fill>
      <patternFill patternType="none"/>
    </fill>
    <fill>
      <patternFill patternType="gray125"/>
    </fill>
    <fill>
      <patternFill patternType="solid">
        <fgColor rgb="FFA6A6A6"/>
        <bgColor rgb="FF000000"/>
      </patternFill>
    </fill>
    <fill>
      <patternFill patternType="solid">
        <fgColor theme="0"/>
        <bgColor indexed="64"/>
      </patternFill>
    </fill>
    <fill>
      <patternFill patternType="solid">
        <fgColor theme="4" tint="0.59999389629810485"/>
        <bgColor indexed="64"/>
      </patternFill>
    </fill>
    <fill>
      <patternFill patternType="solid">
        <fgColor theme="0" tint="-0.34998626667073579"/>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s>
  <cellStyleXfs count="6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alignment vertical="top" wrapText="1"/>
    </xf>
    <xf numFmtId="44" fontId="11" fillId="0" borderId="0" applyFont="0" applyFill="0" applyBorder="0" applyAlignment="0" applyProtection="0"/>
    <xf numFmtId="42" fontId="11" fillId="0" borderId="0" applyFont="0" applyFill="0" applyBorder="0" applyAlignment="0" applyProtection="0"/>
  </cellStyleXfs>
  <cellXfs count="72">
    <xf numFmtId="0" fontId="0" fillId="0" borderId="0" xfId="0"/>
    <xf numFmtId="0" fontId="4" fillId="3" borderId="0" xfId="0" applyFont="1" applyFill="1" applyBorder="1" applyAlignment="1">
      <alignment horizontal="center" vertical="center"/>
    </xf>
    <xf numFmtId="0" fontId="4" fillId="0" borderId="0" xfId="0" applyFont="1" applyAlignment="1">
      <alignment horizontal="center" vertical="center"/>
    </xf>
    <xf numFmtId="0" fontId="7" fillId="3" borderId="0" xfId="0" applyFont="1" applyFill="1" applyBorder="1" applyAlignment="1">
      <alignment horizontal="center" vertical="center"/>
    </xf>
    <xf numFmtId="0" fontId="6" fillId="5" borderId="1" xfId="0" applyFont="1" applyFill="1" applyBorder="1" applyAlignment="1">
      <alignment horizontal="center" vertical="center" wrapText="1"/>
    </xf>
    <xf numFmtId="0" fontId="4" fillId="3" borderId="0" xfId="0" applyFont="1" applyFill="1" applyBorder="1" applyAlignment="1">
      <alignment horizontal="left" vertical="center"/>
    </xf>
    <xf numFmtId="0" fontId="5" fillId="3" borderId="0" xfId="0" applyFont="1" applyFill="1" applyBorder="1" applyAlignment="1" applyProtection="1">
      <alignment horizontal="left" vertical="center"/>
    </xf>
    <xf numFmtId="0" fontId="4" fillId="3" borderId="0" xfId="0" applyFont="1" applyFill="1" applyAlignment="1">
      <alignment horizontal="left" vertical="center"/>
    </xf>
    <xf numFmtId="0" fontId="4" fillId="0" borderId="0" xfId="0" applyFont="1" applyAlignment="1">
      <alignment horizontal="left" vertical="center"/>
    </xf>
    <xf numFmtId="0" fontId="7" fillId="3" borderId="0" xfId="0" applyFont="1" applyFill="1" applyBorder="1" applyAlignment="1">
      <alignment horizontal="left" vertical="center"/>
    </xf>
    <xf numFmtId="0" fontId="7" fillId="3" borderId="0" xfId="0" applyFont="1" applyFill="1" applyBorder="1" applyAlignment="1">
      <alignment horizontal="left" vertical="center" wrapText="1"/>
    </xf>
    <xf numFmtId="0" fontId="4" fillId="3" borderId="0" xfId="61" applyFont="1" applyFill="1" applyBorder="1" applyAlignment="1" applyProtection="1">
      <alignment horizontal="center" vertical="center"/>
    </xf>
    <xf numFmtId="0" fontId="4" fillId="3" borderId="0" xfId="0" applyFont="1" applyFill="1" applyAlignment="1">
      <alignment horizontal="left" vertical="center" wrapText="1"/>
    </xf>
    <xf numFmtId="0" fontId="4" fillId="0" borderId="0" xfId="0" applyFont="1" applyAlignment="1">
      <alignment horizontal="left" vertical="center" wrapText="1"/>
    </xf>
    <xf numFmtId="0" fontId="4" fillId="3" borderId="0" xfId="0" applyFont="1" applyFill="1" applyAlignment="1">
      <alignment horizontal="left" vertical="top"/>
    </xf>
    <xf numFmtId="0" fontId="8" fillId="5" borderId="1" xfId="0"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top" wrapText="1"/>
    </xf>
    <xf numFmtId="0" fontId="4" fillId="3" borderId="0" xfId="0" applyFont="1" applyFill="1" applyBorder="1" applyAlignment="1">
      <alignment horizontal="left" vertical="top" wrapText="1"/>
    </xf>
    <xf numFmtId="0" fontId="10" fillId="3" borderId="0" xfId="0" applyFont="1" applyFill="1" applyBorder="1" applyAlignment="1">
      <alignment horizontal="left" vertical="top" wrapText="1"/>
    </xf>
    <xf numFmtId="0" fontId="9" fillId="0" borderId="0" xfId="0" applyFont="1" applyAlignment="1">
      <alignment vertical="top"/>
    </xf>
    <xf numFmtId="14" fontId="4" fillId="3" borderId="0" xfId="0" applyNumberFormat="1" applyFont="1" applyFill="1" applyBorder="1" applyAlignment="1">
      <alignment horizontal="left" vertical="top" wrapText="1"/>
    </xf>
    <xf numFmtId="0" fontId="7" fillId="3" borderId="0" xfId="0" applyFont="1" applyFill="1" applyBorder="1" applyAlignment="1">
      <alignment horizontal="left" vertical="top" wrapText="1"/>
    </xf>
    <xf numFmtId="0" fontId="4" fillId="0" borderId="0" xfId="0" applyFont="1" applyAlignment="1">
      <alignment horizontal="left" vertical="top" wrapText="1"/>
    </xf>
    <xf numFmtId="0" fontId="7" fillId="3" borderId="0" xfId="0" applyFont="1" applyFill="1" applyBorder="1" applyAlignment="1">
      <alignment horizontal="left" vertical="top"/>
    </xf>
    <xf numFmtId="0" fontId="4" fillId="0" borderId="0" xfId="0" applyFont="1" applyAlignment="1">
      <alignment horizontal="left" vertical="top"/>
    </xf>
    <xf numFmtId="0" fontId="4" fillId="5" borderId="4" xfId="0" applyFont="1" applyFill="1" applyBorder="1" applyAlignment="1">
      <alignment horizontal="left" vertical="center"/>
    </xf>
    <xf numFmtId="42" fontId="4" fillId="4" borderId="4" xfId="63" applyFont="1" applyFill="1" applyBorder="1" applyAlignment="1">
      <alignment horizontal="left" vertical="center"/>
    </xf>
    <xf numFmtId="0" fontId="6" fillId="5" borderId="8" xfId="0" applyFont="1" applyFill="1" applyBorder="1" applyAlignment="1">
      <alignment horizontal="center" vertical="center" wrapText="1"/>
    </xf>
    <xf numFmtId="0" fontId="12" fillId="3" borderId="0" xfId="0" applyFont="1" applyFill="1" applyBorder="1" applyAlignment="1" applyProtection="1">
      <alignment horizontal="lef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13" fillId="5" borderId="4" xfId="0" applyFont="1" applyFill="1" applyBorder="1" applyAlignment="1">
      <alignment horizontal="center" vertical="center" wrapText="1"/>
    </xf>
    <xf numFmtId="0" fontId="13" fillId="5" borderId="4" xfId="0" applyFont="1" applyFill="1" applyBorder="1" applyAlignment="1">
      <alignment horizontal="left" vertical="top" wrapText="1"/>
    </xf>
    <xf numFmtId="0" fontId="13" fillId="5" borderId="1"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0" borderId="4" xfId="0" applyFont="1" applyFill="1" applyBorder="1" applyAlignment="1">
      <alignment horizontal="center" vertical="center"/>
    </xf>
    <xf numFmtId="0" fontId="14" fillId="0" borderId="4" xfId="0" applyFont="1" applyFill="1" applyBorder="1" applyAlignment="1">
      <alignment horizontal="left" vertical="top" wrapText="1"/>
    </xf>
    <xf numFmtId="0" fontId="14" fillId="4" borderId="4" xfId="0" applyFont="1" applyFill="1" applyBorder="1" applyAlignment="1">
      <alignment horizontal="center" vertical="center"/>
    </xf>
    <xf numFmtId="2" fontId="14" fillId="0" borderId="4" xfId="0" applyNumberFormat="1" applyFont="1" applyFill="1" applyBorder="1" applyAlignment="1">
      <alignment horizontal="center" vertical="center"/>
    </xf>
    <xf numFmtId="0" fontId="14" fillId="0" borderId="1" xfId="0" applyFont="1" applyFill="1" applyBorder="1" applyAlignment="1">
      <alignment horizontal="left" vertical="top" wrapText="1"/>
    </xf>
    <xf numFmtId="0" fontId="10" fillId="0" borderId="0" xfId="0" applyFont="1" applyFill="1" applyAlignment="1">
      <alignment vertical="top" wrapText="1"/>
    </xf>
    <xf numFmtId="0" fontId="15" fillId="0" borderId="4" xfId="0" applyFont="1" applyFill="1" applyBorder="1" applyAlignment="1">
      <alignment horizontal="center" vertical="center"/>
    </xf>
    <xf numFmtId="0" fontId="10" fillId="0" borderId="1" xfId="0" applyFont="1" applyFill="1" applyBorder="1" applyAlignment="1">
      <alignment horizontal="left" vertical="top" wrapText="1"/>
    </xf>
    <xf numFmtId="2" fontId="14" fillId="0" borderId="4" xfId="0" applyNumberFormat="1" applyFont="1" applyFill="1" applyBorder="1" applyAlignment="1">
      <alignment horizontal="center" vertical="top"/>
    </xf>
    <xf numFmtId="0" fontId="14" fillId="0" borderId="4" xfId="0" applyFont="1" applyFill="1" applyBorder="1" applyAlignment="1">
      <alignment vertical="top" wrapText="1"/>
    </xf>
    <xf numFmtId="0" fontId="15" fillId="5" borderId="2" xfId="0" applyFont="1" applyFill="1" applyBorder="1" applyAlignment="1">
      <alignment horizontal="left" vertical="top" wrapText="1"/>
    </xf>
    <xf numFmtId="0" fontId="13" fillId="5" borderId="2" xfId="0" applyFont="1" applyFill="1" applyBorder="1" applyAlignment="1">
      <alignment horizontal="center" vertical="center" wrapText="1"/>
    </xf>
    <xf numFmtId="2" fontId="15" fillId="5" borderId="2" xfId="0" applyNumberFormat="1" applyFont="1" applyFill="1" applyBorder="1" applyAlignment="1">
      <alignment horizontal="center" vertical="center" wrapText="1"/>
    </xf>
    <xf numFmtId="2" fontId="15" fillId="5" borderId="3" xfId="0" applyNumberFormat="1" applyFont="1" applyFill="1" applyBorder="1" applyAlignment="1">
      <alignment horizontal="center" vertical="center" wrapText="1"/>
    </xf>
    <xf numFmtId="44" fontId="15" fillId="5" borderId="3" xfId="62" applyFont="1" applyFill="1" applyBorder="1" applyAlignment="1">
      <alignment horizontal="center" vertical="center" wrapText="1"/>
    </xf>
    <xf numFmtId="0" fontId="8" fillId="2" borderId="3" xfId="0" applyFont="1" applyFill="1" applyBorder="1" applyAlignment="1">
      <alignment horizontal="left" vertical="center"/>
    </xf>
    <xf numFmtId="0" fontId="13" fillId="0" borderId="4" xfId="0" applyFont="1" applyFill="1" applyBorder="1" applyAlignment="1">
      <alignment horizontal="center" vertical="center" wrapText="1"/>
    </xf>
    <xf numFmtId="0" fontId="14" fillId="4" borderId="5" xfId="0" applyFont="1" applyFill="1" applyBorder="1" applyAlignment="1">
      <alignment horizontal="center" vertical="center" wrapText="1"/>
    </xf>
    <xf numFmtId="2" fontId="14" fillId="0" borderId="4" xfId="0" applyNumberFormat="1" applyFont="1" applyFill="1" applyBorder="1" applyAlignment="1">
      <alignment horizontal="center" vertical="center" wrapText="1"/>
    </xf>
    <xf numFmtId="0" fontId="10" fillId="0" borderId="4" xfId="0" applyFont="1" applyFill="1" applyBorder="1" applyAlignment="1">
      <alignment horizontal="left" vertical="top" wrapText="1"/>
    </xf>
    <xf numFmtId="0" fontId="14" fillId="4" borderId="5" xfId="0" applyFont="1" applyFill="1" applyBorder="1" applyAlignment="1">
      <alignment horizontal="center" vertical="center"/>
    </xf>
    <xf numFmtId="0" fontId="13" fillId="0" borderId="7" xfId="0" applyFont="1" applyFill="1" applyBorder="1" applyAlignment="1">
      <alignment horizontal="center" vertical="center"/>
    </xf>
    <xf numFmtId="0" fontId="14" fillId="0" borderId="7" xfId="0" applyFont="1" applyFill="1" applyBorder="1" applyAlignment="1">
      <alignment horizontal="left" vertical="top" wrapText="1"/>
    </xf>
    <xf numFmtId="0" fontId="14" fillId="4" borderId="0" xfId="0" applyFont="1" applyFill="1" applyBorder="1" applyAlignment="1">
      <alignment horizontal="center" vertical="center"/>
    </xf>
    <xf numFmtId="0" fontId="13" fillId="0" borderId="1" xfId="0" applyFont="1" applyFill="1" applyBorder="1" applyAlignment="1">
      <alignment horizontal="center" vertical="center"/>
    </xf>
    <xf numFmtId="0" fontId="15" fillId="5" borderId="5" xfId="0" applyFont="1" applyFill="1" applyBorder="1" applyAlignment="1">
      <alignment horizontal="left" vertical="top" wrapText="1"/>
    </xf>
    <xf numFmtId="0" fontId="13" fillId="5" borderId="5" xfId="0" applyFont="1" applyFill="1" applyBorder="1" applyAlignment="1">
      <alignment horizontal="center" vertical="center" wrapText="1"/>
    </xf>
    <xf numFmtId="2" fontId="15" fillId="5" borderId="5" xfId="0" applyNumberFormat="1" applyFont="1" applyFill="1" applyBorder="1" applyAlignment="1">
      <alignment horizontal="center" vertical="center" wrapText="1"/>
    </xf>
    <xf numFmtId="0" fontId="14" fillId="0" borderId="0" xfId="0" applyFont="1" applyFill="1" applyBorder="1" applyAlignment="1">
      <alignment horizontal="left" vertical="top" wrapText="1"/>
    </xf>
    <xf numFmtId="0" fontId="14" fillId="4" borderId="4" xfId="0" applyFont="1" applyFill="1" applyBorder="1" applyAlignment="1">
      <alignment horizontal="center" vertical="center" wrapText="1"/>
    </xf>
    <xf numFmtId="2" fontId="15" fillId="5" borderId="3" xfId="62" applyNumberFormat="1" applyFont="1" applyFill="1" applyBorder="1" applyAlignment="1">
      <alignment horizontal="center" vertical="center" wrapText="1"/>
    </xf>
    <xf numFmtId="0" fontId="15" fillId="5" borderId="3" xfId="0" applyFont="1" applyFill="1" applyBorder="1" applyAlignment="1">
      <alignment horizontal="center" vertical="center" wrapText="1"/>
    </xf>
    <xf numFmtId="0" fontId="8" fillId="2" borderId="4" xfId="0" applyFont="1" applyFill="1" applyBorder="1" applyAlignment="1">
      <alignment horizontal="left" vertical="center"/>
    </xf>
    <xf numFmtId="0" fontId="10" fillId="0" borderId="4" xfId="0" applyFont="1" applyBorder="1" applyAlignment="1">
      <alignment vertical="top" wrapText="1"/>
    </xf>
    <xf numFmtId="0" fontId="15" fillId="5" borderId="2" xfId="0" applyFont="1" applyFill="1" applyBorder="1" applyAlignment="1">
      <alignment horizontal="center" vertical="center" wrapText="1"/>
    </xf>
    <xf numFmtId="44" fontId="15" fillId="5" borderId="4" xfId="62" applyFont="1" applyFill="1" applyBorder="1" applyAlignment="1">
      <alignment horizontal="center" vertical="center" wrapText="1"/>
    </xf>
  </cellXfs>
  <cellStyles count="64">
    <cellStyle name="Gevolgde hyperlink" xfId="32" builtinId="9" hidden="1"/>
    <cellStyle name="Gevolgde hyperlink" xfId="52" builtinId="9" hidden="1"/>
    <cellStyle name="Gevolgde hyperlink" xfId="28" builtinId="9" hidden="1"/>
    <cellStyle name="Gevolgde hyperlink" xfId="46" builtinId="9" hidden="1"/>
    <cellStyle name="Gevolgde hyperlink" xfId="26" builtinId="9" hidden="1"/>
    <cellStyle name="Gevolgde hyperlink" xfId="16" builtinId="9" hidden="1"/>
    <cellStyle name="Gevolgde hyperlink" xfId="60" builtinId="9" hidden="1"/>
    <cellStyle name="Gevolgde hyperlink" xfId="14" builtinId="9" hidden="1"/>
    <cellStyle name="Gevolgde hyperlink" xfId="36" builtinId="9" hidden="1"/>
    <cellStyle name="Gevolgde hyperlink" xfId="38" builtinId="9" hidden="1"/>
    <cellStyle name="Gevolgde hyperlink" xfId="34" builtinId="9" hidden="1"/>
    <cellStyle name="Gevolgde hyperlink" xfId="22" builtinId="9" hidden="1"/>
    <cellStyle name="Gevolgde hyperlink" xfId="12" builtinId="9" hidden="1"/>
    <cellStyle name="Gevolgde hyperlink" xfId="24" builtinId="9" hidden="1"/>
    <cellStyle name="Gevolgde hyperlink" xfId="2" builtinId="9" hidden="1"/>
    <cellStyle name="Gevolgde hyperlink" xfId="56" builtinId="9" hidden="1"/>
    <cellStyle name="Gevolgde hyperlink" xfId="44" builtinId="9" hidden="1"/>
    <cellStyle name="Gevolgde hyperlink" xfId="20" builtinId="9" hidden="1"/>
    <cellStyle name="Gevolgde hyperlink" xfId="58" builtinId="9" hidden="1"/>
    <cellStyle name="Gevolgde hyperlink" xfId="18" builtinId="9" hidden="1"/>
    <cellStyle name="Gevolgde hyperlink" xfId="42" builtinId="9" hidden="1"/>
    <cellStyle name="Gevolgde hyperlink" xfId="48" builtinId="9" hidden="1"/>
    <cellStyle name="Gevolgde hyperlink" xfId="50" builtinId="9" hidden="1"/>
    <cellStyle name="Gevolgde hyperlink" xfId="30" builtinId="9" hidden="1"/>
    <cellStyle name="Gevolgde hyperlink" xfId="8" builtinId="9" hidden="1"/>
    <cellStyle name="Gevolgde hyperlink" xfId="4" builtinId="9" hidden="1"/>
    <cellStyle name="Gevolgde hyperlink" xfId="54" builtinId="9" hidden="1"/>
    <cellStyle name="Gevolgde hyperlink" xfId="40" builtinId="9" hidden="1"/>
    <cellStyle name="Gevolgde hyperlink" xfId="6" builtinId="9" hidden="1"/>
    <cellStyle name="Gevolgde hyperlink" xfId="10" builtinId="9" hidden="1"/>
    <cellStyle name="Hyperlink" xfId="43" builtinId="8" hidden="1"/>
    <cellStyle name="Hyperlink" xfId="27" builtinId="8" hidden="1"/>
    <cellStyle name="Hyperlink" xfId="25" builtinId="8" hidden="1"/>
    <cellStyle name="Hyperlink" xfId="55" builtinId="8" hidden="1"/>
    <cellStyle name="Hyperlink" xfId="49" builtinId="8" hidden="1"/>
    <cellStyle name="Hyperlink" xfId="33" builtinId="8" hidden="1"/>
    <cellStyle name="Hyperlink" xfId="45" builtinId="8" hidden="1"/>
    <cellStyle name="Hyperlink" xfId="59" builtinId="8" hidden="1"/>
    <cellStyle name="Hyperlink" xfId="3" builtinId="8" hidden="1"/>
    <cellStyle name="Hyperlink" xfId="17" builtinId="8" hidden="1"/>
    <cellStyle name="Hyperlink" xfId="21" builtinId="8" hidden="1"/>
    <cellStyle name="Hyperlink" xfId="9" builtinId="8" hidden="1"/>
    <cellStyle name="Hyperlink" xfId="37" builtinId="8" hidden="1"/>
    <cellStyle name="Hyperlink" xfId="1" builtinId="8" hidden="1"/>
    <cellStyle name="Hyperlink" xfId="53" builtinId="8" hidden="1"/>
    <cellStyle name="Hyperlink" xfId="47" builtinId="8" hidden="1"/>
    <cellStyle name="Hyperlink" xfId="31" builtinId="8" hidden="1"/>
    <cellStyle name="Hyperlink" xfId="15" builtinId="8" hidden="1"/>
    <cellStyle name="Hyperlink" xfId="41" builtinId="8" hidden="1"/>
    <cellStyle name="Hyperlink" xfId="7" builtinId="8" hidden="1"/>
    <cellStyle name="Hyperlink" xfId="51" builtinId="8" hidden="1"/>
    <cellStyle name="Hyperlink" xfId="23" builtinId="8" hidden="1"/>
    <cellStyle name="Hyperlink" xfId="5" builtinId="8" hidden="1"/>
    <cellStyle name="Hyperlink" xfId="57" builtinId="8" hidden="1"/>
    <cellStyle name="Hyperlink" xfId="39" builtinId="8" hidden="1"/>
    <cellStyle name="Hyperlink" xfId="29" builtinId="8" hidden="1"/>
    <cellStyle name="Hyperlink" xfId="13" builtinId="8" hidden="1"/>
    <cellStyle name="Hyperlink" xfId="35" builtinId="8" hidden="1"/>
    <cellStyle name="Hyperlink" xfId="19" builtinId="8" hidden="1"/>
    <cellStyle name="Hyperlink" xfId="11" builtinId="8" hidden="1"/>
    <cellStyle name="Standaard" xfId="0" builtinId="0"/>
    <cellStyle name="Standaard_Invulformulier_weging" xfId="61" xr:uid="{00000000-0005-0000-0000-00003D000000}"/>
    <cellStyle name="Valuta" xfId="62" builtinId="4"/>
    <cellStyle name="Valuta [0]" xfId="63" builtin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168519</xdr:colOff>
      <xdr:row>3</xdr:row>
      <xdr:rowOff>175846</xdr:rowOff>
    </xdr:from>
    <xdr:to>
      <xdr:col>1</xdr:col>
      <xdr:colOff>456418</xdr:colOff>
      <xdr:row>3</xdr:row>
      <xdr:rowOff>636221</xdr:rowOff>
    </xdr:to>
    <xdr:pic>
      <xdr:nvPicPr>
        <xdr:cNvPr id="2" name="Afbeelding 1">
          <a:extLst>
            <a:ext uri="{FF2B5EF4-FFF2-40B4-BE49-F238E27FC236}">
              <a16:creationId xmlns:a16="http://schemas.microsoft.com/office/drawing/2014/main" id="{993E926E-48B6-4384-B512-E130D6B6423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8519" y="820615"/>
          <a:ext cx="881380" cy="466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1012.RFP.systemen%2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leiding"/>
      <sheetName val="Procesgang"/>
      <sheetName val="klantgegevens"/>
      <sheetName val="Algemeen"/>
      <sheetName val="Gebruikersvriendelijkheid"/>
      <sheetName val="Werkwijze"/>
      <sheetName val="Salarisverwerking"/>
      <sheetName val="Personeelsadministratie"/>
      <sheetName val="Organisatie"/>
      <sheetName val="Werving&amp;Selectie"/>
      <sheetName val="Opleidingen"/>
      <sheetName val="Verzuimmanagement"/>
      <sheetName val="Verlofregistratie"/>
      <sheetName val="Kwaliteiten"/>
      <sheetName val="Flexibele arbeidsvoorwaarden"/>
      <sheetName val="Budgettering &amp; Formatie"/>
      <sheetName val="TR en DRP"/>
      <sheetName val="Ken&amp;Stuurgetallen"/>
      <sheetName val="ICT"/>
      <sheetName val="contract"/>
      <sheetName val="Kosten"/>
      <sheetName val="Objectieve score"/>
      <sheetName val="FUWA"/>
      <sheetName val="Gewogen Score"/>
      <sheetName val="Eindoorde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row r="110">
          <cell r="C110">
            <v>16</v>
          </cell>
        </row>
      </sheetData>
      <sheetData sheetId="13" refreshError="1">
        <row r="106">
          <cell r="C106">
            <v>36</v>
          </cell>
        </row>
      </sheetData>
      <sheetData sheetId="14" refreshError="1">
        <row r="125">
          <cell r="C125">
            <v>50</v>
          </cell>
        </row>
      </sheetData>
      <sheetData sheetId="15" refreshError="1">
        <row r="103">
          <cell r="C103">
            <v>26</v>
          </cell>
        </row>
      </sheetData>
      <sheetData sheetId="16" refreshError="1">
        <row r="132">
          <cell r="C132">
            <v>62</v>
          </cell>
        </row>
      </sheetData>
      <sheetData sheetId="17" refreshError="1">
        <row r="467">
          <cell r="C467">
            <v>269</v>
          </cell>
        </row>
      </sheetData>
      <sheetData sheetId="18"/>
      <sheetData sheetId="19" refreshError="1"/>
      <sheetData sheetId="20"/>
      <sheetData sheetId="21"/>
      <sheetData sheetId="22" refreshError="1">
        <row r="33">
          <cell r="C33">
            <v>5</v>
          </cell>
        </row>
      </sheetData>
      <sheetData sheetId="23" refreshError="1"/>
      <sheetData sheetId="24"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07"/>
  <sheetViews>
    <sheetView tabSelected="1" topLeftCell="A67" zoomScale="130" zoomScaleNormal="130" zoomScaleSheetLayoutView="100" zoomScalePageLayoutView="70" workbookViewId="0">
      <selection activeCell="C4" sqref="C4"/>
    </sheetView>
  </sheetViews>
  <sheetFormatPr defaultColWidth="8.81640625" defaultRowHeight="13" x14ac:dyDescent="0.25"/>
  <cols>
    <col min="1" max="1" width="8.81640625" style="7"/>
    <col min="2" max="2" width="10.453125" style="2" customWidth="1"/>
    <col min="3" max="3" width="71.453125" style="23" customWidth="1"/>
    <col min="4" max="4" width="11" style="2" bestFit="1" customWidth="1"/>
    <col min="5" max="5" width="16.453125" style="2" customWidth="1"/>
    <col min="6" max="6" width="15.54296875" style="2" customWidth="1"/>
    <col min="7" max="7" width="21.453125" style="7" customWidth="1"/>
    <col min="8" max="72" width="8.81640625" style="7"/>
    <col min="73" max="16384" width="8.81640625" style="8"/>
  </cols>
  <sheetData>
    <row r="1" spans="1:7" s="5" customFormat="1" ht="23.5" x14ac:dyDescent="0.25">
      <c r="B1" s="29" t="s">
        <v>71</v>
      </c>
      <c r="C1" s="18"/>
      <c r="D1" s="1"/>
      <c r="E1" s="1"/>
      <c r="F1" s="1"/>
    </row>
    <row r="2" spans="1:7" s="5" customFormat="1" ht="14.5" x14ac:dyDescent="0.25">
      <c r="B2" s="6" t="s">
        <v>76</v>
      </c>
      <c r="C2" s="19"/>
      <c r="D2" s="1"/>
      <c r="E2" s="1"/>
      <c r="F2" s="1"/>
    </row>
    <row r="3" spans="1:7" s="5" customFormat="1" x14ac:dyDescent="0.25">
      <c r="B3" s="6"/>
      <c r="C3" s="18"/>
      <c r="D3" s="1"/>
      <c r="E3" s="1"/>
      <c r="F3" s="1"/>
    </row>
    <row r="4" spans="1:7" s="5" customFormat="1" ht="103.75" customHeight="1" thickBot="1" x14ac:dyDescent="0.3">
      <c r="C4" s="19" t="s">
        <v>75</v>
      </c>
      <c r="D4" s="1"/>
      <c r="E4" s="1"/>
      <c r="F4" s="1"/>
    </row>
    <row r="5" spans="1:7" s="5" customFormat="1" ht="14.5" hidden="1" x14ac:dyDescent="0.25">
      <c r="A5" s="5">
        <v>2500</v>
      </c>
      <c r="C5" s="20"/>
      <c r="D5" s="1"/>
      <c r="E5" s="1"/>
      <c r="F5" s="1"/>
    </row>
    <row r="6" spans="1:7" s="5" customFormat="1" ht="13.5" hidden="1" thickBot="1" x14ac:dyDescent="0.3">
      <c r="A6" s="5">
        <f>SUM(A7:A89)</f>
        <v>102</v>
      </c>
      <c r="B6" s="11"/>
      <c r="C6" s="21"/>
      <c r="D6" s="1"/>
      <c r="E6" s="1"/>
      <c r="F6" s="1"/>
    </row>
    <row r="7" spans="1:7" ht="19" thickBot="1" x14ac:dyDescent="0.3">
      <c r="A7" s="9"/>
      <c r="B7" s="30" t="s">
        <v>0</v>
      </c>
      <c r="C7" s="31"/>
      <c r="D7" s="31"/>
      <c r="E7" s="31"/>
      <c r="F7" s="31"/>
      <c r="G7" s="26"/>
    </row>
    <row r="8" spans="1:7" ht="42" customHeight="1" thickBot="1" x14ac:dyDescent="0.3">
      <c r="A8" s="9"/>
      <c r="B8" s="32" t="s">
        <v>1</v>
      </c>
      <c r="C8" s="33" t="s">
        <v>2</v>
      </c>
      <c r="D8" s="34" t="s">
        <v>3</v>
      </c>
      <c r="E8" s="32" t="s">
        <v>4</v>
      </c>
      <c r="F8" s="32" t="s">
        <v>5</v>
      </c>
      <c r="G8" s="35" t="s">
        <v>74</v>
      </c>
    </row>
    <row r="9" spans="1:7" ht="44" thickBot="1" x14ac:dyDescent="0.3">
      <c r="A9" s="9">
        <v>3</v>
      </c>
      <c r="B9" s="36">
        <v>1</v>
      </c>
      <c r="C9" s="37" t="s">
        <v>6</v>
      </c>
      <c r="D9" s="38"/>
      <c r="E9" s="39">
        <f>$A$5/$A$6*A9</f>
        <v>73.529411764705884</v>
      </c>
      <c r="F9" s="39" t="str">
        <f t="shared" ref="F9:F24" si="0">IF(D9="","",IF(D9="ja",E9,0))</f>
        <v/>
      </c>
      <c r="G9" s="27">
        <v>0</v>
      </c>
    </row>
    <row r="10" spans="1:7" ht="30.75" customHeight="1" thickBot="1" x14ac:dyDescent="0.3">
      <c r="A10" s="9">
        <v>3</v>
      </c>
      <c r="B10" s="36">
        <f t="shared" ref="B10:B15" si="1">B9+1</f>
        <v>2</v>
      </c>
      <c r="C10" s="37" t="s">
        <v>7</v>
      </c>
      <c r="D10" s="38"/>
      <c r="E10" s="39">
        <f t="shared" ref="E10:E24" si="2">$A$5/$A$6*A10</f>
        <v>73.529411764705884</v>
      </c>
      <c r="F10" s="39" t="str">
        <f t="shared" si="0"/>
        <v/>
      </c>
      <c r="G10" s="27">
        <v>0</v>
      </c>
    </row>
    <row r="11" spans="1:7" ht="29.5" thickBot="1" x14ac:dyDescent="0.3">
      <c r="A11" s="9">
        <v>3</v>
      </c>
      <c r="B11" s="36">
        <f t="shared" si="1"/>
        <v>3</v>
      </c>
      <c r="C11" s="37" t="s">
        <v>8</v>
      </c>
      <c r="D11" s="38"/>
      <c r="E11" s="39">
        <f t="shared" si="2"/>
        <v>73.529411764705884</v>
      </c>
      <c r="F11" s="39" t="str">
        <f t="shared" si="0"/>
        <v/>
      </c>
      <c r="G11" s="27">
        <v>0</v>
      </c>
    </row>
    <row r="12" spans="1:7" ht="46.5" customHeight="1" thickBot="1" x14ac:dyDescent="0.3">
      <c r="A12" s="9">
        <v>3</v>
      </c>
      <c r="B12" s="36">
        <f t="shared" si="1"/>
        <v>4</v>
      </c>
      <c r="C12" s="37" t="s">
        <v>9</v>
      </c>
      <c r="D12" s="38"/>
      <c r="E12" s="39">
        <f t="shared" si="2"/>
        <v>73.529411764705884</v>
      </c>
      <c r="F12" s="39" t="str">
        <f t="shared" si="0"/>
        <v/>
      </c>
      <c r="G12" s="27">
        <v>0</v>
      </c>
    </row>
    <row r="13" spans="1:7" ht="44" thickBot="1" x14ac:dyDescent="0.3">
      <c r="A13" s="9">
        <v>2</v>
      </c>
      <c r="B13" s="36">
        <f t="shared" si="1"/>
        <v>5</v>
      </c>
      <c r="C13" s="40" t="s">
        <v>10</v>
      </c>
      <c r="D13" s="38"/>
      <c r="E13" s="39">
        <f t="shared" si="2"/>
        <v>49.019607843137258</v>
      </c>
      <c r="F13" s="39" t="str">
        <f t="shared" si="0"/>
        <v/>
      </c>
      <c r="G13" s="27">
        <v>0</v>
      </c>
    </row>
    <row r="14" spans="1:7" ht="29.5" thickBot="1" x14ac:dyDescent="0.3">
      <c r="A14" s="9">
        <v>3</v>
      </c>
      <c r="B14" s="36">
        <f t="shared" si="1"/>
        <v>6</v>
      </c>
      <c r="C14" s="41" t="s">
        <v>11</v>
      </c>
      <c r="D14" s="38"/>
      <c r="E14" s="39">
        <f t="shared" si="2"/>
        <v>73.529411764705884</v>
      </c>
      <c r="F14" s="39" t="str">
        <f t="shared" ref="F14" si="3">IF(D14="","",IF(D14="ja",E14,0))</f>
        <v/>
      </c>
      <c r="G14" s="27">
        <v>0</v>
      </c>
    </row>
    <row r="15" spans="1:7" ht="44" thickBot="1" x14ac:dyDescent="0.3">
      <c r="A15" s="9">
        <v>2</v>
      </c>
      <c r="B15" s="42">
        <f t="shared" si="1"/>
        <v>7</v>
      </c>
      <c r="C15" s="43" t="s">
        <v>12</v>
      </c>
      <c r="D15" s="38"/>
      <c r="E15" s="39">
        <f t="shared" si="2"/>
        <v>49.019607843137258</v>
      </c>
      <c r="F15" s="39" t="str">
        <f t="shared" si="0"/>
        <v/>
      </c>
      <c r="G15" s="27">
        <v>0</v>
      </c>
    </row>
    <row r="16" spans="1:7" ht="44" thickBot="1" x14ac:dyDescent="0.3">
      <c r="A16" s="9">
        <v>2</v>
      </c>
      <c r="B16" s="42">
        <f t="shared" ref="B16:B24" si="4">B15+1</f>
        <v>8</v>
      </c>
      <c r="C16" s="43" t="s">
        <v>13</v>
      </c>
      <c r="D16" s="38"/>
      <c r="E16" s="39">
        <f t="shared" si="2"/>
        <v>49.019607843137258</v>
      </c>
      <c r="F16" s="39" t="str">
        <f t="shared" si="0"/>
        <v/>
      </c>
      <c r="G16" s="27">
        <v>0</v>
      </c>
    </row>
    <row r="17" spans="1:72" ht="41.25" customHeight="1" thickBot="1" x14ac:dyDescent="0.3">
      <c r="A17" s="9">
        <v>2</v>
      </c>
      <c r="B17" s="42">
        <f t="shared" si="4"/>
        <v>9</v>
      </c>
      <c r="C17" s="43" t="s">
        <v>14</v>
      </c>
      <c r="D17" s="38"/>
      <c r="E17" s="39">
        <f t="shared" si="2"/>
        <v>49.019607843137258</v>
      </c>
      <c r="F17" s="39" t="str">
        <f t="shared" si="0"/>
        <v/>
      </c>
      <c r="G17" s="27">
        <v>0</v>
      </c>
    </row>
    <row r="18" spans="1:72" s="25" customFormat="1" ht="46.5" customHeight="1" thickBot="1" x14ac:dyDescent="0.3">
      <c r="A18" s="24">
        <v>2</v>
      </c>
      <c r="B18" s="36">
        <f t="shared" si="4"/>
        <v>10</v>
      </c>
      <c r="C18" s="40" t="s">
        <v>15</v>
      </c>
      <c r="D18" s="38"/>
      <c r="E18" s="39">
        <f t="shared" si="2"/>
        <v>49.019607843137258</v>
      </c>
      <c r="F18" s="44" t="str">
        <f t="shared" si="0"/>
        <v/>
      </c>
      <c r="G18" s="27">
        <v>0</v>
      </c>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row>
    <row r="19" spans="1:72" ht="44" thickBot="1" x14ac:dyDescent="0.3">
      <c r="A19" s="9">
        <v>2</v>
      </c>
      <c r="B19" s="36">
        <f>B18+1</f>
        <v>11</v>
      </c>
      <c r="C19" s="40" t="s">
        <v>16</v>
      </c>
      <c r="D19" s="38"/>
      <c r="E19" s="39">
        <f t="shared" si="2"/>
        <v>49.019607843137258</v>
      </c>
      <c r="F19" s="39" t="str">
        <f t="shared" si="0"/>
        <v/>
      </c>
      <c r="G19" s="27">
        <v>0</v>
      </c>
    </row>
    <row r="20" spans="1:72" ht="44.25" customHeight="1" thickBot="1" x14ac:dyDescent="0.3">
      <c r="A20" s="9">
        <v>2</v>
      </c>
      <c r="B20" s="36">
        <f t="shared" si="4"/>
        <v>12</v>
      </c>
      <c r="C20" s="37" t="s">
        <v>17</v>
      </c>
      <c r="D20" s="38"/>
      <c r="E20" s="39">
        <f t="shared" si="2"/>
        <v>49.019607843137258</v>
      </c>
      <c r="F20" s="39" t="str">
        <f t="shared" si="0"/>
        <v/>
      </c>
      <c r="G20" s="27">
        <v>0</v>
      </c>
    </row>
    <row r="21" spans="1:72" ht="94.5" customHeight="1" thickBot="1" x14ac:dyDescent="0.3">
      <c r="A21" s="9">
        <v>2</v>
      </c>
      <c r="B21" s="36">
        <f t="shared" si="4"/>
        <v>13</v>
      </c>
      <c r="C21" s="45" t="s">
        <v>18</v>
      </c>
      <c r="D21" s="38"/>
      <c r="E21" s="39">
        <f t="shared" si="2"/>
        <v>49.019607843137258</v>
      </c>
      <c r="F21" s="39" t="str">
        <f t="shared" si="0"/>
        <v/>
      </c>
      <c r="G21" s="27">
        <v>0</v>
      </c>
    </row>
    <row r="22" spans="1:72" ht="45" customHeight="1" thickBot="1" x14ac:dyDescent="0.3">
      <c r="A22" s="9">
        <v>2</v>
      </c>
      <c r="B22" s="36">
        <f t="shared" si="4"/>
        <v>14</v>
      </c>
      <c r="C22" s="37" t="s">
        <v>19</v>
      </c>
      <c r="D22" s="38"/>
      <c r="E22" s="39">
        <f t="shared" si="2"/>
        <v>49.019607843137258</v>
      </c>
      <c r="F22" s="39" t="str">
        <f t="shared" si="0"/>
        <v/>
      </c>
      <c r="G22" s="27">
        <v>0</v>
      </c>
    </row>
    <row r="23" spans="1:72" ht="35.25" customHeight="1" thickBot="1" x14ac:dyDescent="0.3">
      <c r="A23" s="9">
        <v>2</v>
      </c>
      <c r="B23" s="36">
        <f t="shared" si="4"/>
        <v>15</v>
      </c>
      <c r="C23" s="37" t="s">
        <v>20</v>
      </c>
      <c r="D23" s="38"/>
      <c r="E23" s="39">
        <f t="shared" si="2"/>
        <v>49.019607843137258</v>
      </c>
      <c r="F23" s="39" t="str">
        <f t="shared" si="0"/>
        <v/>
      </c>
      <c r="G23" s="27">
        <v>0</v>
      </c>
    </row>
    <row r="24" spans="1:72" ht="29.5" thickBot="1" x14ac:dyDescent="0.3">
      <c r="A24" s="9">
        <v>1</v>
      </c>
      <c r="B24" s="36">
        <f t="shared" si="4"/>
        <v>16</v>
      </c>
      <c r="C24" s="37" t="s">
        <v>69</v>
      </c>
      <c r="D24" s="38"/>
      <c r="E24" s="39">
        <f t="shared" si="2"/>
        <v>24.509803921568629</v>
      </c>
      <c r="F24" s="39" t="str">
        <f t="shared" si="0"/>
        <v/>
      </c>
      <c r="G24" s="27">
        <v>0</v>
      </c>
    </row>
    <row r="25" spans="1:72" s="7" customFormat="1" ht="19" thickBot="1" x14ac:dyDescent="0.3">
      <c r="A25" s="9"/>
      <c r="B25" s="15"/>
      <c r="C25" s="46" t="s">
        <v>21</v>
      </c>
      <c r="D25" s="47"/>
      <c r="E25" s="48">
        <f>SUM(E9:E24)</f>
        <v>882.35294117647038</v>
      </c>
      <c r="F25" s="49">
        <f>SUM(F9:F24)</f>
        <v>0</v>
      </c>
      <c r="G25" s="50">
        <f>SUM(G9:G24)</f>
        <v>0</v>
      </c>
    </row>
    <row r="26" spans="1:72" s="7" customFormat="1" ht="44.25" customHeight="1" thickBot="1" x14ac:dyDescent="0.3">
      <c r="A26" s="9"/>
      <c r="B26" s="3"/>
      <c r="C26" s="22"/>
      <c r="D26" s="3"/>
      <c r="E26" s="3"/>
      <c r="F26" s="3"/>
    </row>
    <row r="27" spans="1:72" ht="19" thickBot="1" x14ac:dyDescent="0.3">
      <c r="A27" s="9"/>
      <c r="B27" s="30" t="s">
        <v>22</v>
      </c>
      <c r="C27" s="31"/>
      <c r="D27" s="31"/>
      <c r="E27" s="31"/>
      <c r="F27" s="51"/>
      <c r="G27" s="26"/>
    </row>
    <row r="28" spans="1:72" ht="58.5" thickBot="1" x14ac:dyDescent="0.3">
      <c r="A28" s="9"/>
      <c r="B28" s="32" t="s">
        <v>1</v>
      </c>
      <c r="C28" s="33" t="s">
        <v>2</v>
      </c>
      <c r="D28" s="34" t="s">
        <v>3</v>
      </c>
      <c r="E28" s="32" t="s">
        <v>4</v>
      </c>
      <c r="F28" s="32" t="s">
        <v>5</v>
      </c>
      <c r="G28" s="35" t="s">
        <v>74</v>
      </c>
    </row>
    <row r="29" spans="1:72" ht="29.5" thickBot="1" x14ac:dyDescent="0.3">
      <c r="A29" s="9">
        <v>3</v>
      </c>
      <c r="B29" s="52">
        <f>B24+1</f>
        <v>17</v>
      </c>
      <c r="C29" s="37" t="s">
        <v>70</v>
      </c>
      <c r="D29" s="53"/>
      <c r="E29" s="54">
        <f>$A$5/$A$6*A29</f>
        <v>73.529411764705884</v>
      </c>
      <c r="F29" s="54" t="str">
        <f t="shared" ref="F29:F33" si="5">IF(D29="","",IF(D29="ja",E29,0))</f>
        <v/>
      </c>
      <c r="G29" s="27">
        <v>0</v>
      </c>
    </row>
    <row r="30" spans="1:72" ht="29.5" thickBot="1" x14ac:dyDescent="0.3">
      <c r="A30" s="9">
        <v>2</v>
      </c>
      <c r="B30" s="52">
        <f t="shared" ref="B30:B32" si="6">B29+1</f>
        <v>18</v>
      </c>
      <c r="C30" s="37" t="s">
        <v>23</v>
      </c>
      <c r="D30" s="53"/>
      <c r="E30" s="54">
        <f t="shared" ref="E30:E33" si="7">$A$5/$A$6*A30</f>
        <v>49.019607843137258</v>
      </c>
      <c r="F30" s="54" t="str">
        <f t="shared" si="5"/>
        <v/>
      </c>
      <c r="G30" s="27">
        <v>0</v>
      </c>
    </row>
    <row r="31" spans="1:72" ht="15" thickBot="1" x14ac:dyDescent="0.3">
      <c r="A31" s="9">
        <v>3</v>
      </c>
      <c r="B31" s="52">
        <f>B30+1</f>
        <v>19</v>
      </c>
      <c r="C31" s="55" t="s">
        <v>24</v>
      </c>
      <c r="D31" s="53"/>
      <c r="E31" s="54">
        <f t="shared" si="7"/>
        <v>73.529411764705884</v>
      </c>
      <c r="F31" s="54" t="str">
        <f t="shared" si="5"/>
        <v/>
      </c>
      <c r="G31" s="27">
        <v>0</v>
      </c>
    </row>
    <row r="32" spans="1:72" ht="87.5" thickBot="1" x14ac:dyDescent="0.3">
      <c r="A32" s="9">
        <v>3</v>
      </c>
      <c r="B32" s="52">
        <f t="shared" si="6"/>
        <v>20</v>
      </c>
      <c r="C32" s="37" t="s">
        <v>25</v>
      </c>
      <c r="D32" s="53"/>
      <c r="E32" s="54">
        <f t="shared" si="7"/>
        <v>73.529411764705884</v>
      </c>
      <c r="F32" s="54" t="str">
        <f t="shared" si="5"/>
        <v/>
      </c>
      <c r="G32" s="27">
        <v>0</v>
      </c>
    </row>
    <row r="33" spans="1:7" ht="76.5" customHeight="1" thickBot="1" x14ac:dyDescent="0.3">
      <c r="A33" s="9">
        <v>1</v>
      </c>
      <c r="B33" s="52">
        <f>B32+1</f>
        <v>21</v>
      </c>
      <c r="C33" s="37" t="s">
        <v>26</v>
      </c>
      <c r="D33" s="53"/>
      <c r="E33" s="54">
        <f t="shared" si="7"/>
        <v>24.509803921568629</v>
      </c>
      <c r="F33" s="54" t="str">
        <f t="shared" si="5"/>
        <v/>
      </c>
      <c r="G33" s="27">
        <v>0</v>
      </c>
    </row>
    <row r="34" spans="1:7" s="7" customFormat="1" ht="15" thickBot="1" x14ac:dyDescent="0.3">
      <c r="A34" s="9"/>
      <c r="B34" s="34"/>
      <c r="C34" s="46" t="s">
        <v>27</v>
      </c>
      <c r="D34" s="47"/>
      <c r="E34" s="48">
        <f>SUM(E29:E33)</f>
        <v>294.11764705882354</v>
      </c>
      <c r="F34" s="49">
        <f>SUM(F29:F33)</f>
        <v>0</v>
      </c>
      <c r="G34" s="50">
        <f>SUM(G29:G33)</f>
        <v>0</v>
      </c>
    </row>
    <row r="35" spans="1:7" s="7" customFormat="1" ht="13.5" thickBot="1" x14ac:dyDescent="0.3">
      <c r="A35" s="9"/>
      <c r="B35" s="3"/>
      <c r="C35" s="22"/>
      <c r="D35" s="3"/>
      <c r="E35" s="3"/>
      <c r="F35" s="3"/>
    </row>
    <row r="36" spans="1:7" ht="19" thickBot="1" x14ac:dyDescent="0.3">
      <c r="A36" s="9"/>
      <c r="B36" s="30" t="s">
        <v>28</v>
      </c>
      <c r="C36" s="31"/>
      <c r="D36" s="31"/>
      <c r="E36" s="31"/>
      <c r="F36" s="51"/>
      <c r="G36" s="26"/>
    </row>
    <row r="37" spans="1:7" ht="58.5" thickBot="1" x14ac:dyDescent="0.3">
      <c r="A37" s="9"/>
      <c r="B37" s="32" t="s">
        <v>1</v>
      </c>
      <c r="C37" s="33" t="s">
        <v>2</v>
      </c>
      <c r="D37" s="34" t="s">
        <v>3</v>
      </c>
      <c r="E37" s="32" t="s">
        <v>4</v>
      </c>
      <c r="F37" s="32" t="s">
        <v>5</v>
      </c>
      <c r="G37" s="35" t="s">
        <v>74</v>
      </c>
    </row>
    <row r="38" spans="1:7" ht="29.25" customHeight="1" thickBot="1" x14ac:dyDescent="0.3">
      <c r="A38" s="9">
        <v>1</v>
      </c>
      <c r="B38" s="36">
        <f>B33+1</f>
        <v>22</v>
      </c>
      <c r="C38" s="37" t="s">
        <v>29</v>
      </c>
      <c r="D38" s="56"/>
      <c r="E38" s="39">
        <f>$A$5/$A$6*A38</f>
        <v>24.509803921568629</v>
      </c>
      <c r="F38" s="39" t="str">
        <f t="shared" ref="F38:F41" si="8">IF(D38="","",IF(D38="ja",E38,0))</f>
        <v/>
      </c>
      <c r="G38" s="27">
        <v>0</v>
      </c>
    </row>
    <row r="39" spans="1:7" ht="44" thickBot="1" x14ac:dyDescent="0.3">
      <c r="A39" s="9">
        <v>1</v>
      </c>
      <c r="B39" s="36">
        <f>B38+1</f>
        <v>23</v>
      </c>
      <c r="C39" s="37" t="s">
        <v>30</v>
      </c>
      <c r="D39" s="56"/>
      <c r="E39" s="39">
        <f t="shared" ref="E39:E41" si="9">$A$5/$A$6*A39</f>
        <v>24.509803921568629</v>
      </c>
      <c r="F39" s="39" t="str">
        <f t="shared" si="8"/>
        <v/>
      </c>
      <c r="G39" s="27">
        <v>0</v>
      </c>
    </row>
    <row r="40" spans="1:7" ht="29.5" thickBot="1" x14ac:dyDescent="0.3">
      <c r="A40" s="9">
        <v>1</v>
      </c>
      <c r="B40" s="36">
        <f t="shared" ref="B40:B41" si="10">B39+1</f>
        <v>24</v>
      </c>
      <c r="C40" s="37" t="s">
        <v>31</v>
      </c>
      <c r="D40" s="56"/>
      <c r="E40" s="39">
        <f t="shared" si="9"/>
        <v>24.509803921568629</v>
      </c>
      <c r="F40" s="39" t="str">
        <f t="shared" si="8"/>
        <v/>
      </c>
      <c r="G40" s="27">
        <v>0</v>
      </c>
    </row>
    <row r="41" spans="1:7" ht="29.5" thickBot="1" x14ac:dyDescent="0.3">
      <c r="A41" s="9">
        <v>2</v>
      </c>
      <c r="B41" s="36">
        <f t="shared" si="10"/>
        <v>25</v>
      </c>
      <c r="C41" s="37" t="s">
        <v>32</v>
      </c>
      <c r="D41" s="56"/>
      <c r="E41" s="39">
        <f t="shared" si="9"/>
        <v>49.019607843137258</v>
      </c>
      <c r="F41" s="39" t="str">
        <f t="shared" si="8"/>
        <v/>
      </c>
      <c r="G41" s="27">
        <v>0</v>
      </c>
    </row>
    <row r="42" spans="1:7" s="7" customFormat="1" ht="23.25" customHeight="1" thickBot="1" x14ac:dyDescent="0.3">
      <c r="A42" s="9"/>
      <c r="B42" s="34"/>
      <c r="C42" s="46" t="s">
        <v>33</v>
      </c>
      <c r="D42" s="47"/>
      <c r="E42" s="48">
        <f>SUM(E38:E41)</f>
        <v>122.54901960784315</v>
      </c>
      <c r="F42" s="49">
        <f>SUM(F38:F41)</f>
        <v>0</v>
      </c>
      <c r="G42" s="50">
        <f>SUM(G38:G41)</f>
        <v>0</v>
      </c>
    </row>
    <row r="43" spans="1:7" s="7" customFormat="1" x14ac:dyDescent="0.25">
      <c r="A43" s="9"/>
      <c r="B43" s="3"/>
      <c r="C43" s="22" t="s">
        <v>34</v>
      </c>
      <c r="D43" s="3"/>
      <c r="E43" s="3"/>
      <c r="F43" s="3"/>
    </row>
    <row r="44" spans="1:7" s="7" customFormat="1" ht="13.5" thickBot="1" x14ac:dyDescent="0.3">
      <c r="A44" s="9"/>
      <c r="B44" s="3"/>
      <c r="C44" s="22"/>
      <c r="D44" s="3"/>
      <c r="E44" s="3"/>
      <c r="F44" s="3"/>
    </row>
    <row r="45" spans="1:7" ht="19" thickBot="1" x14ac:dyDescent="0.3">
      <c r="A45" s="9"/>
      <c r="B45" s="30" t="s">
        <v>35</v>
      </c>
      <c r="C45" s="31"/>
      <c r="D45" s="31"/>
      <c r="E45" s="31"/>
      <c r="F45" s="51"/>
      <c r="G45" s="26"/>
    </row>
    <row r="46" spans="1:7" ht="58.5" thickBot="1" x14ac:dyDescent="0.3">
      <c r="A46" s="9"/>
      <c r="B46" s="32" t="s">
        <v>1</v>
      </c>
      <c r="C46" s="33" t="s">
        <v>2</v>
      </c>
      <c r="D46" s="34" t="s">
        <v>3</v>
      </c>
      <c r="E46" s="32" t="s">
        <v>4</v>
      </c>
      <c r="F46" s="32" t="s">
        <v>5</v>
      </c>
      <c r="G46" s="35" t="s">
        <v>74</v>
      </c>
    </row>
    <row r="47" spans="1:7" ht="32.25" customHeight="1" thickBot="1" x14ac:dyDescent="0.3">
      <c r="A47" s="9">
        <v>3</v>
      </c>
      <c r="B47" s="36">
        <f>B41+1</f>
        <v>26</v>
      </c>
      <c r="C47" s="37" t="s">
        <v>36</v>
      </c>
      <c r="D47" s="56"/>
      <c r="E47" s="39">
        <f>$A$5/$A$6*A47</f>
        <v>73.529411764705884</v>
      </c>
      <c r="F47" s="39" t="str">
        <f t="shared" ref="F47:F51" si="11">IF(D47="","",IF(D47="ja",E47,0))</f>
        <v/>
      </c>
      <c r="G47" s="27">
        <v>0</v>
      </c>
    </row>
    <row r="48" spans="1:7" ht="44.25" customHeight="1" thickBot="1" x14ac:dyDescent="0.3">
      <c r="A48" s="9">
        <v>2</v>
      </c>
      <c r="B48" s="36">
        <f>B47+1</f>
        <v>27</v>
      </c>
      <c r="C48" s="37" t="s">
        <v>37</v>
      </c>
      <c r="D48" s="56"/>
      <c r="E48" s="39">
        <f t="shared" ref="E48:E51" si="12">$A$5/$A$6*A48</f>
        <v>49.019607843137258</v>
      </c>
      <c r="F48" s="39" t="str">
        <f t="shared" si="11"/>
        <v/>
      </c>
      <c r="G48" s="27">
        <v>0</v>
      </c>
    </row>
    <row r="49" spans="1:72" ht="29.5" thickBot="1" x14ac:dyDescent="0.3">
      <c r="A49" s="9">
        <v>2</v>
      </c>
      <c r="B49" s="36">
        <f t="shared" ref="B49:B51" si="13">B48+1</f>
        <v>28</v>
      </c>
      <c r="C49" s="55" t="s">
        <v>38</v>
      </c>
      <c r="D49" s="56"/>
      <c r="E49" s="39">
        <f t="shared" si="12"/>
        <v>49.019607843137258</v>
      </c>
      <c r="F49" s="39" t="str">
        <f t="shared" si="11"/>
        <v/>
      </c>
      <c r="G49" s="27">
        <v>0</v>
      </c>
    </row>
    <row r="50" spans="1:72" ht="15" thickBot="1" x14ac:dyDescent="0.3">
      <c r="A50" s="9">
        <v>2</v>
      </c>
      <c r="B50" s="36">
        <f t="shared" si="13"/>
        <v>29</v>
      </c>
      <c r="C50" s="37" t="s">
        <v>39</v>
      </c>
      <c r="D50" s="56"/>
      <c r="E50" s="39">
        <f t="shared" si="12"/>
        <v>49.019607843137258</v>
      </c>
      <c r="F50" s="39" t="str">
        <f t="shared" si="11"/>
        <v/>
      </c>
      <c r="G50" s="27">
        <v>0</v>
      </c>
    </row>
    <row r="51" spans="1:72" s="13" customFormat="1" ht="44" thickBot="1" x14ac:dyDescent="0.3">
      <c r="A51" s="10">
        <v>2</v>
      </c>
      <c r="B51" s="52">
        <f t="shared" si="13"/>
        <v>30</v>
      </c>
      <c r="C51" s="45" t="s">
        <v>40</v>
      </c>
      <c r="D51" s="56"/>
      <c r="E51" s="39">
        <f t="shared" si="12"/>
        <v>49.019607843137258</v>
      </c>
      <c r="F51" s="54" t="str">
        <f t="shared" si="11"/>
        <v/>
      </c>
      <c r="G51" s="27">
        <v>0</v>
      </c>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row>
    <row r="52" spans="1:72" s="7" customFormat="1" ht="15" thickBot="1" x14ac:dyDescent="0.3">
      <c r="A52" s="9"/>
      <c r="B52" s="34"/>
      <c r="C52" s="46" t="s">
        <v>41</v>
      </c>
      <c r="D52" s="47"/>
      <c r="E52" s="48">
        <f>SUM(E47:E51)</f>
        <v>269.60784313725492</v>
      </c>
      <c r="F52" s="49">
        <f>SUM(F47:F51)</f>
        <v>0</v>
      </c>
      <c r="G52" s="50">
        <f>SUM(G47:G51)</f>
        <v>0</v>
      </c>
    </row>
    <row r="53" spans="1:72" s="7" customFormat="1" ht="33" customHeight="1" thickBot="1" x14ac:dyDescent="0.3">
      <c r="A53" s="9"/>
      <c r="B53" s="3"/>
      <c r="C53" s="22"/>
      <c r="D53" s="3"/>
      <c r="E53" s="3"/>
      <c r="F53" s="3"/>
    </row>
    <row r="54" spans="1:72" ht="19" thickBot="1" x14ac:dyDescent="0.3">
      <c r="A54" s="9"/>
      <c r="B54" s="30" t="s">
        <v>42</v>
      </c>
      <c r="C54" s="31"/>
      <c r="D54" s="31"/>
      <c r="E54" s="31"/>
      <c r="F54" s="51"/>
      <c r="G54" s="26"/>
    </row>
    <row r="55" spans="1:72" ht="58.5" thickBot="1" x14ac:dyDescent="0.3">
      <c r="A55" s="9"/>
      <c r="B55" s="32" t="s">
        <v>1</v>
      </c>
      <c r="C55" s="33" t="s">
        <v>2</v>
      </c>
      <c r="D55" s="34" t="s">
        <v>3</v>
      </c>
      <c r="E55" s="32" t="s">
        <v>4</v>
      </c>
      <c r="F55" s="32" t="s">
        <v>5</v>
      </c>
      <c r="G55" s="35" t="s">
        <v>74</v>
      </c>
    </row>
    <row r="56" spans="1:72" ht="62.25" customHeight="1" thickBot="1" x14ac:dyDescent="0.3">
      <c r="A56" s="9">
        <v>3</v>
      </c>
      <c r="B56" s="36">
        <f>B51+1</f>
        <v>31</v>
      </c>
      <c r="C56" s="37" t="s">
        <v>43</v>
      </c>
      <c r="D56" s="56"/>
      <c r="E56" s="39">
        <f>$A$5/$A$6*A56</f>
        <v>73.529411764705884</v>
      </c>
      <c r="F56" s="39" t="str">
        <f t="shared" ref="F56:F58" si="14">IF(D56="","",IF(D56="ja",E56,0))</f>
        <v/>
      </c>
      <c r="G56" s="27">
        <v>0</v>
      </c>
    </row>
    <row r="57" spans="1:72" ht="29.5" thickBot="1" x14ac:dyDescent="0.3">
      <c r="A57" s="9">
        <v>3</v>
      </c>
      <c r="B57" s="57">
        <f>B56+1</f>
        <v>32</v>
      </c>
      <c r="C57" s="58" t="s">
        <v>44</v>
      </c>
      <c r="D57" s="59"/>
      <c r="E57" s="39">
        <f t="shared" ref="E57:E58" si="15">$A$5/$A$6*A57</f>
        <v>73.529411764705884</v>
      </c>
      <c r="F57" s="39" t="str">
        <f t="shared" si="14"/>
        <v/>
      </c>
      <c r="G57" s="27">
        <v>0</v>
      </c>
    </row>
    <row r="58" spans="1:72" ht="44" thickBot="1" x14ac:dyDescent="0.3">
      <c r="A58" s="9">
        <v>3</v>
      </c>
      <c r="B58" s="60">
        <f>B57+1</f>
        <v>33</v>
      </c>
      <c r="C58" s="37" t="s">
        <v>45</v>
      </c>
      <c r="D58" s="38"/>
      <c r="E58" s="39">
        <f t="shared" si="15"/>
        <v>73.529411764705884</v>
      </c>
      <c r="F58" s="39" t="str">
        <f t="shared" si="14"/>
        <v/>
      </c>
      <c r="G58" s="27">
        <v>0</v>
      </c>
    </row>
    <row r="59" spans="1:72" s="7" customFormat="1" ht="27.75" customHeight="1" thickBot="1" x14ac:dyDescent="0.3">
      <c r="A59" s="9"/>
      <c r="B59" s="28"/>
      <c r="C59" s="61" t="s">
        <v>46</v>
      </c>
      <c r="D59" s="62"/>
      <c r="E59" s="63">
        <f>SUM(E56:E58)</f>
        <v>220.58823529411765</v>
      </c>
      <c r="F59" s="49">
        <f>SUM(F56:F58)</f>
        <v>0</v>
      </c>
      <c r="G59" s="50">
        <f>SUM(G56:G58)</f>
        <v>0</v>
      </c>
    </row>
    <row r="60" spans="1:72" s="7" customFormat="1" ht="13.5" thickBot="1" x14ac:dyDescent="0.3">
      <c r="A60" s="9"/>
      <c r="B60" s="3"/>
      <c r="C60" s="22"/>
      <c r="D60" s="3"/>
      <c r="E60" s="3"/>
      <c r="F60" s="3"/>
    </row>
    <row r="61" spans="1:72" ht="19" thickBot="1" x14ac:dyDescent="0.3">
      <c r="A61" s="9"/>
      <c r="B61" s="30" t="s">
        <v>47</v>
      </c>
      <c r="C61" s="31"/>
      <c r="D61" s="31"/>
      <c r="E61" s="31"/>
      <c r="F61" s="51"/>
      <c r="G61" s="26"/>
    </row>
    <row r="62" spans="1:72" ht="58.5" thickBot="1" x14ac:dyDescent="0.3">
      <c r="A62" s="9"/>
      <c r="B62" s="32" t="s">
        <v>1</v>
      </c>
      <c r="C62" s="33" t="s">
        <v>2</v>
      </c>
      <c r="D62" s="34" t="s">
        <v>3</v>
      </c>
      <c r="E62" s="32" t="s">
        <v>4</v>
      </c>
      <c r="F62" s="32" t="s">
        <v>5</v>
      </c>
      <c r="G62" s="35" t="s">
        <v>74</v>
      </c>
    </row>
    <row r="63" spans="1:72" ht="29.5" thickBot="1" x14ac:dyDescent="0.3">
      <c r="A63" s="9">
        <v>1</v>
      </c>
      <c r="B63" s="52">
        <f>B58+1</f>
        <v>34</v>
      </c>
      <c r="C63" s="64" t="s">
        <v>48</v>
      </c>
      <c r="D63" s="65"/>
      <c r="E63" s="54">
        <f>$A$5/$A$6*A63</f>
        <v>24.509803921568629</v>
      </c>
      <c r="F63" s="54" t="str">
        <f t="shared" ref="F63:F67" si="16">IF(D63="","",IF(D63="ja",E63,0))</f>
        <v/>
      </c>
      <c r="G63" s="27">
        <v>0</v>
      </c>
    </row>
    <row r="64" spans="1:72" ht="29.5" thickBot="1" x14ac:dyDescent="0.3">
      <c r="A64" s="9">
        <v>1</v>
      </c>
      <c r="B64" s="52">
        <f>B63+1</f>
        <v>35</v>
      </c>
      <c r="C64" s="37" t="s">
        <v>49</v>
      </c>
      <c r="D64" s="65"/>
      <c r="E64" s="54">
        <f t="shared" ref="E64:E67" si="17">$A$5/$A$6*A64</f>
        <v>24.509803921568629</v>
      </c>
      <c r="F64" s="54" t="str">
        <f t="shared" si="16"/>
        <v/>
      </c>
      <c r="G64" s="27">
        <v>0</v>
      </c>
    </row>
    <row r="65" spans="1:7" ht="44" thickBot="1" x14ac:dyDescent="0.3">
      <c r="A65" s="9">
        <v>1</v>
      </c>
      <c r="B65" s="52">
        <f t="shared" ref="B65:B67" si="18">B64+1</f>
        <v>36</v>
      </c>
      <c r="C65" s="37" t="s">
        <v>50</v>
      </c>
      <c r="D65" s="65"/>
      <c r="E65" s="54">
        <f t="shared" si="17"/>
        <v>24.509803921568629</v>
      </c>
      <c r="F65" s="54" t="str">
        <f t="shared" si="16"/>
        <v/>
      </c>
      <c r="G65" s="27">
        <v>0</v>
      </c>
    </row>
    <row r="66" spans="1:7" ht="58.5" thickBot="1" x14ac:dyDescent="0.3">
      <c r="A66" s="9">
        <v>3</v>
      </c>
      <c r="B66" s="52">
        <f t="shared" si="18"/>
        <v>37</v>
      </c>
      <c r="C66" s="37" t="s">
        <v>51</v>
      </c>
      <c r="D66" s="65"/>
      <c r="E66" s="54">
        <f t="shared" si="17"/>
        <v>73.529411764705884</v>
      </c>
      <c r="F66" s="54" t="str">
        <f t="shared" si="16"/>
        <v/>
      </c>
      <c r="G66" s="27">
        <v>0</v>
      </c>
    </row>
    <row r="67" spans="1:7" ht="29.5" thickBot="1" x14ac:dyDescent="0.3">
      <c r="A67" s="9">
        <v>1</v>
      </c>
      <c r="B67" s="52">
        <f t="shared" si="18"/>
        <v>38</v>
      </c>
      <c r="C67" s="37" t="s">
        <v>52</v>
      </c>
      <c r="D67" s="65"/>
      <c r="E67" s="54">
        <f t="shared" si="17"/>
        <v>24.509803921568629</v>
      </c>
      <c r="F67" s="54" t="str">
        <f t="shared" si="16"/>
        <v/>
      </c>
      <c r="G67" s="27">
        <v>0</v>
      </c>
    </row>
    <row r="68" spans="1:7" s="7" customFormat="1" ht="24" customHeight="1" thickBot="1" x14ac:dyDescent="0.3">
      <c r="A68" s="9"/>
      <c r="B68" s="34"/>
      <c r="C68" s="46" t="s">
        <v>53</v>
      </c>
      <c r="D68" s="47"/>
      <c r="E68" s="48">
        <f>SUM(E63:E67)</f>
        <v>171.56862745098039</v>
      </c>
      <c r="F68" s="66">
        <f>SUM(F63:F67)</f>
        <v>0</v>
      </c>
      <c r="G68" s="50">
        <f>SUM(G63:G67)</f>
        <v>0</v>
      </c>
    </row>
    <row r="69" spans="1:7" s="7" customFormat="1" ht="21" customHeight="1" x14ac:dyDescent="0.25">
      <c r="B69" s="16"/>
      <c r="C69" s="17"/>
      <c r="D69" s="16"/>
      <c r="E69" s="16"/>
      <c r="F69" s="16"/>
    </row>
    <row r="70" spans="1:7" s="7" customFormat="1" ht="13.5" thickBot="1" x14ac:dyDescent="0.3">
      <c r="B70" s="16"/>
      <c r="C70" s="17"/>
      <c r="D70" s="16"/>
      <c r="E70" s="16"/>
      <c r="F70" s="16"/>
    </row>
    <row r="71" spans="1:7" s="7" customFormat="1" ht="19" thickBot="1" x14ac:dyDescent="0.3">
      <c r="B71" s="30" t="s">
        <v>54</v>
      </c>
      <c r="C71" s="31" t="s">
        <v>55</v>
      </c>
      <c r="D71" s="31"/>
      <c r="E71" s="31"/>
      <c r="F71" s="51"/>
      <c r="G71" s="26"/>
    </row>
    <row r="72" spans="1:7" s="7" customFormat="1" ht="58.5" thickBot="1" x14ac:dyDescent="0.3">
      <c r="B72" s="32" t="s">
        <v>1</v>
      </c>
      <c r="C72" s="33" t="s">
        <v>2</v>
      </c>
      <c r="D72" s="34" t="s">
        <v>3</v>
      </c>
      <c r="E72" s="32" t="s">
        <v>4</v>
      </c>
      <c r="F72" s="32" t="s">
        <v>5</v>
      </c>
      <c r="G72" s="35" t="s">
        <v>74</v>
      </c>
    </row>
    <row r="73" spans="1:7" s="7" customFormat="1" ht="62.25" customHeight="1" thickBot="1" x14ac:dyDescent="0.3">
      <c r="A73" s="7">
        <v>2</v>
      </c>
      <c r="B73" s="36">
        <f>B67+1</f>
        <v>39</v>
      </c>
      <c r="C73" s="37" t="s">
        <v>77</v>
      </c>
      <c r="D73" s="56"/>
      <c r="E73" s="39">
        <f>$A$5/$A$6*A73</f>
        <v>49.019607843137258</v>
      </c>
      <c r="F73" s="39" t="str">
        <f t="shared" ref="F73:F75" si="19">IF(D73="","",IF(D73="ja",E73,0))</f>
        <v/>
      </c>
      <c r="G73" s="27">
        <v>0</v>
      </c>
    </row>
    <row r="74" spans="1:7" s="7" customFormat="1" ht="59.25" customHeight="1" thickBot="1" x14ac:dyDescent="0.3">
      <c r="A74" s="7">
        <v>2</v>
      </c>
      <c r="B74" s="36">
        <f>B73+1</f>
        <v>40</v>
      </c>
      <c r="C74" s="37" t="s">
        <v>56</v>
      </c>
      <c r="D74" s="56"/>
      <c r="E74" s="39">
        <f t="shared" ref="E74:E75" si="20">$A$5/$A$6*A74</f>
        <v>49.019607843137258</v>
      </c>
      <c r="F74" s="39" t="str">
        <f t="shared" si="19"/>
        <v/>
      </c>
      <c r="G74" s="27">
        <v>0</v>
      </c>
    </row>
    <row r="75" spans="1:7" s="7" customFormat="1" ht="29.5" thickBot="1" x14ac:dyDescent="0.3">
      <c r="A75" s="7">
        <v>2</v>
      </c>
      <c r="B75" s="36">
        <f>B74+1</f>
        <v>41</v>
      </c>
      <c r="C75" s="37" t="s">
        <v>57</v>
      </c>
      <c r="D75" s="56"/>
      <c r="E75" s="39">
        <f t="shared" si="20"/>
        <v>49.019607843137258</v>
      </c>
      <c r="F75" s="39" t="str">
        <f t="shared" si="19"/>
        <v/>
      </c>
      <c r="G75" s="27">
        <v>0</v>
      </c>
    </row>
    <row r="76" spans="1:7" s="7" customFormat="1" ht="15" thickBot="1" x14ac:dyDescent="0.3">
      <c r="B76" s="4"/>
      <c r="C76" s="46" t="s">
        <v>58</v>
      </c>
      <c r="D76" s="47"/>
      <c r="E76" s="48">
        <f>SUM(E73:E75)</f>
        <v>147.05882352941177</v>
      </c>
      <c r="F76" s="49">
        <f>SUM(F73:F75)</f>
        <v>0</v>
      </c>
      <c r="G76" s="67">
        <f>SUM(G73:G75)</f>
        <v>0</v>
      </c>
    </row>
    <row r="77" spans="1:7" s="7" customFormat="1" x14ac:dyDescent="0.25">
      <c r="B77" s="16"/>
      <c r="C77" s="17"/>
      <c r="D77" s="16"/>
      <c r="E77" s="16"/>
      <c r="F77" s="16"/>
    </row>
    <row r="78" spans="1:7" s="7" customFormat="1" x14ac:dyDescent="0.25">
      <c r="B78" s="16"/>
      <c r="C78" s="17"/>
      <c r="D78" s="16"/>
      <c r="E78" s="16"/>
      <c r="F78" s="16"/>
    </row>
    <row r="79" spans="1:7" s="7" customFormat="1" ht="13.5" thickBot="1" x14ac:dyDescent="0.3">
      <c r="B79" s="16"/>
      <c r="C79" s="17"/>
      <c r="D79" s="16"/>
      <c r="E79" s="16"/>
      <c r="F79" s="16"/>
    </row>
    <row r="80" spans="1:7" s="7" customFormat="1" ht="19" thickBot="1" x14ac:dyDescent="0.3">
      <c r="B80" s="30" t="s">
        <v>72</v>
      </c>
      <c r="C80" s="31" t="s">
        <v>59</v>
      </c>
      <c r="D80" s="30"/>
      <c r="E80" s="31"/>
      <c r="F80" s="68"/>
      <c r="G80" s="26"/>
    </row>
    <row r="81" spans="1:7" s="7" customFormat="1" ht="58.5" thickBot="1" x14ac:dyDescent="0.3">
      <c r="B81" s="32" t="s">
        <v>1</v>
      </c>
      <c r="C81" s="33" t="s">
        <v>2</v>
      </c>
      <c r="D81" s="34" t="s">
        <v>3</v>
      </c>
      <c r="E81" s="32" t="s">
        <v>4</v>
      </c>
      <c r="F81" s="32" t="s">
        <v>5</v>
      </c>
      <c r="G81" s="35" t="s">
        <v>74</v>
      </c>
    </row>
    <row r="82" spans="1:7" s="7" customFormat="1" ht="102" thickBot="1" x14ac:dyDescent="0.3">
      <c r="A82" s="7">
        <v>2</v>
      </c>
      <c r="B82" s="36">
        <f>B75+1</f>
        <v>42</v>
      </c>
      <c r="C82" s="40" t="s">
        <v>60</v>
      </c>
      <c r="D82" s="38"/>
      <c r="E82" s="39">
        <f>$A$5/$A$6*A82</f>
        <v>49.019607843137258</v>
      </c>
      <c r="F82" s="39" t="str">
        <f>IF(D82="","",IF(D82="ja",E82,0))</f>
        <v/>
      </c>
      <c r="G82" s="27">
        <v>0</v>
      </c>
    </row>
    <row r="83" spans="1:7" s="7" customFormat="1" ht="44" thickBot="1" x14ac:dyDescent="0.3">
      <c r="A83" s="7">
        <v>2</v>
      </c>
      <c r="B83" s="36">
        <f>B82+1</f>
        <v>43</v>
      </c>
      <c r="C83" s="69" t="s">
        <v>61</v>
      </c>
      <c r="D83" s="38"/>
      <c r="E83" s="39">
        <f t="shared" ref="E83:E89" si="21">$A$5/$A$6*A83</f>
        <v>49.019607843137258</v>
      </c>
      <c r="F83" s="39" t="str">
        <f t="shared" ref="F83" si="22">IF(D83="","",IF(D83="ja",E83,0))</f>
        <v/>
      </c>
      <c r="G83" s="27">
        <v>0</v>
      </c>
    </row>
    <row r="84" spans="1:7" s="7" customFormat="1" ht="44" thickBot="1" x14ac:dyDescent="0.3">
      <c r="A84" s="7">
        <v>2</v>
      </c>
      <c r="B84" s="36">
        <f t="shared" ref="B84:B89" si="23">B83+1</f>
        <v>44</v>
      </c>
      <c r="C84" s="37" t="s">
        <v>62</v>
      </c>
      <c r="D84" s="38"/>
      <c r="E84" s="39">
        <f t="shared" si="21"/>
        <v>49.019607843137258</v>
      </c>
      <c r="F84" s="39" t="str">
        <f t="shared" ref="F84" si="24">IF(D84="","",IF(D84="ja",E84,0))</f>
        <v/>
      </c>
      <c r="G84" s="27">
        <v>0</v>
      </c>
    </row>
    <row r="85" spans="1:7" s="7" customFormat="1" ht="44" thickBot="1" x14ac:dyDescent="0.3">
      <c r="A85" s="7">
        <v>2</v>
      </c>
      <c r="B85" s="36">
        <f t="shared" si="23"/>
        <v>45</v>
      </c>
      <c r="C85" s="37" t="s">
        <v>63</v>
      </c>
      <c r="D85" s="38"/>
      <c r="E85" s="39">
        <f t="shared" si="21"/>
        <v>49.019607843137258</v>
      </c>
      <c r="F85" s="39" t="str">
        <f t="shared" ref="F85:F86" si="25">IF(D85="","",IF(D85="ja",E85,0))</f>
        <v/>
      </c>
      <c r="G85" s="27">
        <v>0</v>
      </c>
    </row>
    <row r="86" spans="1:7" s="7" customFormat="1" ht="44" thickBot="1" x14ac:dyDescent="0.3">
      <c r="A86" s="7">
        <v>2</v>
      </c>
      <c r="B86" s="36">
        <f t="shared" si="23"/>
        <v>46</v>
      </c>
      <c r="C86" s="55" t="s">
        <v>64</v>
      </c>
      <c r="D86" s="38"/>
      <c r="E86" s="39">
        <f t="shared" si="21"/>
        <v>49.019607843137258</v>
      </c>
      <c r="F86" s="39" t="str">
        <f t="shared" si="25"/>
        <v/>
      </c>
      <c r="G86" s="27">
        <v>0</v>
      </c>
    </row>
    <row r="87" spans="1:7" s="7" customFormat="1" ht="44" thickBot="1" x14ac:dyDescent="0.3">
      <c r="A87" s="7">
        <v>2</v>
      </c>
      <c r="B87" s="36">
        <f t="shared" si="23"/>
        <v>47</v>
      </c>
      <c r="C87" s="37" t="s">
        <v>73</v>
      </c>
      <c r="D87" s="38"/>
      <c r="E87" s="39">
        <f t="shared" si="21"/>
        <v>49.019607843137258</v>
      </c>
      <c r="F87" s="39" t="str">
        <f t="shared" ref="F87:F89" si="26">IF(D87="","",IF(D87="ja",E87,0))</f>
        <v/>
      </c>
      <c r="G87" s="27">
        <v>0</v>
      </c>
    </row>
    <row r="88" spans="1:7" s="7" customFormat="1" ht="85.4" customHeight="1" thickBot="1" x14ac:dyDescent="0.3">
      <c r="A88" s="7">
        <v>2</v>
      </c>
      <c r="B88" s="36">
        <f t="shared" si="23"/>
        <v>48</v>
      </c>
      <c r="C88" s="37" t="s">
        <v>65</v>
      </c>
      <c r="D88" s="38"/>
      <c r="E88" s="39">
        <f t="shared" si="21"/>
        <v>49.019607843137258</v>
      </c>
      <c r="F88" s="39" t="str">
        <f t="shared" si="26"/>
        <v/>
      </c>
      <c r="G88" s="27">
        <v>0</v>
      </c>
    </row>
    <row r="89" spans="1:7" s="7" customFormat="1" ht="45" customHeight="1" thickBot="1" x14ac:dyDescent="0.3">
      <c r="A89" s="7">
        <v>2</v>
      </c>
      <c r="B89" s="36">
        <f t="shared" si="23"/>
        <v>49</v>
      </c>
      <c r="C89" s="37" t="s">
        <v>66</v>
      </c>
      <c r="D89" s="38"/>
      <c r="E89" s="39">
        <f t="shared" si="21"/>
        <v>49.019607843137258</v>
      </c>
      <c r="F89" s="39" t="str">
        <f t="shared" si="26"/>
        <v/>
      </c>
      <c r="G89" s="27">
        <v>0</v>
      </c>
    </row>
    <row r="90" spans="1:7" ht="15.75" customHeight="1" thickBot="1" x14ac:dyDescent="0.3">
      <c r="B90" s="34"/>
      <c r="C90" s="46" t="s">
        <v>67</v>
      </c>
      <c r="D90" s="47"/>
      <c r="E90" s="48">
        <f>SUM(E82:E89)</f>
        <v>392.15686274509801</v>
      </c>
      <c r="F90" s="49">
        <f>SUM(F82:F89)</f>
        <v>0</v>
      </c>
      <c r="G90" s="50">
        <f>SUM(G82:G89)</f>
        <v>0</v>
      </c>
    </row>
    <row r="91" spans="1:7" s="7" customFormat="1" ht="13.5" thickBot="1" x14ac:dyDescent="0.3">
      <c r="B91" s="16"/>
      <c r="C91" s="17"/>
      <c r="D91" s="16"/>
      <c r="E91" s="16"/>
      <c r="F91" s="16"/>
    </row>
    <row r="92" spans="1:7" s="7" customFormat="1" ht="15" thickBot="1" x14ac:dyDescent="0.3">
      <c r="B92" s="34"/>
      <c r="C92" s="46" t="s">
        <v>68</v>
      </c>
      <c r="D92" s="47"/>
      <c r="E92" s="70">
        <f>E90+E76+E68+E59+E52+E42+E34+E25</f>
        <v>2499.9999999999995</v>
      </c>
      <c r="F92" s="48">
        <f>F90+F76+F68+F59+F52+F42+F34+F25</f>
        <v>0</v>
      </c>
      <c r="G92" s="71">
        <f>G90+G76+G68+G59+G52+G42+G34+G25</f>
        <v>0</v>
      </c>
    </row>
    <row r="93" spans="1:7" s="7" customFormat="1" x14ac:dyDescent="0.25">
      <c r="B93" s="16"/>
      <c r="C93" s="17"/>
      <c r="D93" s="16"/>
      <c r="E93" s="16"/>
      <c r="F93" s="16"/>
    </row>
    <row r="94" spans="1:7" s="7" customFormat="1" x14ac:dyDescent="0.25">
      <c r="B94" s="16"/>
      <c r="C94" s="17"/>
      <c r="D94" s="16"/>
      <c r="E94" s="16"/>
      <c r="F94" s="16"/>
    </row>
    <row r="95" spans="1:7" s="7" customFormat="1" x14ac:dyDescent="0.25">
      <c r="B95" s="16"/>
      <c r="C95" s="17"/>
      <c r="D95" s="16"/>
      <c r="E95" s="16"/>
      <c r="F95" s="16"/>
    </row>
    <row r="96" spans="1:7" s="7" customFormat="1" x14ac:dyDescent="0.25">
      <c r="B96" s="16"/>
      <c r="C96" s="17"/>
      <c r="D96" s="16"/>
      <c r="E96" s="16"/>
      <c r="F96" s="16"/>
    </row>
    <row r="97" spans="2:6" s="7" customFormat="1" x14ac:dyDescent="0.25">
      <c r="B97" s="16"/>
      <c r="C97" s="17"/>
      <c r="D97" s="16"/>
      <c r="E97" s="16"/>
      <c r="F97" s="16"/>
    </row>
    <row r="98" spans="2:6" s="7" customFormat="1" x14ac:dyDescent="0.25">
      <c r="B98" s="16"/>
      <c r="C98" s="17"/>
      <c r="D98" s="16"/>
      <c r="E98" s="16"/>
      <c r="F98" s="16"/>
    </row>
    <row r="99" spans="2:6" s="7" customFormat="1" x14ac:dyDescent="0.25">
      <c r="B99" s="16"/>
      <c r="C99" s="17"/>
      <c r="D99" s="16"/>
      <c r="E99" s="16"/>
      <c r="F99" s="16"/>
    </row>
    <row r="100" spans="2:6" s="7" customFormat="1" x14ac:dyDescent="0.25">
      <c r="B100" s="16"/>
      <c r="C100" s="17"/>
      <c r="D100" s="16"/>
      <c r="E100" s="16"/>
      <c r="F100" s="16"/>
    </row>
    <row r="101" spans="2:6" s="7" customFormat="1" x14ac:dyDescent="0.25">
      <c r="B101" s="16"/>
      <c r="C101" s="17"/>
      <c r="D101" s="16"/>
      <c r="E101" s="16"/>
      <c r="F101" s="16"/>
    </row>
    <row r="102" spans="2:6" s="7" customFormat="1" x14ac:dyDescent="0.25">
      <c r="B102" s="16"/>
      <c r="C102" s="17"/>
      <c r="D102" s="16"/>
      <c r="E102" s="16"/>
      <c r="F102" s="16"/>
    </row>
    <row r="103" spans="2:6" s="7" customFormat="1" x14ac:dyDescent="0.25">
      <c r="B103" s="16"/>
      <c r="C103" s="17"/>
      <c r="D103" s="16"/>
      <c r="E103" s="16"/>
      <c r="F103" s="16"/>
    </row>
    <row r="104" spans="2:6" s="7" customFormat="1" x14ac:dyDescent="0.25">
      <c r="B104" s="16"/>
      <c r="C104" s="17"/>
      <c r="D104" s="16"/>
      <c r="E104" s="16"/>
      <c r="F104" s="16"/>
    </row>
    <row r="105" spans="2:6" s="7" customFormat="1" x14ac:dyDescent="0.25">
      <c r="B105" s="16"/>
      <c r="C105" s="17"/>
      <c r="D105" s="16"/>
      <c r="E105" s="16"/>
      <c r="F105" s="16"/>
    </row>
    <row r="106" spans="2:6" s="7" customFormat="1" x14ac:dyDescent="0.25">
      <c r="B106" s="16"/>
      <c r="C106" s="17"/>
      <c r="D106" s="16"/>
      <c r="E106" s="16"/>
      <c r="F106" s="16"/>
    </row>
    <row r="107" spans="2:6" s="7" customFormat="1" x14ac:dyDescent="0.25">
      <c r="B107" s="16"/>
      <c r="C107" s="17"/>
      <c r="D107" s="16"/>
      <c r="E107" s="16"/>
      <c r="F107" s="16"/>
    </row>
  </sheetData>
  <mergeCells count="9">
    <mergeCell ref="B80:C80"/>
    <mergeCell ref="D80:E80"/>
    <mergeCell ref="B27:F27"/>
    <mergeCell ref="B7:F7"/>
    <mergeCell ref="B36:F36"/>
    <mergeCell ref="B45:F45"/>
    <mergeCell ref="B54:F54"/>
    <mergeCell ref="B61:F61"/>
    <mergeCell ref="B71:F71"/>
  </mergeCells>
  <dataValidations count="1">
    <dataValidation type="list" allowBlank="1" showInputMessage="1" showErrorMessage="1" sqref="D29:D33 D38:D41 D47:D51 D9:D24 D56:D58 D73:D75 D63:D67 D82:D89" xr:uid="{00000000-0002-0000-0000-000000000000}">
      <formula1>"Ja,Nee"</formula1>
    </dataValidation>
  </dataValidations>
  <pageMargins left="0.70866141732283472" right="0.70866141732283472" top="0.74803149606299213" bottom="0.74803149606299213" header="0.31496062992125984" footer="0.31496062992125984"/>
  <pageSetup paperSize="9" scale="71" fitToHeight="0" orientation="portrait" r:id="rId1"/>
  <headerFooter>
    <oddHeader>&amp;L&amp;G</oddHeader>
    <oddFooter>&amp;C&amp;"Georgia,Standaard"&amp;11Kenmerk: BI.2018.516&amp;R&amp;P van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01306-352A-496D-B87B-AF848037D41E}">
  <dimension ref="A1"/>
  <sheetViews>
    <sheetView workbookViewId="0"/>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3DE06EECCD1647A6D5D78855ADE21A" ma:contentTypeVersion="8" ma:contentTypeDescription="Een nieuw document maken." ma:contentTypeScope="" ma:versionID="3bf1f53d859ccaf69b0776096683c885">
  <xsd:schema xmlns:xsd="http://www.w3.org/2001/XMLSchema" xmlns:xs="http://www.w3.org/2001/XMLSchema" xmlns:p="http://schemas.microsoft.com/office/2006/metadata/properties" xmlns:ns2="2d6b81f1-69d3-42e7-9293-580551fda38a" xmlns:ns3="0c28633c-23a3-4721-98fc-c0f227c929b3" targetNamespace="http://schemas.microsoft.com/office/2006/metadata/properties" ma:root="true" ma:fieldsID="b7c19947ceade7fbbed264a8dcd84a15" ns2:_="" ns3:_="">
    <xsd:import namespace="2d6b81f1-69d3-42e7-9293-580551fda38a"/>
    <xsd:import namespace="0c28633c-23a3-4721-98fc-c0f227c929b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6b81f1-69d3-42e7-9293-580551fda3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28633c-23a3-4721-98fc-c0f227c929b3"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D753A36-C9D0-4490-8AE5-B49290DF4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6b81f1-69d3-42e7-9293-580551fda38a"/>
    <ds:schemaRef ds:uri="0c28633c-23a3-4721-98fc-c0f227c929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1D63D7-976A-4871-A4BF-DC560A43A60A}">
  <ds:schemaRefs>
    <ds:schemaRef ds:uri="http://schemas.microsoft.com/sharepoint/v3/contenttype/forms"/>
  </ds:schemaRefs>
</ds:datastoreItem>
</file>

<file path=customXml/itemProps3.xml><?xml version="1.0" encoding="utf-8"?>
<ds:datastoreItem xmlns:ds="http://schemas.openxmlformats.org/officeDocument/2006/customXml" ds:itemID="{BAB31F62-DE14-4684-A819-1A05205249E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0c28633c-23a3-4721-98fc-c0f227c929b3"/>
    <ds:schemaRef ds:uri="2d6b81f1-69d3-42e7-9293-580551fda38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Gunningscriteria Wensen</vt:lpstr>
      <vt:lpstr>Blad1</vt:lpstr>
      <vt:lpstr>'Gunningscriteria Wensen'!Afdrukbereik</vt:lpstr>
      <vt:lpstr>'Gunningscriteria Wensen'!Afdruktitels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Essenberg</dc:creator>
  <cp:keywords>Wenselijst</cp:keywords>
  <dc:description/>
  <cp:lastModifiedBy>Nieuwenhuijs, S.</cp:lastModifiedBy>
  <cp:revision/>
  <dcterms:created xsi:type="dcterms:W3CDTF">2008-12-29T15:27:11Z</dcterms:created>
  <dcterms:modified xsi:type="dcterms:W3CDTF">2020-05-11T11:29:16Z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0x0101004F3DE06EECCD1647A6D5D78855ADE21A</vt:lpwstr>
  </property>
  <property fmtid="{D5CDD505-2E9C-101B-9397-08002B2CF9AE}" pid="3" name="IsMyDocuments">
    <vt:bool>true</vt:bool>
  </property>
</Properties>
</file>