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filterPrivacy="1" codeName="ThisWorkbook" autoCompressPictures="0"/>
  <xr:revisionPtr revIDLastSave="0" documentId="13_ncr:1_{3BF1CF17-2D7E-9948-AED5-15B9B55E8162}" xr6:coauthVersionLast="45" xr6:coauthVersionMax="45" xr10:uidLastSave="{00000000-0000-0000-0000-000000000000}"/>
  <bookViews>
    <workbookView xWindow="28800" yWindow="580" windowWidth="36200" windowHeight="19680" activeTab="8"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Beoordelaar 5" sheetId="20" r:id="rId7"/>
    <sheet name="Consensus" sheetId="9" r:id="rId8"/>
    <sheet name="Eindscores" sheetId="18" r:id="rId9"/>
  </sheets>
  <definedNames>
    <definedName name="SCORE">'Beoordelen open vragen'!$A$20:$A$25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I1" i="20" l="1"/>
  <c r="F1" i="20"/>
  <c r="C1" i="20"/>
  <c r="I1" i="17"/>
  <c r="F1" i="17"/>
  <c r="C1" i="17"/>
  <c r="I1" i="16"/>
  <c r="F1" i="16"/>
  <c r="C1" i="16"/>
  <c r="I1" i="15"/>
  <c r="F1" i="15"/>
  <c r="C1" i="15"/>
  <c r="J91" i="9"/>
  <c r="J84" i="9"/>
  <c r="J77" i="9"/>
  <c r="J70" i="9"/>
  <c r="G91" i="9"/>
  <c r="G84" i="9"/>
  <c r="G77" i="9"/>
  <c r="G70" i="9"/>
  <c r="D91" i="9"/>
  <c r="D84" i="9"/>
  <c r="D77" i="9"/>
  <c r="D70" i="9"/>
  <c r="J93" i="9"/>
  <c r="G93" i="9"/>
  <c r="D93" i="9"/>
  <c r="J89" i="9"/>
  <c r="J88" i="9"/>
  <c r="J87" i="9"/>
  <c r="J86" i="9"/>
  <c r="J85" i="9"/>
  <c r="G89" i="9"/>
  <c r="G88" i="9"/>
  <c r="G87" i="9"/>
  <c r="G86" i="9"/>
  <c r="G85" i="9"/>
  <c r="D89" i="9"/>
  <c r="D88" i="9"/>
  <c r="D87" i="9"/>
  <c r="D86" i="9"/>
  <c r="D85" i="9"/>
  <c r="A85" i="9"/>
  <c r="A28" i="20"/>
  <c r="A28" i="17"/>
  <c r="A28" i="16"/>
  <c r="A28" i="15"/>
  <c r="A28" i="7"/>
  <c r="J61" i="9"/>
  <c r="G61" i="9"/>
  <c r="D61" i="9"/>
  <c r="J58" i="9"/>
  <c r="G58" i="9"/>
  <c r="D58" i="9"/>
  <c r="J51" i="9"/>
  <c r="G51" i="9"/>
  <c r="D51" i="9"/>
  <c r="J44" i="9"/>
  <c r="G44" i="9"/>
  <c r="D44" i="9"/>
  <c r="J37" i="9"/>
  <c r="G37" i="9"/>
  <c r="D37" i="9"/>
  <c r="J30" i="9"/>
  <c r="G30" i="9"/>
  <c r="D30" i="9"/>
  <c r="J23" i="9"/>
  <c r="G23" i="9"/>
  <c r="D23" i="9"/>
  <c r="J16" i="9"/>
  <c r="G16" i="9"/>
  <c r="D16" i="9"/>
  <c r="J9" i="9"/>
  <c r="G9" i="9"/>
  <c r="D9" i="9"/>
  <c r="G4" i="18"/>
  <c r="E4" i="18"/>
  <c r="C4" i="18"/>
  <c r="G3" i="18"/>
  <c r="E3" i="18"/>
  <c r="C3" i="18"/>
  <c r="J82" i="9"/>
  <c r="J81" i="9"/>
  <c r="J80" i="9"/>
  <c r="J79" i="9"/>
  <c r="J78" i="9"/>
  <c r="G82" i="9"/>
  <c r="G81" i="9"/>
  <c r="G80" i="9"/>
  <c r="G79" i="9"/>
  <c r="G78" i="9"/>
  <c r="D82" i="9"/>
  <c r="D81" i="9"/>
  <c r="D80" i="9"/>
  <c r="D79" i="9"/>
  <c r="D78" i="9"/>
  <c r="J75" i="9"/>
  <c r="J74" i="9"/>
  <c r="J73" i="9"/>
  <c r="J72" i="9"/>
  <c r="J71" i="9"/>
  <c r="G75" i="9"/>
  <c r="G74" i="9"/>
  <c r="G73" i="9"/>
  <c r="G72" i="9"/>
  <c r="G71" i="9"/>
  <c r="D74" i="9"/>
  <c r="D75" i="9"/>
  <c r="D73" i="9"/>
  <c r="D72" i="9"/>
  <c r="D71" i="9"/>
  <c r="J68" i="9"/>
  <c r="J67" i="9"/>
  <c r="J66" i="9"/>
  <c r="J65" i="9"/>
  <c r="J64" i="9"/>
  <c r="G68" i="9"/>
  <c r="G67" i="9"/>
  <c r="G66" i="9"/>
  <c r="G65" i="9"/>
  <c r="G64" i="9"/>
  <c r="D68" i="9"/>
  <c r="D67" i="9"/>
  <c r="D66" i="9"/>
  <c r="D65" i="9"/>
  <c r="D64" i="9"/>
  <c r="J56" i="9"/>
  <c r="J55" i="9"/>
  <c r="J54" i="9"/>
  <c r="J53" i="9"/>
  <c r="J52" i="9"/>
  <c r="G56" i="9"/>
  <c r="G55" i="9"/>
  <c r="G54" i="9"/>
  <c r="G52" i="9"/>
  <c r="G53" i="9"/>
  <c r="D56" i="9"/>
  <c r="D55" i="9"/>
  <c r="D54" i="9"/>
  <c r="D53" i="9"/>
  <c r="D52" i="9"/>
  <c r="J49" i="9"/>
  <c r="J48" i="9"/>
  <c r="J47" i="9"/>
  <c r="J46" i="9"/>
  <c r="J45" i="9"/>
  <c r="G49" i="9"/>
  <c r="G48" i="9"/>
  <c r="G47" i="9"/>
  <c r="G46" i="9"/>
  <c r="G45" i="9"/>
  <c r="D49" i="9"/>
  <c r="D48" i="9"/>
  <c r="D47" i="9"/>
  <c r="D46" i="9"/>
  <c r="D45" i="9"/>
  <c r="A52" i="9"/>
  <c r="A45" i="9"/>
  <c r="A26" i="20"/>
  <c r="A24" i="20"/>
  <c r="A22" i="20"/>
  <c r="A21" i="20"/>
  <c r="A18" i="20"/>
  <c r="A17" i="20"/>
  <c r="A16" i="20"/>
  <c r="A15" i="20"/>
  <c r="A14" i="20"/>
  <c r="A13" i="20"/>
  <c r="A12" i="20"/>
  <c r="A11" i="20"/>
  <c r="A10" i="20"/>
  <c r="A9" i="20"/>
  <c r="A8" i="20"/>
  <c r="A7" i="20"/>
  <c r="A6" i="20"/>
  <c r="A5" i="20"/>
  <c r="A4" i="20"/>
  <c r="A3" i="20"/>
  <c r="A26" i="17"/>
  <c r="A24" i="17"/>
  <c r="A22" i="17"/>
  <c r="A21" i="17"/>
  <c r="A18" i="17"/>
  <c r="A17" i="17"/>
  <c r="A16" i="17"/>
  <c r="A15" i="17"/>
  <c r="A14" i="17"/>
  <c r="A13" i="17"/>
  <c r="A12" i="17"/>
  <c r="A11" i="17"/>
  <c r="A10" i="17"/>
  <c r="A9" i="17"/>
  <c r="A8" i="17"/>
  <c r="A7" i="17"/>
  <c r="A6" i="17"/>
  <c r="A5" i="17"/>
  <c r="A4" i="17"/>
  <c r="A3" i="17"/>
  <c r="A26" i="16"/>
  <c r="A24" i="16"/>
  <c r="A22" i="16"/>
  <c r="A21" i="16"/>
  <c r="A18" i="16"/>
  <c r="A17" i="16"/>
  <c r="A16" i="16"/>
  <c r="A15" i="16"/>
  <c r="A14" i="16"/>
  <c r="A13" i="16"/>
  <c r="A12" i="16"/>
  <c r="A11" i="16"/>
  <c r="A10" i="16"/>
  <c r="A9" i="16"/>
  <c r="A8" i="16"/>
  <c r="A7" i="16"/>
  <c r="A6" i="16"/>
  <c r="A5" i="16"/>
  <c r="A4" i="16"/>
  <c r="A3" i="16"/>
  <c r="A26" i="15"/>
  <c r="A24" i="15"/>
  <c r="A22" i="15"/>
  <c r="A21" i="15"/>
  <c r="A18" i="15"/>
  <c r="A17" i="15"/>
  <c r="A16" i="15"/>
  <c r="A15" i="15"/>
  <c r="A14" i="15"/>
  <c r="A13" i="15"/>
  <c r="A12" i="15"/>
  <c r="A11" i="15"/>
  <c r="A10" i="15"/>
  <c r="A9" i="15"/>
  <c r="A8" i="15"/>
  <c r="A7" i="15"/>
  <c r="A6" i="15"/>
  <c r="A5" i="15"/>
  <c r="A4" i="15"/>
  <c r="A3" i="15"/>
  <c r="A18" i="7"/>
  <c r="A17" i="7"/>
  <c r="A15" i="7"/>
  <c r="A16" i="7"/>
  <c r="A26" i="7"/>
  <c r="A14" i="7"/>
  <c r="A13" i="7"/>
  <c r="A11" i="7"/>
  <c r="A12" i="7"/>
  <c r="A9" i="7"/>
  <c r="A10" i="7"/>
  <c r="A7" i="7"/>
  <c r="A8" i="7"/>
  <c r="A5" i="7"/>
  <c r="A6" i="7"/>
  <c r="A3" i="7"/>
  <c r="A4" i="7"/>
  <c r="A38" i="9"/>
  <c r="A31" i="9"/>
  <c r="A24" i="9"/>
  <c r="A17" i="9"/>
  <c r="A10" i="9"/>
  <c r="A3" i="9"/>
  <c r="A64" i="9"/>
  <c r="J42" i="9"/>
  <c r="G42" i="9"/>
  <c r="D42" i="9"/>
  <c r="J35" i="9"/>
  <c r="G35" i="9"/>
  <c r="D35" i="9"/>
  <c r="J28" i="9"/>
  <c r="G28" i="9"/>
  <c r="D28" i="9"/>
  <c r="J21" i="9"/>
  <c r="G21" i="9"/>
  <c r="D21" i="9"/>
  <c r="J14" i="9"/>
  <c r="G14" i="9"/>
  <c r="D14" i="9"/>
  <c r="J7" i="9"/>
  <c r="G7" i="9"/>
  <c r="D7" i="9"/>
  <c r="A21" i="7"/>
  <c r="A22" i="7"/>
  <c r="A24" i="7"/>
  <c r="A78" i="9"/>
  <c r="A71" i="9"/>
  <c r="A63" i="9"/>
  <c r="G2" i="18"/>
  <c r="E2" i="18"/>
  <c r="C2" i="18"/>
  <c r="D2" i="9"/>
  <c r="J2" i="9"/>
  <c r="G2" i="9"/>
  <c r="G3" i="9"/>
  <c r="G4" i="9"/>
  <c r="G5" i="9"/>
  <c r="G6" i="9"/>
  <c r="G10" i="9"/>
  <c r="G11" i="9"/>
  <c r="G12" i="9"/>
  <c r="G13" i="9"/>
  <c r="G17" i="9"/>
  <c r="G18" i="9"/>
  <c r="G19" i="9"/>
  <c r="G20" i="9"/>
  <c r="G24" i="9"/>
  <c r="G25" i="9"/>
  <c r="G26" i="9"/>
  <c r="G27" i="9"/>
  <c r="G31" i="9"/>
  <c r="G32" i="9"/>
  <c r="G33" i="9"/>
  <c r="G34" i="9"/>
  <c r="G38" i="9"/>
  <c r="G39" i="9"/>
  <c r="G40" i="9"/>
  <c r="G41" i="9"/>
  <c r="J41" i="9"/>
  <c r="J40" i="9"/>
  <c r="J34" i="9"/>
  <c r="J33" i="9"/>
  <c r="J27" i="9"/>
  <c r="J26" i="9"/>
  <c r="J20" i="9"/>
  <c r="J19" i="9"/>
  <c r="J13" i="9"/>
  <c r="J12" i="9"/>
  <c r="J6" i="9"/>
  <c r="J5" i="9"/>
  <c r="D41" i="9"/>
  <c r="D40" i="9"/>
  <c r="D34" i="9"/>
  <c r="D33" i="9"/>
  <c r="D27" i="9"/>
  <c r="D26" i="9"/>
  <c r="D20" i="9"/>
  <c r="D19" i="9"/>
  <c r="D13" i="9"/>
  <c r="D12" i="9"/>
  <c r="D6" i="9"/>
  <c r="D5" i="9"/>
  <c r="J39" i="9"/>
  <c r="D39" i="9"/>
  <c r="J11" i="9"/>
  <c r="D11" i="9"/>
  <c r="J4" i="9"/>
  <c r="D4" i="9"/>
  <c r="J38" i="9"/>
  <c r="D38" i="9"/>
  <c r="D31" i="9"/>
  <c r="D24" i="9"/>
  <c r="D17" i="9"/>
  <c r="J10" i="9"/>
  <c r="D10" i="9"/>
  <c r="J3" i="9"/>
  <c r="D3" i="9"/>
  <c r="J32" i="9"/>
  <c r="J25" i="9"/>
  <c r="J18" i="9"/>
  <c r="D32" i="9"/>
  <c r="D25" i="9"/>
  <c r="D18" i="9"/>
  <c r="J17" i="9"/>
  <c r="J24" i="9"/>
  <c r="J31" i="9"/>
  <c r="G5" i="18"/>
  <c r="G9" i="18"/>
  <c r="E5" i="18"/>
  <c r="E9" i="18"/>
  <c r="C5" i="18"/>
  <c r="C9" i="18"/>
</calcChain>
</file>

<file path=xl/sharedStrings.xml><?xml version="1.0" encoding="utf-8"?>
<sst xmlns="http://schemas.openxmlformats.org/spreadsheetml/2006/main" count="671" uniqueCount="90">
  <si>
    <t>Wijze van beoordeling van de open vragen:</t>
  </si>
  <si>
    <t>Beoordelaar 1: &lt;&lt;&gt;&gt;</t>
  </si>
  <si>
    <t>Beoordelaar 2: &lt;&lt;&gt;&gt;</t>
  </si>
  <si>
    <t>Beoordelaar 3: &lt;&lt;&gt;&gt;</t>
  </si>
  <si>
    <t>&lt;MOTIVATIE&gt;</t>
  </si>
  <si>
    <t>&lt;NAAM INSCHRIJVER&gt;</t>
  </si>
  <si>
    <t>Consensus</t>
  </si>
  <si>
    <t>Onvoldoende</t>
  </si>
  <si>
    <t>Matig</t>
  </si>
  <si>
    <t>Voldoende</t>
  </si>
  <si>
    <t>Goed</t>
  </si>
  <si>
    <t>Uitmuntend</t>
  </si>
  <si>
    <t>Beoordelaar 1</t>
  </si>
  <si>
    <t>Beoordelaar 2</t>
  </si>
  <si>
    <t>Beoordelaar 3</t>
  </si>
  <si>
    <t>Score:</t>
  </si>
  <si>
    <t>Om de kwaliteit en toegevoegde waarde van de inschrijver(s) te kunnen beoordelen dient inschrijver haar kwaliteit aan te tonen en meerwaarde uit te werken conform onderstaande open vragen.</t>
  </si>
  <si>
    <t>KO</t>
  </si>
  <si>
    <t>6.1.1</t>
  </si>
  <si>
    <t>6.1.2</t>
  </si>
  <si>
    <t>6.1.3</t>
  </si>
  <si>
    <t xml:space="preserve"> 6.1.4</t>
  </si>
  <si>
    <t xml:space="preserve"> 6.1.5</t>
  </si>
  <si>
    <t xml:space="preserve"> 6.1.6</t>
  </si>
  <si>
    <t>Beoordeling open vragen</t>
  </si>
  <si>
    <t>€ 5.000,-</t>
  </si>
  <si>
    <t>€ 0,-</t>
  </si>
  <si>
    <t>Beoordelaar 4: &lt;&lt;&gt;&gt;</t>
  </si>
  <si>
    <t>Beoordelaar 4</t>
  </si>
  <si>
    <t>Motivatie consensus:</t>
  </si>
  <si>
    <t>MOTIVATIE CONSENSUS</t>
  </si>
  <si>
    <t>Totaalwaardes</t>
  </si>
  <si>
    <t>Te behalen waarde bij Uitmuntend</t>
  </si>
  <si>
    <t>Te behalen waarde bij Goed</t>
  </si>
  <si>
    <t>Te behalen waarde bij Voldoende</t>
  </si>
  <si>
    <t>Te behalen waarde bij Matig</t>
  </si>
  <si>
    <t>Te behalen waarde bij Onvoldoende</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</si>
  <si>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</si>
  <si>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</si>
  <si>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</si>
  <si>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</si>
  <si>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</si>
  <si>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</si>
  <si>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</si>
  <si>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</si>
  <si>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 xml:space="preserve">De inschrijver zal na een korte pauze (maximaal 10 minuten) vervolgens vier vragen gesteld krijgen die op voorhand zijn vastgesteld en voor iedere inschrijver gelijk zijn. Deze vragen zijn opgesteld VOOR publicatie van deze aanbesteding en in bewaring gesteld bij het begeleidende adviesbureau. </t>
  </si>
  <si>
    <t>&lt;&lt;motivatie CONSENSUS&gt;&gt;</t>
  </si>
  <si>
    <t>Totaal behaalde waarde open vragen:</t>
  </si>
  <si>
    <t>6.1.2	GOED WERKGEVERSCHAP</t>
  </si>
  <si>
    <t>Beoordelaar 5</t>
  </si>
  <si>
    <t>€ 4.000,-</t>
  </si>
  <si>
    <t>€ 1.000,-</t>
  </si>
  <si>
    <t>Beoordelaar 5: &lt;&lt;&gt;&gt;</t>
  </si>
  <si>
    <t>6.1.1	PLAN VAN AANPAK AANVANG DIENSTVERLENING</t>
  </si>
  <si>
    <t>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t>
  </si>
  <si>
    <t>Toelichting beantwoording</t>
  </si>
  <si>
    <t>Dit onderdeel kent GEEN eigen beoordelingskader, maar kan leiden tot een aanpassing van een beoordeling van de beantwoording van de open vragen.</t>
  </si>
  <si>
    <t>INTERVIEW SLEUTELFUNCTIONARISSEN</t>
  </si>
  <si>
    <t>De vastgestelde interviewvragen (niet bekend bij de inschrijver):</t>
  </si>
  <si>
    <t>Vraag 1</t>
  </si>
  <si>
    <t>Vraag 3</t>
  </si>
  <si>
    <t>Vraag 2</t>
  </si>
  <si>
    <t>SCORE:</t>
  </si>
  <si>
    <t>OPEN VRAGEN</t>
  </si>
  <si>
    <t>Totaal behaalde waarde Interview sleutelfunctionarissen:</t>
  </si>
  <si>
    <t xml:space="preserve">Inschrijver dient te beschrijven op maximaal 2 A4 (toe te voegen op TenderNed) op welke wijze zij invulling geef aan goed werkgeverschap en beschrijft hierbij minimaal de volgende punten;
•	communicatie met potentiële kandidaten;
•	communicatie met personeel onder contract;
•	het binden en motiveren van potentiële kandidaten aan de organisatie van de inschrijver;
•	het binden en motiveren van ingezet personeel (en ZZP’ers) aan de organisatie van de inschrijver;
•	op welke wijze zij invulling geeft aan duurzame inzetbaarheid van uitgeleende medewerkers en verzuimpreventie.
•	op welke wijze zij invulling geeft aan een vitaliteitsprogramma voor haar personeel. </t>
  </si>
  <si>
    <t>6.1.3	AANPAK WERVING EN SELECTIE PROCES</t>
  </si>
  <si>
    <t xml:space="preserve">Inschrijver dient te beschrijven op maximaal 2 A4 (toe te voegen op TenderNed) welke werkwijze zij hanteert bij een aanvraag voor personeel voor de aanbestedende dienst. Inschrijver beschrijft hierbij minimaal;
•	het intakeproces met de aanvrager; 
•	de wijze van werven en selecteren; 
•	welke competentietest inschrijver toepast op een KCC medewerker; 
•	welke competentietest inschrijver toepast op een administratieve medewerker; 
•	de omvang van de relevante en actuele database in de regio van de aanbestedende dienst bestaande uit KCC medewerkers, administratieve functies en chauffeurs; 
•	het voorstellen van geschikte kandidaten; 
•	op welke wijze u het DNA van Avalex (bedrijfscultuur, werkomgeving en het tegen een stootje kunnen) overbrengen op de potentiele kandidaten en welke communicatiemiddelen zet u daar voor in anders dan een platte tekst;
•	de communicatie omtrent en de afronding van een zoekopdracht m.b.t een uitgezette vacature.
Hierin wordt er verwacht dat de inschrijver duidelijk beschrijft wat de rol van de opdrachtgever in dit proces is. </t>
  </si>
  <si>
    <t>6.1.4	ONTWIKKELING INGEHUURD PERSONEEL/ DESKUNDIGHEIDSBEVORDERING</t>
  </si>
  <si>
    <t>Inschrijver dient te beschrijven op maximaal 1 A4 (toe te voegen op TenderNed) op welke wijze zij concreet invulling geven aan het bevorderen van de deskundigheid voor de volgende functies:
-	Chauffeurs; 
-	KCC medewerkers;
-	Administratieve functies.</t>
  </si>
  <si>
    <t>6.1.5	ADMINISTRATIEVE PROCES</t>
  </si>
  <si>
    <t xml:space="preserve">Inschrijver dient te beschrijven op maximaal 2 A4 (toe te voegen op TenderNed) op welke wijze is uw administratieve proces ingericht van urenregistratie, goedkeuring leidinggevende, facturatie, managementinformatie en dashboard waarbij inzicht komt in aantal vacatures en vervulde vacatures, aantal uur per leidinggevende en totalen per periode (week/maand/kwartaal/jaar). </t>
  </si>
  <si>
    <t>6.1.6	OMVANG DATABASE</t>
  </si>
  <si>
    <t>Inschrijver dient te beschrijven op maximaal 1 A4 (toe te voegen op TenderNed) hoe groot hun database is op moment van het indienen van de inschrijving in de regio binnen een straal van 60 km van het hoofdkantoor van de opdrachtgever voor de volgende functies;
-	Chauffeurs; 
-	KCC medewerkers;
-	Administratieve functies.</t>
  </si>
  <si>
    <t>6.1.7	ACCOUNTMANAGEMENT</t>
  </si>
  <si>
    <t>6.1.8	PRAKTIJKCASUS</t>
  </si>
  <si>
    <t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t>
  </si>
  <si>
    <t>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t>
  </si>
  <si>
    <t xml:space="preserve"> 6.1.7</t>
  </si>
  <si>
    <t xml:space="preserve"> 6.1.8</t>
  </si>
  <si>
    <t>€ 800,-</t>
  </si>
  <si>
    <t>€ 100,-</t>
  </si>
  <si>
    <t>€ 2.000,-</t>
  </si>
  <si>
    <t>€ 1.600,-</t>
  </si>
  <si>
    <t>€ 200,-</t>
  </si>
  <si>
    <t>€ 3.000,-</t>
  </si>
  <si>
    <t>Vraag 4</t>
  </si>
  <si>
    <t>€ 2.500,-</t>
  </si>
  <si>
    <t>€ 1.500,-</t>
  </si>
  <si>
    <t>€ 500,-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</si>
</sst>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00_-;&quot;€&quot;\ #,##0.00\-"/>
    <numFmt numFmtId="165" formatCode="&quot;€&quot;\ #,##0_-"/>
    <numFmt numFmtId="166" formatCode="&quot;€&quot;\ #,##0.00"/>
    <numFmt numFmtId="167" formatCode="&quot;€&quot;\ #,##0.0000"/>
    <numFmt numFmtId="168" formatCode="_([$€-2]\ * #,##0_);_([$€-2]\ * \(#,##0\);_([$€-2]\ * &quot;-&quot;??_);_(@_)"/>
    <numFmt numFmtId="169" formatCode="&quot;€&quot;\ #,##0"/>
  </numFmts>
  <fonts count="2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9"/>
      <color rgb="FFFF0000"/>
      <name val="Verdana"/>
      <family val="2"/>
    </font>
    <font>
      <b/>
      <sz val="12"/>
      <color indexed="8"/>
      <name val="Verdana"/>
      <family val="2"/>
    </font>
    <font>
      <i/>
      <sz val="10"/>
      <color theme="1"/>
      <name val="Verdana"/>
      <family val="2"/>
    </font>
    <font>
      <b/>
      <sz val="11"/>
      <color theme="1"/>
      <name val="Calibri"/>
      <family val="2"/>
      <scheme val="minor"/>
    </font>
    <font>
      <b/>
      <sz val="9"/>
      <color theme="0"/>
      <name val="Verdana"/>
      <family val="2"/>
    </font>
    <font>
      <sz val="8"/>
      <name val="Calibri"/>
      <family val="2"/>
      <scheme val="minor"/>
    </font>
    <font>
      <b/>
      <sz val="10"/>
      <color theme="6" tint="-0.499984740745262"/>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59">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165" fontId="3" fillId="2" borderId="10" xfId="0" applyNumberFormat="1" applyFont="1" applyFill="1" applyBorder="1" applyAlignment="1" applyProtection="1">
      <alignment horizontal="center" vertical="center"/>
      <protection locked="0"/>
    </xf>
    <xf numFmtId="165" fontId="3" fillId="2" borderId="5" xfId="0" applyNumberFormat="1" applyFont="1" applyFill="1" applyBorder="1" applyAlignment="1" applyProtection="1">
      <alignment horizontal="center" vertical="center"/>
    </xf>
    <xf numFmtId="0" fontId="4" fillId="2" borderId="8" xfId="0" applyFont="1" applyFill="1" applyBorder="1" applyAlignment="1" applyProtection="1">
      <alignment horizontal="left" vertical="center" indent="1"/>
    </xf>
    <xf numFmtId="0" fontId="9" fillId="2" borderId="8" xfId="0" applyFont="1" applyFill="1" applyBorder="1" applyAlignment="1" applyProtection="1">
      <alignment horizontal="center" vertical="center" wrapText="1"/>
    </xf>
    <xf numFmtId="164" fontId="2" fillId="2" borderId="8" xfId="0" applyNumberFormat="1" applyFont="1" applyFill="1" applyBorder="1" applyAlignment="1" applyProtection="1">
      <alignment horizontal="center" vertical="center" wrapText="1"/>
    </xf>
    <xf numFmtId="0" fontId="0" fillId="0" borderId="0" xfId="0" applyProtection="1"/>
    <xf numFmtId="165" fontId="3" fillId="2" borderId="3" xfId="0" applyNumberFormat="1" applyFont="1" applyFill="1" applyBorder="1" applyAlignment="1" applyProtection="1">
      <alignment horizontal="center" vertical="center" wrapText="1"/>
    </xf>
    <xf numFmtId="0" fontId="4" fillId="2" borderId="8" xfId="0" applyFont="1" applyFill="1" applyBorder="1" applyAlignment="1">
      <alignment horizontal="left" vertical="center" indent="1"/>
    </xf>
    <xf numFmtId="0" fontId="1" fillId="0" borderId="7" xfId="0" applyFont="1" applyFill="1" applyBorder="1" applyAlignment="1">
      <alignment vertical="center"/>
    </xf>
    <xf numFmtId="164" fontId="2" fillId="0" borderId="8" xfId="0" applyNumberFormat="1"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0" fillId="0" borderId="0" xfId="0" applyBorder="1" applyProtection="1"/>
    <xf numFmtId="0" fontId="0" fillId="0" borderId="0" xfId="0" applyFill="1" applyBorder="1" applyProtection="1"/>
    <xf numFmtId="0" fontId="0" fillId="0" borderId="0" xfId="0" applyBorder="1"/>
    <xf numFmtId="0" fontId="0" fillId="0" borderId="0" xfId="0" applyAlignment="1">
      <alignment horizontal="left"/>
    </xf>
    <xf numFmtId="0" fontId="17"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165" fontId="3" fillId="2" borderId="4" xfId="0" applyNumberFormat="1" applyFont="1" applyFill="1" applyBorder="1" applyAlignment="1" applyProtection="1">
      <alignment horizontal="center" vertical="center"/>
      <protection locked="0"/>
    </xf>
    <xf numFmtId="165" fontId="3" fillId="2" borderId="3" xfId="0" applyNumberFormat="1" applyFont="1" applyFill="1" applyBorder="1" applyAlignment="1">
      <alignment horizontal="center" vertical="center"/>
    </xf>
    <xf numFmtId="165" fontId="3" fillId="2" borderId="2" xfId="0" applyNumberFormat="1" applyFont="1" applyFill="1" applyBorder="1" applyAlignment="1" applyProtection="1">
      <alignment horizontal="center" vertical="center"/>
      <protection locked="0"/>
    </xf>
    <xf numFmtId="164" fontId="3" fillId="2" borderId="8"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4" fillId="0" borderId="8" xfId="0" applyFont="1" applyFill="1" applyBorder="1" applyAlignment="1">
      <alignment horizontal="left" vertical="center" indent="1"/>
    </xf>
    <xf numFmtId="0" fontId="4" fillId="0" borderId="8" xfId="0" applyFont="1" applyFill="1" applyBorder="1" applyAlignment="1">
      <alignment horizontal="left" vertical="center"/>
    </xf>
    <xf numFmtId="167" fontId="4" fillId="0" borderId="8" xfId="0" applyNumberFormat="1" applyFont="1" applyFill="1" applyBorder="1" applyAlignment="1">
      <alignment horizontal="left" vertical="center"/>
    </xf>
    <xf numFmtId="0" fontId="2" fillId="2" borderId="0" xfId="0" applyFont="1" applyFill="1" applyBorder="1" applyAlignment="1" applyProtection="1"/>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21" fillId="0" borderId="0" xfId="0" applyFont="1"/>
    <xf numFmtId="0" fontId="2" fillId="5" borderId="15" xfId="0" applyFont="1" applyFill="1" applyBorder="1" applyAlignment="1">
      <alignment horizontal="justify" vertical="center" wrapText="1"/>
    </xf>
    <xf numFmtId="0" fontId="12" fillId="5" borderId="15" xfId="0" applyFont="1" applyFill="1" applyBorder="1" applyAlignment="1">
      <alignment horizontal="justify" vertical="center" wrapText="1"/>
    </xf>
    <xf numFmtId="0" fontId="7" fillId="4" borderId="1" xfId="0" applyFont="1" applyFill="1" applyBorder="1" applyAlignment="1">
      <alignment horizontal="center" vertical="center" wrapText="1"/>
    </xf>
    <xf numFmtId="166" fontId="18" fillId="5" borderId="1" xfId="0" applyNumberFormat="1" applyFont="1" applyFill="1" applyBorder="1" applyAlignment="1">
      <alignment horizontal="center" vertical="center"/>
    </xf>
    <xf numFmtId="0" fontId="3" fillId="4" borderId="2" xfId="0" applyFont="1" applyFill="1" applyBorder="1" applyAlignment="1">
      <alignment vertical="center" wrapText="1"/>
    </xf>
    <xf numFmtId="0" fontId="3" fillId="6" borderId="2" xfId="0" applyFont="1" applyFill="1" applyBorder="1" applyAlignment="1">
      <alignment horizontal="left" vertical="center" wrapText="1"/>
    </xf>
    <xf numFmtId="0" fontId="4" fillId="3" borderId="1" xfId="0" applyFont="1" applyFill="1" applyBorder="1" applyAlignment="1" applyProtection="1">
      <alignment horizontal="left" vertical="center" indent="1"/>
      <protection locked="0"/>
    </xf>
    <xf numFmtId="0" fontId="1" fillId="6" borderId="1" xfId="0" applyFont="1" applyFill="1" applyBorder="1" applyAlignment="1" applyProtection="1">
      <alignment horizontal="left" vertical="center" indent="1"/>
    </xf>
    <xf numFmtId="0" fontId="22" fillId="3" borderId="9" xfId="0" applyFont="1" applyFill="1" applyBorder="1" applyAlignment="1" applyProtection="1">
      <alignment horizontal="center" vertical="center"/>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0" fontId="9" fillId="7" borderId="2" xfId="0" applyFont="1" applyFill="1" applyBorder="1" applyAlignment="1" applyProtection="1">
      <alignment horizontal="center" vertical="center" wrapText="1"/>
      <protection locked="0"/>
    </xf>
    <xf numFmtId="0" fontId="9" fillId="9" borderId="2" xfId="0" applyFont="1" applyFill="1" applyBorder="1" applyAlignment="1" applyProtection="1">
      <alignment horizontal="center" vertical="center" wrapText="1"/>
    </xf>
    <xf numFmtId="0" fontId="8" fillId="3" borderId="4" xfId="0" applyFont="1" applyFill="1" applyBorder="1" applyAlignment="1">
      <alignment vertical="center"/>
    </xf>
    <xf numFmtId="0" fontId="11" fillId="3" borderId="2" xfId="0" applyFont="1" applyFill="1" applyBorder="1" applyAlignment="1">
      <alignment vertical="center"/>
    </xf>
    <xf numFmtId="0" fontId="8"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9" fillId="7"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xf>
    <xf numFmtId="0" fontId="1" fillId="6" borderId="2" xfId="0" applyFont="1" applyFill="1" applyBorder="1" applyAlignment="1">
      <alignment vertical="center"/>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vertical="center" wrapText="1"/>
    </xf>
    <xf numFmtId="166" fontId="1" fillId="4" borderId="1" xfId="0" applyNumberFormat="1" applyFont="1" applyFill="1" applyBorder="1" applyAlignment="1">
      <alignment horizontal="center" vertical="center" wrapText="1"/>
    </xf>
    <xf numFmtId="166" fontId="1" fillId="4" borderId="13"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6" fillId="7" borderId="1" xfId="0" applyFont="1" applyFill="1" applyBorder="1" applyAlignment="1">
      <alignment horizontal="center" vertical="center"/>
    </xf>
    <xf numFmtId="167" fontId="1" fillId="7" borderId="1" xfId="0" applyNumberFormat="1" applyFont="1" applyFill="1" applyBorder="1" applyAlignment="1">
      <alignment horizontal="center" vertical="center"/>
    </xf>
    <xf numFmtId="168" fontId="12" fillId="5" borderId="1" xfId="0" applyNumberFormat="1" applyFont="1" applyFill="1" applyBorder="1" applyAlignment="1">
      <alignment horizontal="left" vertical="center" wrapText="1"/>
    </xf>
    <xf numFmtId="0" fontId="2" fillId="3" borderId="1" xfId="0" applyFont="1" applyFill="1" applyBorder="1" applyAlignment="1" applyProtection="1"/>
    <xf numFmtId="0" fontId="2" fillId="3" borderId="2" xfId="0" applyFont="1" applyFill="1" applyBorder="1" applyAlignment="1" applyProtection="1"/>
    <xf numFmtId="0" fontId="2" fillId="3" borderId="3" xfId="0" applyFont="1" applyFill="1" applyBorder="1" applyAlignment="1" applyProtection="1"/>
    <xf numFmtId="0" fontId="2" fillId="5" borderId="16" xfId="0" applyFont="1" applyFill="1" applyBorder="1" applyAlignment="1">
      <alignment horizontal="justify" vertical="center" wrapText="1"/>
    </xf>
    <xf numFmtId="0" fontId="14" fillId="5" borderId="13" xfId="0" applyFont="1" applyFill="1" applyBorder="1" applyAlignment="1">
      <alignment horizontal="left" vertical="center" wrapText="1"/>
    </xf>
    <xf numFmtId="0" fontId="13" fillId="9" borderId="4" xfId="0" applyFont="1" applyFill="1" applyBorder="1" applyAlignment="1">
      <alignment vertical="center"/>
    </xf>
    <xf numFmtId="0" fontId="13" fillId="9" borderId="3" xfId="0" applyFont="1" applyFill="1" applyBorder="1" applyAlignment="1">
      <alignment vertical="center"/>
    </xf>
    <xf numFmtId="0" fontId="2" fillId="4" borderId="13" xfId="0" applyFont="1" applyFill="1" applyBorder="1" applyAlignment="1" applyProtection="1">
      <alignment vertical="center" wrapText="1"/>
    </xf>
    <xf numFmtId="0" fontId="2" fillId="4" borderId="12" xfId="0" applyFont="1" applyFill="1" applyBorder="1" applyAlignment="1" applyProtection="1">
      <alignment vertical="center" wrapText="1"/>
    </xf>
    <xf numFmtId="0" fontId="24" fillId="9" borderId="2" xfId="0" applyFont="1" applyFill="1" applyBorder="1" applyAlignment="1">
      <alignment vertical="center"/>
    </xf>
    <xf numFmtId="0" fontId="2" fillId="6" borderId="1" xfId="0" applyFont="1" applyFill="1" applyBorder="1" applyAlignment="1">
      <alignment horizontal="left" vertical="center"/>
    </xf>
    <xf numFmtId="0" fontId="2" fillId="6" borderId="12" xfId="0" applyFont="1" applyFill="1" applyBorder="1" applyAlignment="1">
      <alignment horizontal="left" vertical="center"/>
    </xf>
    <xf numFmtId="164" fontId="2" fillId="8" borderId="12" xfId="0" applyNumberFormat="1" applyFont="1" applyFill="1" applyBorder="1" applyAlignment="1">
      <alignment horizontal="center" vertical="center" wrapText="1"/>
    </xf>
    <xf numFmtId="0" fontId="22" fillId="3" borderId="2" xfId="0"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164" fontId="2" fillId="7" borderId="1" xfId="0" applyNumberFormat="1" applyFont="1" applyFill="1" applyBorder="1" applyAlignment="1" applyProtection="1">
      <alignment horizontal="center" vertical="center" wrapText="1"/>
      <protection locked="0"/>
    </xf>
    <xf numFmtId="0" fontId="3" fillId="4" borderId="12" xfId="0" applyFont="1" applyFill="1" applyBorder="1" applyAlignment="1">
      <alignment vertical="center" wrapText="1"/>
    </xf>
    <xf numFmtId="0" fontId="3" fillId="4" borderId="8" xfId="0" applyFont="1" applyFill="1" applyBorder="1" applyAlignment="1">
      <alignment vertical="center" wrapText="1"/>
    </xf>
    <xf numFmtId="0" fontId="14" fillId="5" borderId="1" xfId="0" applyFont="1" applyFill="1" applyBorder="1" applyAlignment="1">
      <alignment horizontal="left" vertical="center" wrapText="1"/>
    </xf>
    <xf numFmtId="169" fontId="7" fillId="5" borderId="1" xfId="0" applyNumberFormat="1" applyFont="1" applyFill="1" applyBorder="1" applyAlignment="1">
      <alignment horizontal="center" vertical="center"/>
    </xf>
    <xf numFmtId="0" fontId="0" fillId="2" borderId="0" xfId="0" applyFill="1"/>
    <xf numFmtId="0" fontId="2" fillId="5"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3" fillId="9"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0" xfId="0" applyFont="1" applyFill="1" applyBorder="1" applyAlignment="1">
      <alignment horizontal="center" vertical="center"/>
    </xf>
    <xf numFmtId="0" fontId="3" fillId="6" borderId="7"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2" fillId="4" borderId="13" xfId="0" applyFont="1" applyFill="1" applyBorder="1" applyAlignment="1">
      <alignment horizontal="left" vertical="center" wrapText="1" indent="1"/>
    </xf>
    <xf numFmtId="0" fontId="2" fillId="4" borderId="12" xfId="0" applyFont="1" applyFill="1" applyBorder="1" applyAlignment="1">
      <alignment horizontal="left" vertical="center" wrapText="1" indent="1"/>
    </xf>
    <xf numFmtId="165" fontId="3" fillId="5" borderId="2"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xf>
    <xf numFmtId="165" fontId="3" fillId="6" borderId="3" xfId="0" applyNumberFormat="1" applyFont="1" applyFill="1" applyBorder="1" applyAlignment="1" applyProtection="1">
      <alignment horizontal="center" vertical="center"/>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164" fontId="20" fillId="5" borderId="8" xfId="0" applyNumberFormat="1" applyFont="1" applyFill="1" applyBorder="1" applyAlignment="1" applyProtection="1">
      <alignment horizontal="center" vertical="center" wrapText="1"/>
      <protection locked="0"/>
    </xf>
    <xf numFmtId="164" fontId="20" fillId="5" borderId="12"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right" vertical="center" wrapText="1"/>
    </xf>
    <xf numFmtId="0" fontId="10" fillId="7" borderId="3" xfId="0" applyFont="1" applyFill="1" applyBorder="1" applyAlignment="1">
      <alignment horizontal="right" vertical="center" wrapText="1"/>
    </xf>
    <xf numFmtId="0" fontId="11" fillId="9" borderId="2" xfId="0" applyFont="1" applyFill="1" applyBorder="1" applyAlignment="1">
      <alignment horizontal="right" vertical="center" wrapText="1"/>
    </xf>
    <xf numFmtId="0" fontId="11" fillId="9" borderId="3" xfId="0" applyFont="1" applyFill="1" applyBorder="1" applyAlignment="1">
      <alignment horizontal="right" vertical="center" wrapText="1"/>
    </xf>
    <xf numFmtId="0" fontId="3" fillId="4" borderId="0" xfId="0" applyFont="1" applyFill="1" applyBorder="1" applyAlignment="1">
      <alignment horizontal="left" vertical="center" wrapText="1"/>
    </xf>
    <xf numFmtId="0" fontId="3" fillId="4" borderId="10" xfId="0" applyFont="1" applyFill="1" applyBorder="1" applyAlignment="1">
      <alignment horizontal="left" vertical="center" wrapText="1"/>
    </xf>
    <xf numFmtId="166" fontId="15" fillId="8" borderId="2" xfId="0" applyNumberFormat="1" applyFont="1" applyFill="1" applyBorder="1" applyAlignment="1">
      <alignment horizontal="center" vertical="center" wrapText="1"/>
    </xf>
    <xf numFmtId="166" fontId="15" fillId="8" borderId="3" xfId="0" applyNumberFormat="1" applyFont="1" applyFill="1" applyBorder="1" applyAlignment="1">
      <alignment horizontal="center" vertical="center" wrapText="1"/>
    </xf>
    <xf numFmtId="0" fontId="10" fillId="7" borderId="1" xfId="0" applyFont="1" applyFill="1" applyBorder="1" applyAlignment="1">
      <alignment horizontal="right" vertical="center" wrapText="1"/>
    </xf>
    <xf numFmtId="0" fontId="11" fillId="9" borderId="13" xfId="0" applyFont="1" applyFill="1" applyBorder="1" applyAlignment="1">
      <alignment horizontal="right" vertical="center" wrapText="1"/>
    </xf>
    <xf numFmtId="0" fontId="19" fillId="8" borderId="1" xfId="0" applyFont="1" applyFill="1" applyBorder="1" applyAlignment="1">
      <alignment horizontal="right" vertical="center" wrapText="1"/>
    </xf>
    <xf numFmtId="0" fontId="3" fillId="4" borderId="1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1" fillId="9" borderId="2" xfId="0" applyFont="1" applyFill="1" applyBorder="1" applyAlignment="1">
      <alignment horizontal="left" vertical="center" wrapText="1"/>
    </xf>
    <xf numFmtId="0" fontId="11" fillId="9" borderId="3" xfId="0" applyFont="1" applyFill="1" applyBorder="1" applyAlignment="1">
      <alignment horizontal="left" vertical="center" wrapTex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1" fillId="9" borderId="1" xfId="0" applyFont="1" applyFill="1" applyBorder="1" applyAlignment="1">
      <alignment horizontal="right" vertical="center" wrapText="1"/>
    </xf>
    <xf numFmtId="0" fontId="3" fillId="4" borderId="6" xfId="0" applyFont="1" applyFill="1" applyBorder="1" applyAlignment="1">
      <alignment horizontal="left" vertical="center" wrapText="1"/>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164" fontId="3" fillId="8" borderId="2" xfId="0" applyNumberFormat="1" applyFont="1" applyFill="1" applyBorder="1" applyAlignment="1">
      <alignment horizontal="center" vertical="center"/>
    </xf>
    <xf numFmtId="164" fontId="3" fillId="8" borderId="4" xfId="0" applyNumberFormat="1" applyFont="1" applyFill="1" applyBorder="1" applyAlignment="1">
      <alignment horizontal="center" vertical="center"/>
    </xf>
    <xf numFmtId="164" fontId="3" fillId="8" borderId="3" xfId="0" applyNumberFormat="1" applyFont="1" applyFill="1" applyBorder="1" applyAlignment="1">
      <alignment horizontal="center" vertical="center"/>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28"/>
  <sheetViews>
    <sheetView showGridLines="0" topLeftCell="A18" zoomScaleNormal="100" workbookViewId="0">
      <selection activeCell="I23" sqref="I23"/>
    </sheetView>
  </sheetViews>
  <sheetFormatPr baseColWidth="10" defaultColWidth="8.83203125" defaultRowHeight="15" x14ac:dyDescent="0.2"/>
  <cols>
    <col min="1" max="1" width="45.83203125" customWidth="1"/>
    <col min="2" max="7" width="12.83203125" customWidth="1"/>
    <col min="8" max="9" width="9.83203125" bestFit="1" customWidth="1"/>
  </cols>
  <sheetData>
    <row r="1" spans="1:9" s="25" customFormat="1" ht="30" customHeight="1" x14ac:dyDescent="0.2">
      <c r="A1" s="102" t="s">
        <v>24</v>
      </c>
      <c r="B1" s="103"/>
      <c r="C1" s="103"/>
      <c r="D1" s="103"/>
      <c r="E1" s="103"/>
      <c r="F1" s="103"/>
      <c r="G1" s="103"/>
      <c r="H1" s="103"/>
      <c r="I1" s="103"/>
    </row>
    <row r="2" spans="1:9" s="2" customFormat="1" ht="40" customHeight="1" x14ac:dyDescent="0.2">
      <c r="A2" s="104" t="s">
        <v>16</v>
      </c>
      <c r="B2" s="105"/>
      <c r="C2" s="105"/>
      <c r="D2" s="105"/>
      <c r="E2" s="105"/>
      <c r="F2" s="105"/>
      <c r="G2" s="105"/>
      <c r="H2" s="105"/>
      <c r="I2" s="105"/>
    </row>
    <row r="3" spans="1:9" s="2" customFormat="1" ht="25" customHeight="1" x14ac:dyDescent="0.2">
      <c r="A3" s="101" t="s">
        <v>53</v>
      </c>
      <c r="B3" s="101"/>
      <c r="C3" s="101"/>
      <c r="D3" s="101"/>
      <c r="E3" s="101"/>
      <c r="F3" s="101"/>
      <c r="G3" s="101"/>
      <c r="H3" s="101"/>
      <c r="I3" s="101"/>
    </row>
    <row r="4" spans="1:9" s="2" customFormat="1" ht="90" customHeight="1" x14ac:dyDescent="0.2">
      <c r="A4" s="97" t="s">
        <v>54</v>
      </c>
      <c r="B4" s="97"/>
      <c r="C4" s="97"/>
      <c r="D4" s="97"/>
      <c r="E4" s="97"/>
      <c r="F4" s="97"/>
      <c r="G4" s="97"/>
      <c r="H4" s="97"/>
      <c r="I4" s="97"/>
    </row>
    <row r="5" spans="1:9" s="2" customFormat="1" ht="25" customHeight="1" x14ac:dyDescent="0.2">
      <c r="A5" s="101" t="s">
        <v>48</v>
      </c>
      <c r="B5" s="101"/>
      <c r="C5" s="101"/>
      <c r="D5" s="101"/>
      <c r="E5" s="101"/>
      <c r="F5" s="101"/>
      <c r="G5" s="101"/>
      <c r="H5" s="101"/>
      <c r="I5" s="101"/>
    </row>
    <row r="6" spans="1:9" s="2" customFormat="1" ht="153" customHeight="1" x14ac:dyDescent="0.2">
      <c r="A6" s="97" t="s">
        <v>65</v>
      </c>
      <c r="B6" s="97"/>
      <c r="C6" s="97"/>
      <c r="D6" s="97"/>
      <c r="E6" s="97"/>
      <c r="F6" s="97"/>
      <c r="G6" s="97"/>
      <c r="H6" s="97"/>
      <c r="I6" s="97"/>
    </row>
    <row r="7" spans="1:9" s="2" customFormat="1" ht="25" customHeight="1" x14ac:dyDescent="0.2">
      <c r="A7" s="101" t="s">
        <v>66</v>
      </c>
      <c r="B7" s="101"/>
      <c r="C7" s="101"/>
      <c r="D7" s="101"/>
      <c r="E7" s="101"/>
      <c r="F7" s="101"/>
      <c r="G7" s="101"/>
      <c r="H7" s="101"/>
      <c r="I7" s="101"/>
    </row>
    <row r="8" spans="1:9" ht="205" customHeight="1" x14ac:dyDescent="0.2">
      <c r="A8" s="97" t="s">
        <v>67</v>
      </c>
      <c r="B8" s="97"/>
      <c r="C8" s="97"/>
      <c r="D8" s="97"/>
      <c r="E8" s="97"/>
      <c r="F8" s="97"/>
      <c r="G8" s="97"/>
      <c r="H8" s="97"/>
      <c r="I8" s="97"/>
    </row>
    <row r="9" spans="1:9" ht="25" customHeight="1" x14ac:dyDescent="0.2">
      <c r="A9" s="101" t="s">
        <v>68</v>
      </c>
      <c r="B9" s="101"/>
      <c r="C9" s="101"/>
      <c r="D9" s="101"/>
      <c r="E9" s="101"/>
      <c r="F9" s="101"/>
      <c r="G9" s="101"/>
      <c r="H9" s="101"/>
      <c r="I9" s="101"/>
    </row>
    <row r="10" spans="1:9" s="2" customFormat="1" ht="87" customHeight="1" x14ac:dyDescent="0.2">
      <c r="A10" s="97" t="s">
        <v>69</v>
      </c>
      <c r="B10" s="97"/>
      <c r="C10" s="97"/>
      <c r="D10" s="97"/>
      <c r="E10" s="97"/>
      <c r="F10" s="97"/>
      <c r="G10" s="97"/>
      <c r="H10" s="97"/>
      <c r="I10" s="97"/>
    </row>
    <row r="11" spans="1:9" s="2" customFormat="1" ht="25" customHeight="1" x14ac:dyDescent="0.2">
      <c r="A11" s="101" t="s">
        <v>70</v>
      </c>
      <c r="B11" s="101"/>
      <c r="C11" s="101"/>
      <c r="D11" s="101"/>
      <c r="E11" s="101"/>
      <c r="F11" s="101"/>
      <c r="G11" s="101"/>
      <c r="H11" s="101"/>
      <c r="I11" s="101"/>
    </row>
    <row r="12" spans="1:9" ht="102" customHeight="1" x14ac:dyDescent="0.2">
      <c r="A12" s="97" t="s">
        <v>71</v>
      </c>
      <c r="B12" s="97"/>
      <c r="C12" s="97"/>
      <c r="D12" s="97"/>
      <c r="E12" s="97"/>
      <c r="F12" s="97"/>
      <c r="G12" s="97"/>
      <c r="H12" s="97"/>
      <c r="I12" s="97"/>
    </row>
    <row r="13" spans="1:9" ht="25" customHeight="1" x14ac:dyDescent="0.2">
      <c r="A13" s="101" t="s">
        <v>72</v>
      </c>
      <c r="B13" s="101"/>
      <c r="C13" s="101"/>
      <c r="D13" s="101"/>
      <c r="E13" s="101"/>
      <c r="F13" s="101"/>
      <c r="G13" s="101"/>
      <c r="H13" s="101"/>
      <c r="I13" s="101"/>
    </row>
    <row r="14" spans="1:9" ht="94" customHeight="1" x14ac:dyDescent="0.2">
      <c r="A14" s="97" t="s">
        <v>73</v>
      </c>
      <c r="B14" s="97"/>
      <c r="C14" s="97"/>
      <c r="D14" s="97"/>
      <c r="E14" s="97"/>
      <c r="F14" s="97"/>
      <c r="G14" s="97"/>
      <c r="H14" s="97"/>
      <c r="I14" s="97"/>
    </row>
    <row r="15" spans="1:9" ht="25" customHeight="1" x14ac:dyDescent="0.2">
      <c r="A15" s="101" t="s">
        <v>74</v>
      </c>
      <c r="B15" s="101"/>
      <c r="C15" s="101"/>
      <c r="D15" s="101"/>
      <c r="E15" s="101"/>
      <c r="F15" s="101"/>
      <c r="G15" s="101"/>
      <c r="H15" s="101"/>
      <c r="I15" s="101"/>
    </row>
    <row r="16" spans="1:9" ht="117" customHeight="1" x14ac:dyDescent="0.2">
      <c r="A16" s="97" t="s">
        <v>76</v>
      </c>
      <c r="B16" s="97"/>
      <c r="C16" s="97"/>
      <c r="D16" s="97"/>
      <c r="E16" s="97"/>
      <c r="F16" s="97"/>
      <c r="G16" s="97"/>
      <c r="H16" s="97"/>
      <c r="I16" s="97"/>
    </row>
    <row r="17" spans="1:9" ht="25" customHeight="1" x14ac:dyDescent="0.2">
      <c r="A17" s="101" t="s">
        <v>75</v>
      </c>
      <c r="B17" s="101"/>
      <c r="C17" s="101"/>
      <c r="D17" s="101"/>
      <c r="E17" s="101"/>
      <c r="F17" s="101"/>
      <c r="G17" s="101"/>
      <c r="H17" s="101"/>
      <c r="I17" s="101"/>
    </row>
    <row r="18" spans="1:9" ht="167" customHeight="1" x14ac:dyDescent="0.2">
      <c r="A18" s="97" t="s">
        <v>77</v>
      </c>
      <c r="B18" s="97"/>
      <c r="C18" s="97"/>
      <c r="D18" s="97"/>
      <c r="E18" s="97"/>
      <c r="F18" s="97"/>
      <c r="G18" s="97"/>
      <c r="H18" s="97"/>
      <c r="I18" s="97"/>
    </row>
    <row r="19" spans="1:9" ht="25" customHeight="1" x14ac:dyDescent="0.2">
      <c r="A19" s="92" t="s">
        <v>0</v>
      </c>
      <c r="B19" s="93" t="s">
        <v>18</v>
      </c>
      <c r="C19" s="93" t="s">
        <v>19</v>
      </c>
      <c r="D19" s="93" t="s">
        <v>20</v>
      </c>
      <c r="E19" s="93" t="s">
        <v>21</v>
      </c>
      <c r="F19" s="93" t="s">
        <v>22</v>
      </c>
      <c r="G19" s="93" t="s">
        <v>23</v>
      </c>
      <c r="H19" s="93" t="s">
        <v>78</v>
      </c>
      <c r="I19" s="93" t="s">
        <v>79</v>
      </c>
    </row>
    <row r="20" spans="1:9" ht="20" customHeight="1" x14ac:dyDescent="0.2">
      <c r="A20" s="41" t="s">
        <v>11</v>
      </c>
      <c r="B20" s="75" t="s">
        <v>51</v>
      </c>
      <c r="C20" s="75" t="s">
        <v>25</v>
      </c>
      <c r="D20" s="75" t="s">
        <v>25</v>
      </c>
      <c r="E20" s="75" t="s">
        <v>51</v>
      </c>
      <c r="F20" s="75" t="s">
        <v>51</v>
      </c>
      <c r="G20" s="75" t="s">
        <v>82</v>
      </c>
      <c r="H20" s="75" t="s">
        <v>51</v>
      </c>
      <c r="I20" s="75" t="s">
        <v>50</v>
      </c>
    </row>
    <row r="21" spans="1:9" ht="20" customHeight="1" x14ac:dyDescent="0.2">
      <c r="A21" s="42" t="s">
        <v>10</v>
      </c>
      <c r="B21" s="75" t="s">
        <v>80</v>
      </c>
      <c r="C21" s="75" t="s">
        <v>50</v>
      </c>
      <c r="D21" s="75" t="s">
        <v>50</v>
      </c>
      <c r="E21" s="75" t="s">
        <v>80</v>
      </c>
      <c r="F21" s="75" t="s">
        <v>80</v>
      </c>
      <c r="G21" s="75" t="s">
        <v>83</v>
      </c>
      <c r="H21" s="75" t="s">
        <v>80</v>
      </c>
      <c r="I21" s="75" t="s">
        <v>85</v>
      </c>
    </row>
    <row r="22" spans="1:9" ht="20" customHeight="1" x14ac:dyDescent="0.2">
      <c r="A22" s="42" t="s">
        <v>9</v>
      </c>
      <c r="B22" s="75" t="s">
        <v>81</v>
      </c>
      <c r="C22" s="75" t="s">
        <v>51</v>
      </c>
      <c r="D22" s="75" t="s">
        <v>51</v>
      </c>
      <c r="E22" s="75" t="s">
        <v>81</v>
      </c>
      <c r="F22" s="75" t="s">
        <v>81</v>
      </c>
      <c r="G22" s="75" t="s">
        <v>84</v>
      </c>
      <c r="H22" s="75" t="s">
        <v>81</v>
      </c>
      <c r="I22" s="75" t="s">
        <v>80</v>
      </c>
    </row>
    <row r="23" spans="1:9" ht="20" customHeight="1" x14ac:dyDescent="0.2">
      <c r="A23" s="41" t="s">
        <v>8</v>
      </c>
      <c r="B23" s="75" t="s">
        <v>26</v>
      </c>
      <c r="C23" s="75" t="s">
        <v>26</v>
      </c>
      <c r="D23" s="75" t="s">
        <v>26</v>
      </c>
      <c r="E23" s="75" t="s">
        <v>26</v>
      </c>
      <c r="F23" s="75" t="s">
        <v>26</v>
      </c>
      <c r="G23" s="75" t="s">
        <v>26</v>
      </c>
      <c r="H23" s="75" t="s">
        <v>26</v>
      </c>
      <c r="I23" s="75" t="s">
        <v>26</v>
      </c>
    </row>
    <row r="24" spans="1:9" ht="20" customHeight="1" x14ac:dyDescent="0.2">
      <c r="A24" s="79" t="s">
        <v>7</v>
      </c>
      <c r="B24" s="80" t="s">
        <v>17</v>
      </c>
      <c r="C24" s="80" t="s">
        <v>17</v>
      </c>
      <c r="D24" s="80" t="s">
        <v>17</v>
      </c>
      <c r="E24" s="80" t="s">
        <v>17</v>
      </c>
      <c r="F24" s="80" t="s">
        <v>17</v>
      </c>
      <c r="G24" s="80" t="s">
        <v>17</v>
      </c>
      <c r="H24" s="94" t="s">
        <v>17</v>
      </c>
      <c r="I24" s="94" t="s">
        <v>17</v>
      </c>
    </row>
    <row r="25" spans="1:9" ht="20" customHeight="1" x14ac:dyDescent="0.2">
      <c r="A25" s="85" t="s">
        <v>62</v>
      </c>
      <c r="B25" s="81"/>
      <c r="C25" s="81"/>
      <c r="D25" s="81"/>
      <c r="E25" s="81"/>
      <c r="F25" s="81"/>
      <c r="G25" s="82"/>
      <c r="H25" s="82"/>
      <c r="I25" s="82"/>
    </row>
    <row r="26" spans="1:9" s="25" customFormat="1" ht="30" customHeight="1" x14ac:dyDescent="0.2">
      <c r="A26" s="98" t="s">
        <v>55</v>
      </c>
      <c r="B26" s="98"/>
      <c r="C26" s="98"/>
      <c r="D26" s="98"/>
      <c r="E26" s="98"/>
      <c r="F26" s="98"/>
      <c r="G26" s="98"/>
      <c r="H26" s="98"/>
      <c r="I26" s="98"/>
    </row>
    <row r="27" spans="1:9" ht="40" customHeight="1" x14ac:dyDescent="0.2">
      <c r="A27" s="99" t="s">
        <v>56</v>
      </c>
      <c r="B27" s="99"/>
      <c r="C27" s="99"/>
      <c r="D27" s="99"/>
      <c r="E27" s="99"/>
      <c r="F27" s="99"/>
      <c r="G27" s="99"/>
      <c r="H27" s="99"/>
      <c r="I27" s="99"/>
    </row>
    <row r="28" spans="1:9" ht="20" customHeight="1" x14ac:dyDescent="0.2">
      <c r="A28" s="100"/>
      <c r="B28" s="100"/>
      <c r="C28" s="100"/>
      <c r="D28" s="100"/>
      <c r="E28" s="100"/>
      <c r="F28" s="100"/>
      <c r="G28" s="100"/>
      <c r="H28" s="100"/>
      <c r="I28" s="100"/>
    </row>
  </sheetData>
  <sheetProtection algorithmName="SHA-512" hashValue="uJIoIC92YVhZersXw6zM4mQ5cIB7wGu/HWxlr602rV6ZMxVUGueBAQQAohpGxH1P6jmi350HOCdsMCSmfQlEhQ==" saltValue="Vq7hGEEKvltwusokxBQjAg==" spinCount="100000" sheet="1" objects="1" scenarios="1"/>
  <mergeCells count="21">
    <mergeCell ref="A11:I11"/>
    <mergeCell ref="A12:I12"/>
    <mergeCell ref="A6:I6"/>
    <mergeCell ref="A7:I7"/>
    <mergeCell ref="A8:I8"/>
    <mergeCell ref="A9:I9"/>
    <mergeCell ref="A10:I10"/>
    <mergeCell ref="A1:I1"/>
    <mergeCell ref="A2:I2"/>
    <mergeCell ref="A3:I3"/>
    <mergeCell ref="A4:I4"/>
    <mergeCell ref="A5:I5"/>
    <mergeCell ref="A18:I18"/>
    <mergeCell ref="A26:I26"/>
    <mergeCell ref="A27:I27"/>
    <mergeCell ref="A28:I28"/>
    <mergeCell ref="A13:I13"/>
    <mergeCell ref="A14:I14"/>
    <mergeCell ref="A15:I15"/>
    <mergeCell ref="A16:I16"/>
    <mergeCell ref="A17:I17"/>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I7"/>
  <sheetViews>
    <sheetView showGridLines="0" workbookViewId="0">
      <selection activeCell="B4" sqref="B4:D7"/>
    </sheetView>
  </sheetViews>
  <sheetFormatPr baseColWidth="10" defaultRowHeight="15" x14ac:dyDescent="0.2"/>
  <cols>
    <col min="1" max="1" width="75.83203125" customWidth="1"/>
    <col min="2" max="6" width="15.83203125" customWidth="1"/>
  </cols>
  <sheetData>
    <row r="1" spans="1:9" ht="30" customHeight="1" x14ac:dyDescent="0.2">
      <c r="A1" s="102" t="s">
        <v>57</v>
      </c>
      <c r="B1" s="103"/>
      <c r="C1" s="103"/>
      <c r="D1" s="103"/>
      <c r="E1" s="103"/>
      <c r="F1" s="103"/>
      <c r="G1" s="21"/>
      <c r="H1" s="21"/>
      <c r="I1" s="24"/>
    </row>
    <row r="2" spans="1:9" s="2" customFormat="1" ht="40" customHeight="1" x14ac:dyDescent="0.2">
      <c r="A2" s="106" t="s">
        <v>45</v>
      </c>
      <c r="B2" s="107"/>
      <c r="C2" s="107"/>
      <c r="D2" s="107"/>
      <c r="E2" s="107"/>
      <c r="F2" s="108"/>
    </row>
    <row r="3" spans="1:9" ht="35" customHeight="1" x14ac:dyDescent="0.2">
      <c r="A3" s="46" t="s">
        <v>58</v>
      </c>
      <c r="B3" s="43" t="s">
        <v>32</v>
      </c>
      <c r="C3" s="43" t="s">
        <v>33</v>
      </c>
      <c r="D3" s="43" t="s">
        <v>34</v>
      </c>
      <c r="E3" s="43" t="s">
        <v>35</v>
      </c>
      <c r="F3" s="43" t="s">
        <v>36</v>
      </c>
    </row>
    <row r="4" spans="1:9" ht="30" customHeight="1" x14ac:dyDescent="0.2">
      <c r="A4" s="45" t="s">
        <v>59</v>
      </c>
      <c r="B4" s="95" t="s">
        <v>87</v>
      </c>
      <c r="C4" s="95" t="s">
        <v>88</v>
      </c>
      <c r="D4" s="95" t="s">
        <v>89</v>
      </c>
      <c r="E4" s="95" t="s">
        <v>26</v>
      </c>
      <c r="F4" s="44" t="s">
        <v>17</v>
      </c>
    </row>
    <row r="5" spans="1:9" ht="30" customHeight="1" x14ac:dyDescent="0.2">
      <c r="A5" s="45" t="s">
        <v>61</v>
      </c>
      <c r="B5" s="95" t="s">
        <v>87</v>
      </c>
      <c r="C5" s="95" t="s">
        <v>88</v>
      </c>
      <c r="D5" s="95" t="s">
        <v>89</v>
      </c>
      <c r="E5" s="95" t="s">
        <v>26</v>
      </c>
      <c r="F5" s="44" t="s">
        <v>17</v>
      </c>
    </row>
    <row r="6" spans="1:9" ht="30" customHeight="1" x14ac:dyDescent="0.2">
      <c r="A6" s="45" t="s">
        <v>60</v>
      </c>
      <c r="B6" s="95" t="s">
        <v>87</v>
      </c>
      <c r="C6" s="95" t="s">
        <v>88</v>
      </c>
      <c r="D6" s="95" t="s">
        <v>89</v>
      </c>
      <c r="E6" s="95" t="s">
        <v>26</v>
      </c>
      <c r="F6" s="44" t="s">
        <v>17</v>
      </c>
    </row>
    <row r="7" spans="1:9" ht="30" customHeight="1" x14ac:dyDescent="0.2">
      <c r="A7" s="45" t="s">
        <v>86</v>
      </c>
      <c r="B7" s="95" t="s">
        <v>87</v>
      </c>
      <c r="C7" s="95" t="s">
        <v>88</v>
      </c>
      <c r="D7" s="95" t="s">
        <v>89</v>
      </c>
      <c r="E7" s="95" t="s">
        <v>26</v>
      </c>
      <c r="F7" s="44" t="s">
        <v>17</v>
      </c>
    </row>
  </sheetData>
  <sheetProtection algorithmName="SHA-512" hashValue="AwhTGeY1GbgscR2MXdS732fSNwJ0NJiPbvhPN9mq9yRnvlFxMq0cWP+RCsCiBSLip1l942W/mkDy/IVvtT1OOw==" saltValue="ShRPwx6MCVEUAkoM9i3EBQ==" spinCount="100000" sheet="1" objects="1" scenarios="1"/>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9"/>
  <sheetViews>
    <sheetView showGridLines="0" zoomScale="75" zoomScaleNormal="100" zoomScalePageLayoutView="85" workbookViewId="0">
      <pane ySplit="1" topLeftCell="A2" activePane="bottomLeft" state="frozen"/>
      <selection pane="bottomLeft" activeCell="F1" sqref="F1:G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7" t="s">
        <v>1</v>
      </c>
      <c r="B1" s="11"/>
      <c r="C1" s="115" t="s">
        <v>5</v>
      </c>
      <c r="D1" s="116"/>
      <c r="E1" s="11"/>
      <c r="F1" s="115" t="s">
        <v>5</v>
      </c>
      <c r="G1" s="116"/>
      <c r="H1" s="11"/>
      <c r="I1" s="115" t="s">
        <v>5</v>
      </c>
      <c r="J1" s="116"/>
      <c r="K1" s="3"/>
    </row>
    <row r="2" spans="1:11" ht="33" customHeight="1" x14ac:dyDescent="0.15">
      <c r="A2" s="48" t="s">
        <v>44</v>
      </c>
      <c r="B2" s="7"/>
      <c r="C2" s="117" t="s">
        <v>15</v>
      </c>
      <c r="D2" s="118"/>
      <c r="E2" s="7"/>
      <c r="F2" s="117" t="s">
        <v>15</v>
      </c>
      <c r="G2" s="118"/>
      <c r="H2" s="7"/>
      <c r="I2" s="117" t="s">
        <v>15</v>
      </c>
      <c r="J2" s="118"/>
    </row>
    <row r="3" spans="1:11" ht="20" customHeight="1" x14ac:dyDescent="0.15">
      <c r="A3" s="83" t="str">
        <f>'Beoordelen open vragen'!A3</f>
        <v>6.1.1	PLAN VAN AANPAK AANVANG DIENSTVERLENING</v>
      </c>
      <c r="B3" s="8"/>
      <c r="C3" s="9" t="s">
        <v>15</v>
      </c>
      <c r="D3" s="10"/>
      <c r="E3" s="8"/>
      <c r="F3" s="9" t="s">
        <v>15</v>
      </c>
      <c r="G3" s="10"/>
      <c r="H3" s="8"/>
      <c r="I3" s="9" t="s">
        <v>15</v>
      </c>
      <c r="J3" s="10"/>
    </row>
    <row r="4" spans="1:11" ht="180" customHeight="1" x14ac:dyDescent="0.15">
      <c r="A4" s="84"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13" t="s">
        <v>4</v>
      </c>
      <c r="D4" s="114"/>
      <c r="E4" s="8"/>
      <c r="F4" s="113" t="s">
        <v>4</v>
      </c>
      <c r="G4" s="114"/>
      <c r="H4" s="8"/>
      <c r="I4" s="113" t="s">
        <v>4</v>
      </c>
      <c r="J4" s="114"/>
    </row>
    <row r="5" spans="1:11" ht="20" customHeight="1" x14ac:dyDescent="0.15">
      <c r="A5" s="83" t="str">
        <f>'Beoordelen open vragen'!A5</f>
        <v>6.1.2	GOED WERKGEVERSCHAP</v>
      </c>
      <c r="B5" s="8"/>
      <c r="C5" s="9" t="s">
        <v>15</v>
      </c>
      <c r="D5" s="15"/>
      <c r="E5" s="8"/>
      <c r="F5" s="9" t="s">
        <v>15</v>
      </c>
      <c r="G5" s="15"/>
      <c r="H5" s="8"/>
      <c r="I5" s="9" t="s">
        <v>15</v>
      </c>
      <c r="J5" s="15"/>
    </row>
    <row r="6" spans="1:11" ht="180" customHeight="1" x14ac:dyDescent="0.15">
      <c r="A6" s="84" t="str">
        <f>'Beoordelen open vragen'!A6</f>
        <v xml:space="preserve">Inschrijver dient te beschrijven op maximaal 2 A4 (toe te voegen op TenderNed) op welke wijze zij invulling geef aan goed werkgeverschap en beschrijft hierbij minimaal de volgende punten;
•	communicatie met potentiële kandidaten;
•	communicatie met personeel onder contract;
•	het binden en motiveren van potentiële kandidaten aan de organisatie van de inschrijver;
•	het binden en motiveren van ingezet personeel (en ZZP’ers) aan de organisatie van de inschrijver;
•	op welke wijze zij invulling geeft aan duurzame inzetbaarheid van uitgeleende medewerkers en verzuimpreventie.
•	op welke wijze zij invulling geeft aan een vitaliteitsprogramma voor haar personeel. </v>
      </c>
      <c r="B6" s="8"/>
      <c r="C6" s="113" t="s">
        <v>4</v>
      </c>
      <c r="D6" s="114"/>
      <c r="E6" s="8"/>
      <c r="F6" s="113" t="s">
        <v>4</v>
      </c>
      <c r="G6" s="114"/>
      <c r="H6" s="8"/>
      <c r="I6" s="113" t="s">
        <v>4</v>
      </c>
      <c r="J6" s="114"/>
    </row>
    <row r="7" spans="1:11" ht="20" customHeight="1" x14ac:dyDescent="0.15">
      <c r="A7" s="83" t="str">
        <f>'Beoordelen open vragen'!A7</f>
        <v>6.1.3	AANPAK WERVING EN SELECTIE PROCES</v>
      </c>
      <c r="B7" s="8"/>
      <c r="C7" s="9" t="s">
        <v>15</v>
      </c>
      <c r="D7" s="15"/>
      <c r="E7" s="8"/>
      <c r="F7" s="9" t="s">
        <v>15</v>
      </c>
      <c r="G7" s="15"/>
      <c r="H7" s="8"/>
      <c r="I7" s="9" t="s">
        <v>15</v>
      </c>
      <c r="J7" s="15"/>
    </row>
    <row r="8" spans="1:11" ht="180" customHeight="1" x14ac:dyDescent="0.15">
      <c r="A8" s="84" t="str">
        <f>'Beoordelen open vragen'!A8</f>
        <v xml:space="preserve">Inschrijver dient te beschrijven op maximaal 2 A4 (toe te voegen op TenderNed) welke werkwijze zij hanteert bij een aanvraag voor personeel voor de aanbestedende dienst. Inschrijver beschrijft hierbij minimaal;
•	het intakeproces met de aanvrager; 
•	de wijze van werven en selecteren; 
•	welke competentietest inschrijver toepast op een KCC medewerker; 
•	welke competentietest inschrijver toepast op een administratieve medewerker; 
•	de omvang van de relevante en actuele database in de regio van de aanbestedende dienst bestaande uit KCC medewerkers, administratieve functies en chauffeurs; 
•	het voorstellen van geschikte kandidaten; 
•	op welke wijze u het DNA van Avalex (bedrijfscultuur, werkomgeving en het tegen een stootje kunnen) overbrengen op de potentiele kandidaten en welke communicatiemiddelen zet u daar voor in anders dan een platte tekst;
•	de communicatie omtrent en de afronding van een zoekopdracht m.b.t een uitgezette vacature.
Hierin wordt er verwacht dat de inschrijver duidelijk beschrijft wat de rol van de opdrachtgever in dit proces is. </v>
      </c>
      <c r="B8" s="8"/>
      <c r="C8" s="113" t="s">
        <v>4</v>
      </c>
      <c r="D8" s="114"/>
      <c r="E8" s="8"/>
      <c r="F8" s="113" t="s">
        <v>4</v>
      </c>
      <c r="G8" s="114"/>
      <c r="H8" s="8"/>
      <c r="I8" s="113" t="s">
        <v>4</v>
      </c>
      <c r="J8" s="114"/>
    </row>
    <row r="9" spans="1:11" ht="20" customHeight="1" x14ac:dyDescent="0.15">
      <c r="A9" s="83" t="str">
        <f>'Beoordelen open vragen'!A9</f>
        <v>6.1.4	ONTWIKKELING INGEHUURD PERSONEEL/ DESKUNDIGHEIDSBEVORDERING</v>
      </c>
      <c r="B9" s="8"/>
      <c r="C9" s="9" t="s">
        <v>15</v>
      </c>
      <c r="D9" s="15"/>
      <c r="E9" s="8"/>
      <c r="F9" s="9" t="s">
        <v>15</v>
      </c>
      <c r="G9" s="15"/>
      <c r="H9" s="8"/>
      <c r="I9" s="9" t="s">
        <v>15</v>
      </c>
      <c r="J9" s="15"/>
    </row>
    <row r="10" spans="1:11" ht="180" customHeight="1" x14ac:dyDescent="0.15">
      <c r="A10" s="84" t="str">
        <f>'Beoordelen open vragen'!A10</f>
        <v>Inschrijver dient te beschrijven op maximaal 1 A4 (toe te voegen op TenderNed) op welke wijze zij concreet invulling geven aan het bevorderen van de deskundigheid voor de volgende functies:
-	Chauffeurs; 
-	KCC medewerkers;
-	Administratieve functies.</v>
      </c>
      <c r="B10" s="8"/>
      <c r="C10" s="113" t="s">
        <v>4</v>
      </c>
      <c r="D10" s="114"/>
      <c r="E10" s="8"/>
      <c r="F10" s="113" t="s">
        <v>4</v>
      </c>
      <c r="G10" s="114"/>
      <c r="H10" s="8"/>
      <c r="I10" s="113" t="s">
        <v>4</v>
      </c>
      <c r="J10" s="114"/>
    </row>
    <row r="11" spans="1:11" ht="20" customHeight="1" x14ac:dyDescent="0.15">
      <c r="A11" s="83" t="str">
        <f>'Beoordelen open vragen'!A11</f>
        <v>6.1.5	ADMINISTRATIEVE PROCES</v>
      </c>
      <c r="B11" s="8"/>
      <c r="C11" s="9" t="s">
        <v>15</v>
      </c>
      <c r="D11" s="15"/>
      <c r="E11" s="8"/>
      <c r="F11" s="9" t="s">
        <v>15</v>
      </c>
      <c r="G11" s="15"/>
      <c r="H11" s="8"/>
      <c r="I11" s="9" t="s">
        <v>15</v>
      </c>
      <c r="J11" s="15"/>
    </row>
    <row r="12" spans="1:11" ht="180" customHeight="1" x14ac:dyDescent="0.15">
      <c r="A12" s="84" t="str">
        <f>'Beoordelen open vragen'!A12</f>
        <v xml:space="preserve">Inschrijver dient te beschrijven op maximaal 2 A4 (toe te voegen op TenderNed) op welke wijze is uw administratieve proces ingericht van urenregistratie, goedkeuring leidinggevende, facturatie, managementinformatie en dashboard waarbij inzicht komt in aantal vacatures en vervulde vacatures, aantal uur per leidinggevende en totalen per periode (week/maand/kwartaal/jaar). </v>
      </c>
      <c r="B12" s="8"/>
      <c r="C12" s="113" t="s">
        <v>4</v>
      </c>
      <c r="D12" s="114"/>
      <c r="E12" s="8"/>
      <c r="F12" s="113" t="s">
        <v>4</v>
      </c>
      <c r="G12" s="114"/>
      <c r="H12" s="8"/>
      <c r="I12" s="113" t="s">
        <v>4</v>
      </c>
      <c r="J12" s="114"/>
    </row>
    <row r="13" spans="1:11" ht="20" customHeight="1" x14ac:dyDescent="0.15">
      <c r="A13" s="83" t="str">
        <f>'Beoordelen open vragen'!A13</f>
        <v>6.1.6	OMVANG DATABASE</v>
      </c>
      <c r="B13" s="8"/>
      <c r="C13" s="9" t="s">
        <v>15</v>
      </c>
      <c r="D13" s="15"/>
      <c r="E13" s="8"/>
      <c r="F13" s="9" t="s">
        <v>15</v>
      </c>
      <c r="G13" s="15"/>
      <c r="H13" s="8"/>
      <c r="I13" s="9" t="s">
        <v>15</v>
      </c>
      <c r="J13" s="15"/>
    </row>
    <row r="14" spans="1:11" ht="180" customHeight="1" x14ac:dyDescent="0.15">
      <c r="A14" s="84" t="str">
        <f>'Beoordelen open vragen'!A14</f>
        <v>Inschrijver dient te beschrijven op maximaal 1 A4 (toe te voegen op TenderNed) hoe groot hun database is op moment van het indienen van de inschrijving in de regio binnen een straal van 60 km van het hoofdkantoor van de opdrachtgever voor de volgende functies;
-	Chauffeurs; 
-	KCC medewerkers;
-	Administratieve functies.</v>
      </c>
      <c r="B14" s="8"/>
      <c r="C14" s="113" t="s">
        <v>4</v>
      </c>
      <c r="D14" s="114"/>
      <c r="E14" s="8"/>
      <c r="F14" s="113" t="s">
        <v>4</v>
      </c>
      <c r="G14" s="114"/>
      <c r="H14" s="8"/>
      <c r="I14" s="113" t="s">
        <v>4</v>
      </c>
      <c r="J14" s="114"/>
    </row>
    <row r="15" spans="1:11" ht="20" customHeight="1" x14ac:dyDescent="0.15">
      <c r="A15" s="83" t="str">
        <f>'Beoordelen open vragen'!A15</f>
        <v>6.1.7	ACCOUNTMANAGEMENT</v>
      </c>
      <c r="B15" s="8"/>
      <c r="C15" s="9" t="s">
        <v>15</v>
      </c>
      <c r="D15" s="15"/>
      <c r="E15" s="8"/>
      <c r="F15" s="9" t="s">
        <v>15</v>
      </c>
      <c r="G15" s="15"/>
      <c r="H15" s="8"/>
      <c r="I15" s="9" t="s">
        <v>15</v>
      </c>
      <c r="J15" s="15"/>
    </row>
    <row r="16" spans="1:11" ht="180" customHeight="1" x14ac:dyDescent="0.15">
      <c r="A16" s="84" t="str">
        <f>'Beoordelen open vragen'!A16</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6" s="8"/>
      <c r="C16" s="113" t="s">
        <v>4</v>
      </c>
      <c r="D16" s="114"/>
      <c r="E16" s="8"/>
      <c r="F16" s="113" t="s">
        <v>4</v>
      </c>
      <c r="G16" s="114"/>
      <c r="H16" s="8"/>
      <c r="I16" s="113" t="s">
        <v>4</v>
      </c>
      <c r="J16" s="114"/>
    </row>
    <row r="17" spans="1:10" ht="20" customHeight="1" x14ac:dyDescent="0.15">
      <c r="A17" s="83" t="str">
        <f>'Beoordelen open vragen'!A17</f>
        <v>6.1.8	PRAKTIJKCASUS</v>
      </c>
      <c r="B17" s="8"/>
      <c r="C17" s="9" t="s">
        <v>15</v>
      </c>
      <c r="D17" s="15"/>
      <c r="E17" s="8"/>
      <c r="F17" s="9" t="s">
        <v>15</v>
      </c>
      <c r="G17" s="15"/>
      <c r="H17" s="8"/>
      <c r="I17" s="9" t="s">
        <v>15</v>
      </c>
      <c r="J17" s="15"/>
    </row>
    <row r="18" spans="1:10" ht="180" customHeight="1" x14ac:dyDescent="0.15">
      <c r="A18" s="84" t="str">
        <f>'Beoordelen open vragen'!A18</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8" s="8"/>
      <c r="C18" s="113" t="s">
        <v>4</v>
      </c>
      <c r="D18" s="114"/>
      <c r="E18" s="8"/>
      <c r="F18" s="113" t="s">
        <v>4</v>
      </c>
      <c r="G18" s="114"/>
      <c r="H18" s="8"/>
      <c r="I18" s="113" t="s">
        <v>4</v>
      </c>
      <c r="J18" s="114"/>
    </row>
    <row r="19" spans="1:10" ht="15" customHeight="1" x14ac:dyDescent="0.15">
      <c r="A19" s="76"/>
      <c r="B19" s="37"/>
      <c r="C19" s="119"/>
      <c r="D19" s="120"/>
      <c r="E19" s="37"/>
      <c r="F19" s="119"/>
      <c r="G19" s="120"/>
      <c r="H19" s="37"/>
      <c r="I19" s="77"/>
      <c r="J19" s="78"/>
    </row>
    <row r="21" spans="1:10" ht="33" customHeight="1" x14ac:dyDescent="0.15">
      <c r="A21" s="48" t="str">
        <f>'Beoordelen interview'!A1</f>
        <v>INTERVIEW SLEUTELFUNCTIONARISSEN</v>
      </c>
      <c r="B21" s="7"/>
      <c r="C21" s="117" t="s">
        <v>15</v>
      </c>
      <c r="D21" s="118"/>
      <c r="E21" s="7"/>
      <c r="F21" s="117" t="s">
        <v>15</v>
      </c>
      <c r="G21" s="118"/>
      <c r="H21" s="7"/>
      <c r="I21" s="117" t="s">
        <v>15</v>
      </c>
      <c r="J21" s="118"/>
    </row>
    <row r="22" spans="1:10" s="1" customFormat="1" ht="20" customHeight="1" x14ac:dyDescent="0.15">
      <c r="A22" s="109" t="str">
        <f>'Beoordelen interview'!A4:A4</f>
        <v>Vraag 1</v>
      </c>
      <c r="B22" s="28"/>
      <c r="C22" s="29" t="s">
        <v>15</v>
      </c>
      <c r="D22" s="30"/>
      <c r="E22" s="28"/>
      <c r="F22" s="29" t="s">
        <v>15</v>
      </c>
      <c r="G22" s="30"/>
      <c r="H22" s="28"/>
      <c r="I22" s="31" t="s">
        <v>15</v>
      </c>
      <c r="J22" s="30"/>
    </row>
    <row r="23" spans="1:10" s="1" customFormat="1" ht="180" customHeight="1" x14ac:dyDescent="0.15">
      <c r="A23" s="110"/>
      <c r="B23" s="28"/>
      <c r="C23" s="111" t="s">
        <v>4</v>
      </c>
      <c r="D23" s="112"/>
      <c r="E23" s="28"/>
      <c r="F23" s="111" t="s">
        <v>4</v>
      </c>
      <c r="G23" s="112"/>
      <c r="H23" s="28"/>
      <c r="I23" s="111" t="s">
        <v>4</v>
      </c>
      <c r="J23" s="112"/>
    </row>
    <row r="24" spans="1:10" s="1" customFormat="1" ht="20" customHeight="1" x14ac:dyDescent="0.15">
      <c r="A24" s="109" t="str">
        <f>'Beoordelen interview'!A5:A5</f>
        <v>Vraag 2</v>
      </c>
      <c r="B24" s="28"/>
      <c r="C24" s="29" t="s">
        <v>15</v>
      </c>
      <c r="D24" s="30"/>
      <c r="E24" s="28"/>
      <c r="F24" s="29" t="s">
        <v>15</v>
      </c>
      <c r="G24" s="30"/>
      <c r="H24" s="28"/>
      <c r="I24" s="31" t="s">
        <v>15</v>
      </c>
      <c r="J24" s="30"/>
    </row>
    <row r="25" spans="1:10" s="1" customFormat="1" ht="180" customHeight="1" x14ac:dyDescent="0.15">
      <c r="A25" s="110"/>
      <c r="B25" s="28"/>
      <c r="C25" s="111" t="s">
        <v>4</v>
      </c>
      <c r="D25" s="112"/>
      <c r="E25" s="28"/>
      <c r="F25" s="111" t="s">
        <v>4</v>
      </c>
      <c r="G25" s="112"/>
      <c r="H25" s="28"/>
      <c r="I25" s="111" t="s">
        <v>4</v>
      </c>
      <c r="J25" s="112"/>
    </row>
    <row r="26" spans="1:10" s="1" customFormat="1" ht="20" customHeight="1" x14ac:dyDescent="0.15">
      <c r="A26" s="109" t="str">
        <f>'Beoordelen interview'!A6:A6</f>
        <v>Vraag 3</v>
      </c>
      <c r="B26" s="28"/>
      <c r="C26" s="29" t="s">
        <v>15</v>
      </c>
      <c r="D26" s="30"/>
      <c r="E26" s="28"/>
      <c r="F26" s="29" t="s">
        <v>15</v>
      </c>
      <c r="G26" s="30"/>
      <c r="H26" s="28"/>
      <c r="I26" s="31" t="s">
        <v>15</v>
      </c>
      <c r="J26" s="30"/>
    </row>
    <row r="27" spans="1:10" s="1" customFormat="1" ht="181" customHeight="1" x14ac:dyDescent="0.15">
      <c r="A27" s="110"/>
      <c r="B27" s="28"/>
      <c r="C27" s="111" t="s">
        <v>4</v>
      </c>
      <c r="D27" s="112"/>
      <c r="E27" s="28"/>
      <c r="F27" s="111" t="s">
        <v>4</v>
      </c>
      <c r="G27" s="112"/>
      <c r="H27" s="28"/>
      <c r="I27" s="111" t="s">
        <v>4</v>
      </c>
      <c r="J27" s="112"/>
    </row>
    <row r="28" spans="1:10" s="1" customFormat="1" ht="20" customHeight="1" x14ac:dyDescent="0.15">
      <c r="A28" s="109" t="str">
        <f>'Beoordelen interview'!A7:A7</f>
        <v>Vraag 4</v>
      </c>
      <c r="B28" s="28"/>
      <c r="C28" s="29" t="s">
        <v>62</v>
      </c>
      <c r="D28" s="30"/>
      <c r="E28" s="28"/>
      <c r="F28" s="29" t="s">
        <v>15</v>
      </c>
      <c r="G28" s="30"/>
      <c r="H28" s="28"/>
      <c r="I28" s="31" t="s">
        <v>15</v>
      </c>
      <c r="J28" s="30"/>
    </row>
    <row r="29" spans="1:10" s="1" customFormat="1" ht="181" customHeight="1" x14ac:dyDescent="0.15">
      <c r="A29" s="110"/>
      <c r="B29" s="28"/>
      <c r="C29" s="111" t="s">
        <v>4</v>
      </c>
      <c r="D29" s="112"/>
      <c r="E29" s="28"/>
      <c r="F29" s="111" t="s">
        <v>4</v>
      </c>
      <c r="G29" s="112"/>
      <c r="H29" s="28"/>
      <c r="I29" s="111" t="s">
        <v>4</v>
      </c>
      <c r="J29" s="112"/>
    </row>
  </sheetData>
  <sheetProtection algorithmName="SHA-512" hashValue="2yBLYLPhZ0Ag+uTG18rMjOb4tbi6AkSdxpbi2bK6xi/AdyEWT4vkaOvngN4b7x3l6j9i1nHJk/BZvnUbowPPAA==" saltValue="rRh5H2qTDqQ1HkA6/l7DWg==" spinCount="100000" sheet="1" objects="1" scenarios="1"/>
  <mergeCells count="51">
    <mergeCell ref="F21:G21"/>
    <mergeCell ref="I23:J23"/>
    <mergeCell ref="I25:J25"/>
    <mergeCell ref="I27:J27"/>
    <mergeCell ref="A24:A25"/>
    <mergeCell ref="C25:D25"/>
    <mergeCell ref="F25:G25"/>
    <mergeCell ref="A26:A27"/>
    <mergeCell ref="C27:D27"/>
    <mergeCell ref="F27:G27"/>
    <mergeCell ref="A22:A23"/>
    <mergeCell ref="C23:D23"/>
    <mergeCell ref="F23:G23"/>
    <mergeCell ref="I21:J21"/>
    <mergeCell ref="C21:D21"/>
    <mergeCell ref="I1:J1"/>
    <mergeCell ref="I8:J8"/>
    <mergeCell ref="I10:J10"/>
    <mergeCell ref="C2:D2"/>
    <mergeCell ref="I2:J2"/>
    <mergeCell ref="C1:D1"/>
    <mergeCell ref="F1:G1"/>
    <mergeCell ref="F8:G8"/>
    <mergeCell ref="F10:G10"/>
    <mergeCell ref="F2:G2"/>
    <mergeCell ref="C4:D4"/>
    <mergeCell ref="F4:G4"/>
    <mergeCell ref="I6:J6"/>
    <mergeCell ref="I4:J4"/>
    <mergeCell ref="F6:G6"/>
    <mergeCell ref="C6:D6"/>
    <mergeCell ref="C8:D8"/>
    <mergeCell ref="C10:D10"/>
    <mergeCell ref="I12:J12"/>
    <mergeCell ref="F12:G12"/>
    <mergeCell ref="A28:A29"/>
    <mergeCell ref="C29:D29"/>
    <mergeCell ref="F29:G29"/>
    <mergeCell ref="I29:J29"/>
    <mergeCell ref="C12:D12"/>
    <mergeCell ref="C14:D14"/>
    <mergeCell ref="I14:J14"/>
    <mergeCell ref="C19:D19"/>
    <mergeCell ref="F19:G19"/>
    <mergeCell ref="F14:G14"/>
    <mergeCell ref="C16:D16"/>
    <mergeCell ref="F16:G16"/>
    <mergeCell ref="I16:J16"/>
    <mergeCell ref="I18:J18"/>
    <mergeCell ref="F18:G18"/>
    <mergeCell ref="C18:D18"/>
  </mergeCells>
  <dataValidations count="1">
    <dataValidation type="list" errorStyle="warning" allowBlank="1" showErrorMessage="1" error="Voer juiste waarde in. " sqref="C5 F5 I5 C7 F7 I7 C9 F9 I9 C11 F11 I11 C3 F3 I3 C13 F13 I13 C22 C24 I22 I24 C26 I26 F22 F24 F26 C15 F15 I15 I17 F17 C17 C28 I28 F28" xr:uid="{E4339DB7-DDBB-714B-A3A1-AA2513C76E83}">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9"/>
  <sheetViews>
    <sheetView showGridLines="0" zoomScale="80" zoomScaleNormal="80" zoomScalePageLayoutView="85" workbookViewId="0">
      <pane ySplit="1" topLeftCell="A2" activePane="bottomLeft" state="frozen"/>
      <selection pane="bottomLeft" activeCell="I1" sqref="B1:J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7" t="s">
        <v>2</v>
      </c>
      <c r="B1" s="11"/>
      <c r="C1" s="157" t="str">
        <f>'Beoordelaar 1'!C1</f>
        <v>&lt;NAAM INSCHRIJVER&gt;</v>
      </c>
      <c r="D1" s="158"/>
      <c r="E1" s="11"/>
      <c r="F1" s="157" t="str">
        <f>'Beoordelaar 1'!F1</f>
        <v>&lt;NAAM INSCHRIJVER&gt;</v>
      </c>
      <c r="G1" s="158"/>
      <c r="H1" s="11"/>
      <c r="I1" s="157" t="str">
        <f>'Beoordelaar 1'!I1</f>
        <v>&lt;NAAM INSCHRIJVER&gt;</v>
      </c>
      <c r="J1" s="158"/>
      <c r="K1" s="3"/>
    </row>
    <row r="2" spans="1:11" ht="33" customHeight="1" x14ac:dyDescent="0.15">
      <c r="A2" s="48" t="s">
        <v>44</v>
      </c>
      <c r="B2" s="7"/>
      <c r="C2" s="117" t="s">
        <v>15</v>
      </c>
      <c r="D2" s="118"/>
      <c r="E2" s="7"/>
      <c r="F2" s="117" t="s">
        <v>15</v>
      </c>
      <c r="G2" s="118"/>
      <c r="H2" s="7"/>
      <c r="I2" s="117" t="s">
        <v>15</v>
      </c>
      <c r="J2" s="118"/>
    </row>
    <row r="3" spans="1:11" ht="20" customHeight="1" x14ac:dyDescent="0.15">
      <c r="A3" s="83" t="str">
        <f>'Beoordelen open vragen'!A3</f>
        <v>6.1.1	PLAN VAN AANPAK AANVANG DIENSTVERLENING</v>
      </c>
      <c r="B3" s="8"/>
      <c r="C3" s="9" t="s">
        <v>15</v>
      </c>
      <c r="D3" s="10"/>
      <c r="E3" s="8"/>
      <c r="F3" s="9" t="s">
        <v>15</v>
      </c>
      <c r="G3" s="10"/>
      <c r="H3" s="8"/>
      <c r="I3" s="9" t="s">
        <v>15</v>
      </c>
      <c r="J3" s="10"/>
    </row>
    <row r="4" spans="1:11" ht="180" customHeight="1" x14ac:dyDescent="0.15">
      <c r="A4" s="84"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13" t="s">
        <v>4</v>
      </c>
      <c r="D4" s="114"/>
      <c r="E4" s="8"/>
      <c r="F4" s="113" t="s">
        <v>4</v>
      </c>
      <c r="G4" s="114"/>
      <c r="H4" s="8"/>
      <c r="I4" s="113" t="s">
        <v>4</v>
      </c>
      <c r="J4" s="114"/>
    </row>
    <row r="5" spans="1:11" ht="20" customHeight="1" x14ac:dyDescent="0.15">
      <c r="A5" s="83" t="str">
        <f>'Beoordelen open vragen'!A5</f>
        <v>6.1.2	GOED WERKGEVERSCHAP</v>
      </c>
      <c r="B5" s="8"/>
      <c r="C5" s="9" t="s">
        <v>15</v>
      </c>
      <c r="D5" s="15"/>
      <c r="E5" s="8"/>
      <c r="F5" s="9" t="s">
        <v>15</v>
      </c>
      <c r="G5" s="15"/>
      <c r="H5" s="8"/>
      <c r="I5" s="9" t="s">
        <v>15</v>
      </c>
      <c r="J5" s="15"/>
    </row>
    <row r="6" spans="1:11" ht="180" customHeight="1" x14ac:dyDescent="0.15">
      <c r="A6" s="84" t="str">
        <f>'Beoordelen open vragen'!A6</f>
        <v xml:space="preserve">Inschrijver dient te beschrijven op maximaal 2 A4 (toe te voegen op TenderNed) op welke wijze zij invulling geef aan goed werkgeverschap en beschrijft hierbij minimaal de volgende punten;
•	communicatie met potentiële kandidaten;
•	communicatie met personeel onder contract;
•	het binden en motiveren van potentiële kandidaten aan de organisatie van de inschrijver;
•	het binden en motiveren van ingezet personeel (en ZZP’ers) aan de organisatie van de inschrijver;
•	op welke wijze zij invulling geeft aan duurzame inzetbaarheid van uitgeleende medewerkers en verzuimpreventie.
•	op welke wijze zij invulling geeft aan een vitaliteitsprogramma voor haar personeel. </v>
      </c>
      <c r="B6" s="8"/>
      <c r="C6" s="113" t="s">
        <v>4</v>
      </c>
      <c r="D6" s="114"/>
      <c r="E6" s="8"/>
      <c r="F6" s="113" t="s">
        <v>4</v>
      </c>
      <c r="G6" s="114"/>
      <c r="H6" s="8"/>
      <c r="I6" s="113" t="s">
        <v>4</v>
      </c>
      <c r="J6" s="114"/>
    </row>
    <row r="7" spans="1:11" ht="20" customHeight="1" x14ac:dyDescent="0.15">
      <c r="A7" s="83" t="str">
        <f>'Beoordelen open vragen'!A7</f>
        <v>6.1.3	AANPAK WERVING EN SELECTIE PROCES</v>
      </c>
      <c r="B7" s="8"/>
      <c r="C7" s="9" t="s">
        <v>15</v>
      </c>
      <c r="D7" s="15"/>
      <c r="E7" s="8"/>
      <c r="F7" s="9" t="s">
        <v>15</v>
      </c>
      <c r="G7" s="15"/>
      <c r="H7" s="8"/>
      <c r="I7" s="9" t="s">
        <v>15</v>
      </c>
      <c r="J7" s="15"/>
    </row>
    <row r="8" spans="1:11" ht="180" customHeight="1" x14ac:dyDescent="0.15">
      <c r="A8" s="84" t="str">
        <f>'Beoordelen open vragen'!A8</f>
        <v xml:space="preserve">Inschrijver dient te beschrijven op maximaal 2 A4 (toe te voegen op TenderNed) welke werkwijze zij hanteert bij een aanvraag voor personeel voor de aanbestedende dienst. Inschrijver beschrijft hierbij minimaal;
•	het intakeproces met de aanvrager; 
•	de wijze van werven en selecteren; 
•	welke competentietest inschrijver toepast op een KCC medewerker; 
•	welke competentietest inschrijver toepast op een administratieve medewerker; 
•	de omvang van de relevante en actuele database in de regio van de aanbestedende dienst bestaande uit KCC medewerkers, administratieve functies en chauffeurs; 
•	het voorstellen van geschikte kandidaten; 
•	op welke wijze u het DNA van Avalex (bedrijfscultuur, werkomgeving en het tegen een stootje kunnen) overbrengen op de potentiele kandidaten en welke communicatiemiddelen zet u daar voor in anders dan een platte tekst;
•	de communicatie omtrent en de afronding van een zoekopdracht m.b.t een uitgezette vacature.
Hierin wordt er verwacht dat de inschrijver duidelijk beschrijft wat de rol van de opdrachtgever in dit proces is. </v>
      </c>
      <c r="B8" s="8"/>
      <c r="C8" s="113" t="s">
        <v>4</v>
      </c>
      <c r="D8" s="114"/>
      <c r="E8" s="8"/>
      <c r="F8" s="113" t="s">
        <v>4</v>
      </c>
      <c r="G8" s="114"/>
      <c r="H8" s="8"/>
      <c r="I8" s="113" t="s">
        <v>4</v>
      </c>
      <c r="J8" s="114"/>
    </row>
    <row r="9" spans="1:11" ht="20" customHeight="1" x14ac:dyDescent="0.15">
      <c r="A9" s="83" t="str">
        <f>'Beoordelen open vragen'!A9</f>
        <v>6.1.4	ONTWIKKELING INGEHUURD PERSONEEL/ DESKUNDIGHEIDSBEVORDERING</v>
      </c>
      <c r="B9" s="8"/>
      <c r="C9" s="9" t="s">
        <v>15</v>
      </c>
      <c r="D9" s="15"/>
      <c r="E9" s="8"/>
      <c r="F9" s="9" t="s">
        <v>15</v>
      </c>
      <c r="G9" s="15"/>
      <c r="H9" s="8"/>
      <c r="I9" s="9" t="s">
        <v>15</v>
      </c>
      <c r="J9" s="15"/>
    </row>
    <row r="10" spans="1:11" ht="180" customHeight="1" x14ac:dyDescent="0.15">
      <c r="A10" s="84" t="str">
        <f>'Beoordelen open vragen'!A10</f>
        <v>Inschrijver dient te beschrijven op maximaal 1 A4 (toe te voegen op TenderNed) op welke wijze zij concreet invulling geven aan het bevorderen van de deskundigheid voor de volgende functies:
-	Chauffeurs; 
-	KCC medewerkers;
-	Administratieve functies.</v>
      </c>
      <c r="B10" s="8"/>
      <c r="C10" s="113" t="s">
        <v>4</v>
      </c>
      <c r="D10" s="114"/>
      <c r="E10" s="8"/>
      <c r="F10" s="113" t="s">
        <v>4</v>
      </c>
      <c r="G10" s="114"/>
      <c r="H10" s="8"/>
      <c r="I10" s="113" t="s">
        <v>4</v>
      </c>
      <c r="J10" s="114"/>
    </row>
    <row r="11" spans="1:11" ht="20" customHeight="1" x14ac:dyDescent="0.15">
      <c r="A11" s="83" t="str">
        <f>'Beoordelen open vragen'!A11</f>
        <v>6.1.5	ADMINISTRATIEVE PROCES</v>
      </c>
      <c r="B11" s="8"/>
      <c r="C11" s="9" t="s">
        <v>15</v>
      </c>
      <c r="D11" s="15"/>
      <c r="E11" s="8"/>
      <c r="F11" s="9" t="s">
        <v>15</v>
      </c>
      <c r="G11" s="15"/>
      <c r="H11" s="8"/>
      <c r="I11" s="9" t="s">
        <v>15</v>
      </c>
      <c r="J11" s="15"/>
    </row>
    <row r="12" spans="1:11" ht="180" customHeight="1" x14ac:dyDescent="0.15">
      <c r="A12" s="84" t="str">
        <f>'Beoordelen open vragen'!A12</f>
        <v xml:space="preserve">Inschrijver dient te beschrijven op maximaal 2 A4 (toe te voegen op TenderNed) op welke wijze is uw administratieve proces ingericht van urenregistratie, goedkeuring leidinggevende, facturatie, managementinformatie en dashboard waarbij inzicht komt in aantal vacatures en vervulde vacatures, aantal uur per leidinggevende en totalen per periode (week/maand/kwartaal/jaar). </v>
      </c>
      <c r="B12" s="8"/>
      <c r="C12" s="113" t="s">
        <v>4</v>
      </c>
      <c r="D12" s="114"/>
      <c r="E12" s="8"/>
      <c r="F12" s="113" t="s">
        <v>4</v>
      </c>
      <c r="G12" s="114"/>
      <c r="H12" s="8"/>
      <c r="I12" s="113" t="s">
        <v>4</v>
      </c>
      <c r="J12" s="114"/>
    </row>
    <row r="13" spans="1:11" ht="20" customHeight="1" x14ac:dyDescent="0.15">
      <c r="A13" s="83" t="str">
        <f>'Beoordelen open vragen'!A13</f>
        <v>6.1.6	OMVANG DATABASE</v>
      </c>
      <c r="B13" s="8"/>
      <c r="C13" s="9" t="s">
        <v>15</v>
      </c>
      <c r="D13" s="15"/>
      <c r="E13" s="8"/>
      <c r="F13" s="9" t="s">
        <v>15</v>
      </c>
      <c r="G13" s="15"/>
      <c r="H13" s="8"/>
      <c r="I13" s="9" t="s">
        <v>15</v>
      </c>
      <c r="J13" s="15"/>
    </row>
    <row r="14" spans="1:11" ht="180" customHeight="1" x14ac:dyDescent="0.15">
      <c r="A14" s="84" t="str">
        <f>'Beoordelen open vragen'!A14</f>
        <v>Inschrijver dient te beschrijven op maximaal 1 A4 (toe te voegen op TenderNed) hoe groot hun database is op moment van het indienen van de inschrijving in de regio binnen een straal van 60 km van het hoofdkantoor van de opdrachtgever voor de volgende functies;
-	Chauffeurs; 
-	KCC medewerkers;
-	Administratieve functies.</v>
      </c>
      <c r="B14" s="8"/>
      <c r="C14" s="113" t="s">
        <v>4</v>
      </c>
      <c r="D14" s="114"/>
      <c r="E14" s="8"/>
      <c r="F14" s="113" t="s">
        <v>4</v>
      </c>
      <c r="G14" s="114"/>
      <c r="H14" s="8"/>
      <c r="I14" s="113" t="s">
        <v>4</v>
      </c>
      <c r="J14" s="114"/>
    </row>
    <row r="15" spans="1:11" ht="20" customHeight="1" x14ac:dyDescent="0.15">
      <c r="A15" s="83" t="str">
        <f>'Beoordelen open vragen'!A15</f>
        <v>6.1.7	ACCOUNTMANAGEMENT</v>
      </c>
      <c r="B15" s="8"/>
      <c r="C15" s="9" t="s">
        <v>15</v>
      </c>
      <c r="D15" s="15"/>
      <c r="E15" s="8"/>
      <c r="F15" s="9" t="s">
        <v>15</v>
      </c>
      <c r="G15" s="15"/>
      <c r="H15" s="8"/>
      <c r="I15" s="9" t="s">
        <v>15</v>
      </c>
      <c r="J15" s="15"/>
    </row>
    <row r="16" spans="1:11" ht="180" customHeight="1" x14ac:dyDescent="0.15">
      <c r="A16" s="84" t="str">
        <f>'Beoordelen open vragen'!A16</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6" s="8"/>
      <c r="C16" s="113" t="s">
        <v>4</v>
      </c>
      <c r="D16" s="114"/>
      <c r="E16" s="8"/>
      <c r="F16" s="113" t="s">
        <v>4</v>
      </c>
      <c r="G16" s="114"/>
      <c r="H16" s="8"/>
      <c r="I16" s="113" t="s">
        <v>4</v>
      </c>
      <c r="J16" s="114"/>
    </row>
    <row r="17" spans="1:10" ht="20" customHeight="1" x14ac:dyDescent="0.15">
      <c r="A17" s="83" t="str">
        <f>'Beoordelen open vragen'!A17</f>
        <v>6.1.8	PRAKTIJKCASUS</v>
      </c>
      <c r="B17" s="8"/>
      <c r="C17" s="9" t="s">
        <v>15</v>
      </c>
      <c r="D17" s="15"/>
      <c r="E17" s="8"/>
      <c r="F17" s="9" t="s">
        <v>15</v>
      </c>
      <c r="G17" s="15"/>
      <c r="H17" s="8"/>
      <c r="I17" s="9" t="s">
        <v>15</v>
      </c>
      <c r="J17" s="15"/>
    </row>
    <row r="18" spans="1:10" ht="180" customHeight="1" x14ac:dyDescent="0.15">
      <c r="A18" s="84" t="str">
        <f>'Beoordelen open vragen'!A18</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8" s="8"/>
      <c r="C18" s="113" t="s">
        <v>4</v>
      </c>
      <c r="D18" s="114"/>
      <c r="E18" s="8"/>
      <c r="F18" s="113" t="s">
        <v>4</v>
      </c>
      <c r="G18" s="114"/>
      <c r="H18" s="8"/>
      <c r="I18" s="113" t="s">
        <v>4</v>
      </c>
      <c r="J18" s="114"/>
    </row>
    <row r="19" spans="1:10" ht="15" customHeight="1" x14ac:dyDescent="0.15">
      <c r="A19" s="76"/>
      <c r="B19" s="37"/>
      <c r="C19" s="119"/>
      <c r="D19" s="120"/>
      <c r="E19" s="37"/>
      <c r="F19" s="119"/>
      <c r="G19" s="120"/>
      <c r="H19" s="37"/>
      <c r="I19" s="77"/>
      <c r="J19" s="78"/>
    </row>
    <row r="21" spans="1:10" ht="33" customHeight="1" x14ac:dyDescent="0.15">
      <c r="A21" s="48" t="str">
        <f>'Beoordelen interview'!A1</f>
        <v>INTERVIEW SLEUTELFUNCTIONARISSEN</v>
      </c>
      <c r="B21" s="7"/>
      <c r="C21" s="117" t="s">
        <v>15</v>
      </c>
      <c r="D21" s="118"/>
      <c r="E21" s="7"/>
      <c r="F21" s="117" t="s">
        <v>15</v>
      </c>
      <c r="G21" s="118"/>
      <c r="H21" s="7"/>
      <c r="I21" s="117" t="s">
        <v>15</v>
      </c>
      <c r="J21" s="118"/>
    </row>
    <row r="22" spans="1:10" s="1" customFormat="1" ht="20" customHeight="1" x14ac:dyDescent="0.15">
      <c r="A22" s="109" t="str">
        <f>'Beoordelen interview'!A4:A4</f>
        <v>Vraag 1</v>
      </c>
      <c r="B22" s="28"/>
      <c r="C22" s="29" t="s">
        <v>15</v>
      </c>
      <c r="D22" s="30"/>
      <c r="E22" s="28"/>
      <c r="F22" s="29" t="s">
        <v>15</v>
      </c>
      <c r="G22" s="30"/>
      <c r="H22" s="28"/>
      <c r="I22" s="31" t="s">
        <v>15</v>
      </c>
      <c r="J22" s="30"/>
    </row>
    <row r="23" spans="1:10" s="1" customFormat="1" ht="180" customHeight="1" x14ac:dyDescent="0.15">
      <c r="A23" s="110"/>
      <c r="B23" s="28"/>
      <c r="C23" s="111" t="s">
        <v>4</v>
      </c>
      <c r="D23" s="112"/>
      <c r="E23" s="28"/>
      <c r="F23" s="111" t="s">
        <v>4</v>
      </c>
      <c r="G23" s="112"/>
      <c r="H23" s="28"/>
      <c r="I23" s="111" t="s">
        <v>4</v>
      </c>
      <c r="J23" s="112"/>
    </row>
    <row r="24" spans="1:10" s="1" customFormat="1" ht="20" customHeight="1" x14ac:dyDescent="0.15">
      <c r="A24" s="109" t="str">
        <f>'Beoordelen interview'!A5:A5</f>
        <v>Vraag 2</v>
      </c>
      <c r="B24" s="28"/>
      <c r="C24" s="29" t="s">
        <v>15</v>
      </c>
      <c r="D24" s="30"/>
      <c r="E24" s="28"/>
      <c r="F24" s="29" t="s">
        <v>15</v>
      </c>
      <c r="G24" s="30"/>
      <c r="H24" s="28"/>
      <c r="I24" s="31" t="s">
        <v>15</v>
      </c>
      <c r="J24" s="30"/>
    </row>
    <row r="25" spans="1:10" s="1" customFormat="1" ht="180" customHeight="1" x14ac:dyDescent="0.15">
      <c r="A25" s="110"/>
      <c r="B25" s="28"/>
      <c r="C25" s="111" t="s">
        <v>4</v>
      </c>
      <c r="D25" s="112"/>
      <c r="E25" s="28"/>
      <c r="F25" s="111" t="s">
        <v>4</v>
      </c>
      <c r="G25" s="112"/>
      <c r="H25" s="28"/>
      <c r="I25" s="111" t="s">
        <v>4</v>
      </c>
      <c r="J25" s="112"/>
    </row>
    <row r="26" spans="1:10" s="1" customFormat="1" ht="20" customHeight="1" x14ac:dyDescent="0.15">
      <c r="A26" s="109" t="str">
        <f>'Beoordelen interview'!A6:A6</f>
        <v>Vraag 3</v>
      </c>
      <c r="B26" s="28"/>
      <c r="C26" s="29" t="s">
        <v>15</v>
      </c>
      <c r="D26" s="30"/>
      <c r="E26" s="28"/>
      <c r="F26" s="29" t="s">
        <v>15</v>
      </c>
      <c r="G26" s="30"/>
      <c r="H26" s="28"/>
      <c r="I26" s="31" t="s">
        <v>15</v>
      </c>
      <c r="J26" s="30"/>
    </row>
    <row r="27" spans="1:10" s="1" customFormat="1" ht="181" customHeight="1" x14ac:dyDescent="0.15">
      <c r="A27" s="110"/>
      <c r="B27" s="28"/>
      <c r="C27" s="111" t="s">
        <v>4</v>
      </c>
      <c r="D27" s="112"/>
      <c r="E27" s="28"/>
      <c r="F27" s="111" t="s">
        <v>4</v>
      </c>
      <c r="G27" s="112"/>
      <c r="H27" s="28"/>
      <c r="I27" s="111" t="s">
        <v>4</v>
      </c>
      <c r="J27" s="112"/>
    </row>
    <row r="28" spans="1:10" s="1" customFormat="1" ht="20" customHeight="1" x14ac:dyDescent="0.15">
      <c r="A28" s="109" t="str">
        <f>'Beoordelen interview'!A7:A7</f>
        <v>Vraag 4</v>
      </c>
      <c r="B28" s="28"/>
      <c r="C28" s="29" t="s">
        <v>62</v>
      </c>
      <c r="D28" s="30"/>
      <c r="E28" s="28"/>
      <c r="F28" s="29" t="s">
        <v>15</v>
      </c>
      <c r="G28" s="30"/>
      <c r="H28" s="28"/>
      <c r="I28" s="31" t="s">
        <v>15</v>
      </c>
      <c r="J28" s="30"/>
    </row>
    <row r="29" spans="1:10" s="1" customFormat="1" ht="181" customHeight="1" x14ac:dyDescent="0.15">
      <c r="A29" s="110"/>
      <c r="B29" s="28"/>
      <c r="C29" s="111" t="s">
        <v>4</v>
      </c>
      <c r="D29" s="112"/>
      <c r="E29" s="28"/>
      <c r="F29" s="111" t="s">
        <v>4</v>
      </c>
      <c r="G29" s="112"/>
      <c r="H29" s="28"/>
      <c r="I29" s="111" t="s">
        <v>4</v>
      </c>
      <c r="J29" s="112"/>
    </row>
  </sheetData>
  <sheetProtection algorithmName="SHA-512" hashValue="FSyDhtarA4zyndNKCET+avEDv83TX8HBzXcCP3Dc5Y3P1dE1mpKdvhzTJ8iaYBZq+PTQ1jYblfrfRLw23SEp7w==" saltValue="jDmyCI3J/QUhp8d7iWATyA==" spinCount="100000" sheet="1" objects="1" scenarios="1"/>
  <mergeCells count="51">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I14:J14"/>
    <mergeCell ref="C12:D12"/>
    <mergeCell ref="F12:G12"/>
    <mergeCell ref="I12:J12"/>
    <mergeCell ref="I10:J10"/>
    <mergeCell ref="C10:D10"/>
    <mergeCell ref="F10:G10"/>
    <mergeCell ref="C14:D14"/>
    <mergeCell ref="F14:G14"/>
    <mergeCell ref="A26:A27"/>
    <mergeCell ref="C27:D27"/>
    <mergeCell ref="F27:G27"/>
    <mergeCell ref="I27:J27"/>
    <mergeCell ref="C21:D21"/>
    <mergeCell ref="F21:G21"/>
    <mergeCell ref="I21:J21"/>
    <mergeCell ref="A24:A25"/>
    <mergeCell ref="C25:D25"/>
    <mergeCell ref="F25:G25"/>
    <mergeCell ref="I25:J25"/>
    <mergeCell ref="A28:A29"/>
    <mergeCell ref="C29:D29"/>
    <mergeCell ref="F29:G29"/>
    <mergeCell ref="I29:J29"/>
    <mergeCell ref="I16:J16"/>
    <mergeCell ref="I18:J18"/>
    <mergeCell ref="F18:G18"/>
    <mergeCell ref="C18:D18"/>
    <mergeCell ref="A22:A23"/>
    <mergeCell ref="C23:D23"/>
    <mergeCell ref="F23:G23"/>
    <mergeCell ref="I23:J23"/>
    <mergeCell ref="C16:D16"/>
    <mergeCell ref="F16:G16"/>
    <mergeCell ref="C19:D19"/>
    <mergeCell ref="F19:G19"/>
  </mergeCells>
  <dataValidations count="1">
    <dataValidation type="list" errorStyle="warning" allowBlank="1" showErrorMessage="1" error="Voer juiste waarde in. " sqref="C5 F5 I5 C7 F7 I7 C9 F9 I9 C11 F11 I11 C3 F3 I3 C13 F13 I13 C22 C24 I22 I24 C26 I26 F22 F24 F26 C15 F15 I15 I17 F17 C17 C28 I28 F28" xr:uid="{E063E509-7880-8547-8301-21CAD287F1CD}">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9"/>
  <sheetViews>
    <sheetView showGridLines="0" zoomScale="80" zoomScaleNormal="80" zoomScalePageLayoutView="85" workbookViewId="0">
      <pane ySplit="1" topLeftCell="A2" activePane="bottomLeft" state="frozen"/>
      <selection pane="bottomLeft" activeCell="I1" sqref="B1:J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7" t="s">
        <v>3</v>
      </c>
      <c r="B1" s="11"/>
      <c r="C1" s="157" t="str">
        <f>'Beoordelaar 1'!C1</f>
        <v>&lt;NAAM INSCHRIJVER&gt;</v>
      </c>
      <c r="D1" s="158"/>
      <c r="E1" s="11"/>
      <c r="F1" s="157" t="str">
        <f>'Beoordelaar 1'!F1</f>
        <v>&lt;NAAM INSCHRIJVER&gt;</v>
      </c>
      <c r="G1" s="158"/>
      <c r="H1" s="11"/>
      <c r="I1" s="157" t="str">
        <f>'Beoordelaar 1'!I1</f>
        <v>&lt;NAAM INSCHRIJVER&gt;</v>
      </c>
      <c r="J1" s="158"/>
      <c r="K1" s="3"/>
    </row>
    <row r="2" spans="1:11" ht="33" customHeight="1" x14ac:dyDescent="0.15">
      <c r="A2" s="48" t="s">
        <v>44</v>
      </c>
      <c r="B2" s="7"/>
      <c r="C2" s="117" t="s">
        <v>15</v>
      </c>
      <c r="D2" s="118"/>
      <c r="E2" s="7"/>
      <c r="F2" s="117" t="s">
        <v>15</v>
      </c>
      <c r="G2" s="118"/>
      <c r="H2" s="7"/>
      <c r="I2" s="117" t="s">
        <v>15</v>
      </c>
      <c r="J2" s="118"/>
    </row>
    <row r="3" spans="1:11" ht="20" customHeight="1" x14ac:dyDescent="0.15">
      <c r="A3" s="83" t="str">
        <f>'Beoordelen open vragen'!A3</f>
        <v>6.1.1	PLAN VAN AANPAK AANVANG DIENSTVERLENING</v>
      </c>
      <c r="B3" s="8"/>
      <c r="C3" s="9" t="s">
        <v>15</v>
      </c>
      <c r="D3" s="10"/>
      <c r="E3" s="8"/>
      <c r="F3" s="9" t="s">
        <v>15</v>
      </c>
      <c r="G3" s="10"/>
      <c r="H3" s="8"/>
      <c r="I3" s="9" t="s">
        <v>15</v>
      </c>
      <c r="J3" s="10"/>
    </row>
    <row r="4" spans="1:11" ht="180" customHeight="1" x14ac:dyDescent="0.15">
      <c r="A4" s="84"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13" t="s">
        <v>4</v>
      </c>
      <c r="D4" s="114"/>
      <c r="E4" s="8"/>
      <c r="F4" s="113" t="s">
        <v>4</v>
      </c>
      <c r="G4" s="114"/>
      <c r="H4" s="8"/>
      <c r="I4" s="113" t="s">
        <v>4</v>
      </c>
      <c r="J4" s="114"/>
    </row>
    <row r="5" spans="1:11" ht="20" customHeight="1" x14ac:dyDescent="0.15">
      <c r="A5" s="83" t="str">
        <f>'Beoordelen open vragen'!A5</f>
        <v>6.1.2	GOED WERKGEVERSCHAP</v>
      </c>
      <c r="B5" s="8"/>
      <c r="C5" s="9" t="s">
        <v>15</v>
      </c>
      <c r="D5" s="15"/>
      <c r="E5" s="8"/>
      <c r="F5" s="9" t="s">
        <v>15</v>
      </c>
      <c r="G5" s="15"/>
      <c r="H5" s="8"/>
      <c r="I5" s="9" t="s">
        <v>15</v>
      </c>
      <c r="J5" s="15"/>
    </row>
    <row r="6" spans="1:11" ht="180" customHeight="1" x14ac:dyDescent="0.15">
      <c r="A6" s="84" t="str">
        <f>'Beoordelen open vragen'!A6</f>
        <v xml:space="preserve">Inschrijver dient te beschrijven op maximaal 2 A4 (toe te voegen op TenderNed) op welke wijze zij invulling geef aan goed werkgeverschap en beschrijft hierbij minimaal de volgende punten;
•	communicatie met potentiële kandidaten;
•	communicatie met personeel onder contract;
•	het binden en motiveren van potentiële kandidaten aan de organisatie van de inschrijver;
•	het binden en motiveren van ingezet personeel (en ZZP’ers) aan de organisatie van de inschrijver;
•	op welke wijze zij invulling geeft aan duurzame inzetbaarheid van uitgeleende medewerkers en verzuimpreventie.
•	op welke wijze zij invulling geeft aan een vitaliteitsprogramma voor haar personeel. </v>
      </c>
      <c r="B6" s="8"/>
      <c r="C6" s="113" t="s">
        <v>4</v>
      </c>
      <c r="D6" s="114"/>
      <c r="E6" s="8"/>
      <c r="F6" s="113" t="s">
        <v>4</v>
      </c>
      <c r="G6" s="114"/>
      <c r="H6" s="8"/>
      <c r="I6" s="113" t="s">
        <v>4</v>
      </c>
      <c r="J6" s="114"/>
    </row>
    <row r="7" spans="1:11" ht="20" customHeight="1" x14ac:dyDescent="0.15">
      <c r="A7" s="83" t="str">
        <f>'Beoordelen open vragen'!A7</f>
        <v>6.1.3	AANPAK WERVING EN SELECTIE PROCES</v>
      </c>
      <c r="B7" s="8"/>
      <c r="C7" s="9" t="s">
        <v>15</v>
      </c>
      <c r="D7" s="15"/>
      <c r="E7" s="8"/>
      <c r="F7" s="9" t="s">
        <v>15</v>
      </c>
      <c r="G7" s="15"/>
      <c r="H7" s="8"/>
      <c r="I7" s="9" t="s">
        <v>15</v>
      </c>
      <c r="J7" s="15"/>
    </row>
    <row r="8" spans="1:11" ht="180" customHeight="1" x14ac:dyDescent="0.15">
      <c r="A8" s="84" t="str">
        <f>'Beoordelen open vragen'!A8</f>
        <v xml:space="preserve">Inschrijver dient te beschrijven op maximaal 2 A4 (toe te voegen op TenderNed) welke werkwijze zij hanteert bij een aanvraag voor personeel voor de aanbestedende dienst. Inschrijver beschrijft hierbij minimaal;
•	het intakeproces met de aanvrager; 
•	de wijze van werven en selecteren; 
•	welke competentietest inschrijver toepast op een KCC medewerker; 
•	welke competentietest inschrijver toepast op een administratieve medewerker; 
•	de omvang van de relevante en actuele database in de regio van de aanbestedende dienst bestaande uit KCC medewerkers, administratieve functies en chauffeurs; 
•	het voorstellen van geschikte kandidaten; 
•	op welke wijze u het DNA van Avalex (bedrijfscultuur, werkomgeving en het tegen een stootje kunnen) overbrengen op de potentiele kandidaten en welke communicatiemiddelen zet u daar voor in anders dan een platte tekst;
•	de communicatie omtrent en de afronding van een zoekopdracht m.b.t een uitgezette vacature.
Hierin wordt er verwacht dat de inschrijver duidelijk beschrijft wat de rol van de opdrachtgever in dit proces is. </v>
      </c>
      <c r="B8" s="8"/>
      <c r="C8" s="113" t="s">
        <v>4</v>
      </c>
      <c r="D8" s="114"/>
      <c r="E8" s="8"/>
      <c r="F8" s="113" t="s">
        <v>4</v>
      </c>
      <c r="G8" s="114"/>
      <c r="H8" s="8"/>
      <c r="I8" s="113" t="s">
        <v>4</v>
      </c>
      <c r="J8" s="114"/>
    </row>
    <row r="9" spans="1:11" ht="20" customHeight="1" x14ac:dyDescent="0.15">
      <c r="A9" s="83" t="str">
        <f>'Beoordelen open vragen'!A9</f>
        <v>6.1.4	ONTWIKKELING INGEHUURD PERSONEEL/ DESKUNDIGHEIDSBEVORDERING</v>
      </c>
      <c r="B9" s="8"/>
      <c r="C9" s="9" t="s">
        <v>15</v>
      </c>
      <c r="D9" s="15"/>
      <c r="E9" s="8"/>
      <c r="F9" s="9" t="s">
        <v>15</v>
      </c>
      <c r="G9" s="15"/>
      <c r="H9" s="8"/>
      <c r="I9" s="9" t="s">
        <v>15</v>
      </c>
      <c r="J9" s="15"/>
    </row>
    <row r="10" spans="1:11" ht="180" customHeight="1" x14ac:dyDescent="0.15">
      <c r="A10" s="84" t="str">
        <f>'Beoordelen open vragen'!A10</f>
        <v>Inschrijver dient te beschrijven op maximaal 1 A4 (toe te voegen op TenderNed) op welke wijze zij concreet invulling geven aan het bevorderen van de deskundigheid voor de volgende functies:
-	Chauffeurs; 
-	KCC medewerkers;
-	Administratieve functies.</v>
      </c>
      <c r="B10" s="8"/>
      <c r="C10" s="113" t="s">
        <v>4</v>
      </c>
      <c r="D10" s="114"/>
      <c r="E10" s="8"/>
      <c r="F10" s="113" t="s">
        <v>4</v>
      </c>
      <c r="G10" s="114"/>
      <c r="H10" s="8"/>
      <c r="I10" s="113" t="s">
        <v>4</v>
      </c>
      <c r="J10" s="114"/>
    </row>
    <row r="11" spans="1:11" ht="20" customHeight="1" x14ac:dyDescent="0.15">
      <c r="A11" s="83" t="str">
        <f>'Beoordelen open vragen'!A11</f>
        <v>6.1.5	ADMINISTRATIEVE PROCES</v>
      </c>
      <c r="B11" s="8"/>
      <c r="C11" s="9" t="s">
        <v>15</v>
      </c>
      <c r="D11" s="15"/>
      <c r="E11" s="8"/>
      <c r="F11" s="9" t="s">
        <v>15</v>
      </c>
      <c r="G11" s="15"/>
      <c r="H11" s="8"/>
      <c r="I11" s="9" t="s">
        <v>15</v>
      </c>
      <c r="J11" s="15"/>
    </row>
    <row r="12" spans="1:11" ht="180" customHeight="1" x14ac:dyDescent="0.15">
      <c r="A12" s="84" t="str">
        <f>'Beoordelen open vragen'!A12</f>
        <v xml:space="preserve">Inschrijver dient te beschrijven op maximaal 2 A4 (toe te voegen op TenderNed) op welke wijze is uw administratieve proces ingericht van urenregistratie, goedkeuring leidinggevende, facturatie, managementinformatie en dashboard waarbij inzicht komt in aantal vacatures en vervulde vacatures, aantal uur per leidinggevende en totalen per periode (week/maand/kwartaal/jaar). </v>
      </c>
      <c r="B12" s="8"/>
      <c r="C12" s="113" t="s">
        <v>4</v>
      </c>
      <c r="D12" s="114"/>
      <c r="E12" s="8"/>
      <c r="F12" s="113" t="s">
        <v>4</v>
      </c>
      <c r="G12" s="114"/>
      <c r="H12" s="8"/>
      <c r="I12" s="113" t="s">
        <v>4</v>
      </c>
      <c r="J12" s="114"/>
    </row>
    <row r="13" spans="1:11" ht="20" customHeight="1" x14ac:dyDescent="0.15">
      <c r="A13" s="83" t="str">
        <f>'Beoordelen open vragen'!A13</f>
        <v>6.1.6	OMVANG DATABASE</v>
      </c>
      <c r="B13" s="8"/>
      <c r="C13" s="9" t="s">
        <v>15</v>
      </c>
      <c r="D13" s="15"/>
      <c r="E13" s="8"/>
      <c r="F13" s="9" t="s">
        <v>15</v>
      </c>
      <c r="G13" s="15"/>
      <c r="H13" s="8"/>
      <c r="I13" s="9" t="s">
        <v>15</v>
      </c>
      <c r="J13" s="15"/>
    </row>
    <row r="14" spans="1:11" ht="180" customHeight="1" x14ac:dyDescent="0.15">
      <c r="A14" s="84" t="str">
        <f>'Beoordelen open vragen'!A14</f>
        <v>Inschrijver dient te beschrijven op maximaal 1 A4 (toe te voegen op TenderNed) hoe groot hun database is op moment van het indienen van de inschrijving in de regio binnen een straal van 60 km van het hoofdkantoor van de opdrachtgever voor de volgende functies;
-	Chauffeurs; 
-	KCC medewerkers;
-	Administratieve functies.</v>
      </c>
      <c r="B14" s="8"/>
      <c r="C14" s="113" t="s">
        <v>4</v>
      </c>
      <c r="D14" s="114"/>
      <c r="E14" s="8"/>
      <c r="F14" s="113" t="s">
        <v>4</v>
      </c>
      <c r="G14" s="114"/>
      <c r="H14" s="8"/>
      <c r="I14" s="113" t="s">
        <v>4</v>
      </c>
      <c r="J14" s="114"/>
    </row>
    <row r="15" spans="1:11" ht="20" customHeight="1" x14ac:dyDescent="0.15">
      <c r="A15" s="83" t="str">
        <f>'Beoordelen open vragen'!A15</f>
        <v>6.1.7	ACCOUNTMANAGEMENT</v>
      </c>
      <c r="B15" s="8"/>
      <c r="C15" s="9" t="s">
        <v>15</v>
      </c>
      <c r="D15" s="15"/>
      <c r="E15" s="8"/>
      <c r="F15" s="9" t="s">
        <v>15</v>
      </c>
      <c r="G15" s="15"/>
      <c r="H15" s="8"/>
      <c r="I15" s="9" t="s">
        <v>15</v>
      </c>
      <c r="J15" s="15"/>
    </row>
    <row r="16" spans="1:11" ht="180" customHeight="1" x14ac:dyDescent="0.15">
      <c r="A16" s="84" t="str">
        <f>'Beoordelen open vragen'!A16</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6" s="8"/>
      <c r="C16" s="113" t="s">
        <v>4</v>
      </c>
      <c r="D16" s="114"/>
      <c r="E16" s="8"/>
      <c r="F16" s="113" t="s">
        <v>4</v>
      </c>
      <c r="G16" s="114"/>
      <c r="H16" s="8"/>
      <c r="I16" s="113" t="s">
        <v>4</v>
      </c>
      <c r="J16" s="114"/>
    </row>
    <row r="17" spans="1:10" ht="20" customHeight="1" x14ac:dyDescent="0.15">
      <c r="A17" s="83" t="str">
        <f>'Beoordelen open vragen'!A17</f>
        <v>6.1.8	PRAKTIJKCASUS</v>
      </c>
      <c r="B17" s="8"/>
      <c r="C17" s="9" t="s">
        <v>15</v>
      </c>
      <c r="D17" s="15"/>
      <c r="E17" s="8"/>
      <c r="F17" s="9" t="s">
        <v>15</v>
      </c>
      <c r="G17" s="15"/>
      <c r="H17" s="8"/>
      <c r="I17" s="9" t="s">
        <v>15</v>
      </c>
      <c r="J17" s="15"/>
    </row>
    <row r="18" spans="1:10" ht="180" customHeight="1" x14ac:dyDescent="0.15">
      <c r="A18" s="84" t="str">
        <f>'Beoordelen open vragen'!A18</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8" s="8"/>
      <c r="C18" s="113" t="s">
        <v>4</v>
      </c>
      <c r="D18" s="114"/>
      <c r="E18" s="8"/>
      <c r="F18" s="113" t="s">
        <v>4</v>
      </c>
      <c r="G18" s="114"/>
      <c r="H18" s="8"/>
      <c r="I18" s="113" t="s">
        <v>4</v>
      </c>
      <c r="J18" s="114"/>
    </row>
    <row r="19" spans="1:10" ht="15" customHeight="1" x14ac:dyDescent="0.15">
      <c r="A19" s="76"/>
      <c r="B19" s="37"/>
      <c r="C19" s="119"/>
      <c r="D19" s="120"/>
      <c r="E19" s="37"/>
      <c r="F19" s="119"/>
      <c r="G19" s="120"/>
      <c r="H19" s="37"/>
      <c r="I19" s="77"/>
      <c r="J19" s="78"/>
    </row>
    <row r="21" spans="1:10" ht="33" customHeight="1" x14ac:dyDescent="0.15">
      <c r="A21" s="48" t="str">
        <f>'Beoordelen interview'!A1</f>
        <v>INTERVIEW SLEUTELFUNCTIONARISSEN</v>
      </c>
      <c r="B21" s="7"/>
      <c r="C21" s="117" t="s">
        <v>15</v>
      </c>
      <c r="D21" s="118"/>
      <c r="E21" s="7"/>
      <c r="F21" s="117" t="s">
        <v>15</v>
      </c>
      <c r="G21" s="118"/>
      <c r="H21" s="7"/>
      <c r="I21" s="117" t="s">
        <v>15</v>
      </c>
      <c r="J21" s="118"/>
    </row>
    <row r="22" spans="1:10" s="1" customFormat="1" ht="20" customHeight="1" x14ac:dyDescent="0.15">
      <c r="A22" s="109" t="str">
        <f>'Beoordelen interview'!A4:A4</f>
        <v>Vraag 1</v>
      </c>
      <c r="B22" s="28"/>
      <c r="C22" s="29" t="s">
        <v>15</v>
      </c>
      <c r="D22" s="30"/>
      <c r="E22" s="28"/>
      <c r="F22" s="29" t="s">
        <v>15</v>
      </c>
      <c r="G22" s="30"/>
      <c r="H22" s="28"/>
      <c r="I22" s="31" t="s">
        <v>15</v>
      </c>
      <c r="J22" s="30"/>
    </row>
    <row r="23" spans="1:10" s="1" customFormat="1" ht="180" customHeight="1" x14ac:dyDescent="0.15">
      <c r="A23" s="110"/>
      <c r="B23" s="28"/>
      <c r="C23" s="111" t="s">
        <v>4</v>
      </c>
      <c r="D23" s="112"/>
      <c r="E23" s="28"/>
      <c r="F23" s="111" t="s">
        <v>4</v>
      </c>
      <c r="G23" s="112"/>
      <c r="H23" s="28"/>
      <c r="I23" s="111" t="s">
        <v>4</v>
      </c>
      <c r="J23" s="112"/>
    </row>
    <row r="24" spans="1:10" s="1" customFormat="1" ht="20" customHeight="1" x14ac:dyDescent="0.15">
      <c r="A24" s="109" t="str">
        <f>'Beoordelen interview'!A5:A5</f>
        <v>Vraag 2</v>
      </c>
      <c r="B24" s="28"/>
      <c r="C24" s="29" t="s">
        <v>15</v>
      </c>
      <c r="D24" s="30"/>
      <c r="E24" s="28"/>
      <c r="F24" s="29" t="s">
        <v>15</v>
      </c>
      <c r="G24" s="30"/>
      <c r="H24" s="28"/>
      <c r="I24" s="31" t="s">
        <v>15</v>
      </c>
      <c r="J24" s="30"/>
    </row>
    <row r="25" spans="1:10" s="1" customFormat="1" ht="180" customHeight="1" x14ac:dyDescent="0.15">
      <c r="A25" s="110"/>
      <c r="B25" s="28"/>
      <c r="C25" s="111" t="s">
        <v>4</v>
      </c>
      <c r="D25" s="112"/>
      <c r="E25" s="28"/>
      <c r="F25" s="111" t="s">
        <v>4</v>
      </c>
      <c r="G25" s="112"/>
      <c r="H25" s="28"/>
      <c r="I25" s="111" t="s">
        <v>4</v>
      </c>
      <c r="J25" s="112"/>
    </row>
    <row r="26" spans="1:10" s="1" customFormat="1" ht="20" customHeight="1" x14ac:dyDescent="0.15">
      <c r="A26" s="109" t="str">
        <f>'Beoordelen interview'!A6:A6</f>
        <v>Vraag 3</v>
      </c>
      <c r="B26" s="28"/>
      <c r="C26" s="29" t="s">
        <v>15</v>
      </c>
      <c r="D26" s="30"/>
      <c r="E26" s="28"/>
      <c r="F26" s="29" t="s">
        <v>15</v>
      </c>
      <c r="G26" s="30"/>
      <c r="H26" s="28"/>
      <c r="I26" s="31" t="s">
        <v>15</v>
      </c>
      <c r="J26" s="30"/>
    </row>
    <row r="27" spans="1:10" s="1" customFormat="1" ht="181" customHeight="1" x14ac:dyDescent="0.15">
      <c r="A27" s="110"/>
      <c r="B27" s="28"/>
      <c r="C27" s="111" t="s">
        <v>4</v>
      </c>
      <c r="D27" s="112"/>
      <c r="E27" s="28"/>
      <c r="F27" s="111" t="s">
        <v>4</v>
      </c>
      <c r="G27" s="112"/>
      <c r="H27" s="28"/>
      <c r="I27" s="111" t="s">
        <v>4</v>
      </c>
      <c r="J27" s="112"/>
    </row>
    <row r="28" spans="1:10" s="1" customFormat="1" ht="20" customHeight="1" x14ac:dyDescent="0.15">
      <c r="A28" s="109" t="str">
        <f>'Beoordelen interview'!A7:A7</f>
        <v>Vraag 4</v>
      </c>
      <c r="B28" s="28"/>
      <c r="C28" s="29" t="s">
        <v>62</v>
      </c>
      <c r="D28" s="30"/>
      <c r="E28" s="28"/>
      <c r="F28" s="29" t="s">
        <v>15</v>
      </c>
      <c r="G28" s="30"/>
      <c r="H28" s="28"/>
      <c r="I28" s="31" t="s">
        <v>15</v>
      </c>
      <c r="J28" s="30"/>
    </row>
    <row r="29" spans="1:10" s="1" customFormat="1" ht="181" customHeight="1" x14ac:dyDescent="0.15">
      <c r="A29" s="110"/>
      <c r="B29" s="28"/>
      <c r="C29" s="111" t="s">
        <v>4</v>
      </c>
      <c r="D29" s="112"/>
      <c r="E29" s="28"/>
      <c r="F29" s="111" t="s">
        <v>4</v>
      </c>
      <c r="G29" s="112"/>
      <c r="H29" s="28"/>
      <c r="I29" s="111" t="s">
        <v>4</v>
      </c>
      <c r="J29" s="112"/>
    </row>
  </sheetData>
  <sheetProtection algorithmName="SHA-512" hashValue="Q66bsdFkVmQGAbsH5adpOZ7AZJnUMg+78zn1F3aG4ZmbjtvY3FtP2wFzKjZWAS1nx/Lx5ug0QmGFpOb/dSfNgw==" saltValue="lzZw5zjAWLEisJlm/ph59A==" spinCount="100000" sheet="1" objects="1" scenarios="1"/>
  <mergeCells count="51">
    <mergeCell ref="I1:J1"/>
    <mergeCell ref="C1:D1"/>
    <mergeCell ref="F1:G1"/>
    <mergeCell ref="C2:D2"/>
    <mergeCell ref="F2:G2"/>
    <mergeCell ref="I2:J2"/>
    <mergeCell ref="I10:J10"/>
    <mergeCell ref="C10:D10"/>
    <mergeCell ref="C4:D4"/>
    <mergeCell ref="F4:G4"/>
    <mergeCell ref="I4:J4"/>
    <mergeCell ref="C6:D6"/>
    <mergeCell ref="F6:G6"/>
    <mergeCell ref="F8:G8"/>
    <mergeCell ref="I8:J8"/>
    <mergeCell ref="I6:J6"/>
    <mergeCell ref="C8:D8"/>
    <mergeCell ref="F10:G10"/>
    <mergeCell ref="C12:D12"/>
    <mergeCell ref="F12:G12"/>
    <mergeCell ref="I12:J12"/>
    <mergeCell ref="A22:A23"/>
    <mergeCell ref="C14:D14"/>
    <mergeCell ref="F14:G14"/>
    <mergeCell ref="C19:D19"/>
    <mergeCell ref="F19:G19"/>
    <mergeCell ref="C23:D23"/>
    <mergeCell ref="F23:G23"/>
    <mergeCell ref="I23:J23"/>
    <mergeCell ref="C21:D21"/>
    <mergeCell ref="F21:G21"/>
    <mergeCell ref="I21:J21"/>
    <mergeCell ref="A24:A25"/>
    <mergeCell ref="C25:D25"/>
    <mergeCell ref="F25:G25"/>
    <mergeCell ref="I25:J25"/>
    <mergeCell ref="I14:J14"/>
    <mergeCell ref="C16:D16"/>
    <mergeCell ref="C18:D18"/>
    <mergeCell ref="F18:G18"/>
    <mergeCell ref="I18:J18"/>
    <mergeCell ref="I16:J16"/>
    <mergeCell ref="F16:G16"/>
    <mergeCell ref="A28:A29"/>
    <mergeCell ref="C29:D29"/>
    <mergeCell ref="F29:G29"/>
    <mergeCell ref="I29:J29"/>
    <mergeCell ref="A26:A27"/>
    <mergeCell ref="C27:D27"/>
    <mergeCell ref="F27:G27"/>
    <mergeCell ref="I27:J27"/>
  </mergeCells>
  <dataValidations count="1">
    <dataValidation type="list" errorStyle="warning" allowBlank="1" showErrorMessage="1" error="Voer juiste waarde in. " sqref="C5 F5 I5 C7 F7 I7 C9 F9 I9 C11 F11 I11 C3 F3 I3 C13 F13 I13 C22 C24 I22 I24 C26 I26 F22 F24 F26 C15 F15 I15 I17 F17 C17 C28 I28 F28" xr:uid="{357746AE-C6CF-C84C-82DC-2C13E70AE60D}">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29"/>
  <sheetViews>
    <sheetView showGridLines="0" zoomScale="70" zoomScaleNormal="70" workbookViewId="0">
      <selection activeCell="I1" sqref="B1:J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7" t="s">
        <v>27</v>
      </c>
      <c r="B1" s="11"/>
      <c r="C1" s="157" t="str">
        <f>'Beoordelaar 1'!C1</f>
        <v>&lt;NAAM INSCHRIJVER&gt;</v>
      </c>
      <c r="D1" s="158"/>
      <c r="E1" s="11"/>
      <c r="F1" s="157" t="str">
        <f>'Beoordelaar 1'!F1</f>
        <v>&lt;NAAM INSCHRIJVER&gt;</v>
      </c>
      <c r="G1" s="158"/>
      <c r="H1" s="11"/>
      <c r="I1" s="157" t="str">
        <f>'Beoordelaar 1'!I1</f>
        <v>&lt;NAAM INSCHRIJVER&gt;</v>
      </c>
      <c r="J1" s="158"/>
      <c r="K1" s="3"/>
    </row>
    <row r="2" spans="1:11" ht="33" customHeight="1" x14ac:dyDescent="0.15">
      <c r="A2" s="48" t="s">
        <v>44</v>
      </c>
      <c r="B2" s="7"/>
      <c r="C2" s="117" t="s">
        <v>15</v>
      </c>
      <c r="D2" s="118"/>
      <c r="E2" s="7"/>
      <c r="F2" s="117" t="s">
        <v>15</v>
      </c>
      <c r="G2" s="118"/>
      <c r="H2" s="7"/>
      <c r="I2" s="117" t="s">
        <v>15</v>
      </c>
      <c r="J2" s="118"/>
    </row>
    <row r="3" spans="1:11" ht="20" customHeight="1" x14ac:dyDescent="0.15">
      <c r="A3" s="83" t="str">
        <f>'Beoordelen open vragen'!A3</f>
        <v>6.1.1	PLAN VAN AANPAK AANVANG DIENSTVERLENING</v>
      </c>
      <c r="B3" s="8"/>
      <c r="C3" s="9" t="s">
        <v>15</v>
      </c>
      <c r="D3" s="10"/>
      <c r="E3" s="8"/>
      <c r="F3" s="9" t="s">
        <v>15</v>
      </c>
      <c r="G3" s="10"/>
      <c r="H3" s="8"/>
      <c r="I3" s="9" t="s">
        <v>15</v>
      </c>
      <c r="J3" s="10"/>
    </row>
    <row r="4" spans="1:11" ht="180" customHeight="1" x14ac:dyDescent="0.15">
      <c r="A4" s="84"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13" t="s">
        <v>4</v>
      </c>
      <c r="D4" s="114"/>
      <c r="E4" s="8"/>
      <c r="F4" s="113" t="s">
        <v>4</v>
      </c>
      <c r="G4" s="114"/>
      <c r="H4" s="8"/>
      <c r="I4" s="113" t="s">
        <v>4</v>
      </c>
      <c r="J4" s="114"/>
    </row>
    <row r="5" spans="1:11" ht="20" customHeight="1" x14ac:dyDescent="0.15">
      <c r="A5" s="83" t="str">
        <f>'Beoordelen open vragen'!A5</f>
        <v>6.1.2	GOED WERKGEVERSCHAP</v>
      </c>
      <c r="B5" s="8"/>
      <c r="C5" s="9" t="s">
        <v>15</v>
      </c>
      <c r="D5" s="15"/>
      <c r="E5" s="8"/>
      <c r="F5" s="9" t="s">
        <v>15</v>
      </c>
      <c r="G5" s="15"/>
      <c r="H5" s="8"/>
      <c r="I5" s="9" t="s">
        <v>15</v>
      </c>
      <c r="J5" s="15"/>
    </row>
    <row r="6" spans="1:11" ht="180" customHeight="1" x14ac:dyDescent="0.15">
      <c r="A6" s="84" t="str">
        <f>'Beoordelen open vragen'!A6</f>
        <v xml:space="preserve">Inschrijver dient te beschrijven op maximaal 2 A4 (toe te voegen op TenderNed) op welke wijze zij invulling geef aan goed werkgeverschap en beschrijft hierbij minimaal de volgende punten;
•	communicatie met potentiële kandidaten;
•	communicatie met personeel onder contract;
•	het binden en motiveren van potentiële kandidaten aan de organisatie van de inschrijver;
•	het binden en motiveren van ingezet personeel (en ZZP’ers) aan de organisatie van de inschrijver;
•	op welke wijze zij invulling geeft aan duurzame inzetbaarheid van uitgeleende medewerkers en verzuimpreventie.
•	op welke wijze zij invulling geeft aan een vitaliteitsprogramma voor haar personeel. </v>
      </c>
      <c r="B6" s="8"/>
      <c r="C6" s="113" t="s">
        <v>4</v>
      </c>
      <c r="D6" s="114"/>
      <c r="E6" s="8"/>
      <c r="F6" s="113" t="s">
        <v>4</v>
      </c>
      <c r="G6" s="114"/>
      <c r="H6" s="8"/>
      <c r="I6" s="113" t="s">
        <v>4</v>
      </c>
      <c r="J6" s="114"/>
    </row>
    <row r="7" spans="1:11" ht="20" customHeight="1" x14ac:dyDescent="0.15">
      <c r="A7" s="83" t="str">
        <f>'Beoordelen open vragen'!A7</f>
        <v>6.1.3	AANPAK WERVING EN SELECTIE PROCES</v>
      </c>
      <c r="B7" s="8"/>
      <c r="C7" s="9" t="s">
        <v>15</v>
      </c>
      <c r="D7" s="15"/>
      <c r="E7" s="8"/>
      <c r="F7" s="9" t="s">
        <v>15</v>
      </c>
      <c r="G7" s="15"/>
      <c r="H7" s="8"/>
      <c r="I7" s="9" t="s">
        <v>15</v>
      </c>
      <c r="J7" s="15"/>
    </row>
    <row r="8" spans="1:11" ht="180" customHeight="1" x14ac:dyDescent="0.15">
      <c r="A8" s="84" t="str">
        <f>'Beoordelen open vragen'!A8</f>
        <v xml:space="preserve">Inschrijver dient te beschrijven op maximaal 2 A4 (toe te voegen op TenderNed) welke werkwijze zij hanteert bij een aanvraag voor personeel voor de aanbestedende dienst. Inschrijver beschrijft hierbij minimaal;
•	het intakeproces met de aanvrager; 
•	de wijze van werven en selecteren; 
•	welke competentietest inschrijver toepast op een KCC medewerker; 
•	welke competentietest inschrijver toepast op een administratieve medewerker; 
•	de omvang van de relevante en actuele database in de regio van de aanbestedende dienst bestaande uit KCC medewerkers, administratieve functies en chauffeurs; 
•	het voorstellen van geschikte kandidaten; 
•	op welke wijze u het DNA van Avalex (bedrijfscultuur, werkomgeving en het tegen een stootje kunnen) overbrengen op de potentiele kandidaten en welke communicatiemiddelen zet u daar voor in anders dan een platte tekst;
•	de communicatie omtrent en de afronding van een zoekopdracht m.b.t een uitgezette vacature.
Hierin wordt er verwacht dat de inschrijver duidelijk beschrijft wat de rol van de opdrachtgever in dit proces is. </v>
      </c>
      <c r="B8" s="8"/>
      <c r="C8" s="113" t="s">
        <v>4</v>
      </c>
      <c r="D8" s="114"/>
      <c r="E8" s="8"/>
      <c r="F8" s="113" t="s">
        <v>4</v>
      </c>
      <c r="G8" s="114"/>
      <c r="H8" s="8"/>
      <c r="I8" s="113" t="s">
        <v>4</v>
      </c>
      <c r="J8" s="114"/>
    </row>
    <row r="9" spans="1:11" ht="20" customHeight="1" x14ac:dyDescent="0.15">
      <c r="A9" s="83" t="str">
        <f>'Beoordelen open vragen'!A9</f>
        <v>6.1.4	ONTWIKKELING INGEHUURD PERSONEEL/ DESKUNDIGHEIDSBEVORDERING</v>
      </c>
      <c r="B9" s="8"/>
      <c r="C9" s="9" t="s">
        <v>15</v>
      </c>
      <c r="D9" s="15"/>
      <c r="E9" s="8"/>
      <c r="F9" s="9" t="s">
        <v>15</v>
      </c>
      <c r="G9" s="15"/>
      <c r="H9" s="8"/>
      <c r="I9" s="9" t="s">
        <v>15</v>
      </c>
      <c r="J9" s="15"/>
    </row>
    <row r="10" spans="1:11" ht="180" customHeight="1" x14ac:dyDescent="0.15">
      <c r="A10" s="84" t="str">
        <f>'Beoordelen open vragen'!A10</f>
        <v>Inschrijver dient te beschrijven op maximaal 1 A4 (toe te voegen op TenderNed) op welke wijze zij concreet invulling geven aan het bevorderen van de deskundigheid voor de volgende functies:
-	Chauffeurs; 
-	KCC medewerkers;
-	Administratieve functies.</v>
      </c>
      <c r="B10" s="8"/>
      <c r="C10" s="113" t="s">
        <v>4</v>
      </c>
      <c r="D10" s="114"/>
      <c r="E10" s="8"/>
      <c r="F10" s="113" t="s">
        <v>4</v>
      </c>
      <c r="G10" s="114"/>
      <c r="H10" s="8"/>
      <c r="I10" s="113" t="s">
        <v>4</v>
      </c>
      <c r="J10" s="114"/>
    </row>
    <row r="11" spans="1:11" ht="20" customHeight="1" x14ac:dyDescent="0.15">
      <c r="A11" s="83" t="str">
        <f>'Beoordelen open vragen'!A11</f>
        <v>6.1.5	ADMINISTRATIEVE PROCES</v>
      </c>
      <c r="B11" s="8"/>
      <c r="C11" s="9" t="s">
        <v>15</v>
      </c>
      <c r="D11" s="15"/>
      <c r="E11" s="8"/>
      <c r="F11" s="9" t="s">
        <v>15</v>
      </c>
      <c r="G11" s="15"/>
      <c r="H11" s="8"/>
      <c r="I11" s="9" t="s">
        <v>15</v>
      </c>
      <c r="J11" s="15"/>
    </row>
    <row r="12" spans="1:11" ht="180" customHeight="1" x14ac:dyDescent="0.15">
      <c r="A12" s="84" t="str">
        <f>'Beoordelen open vragen'!A12</f>
        <v xml:space="preserve">Inschrijver dient te beschrijven op maximaal 2 A4 (toe te voegen op TenderNed) op welke wijze is uw administratieve proces ingericht van urenregistratie, goedkeuring leidinggevende, facturatie, managementinformatie en dashboard waarbij inzicht komt in aantal vacatures en vervulde vacatures, aantal uur per leidinggevende en totalen per periode (week/maand/kwartaal/jaar). </v>
      </c>
      <c r="B12" s="8"/>
      <c r="C12" s="113" t="s">
        <v>4</v>
      </c>
      <c r="D12" s="114"/>
      <c r="E12" s="8"/>
      <c r="F12" s="113" t="s">
        <v>4</v>
      </c>
      <c r="G12" s="114"/>
      <c r="H12" s="8"/>
      <c r="I12" s="113" t="s">
        <v>4</v>
      </c>
      <c r="J12" s="114"/>
    </row>
    <row r="13" spans="1:11" ht="20" customHeight="1" x14ac:dyDescent="0.15">
      <c r="A13" s="83" t="str">
        <f>'Beoordelen open vragen'!A13</f>
        <v>6.1.6	OMVANG DATABASE</v>
      </c>
      <c r="B13" s="8"/>
      <c r="C13" s="9" t="s">
        <v>15</v>
      </c>
      <c r="D13" s="15"/>
      <c r="E13" s="8"/>
      <c r="F13" s="9" t="s">
        <v>15</v>
      </c>
      <c r="G13" s="15"/>
      <c r="H13" s="8"/>
      <c r="I13" s="9" t="s">
        <v>15</v>
      </c>
      <c r="J13" s="15"/>
    </row>
    <row r="14" spans="1:11" ht="180" customHeight="1" x14ac:dyDescent="0.15">
      <c r="A14" s="84" t="str">
        <f>'Beoordelen open vragen'!A14</f>
        <v>Inschrijver dient te beschrijven op maximaal 1 A4 (toe te voegen op TenderNed) hoe groot hun database is op moment van het indienen van de inschrijving in de regio binnen een straal van 60 km van het hoofdkantoor van de opdrachtgever voor de volgende functies;
-	Chauffeurs; 
-	KCC medewerkers;
-	Administratieve functies.</v>
      </c>
      <c r="B14" s="8"/>
      <c r="C14" s="113" t="s">
        <v>4</v>
      </c>
      <c r="D14" s="114"/>
      <c r="E14" s="8"/>
      <c r="F14" s="113" t="s">
        <v>4</v>
      </c>
      <c r="G14" s="114"/>
      <c r="H14" s="8"/>
      <c r="I14" s="113" t="s">
        <v>4</v>
      </c>
      <c r="J14" s="114"/>
    </row>
    <row r="15" spans="1:11" ht="20" customHeight="1" x14ac:dyDescent="0.15">
      <c r="A15" s="83" t="str">
        <f>'Beoordelen open vragen'!A15</f>
        <v>6.1.7	ACCOUNTMANAGEMENT</v>
      </c>
      <c r="B15" s="8"/>
      <c r="C15" s="9" t="s">
        <v>15</v>
      </c>
      <c r="D15" s="15"/>
      <c r="E15" s="8"/>
      <c r="F15" s="9" t="s">
        <v>15</v>
      </c>
      <c r="G15" s="15"/>
      <c r="H15" s="8"/>
      <c r="I15" s="9" t="s">
        <v>15</v>
      </c>
      <c r="J15" s="15"/>
    </row>
    <row r="16" spans="1:11" ht="180" customHeight="1" x14ac:dyDescent="0.15">
      <c r="A16" s="84" t="str">
        <f>'Beoordelen open vragen'!A16</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6" s="8"/>
      <c r="C16" s="113" t="s">
        <v>4</v>
      </c>
      <c r="D16" s="114"/>
      <c r="E16" s="8"/>
      <c r="F16" s="113" t="s">
        <v>4</v>
      </c>
      <c r="G16" s="114"/>
      <c r="H16" s="8"/>
      <c r="I16" s="113" t="s">
        <v>4</v>
      </c>
      <c r="J16" s="114"/>
    </row>
    <row r="17" spans="1:10" ht="20" customHeight="1" x14ac:dyDescent="0.15">
      <c r="A17" s="83" t="str">
        <f>'Beoordelen open vragen'!A17</f>
        <v>6.1.8	PRAKTIJKCASUS</v>
      </c>
      <c r="B17" s="8"/>
      <c r="C17" s="9" t="s">
        <v>15</v>
      </c>
      <c r="D17" s="15"/>
      <c r="E17" s="8"/>
      <c r="F17" s="9" t="s">
        <v>15</v>
      </c>
      <c r="G17" s="15"/>
      <c r="H17" s="8"/>
      <c r="I17" s="9" t="s">
        <v>15</v>
      </c>
      <c r="J17" s="15"/>
    </row>
    <row r="18" spans="1:10" ht="180" customHeight="1" x14ac:dyDescent="0.15">
      <c r="A18" s="84" t="str">
        <f>'Beoordelen open vragen'!A18</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8" s="8"/>
      <c r="C18" s="113" t="s">
        <v>4</v>
      </c>
      <c r="D18" s="114"/>
      <c r="E18" s="8"/>
      <c r="F18" s="113" t="s">
        <v>4</v>
      </c>
      <c r="G18" s="114"/>
      <c r="H18" s="8"/>
      <c r="I18" s="113" t="s">
        <v>4</v>
      </c>
      <c r="J18" s="114"/>
    </row>
    <row r="19" spans="1:10" ht="15" customHeight="1" x14ac:dyDescent="0.15">
      <c r="A19" s="76"/>
      <c r="B19" s="37"/>
      <c r="C19" s="119"/>
      <c r="D19" s="120"/>
      <c r="E19" s="37"/>
      <c r="F19" s="119"/>
      <c r="G19" s="120"/>
      <c r="H19" s="37"/>
      <c r="I19" s="77"/>
      <c r="J19" s="78"/>
    </row>
    <row r="21" spans="1:10" ht="33" customHeight="1" x14ac:dyDescent="0.15">
      <c r="A21" s="48" t="str">
        <f>'Beoordelen interview'!A1</f>
        <v>INTERVIEW SLEUTELFUNCTIONARISSEN</v>
      </c>
      <c r="B21" s="7"/>
      <c r="C21" s="117" t="s">
        <v>15</v>
      </c>
      <c r="D21" s="118"/>
      <c r="E21" s="7"/>
      <c r="F21" s="117" t="s">
        <v>15</v>
      </c>
      <c r="G21" s="118"/>
      <c r="H21" s="7"/>
      <c r="I21" s="117" t="s">
        <v>15</v>
      </c>
      <c r="J21" s="118"/>
    </row>
    <row r="22" spans="1:10" s="1" customFormat="1" ht="20" customHeight="1" x14ac:dyDescent="0.15">
      <c r="A22" s="109" t="str">
        <f>'Beoordelen interview'!A4:A4</f>
        <v>Vraag 1</v>
      </c>
      <c r="B22" s="28"/>
      <c r="C22" s="29" t="s">
        <v>15</v>
      </c>
      <c r="D22" s="30"/>
      <c r="E22" s="28"/>
      <c r="F22" s="29" t="s">
        <v>15</v>
      </c>
      <c r="G22" s="30"/>
      <c r="H22" s="28"/>
      <c r="I22" s="31" t="s">
        <v>15</v>
      </c>
      <c r="J22" s="30"/>
    </row>
    <row r="23" spans="1:10" s="1" customFormat="1" ht="180" customHeight="1" x14ac:dyDescent="0.15">
      <c r="A23" s="110"/>
      <c r="B23" s="28"/>
      <c r="C23" s="111" t="s">
        <v>4</v>
      </c>
      <c r="D23" s="112"/>
      <c r="E23" s="28"/>
      <c r="F23" s="111" t="s">
        <v>4</v>
      </c>
      <c r="G23" s="112"/>
      <c r="H23" s="28"/>
      <c r="I23" s="111" t="s">
        <v>4</v>
      </c>
      <c r="J23" s="112"/>
    </row>
    <row r="24" spans="1:10" s="1" customFormat="1" ht="20" customHeight="1" x14ac:dyDescent="0.15">
      <c r="A24" s="109" t="str">
        <f>'Beoordelen interview'!A5:A5</f>
        <v>Vraag 2</v>
      </c>
      <c r="B24" s="28"/>
      <c r="C24" s="29" t="s">
        <v>15</v>
      </c>
      <c r="D24" s="30"/>
      <c r="E24" s="28"/>
      <c r="F24" s="29" t="s">
        <v>15</v>
      </c>
      <c r="G24" s="30"/>
      <c r="H24" s="28"/>
      <c r="I24" s="31" t="s">
        <v>15</v>
      </c>
      <c r="J24" s="30"/>
    </row>
    <row r="25" spans="1:10" s="1" customFormat="1" ht="180" customHeight="1" x14ac:dyDescent="0.15">
      <c r="A25" s="110"/>
      <c r="B25" s="28"/>
      <c r="C25" s="111" t="s">
        <v>4</v>
      </c>
      <c r="D25" s="112"/>
      <c r="E25" s="28"/>
      <c r="F25" s="111" t="s">
        <v>4</v>
      </c>
      <c r="G25" s="112"/>
      <c r="H25" s="28"/>
      <c r="I25" s="111" t="s">
        <v>4</v>
      </c>
      <c r="J25" s="112"/>
    </row>
    <row r="26" spans="1:10" s="1" customFormat="1" ht="20" customHeight="1" x14ac:dyDescent="0.15">
      <c r="A26" s="109" t="str">
        <f>'Beoordelen interview'!A6:A6</f>
        <v>Vraag 3</v>
      </c>
      <c r="B26" s="28"/>
      <c r="C26" s="29" t="s">
        <v>15</v>
      </c>
      <c r="D26" s="30"/>
      <c r="E26" s="28"/>
      <c r="F26" s="29" t="s">
        <v>15</v>
      </c>
      <c r="G26" s="30"/>
      <c r="H26" s="28"/>
      <c r="I26" s="31" t="s">
        <v>15</v>
      </c>
      <c r="J26" s="30"/>
    </row>
    <row r="27" spans="1:10" s="1" customFormat="1" ht="181" customHeight="1" x14ac:dyDescent="0.15">
      <c r="A27" s="110"/>
      <c r="B27" s="28"/>
      <c r="C27" s="111" t="s">
        <v>4</v>
      </c>
      <c r="D27" s="112"/>
      <c r="E27" s="28"/>
      <c r="F27" s="111" t="s">
        <v>4</v>
      </c>
      <c r="G27" s="112"/>
      <c r="H27" s="28"/>
      <c r="I27" s="111" t="s">
        <v>4</v>
      </c>
      <c r="J27" s="112"/>
    </row>
    <row r="28" spans="1:10" s="1" customFormat="1" ht="20" customHeight="1" x14ac:dyDescent="0.15">
      <c r="A28" s="109" t="str">
        <f>'Beoordelen interview'!A7:A7</f>
        <v>Vraag 4</v>
      </c>
      <c r="B28" s="28"/>
      <c r="C28" s="29" t="s">
        <v>62</v>
      </c>
      <c r="D28" s="30"/>
      <c r="E28" s="28"/>
      <c r="F28" s="29" t="s">
        <v>15</v>
      </c>
      <c r="G28" s="30"/>
      <c r="H28" s="28"/>
      <c r="I28" s="31" t="s">
        <v>15</v>
      </c>
      <c r="J28" s="30"/>
    </row>
    <row r="29" spans="1:10" s="1" customFormat="1" ht="181" customHeight="1" x14ac:dyDescent="0.15">
      <c r="A29" s="110"/>
      <c r="B29" s="28"/>
      <c r="C29" s="111" t="s">
        <v>4</v>
      </c>
      <c r="D29" s="112"/>
      <c r="E29" s="28"/>
      <c r="F29" s="111" t="s">
        <v>4</v>
      </c>
      <c r="G29" s="112"/>
      <c r="H29" s="28"/>
      <c r="I29" s="111" t="s">
        <v>4</v>
      </c>
      <c r="J29" s="112"/>
    </row>
  </sheetData>
  <sheetProtection algorithmName="SHA-512" hashValue="go+XZiSx1aKb9I5BjPVl12z3YLfM2XunrWCoPl8OGBGyLIxfw1yHUoL/pP/fqbTr7q4NJT+81a5qq3fTjk9diA==" saltValue="Oc6+MxRxsoCfSAjQuU9PNA==" spinCount="100000" sheet="1" objects="1" scenarios="1"/>
  <mergeCells count="51">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 ref="A24:A25"/>
    <mergeCell ref="C25:D25"/>
    <mergeCell ref="F25:G25"/>
    <mergeCell ref="I25:J25"/>
    <mergeCell ref="C19:D19"/>
    <mergeCell ref="F19:G19"/>
    <mergeCell ref="A22:A23"/>
    <mergeCell ref="I23:J23"/>
    <mergeCell ref="C23:D23"/>
    <mergeCell ref="F23:G23"/>
    <mergeCell ref="C21:D21"/>
    <mergeCell ref="F21:G21"/>
    <mergeCell ref="I21:J21"/>
    <mergeCell ref="C16:D16"/>
    <mergeCell ref="C18:D18"/>
    <mergeCell ref="F18:G18"/>
    <mergeCell ref="I18:J18"/>
    <mergeCell ref="I16:J16"/>
    <mergeCell ref="F16:G16"/>
    <mergeCell ref="A28:A29"/>
    <mergeCell ref="C29:D29"/>
    <mergeCell ref="F29:G29"/>
    <mergeCell ref="I29:J29"/>
    <mergeCell ref="A26:A27"/>
    <mergeCell ref="C27:D27"/>
    <mergeCell ref="F27:G27"/>
    <mergeCell ref="I27:J27"/>
  </mergeCells>
  <dataValidations count="1">
    <dataValidation type="list" errorStyle="warning" allowBlank="1" showErrorMessage="1" error="Voer juiste waarde in. " sqref="C5 F5 I5 C7 F7 I7 C9 F9 I9 C11 F11 I11 C3 F3 I3 C13 F13 I13 C22 C24 I22 I24 C26 I26 F22 F24 F26 C15 F15 I15 I17 F17 C17 C28 I28 F28" xr:uid="{193D9A27-8B99-C84C-8E1A-01CB38743628}">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E117-BB01-314D-96D4-7BFAB0DBC14A}">
  <dimension ref="A1:K29"/>
  <sheetViews>
    <sheetView showGridLines="0" zoomScale="75" zoomScaleNormal="80" workbookViewId="0">
      <selection activeCell="B1" sqref="B1:J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7" t="s">
        <v>52</v>
      </c>
      <c r="B1" s="11"/>
      <c r="C1" s="157" t="str">
        <f>'Beoordelaar 1'!C1</f>
        <v>&lt;NAAM INSCHRIJVER&gt;</v>
      </c>
      <c r="D1" s="158"/>
      <c r="E1" s="11"/>
      <c r="F1" s="157" t="str">
        <f>'Beoordelaar 1'!F1</f>
        <v>&lt;NAAM INSCHRIJVER&gt;</v>
      </c>
      <c r="G1" s="158"/>
      <c r="H1" s="11"/>
      <c r="I1" s="157" t="str">
        <f>'Beoordelaar 1'!I1</f>
        <v>&lt;NAAM INSCHRIJVER&gt;</v>
      </c>
      <c r="J1" s="158"/>
      <c r="K1" s="3"/>
    </row>
    <row r="2" spans="1:11" ht="33" customHeight="1" x14ac:dyDescent="0.15">
      <c r="A2" s="48" t="s">
        <v>44</v>
      </c>
      <c r="B2" s="7"/>
      <c r="C2" s="117" t="s">
        <v>15</v>
      </c>
      <c r="D2" s="118"/>
      <c r="E2" s="7"/>
      <c r="F2" s="117" t="s">
        <v>15</v>
      </c>
      <c r="G2" s="118"/>
      <c r="H2" s="7"/>
      <c r="I2" s="117" t="s">
        <v>15</v>
      </c>
      <c r="J2" s="118"/>
    </row>
    <row r="3" spans="1:11" ht="20" customHeight="1" x14ac:dyDescent="0.15">
      <c r="A3" s="83" t="str">
        <f>'Beoordelen open vragen'!A3</f>
        <v>6.1.1	PLAN VAN AANPAK AANVANG DIENSTVERLENING</v>
      </c>
      <c r="B3" s="8"/>
      <c r="C3" s="9" t="s">
        <v>15</v>
      </c>
      <c r="D3" s="10"/>
      <c r="E3" s="8"/>
      <c r="F3" s="9" t="s">
        <v>15</v>
      </c>
      <c r="G3" s="10"/>
      <c r="H3" s="8"/>
      <c r="I3" s="9" t="s">
        <v>15</v>
      </c>
      <c r="J3" s="10"/>
    </row>
    <row r="4" spans="1:11" ht="180" customHeight="1" x14ac:dyDescent="0.15">
      <c r="A4" s="84"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13" t="s">
        <v>4</v>
      </c>
      <c r="D4" s="114"/>
      <c r="E4" s="8"/>
      <c r="F4" s="113" t="s">
        <v>4</v>
      </c>
      <c r="G4" s="114"/>
      <c r="H4" s="8"/>
      <c r="I4" s="113" t="s">
        <v>4</v>
      </c>
      <c r="J4" s="114"/>
    </row>
    <row r="5" spans="1:11" ht="20" customHeight="1" x14ac:dyDescent="0.15">
      <c r="A5" s="83" t="str">
        <f>'Beoordelen open vragen'!A5</f>
        <v>6.1.2	GOED WERKGEVERSCHAP</v>
      </c>
      <c r="B5" s="8"/>
      <c r="C5" s="9" t="s">
        <v>15</v>
      </c>
      <c r="D5" s="15"/>
      <c r="E5" s="8"/>
      <c r="F5" s="9" t="s">
        <v>15</v>
      </c>
      <c r="G5" s="15"/>
      <c r="H5" s="8"/>
      <c r="I5" s="9" t="s">
        <v>15</v>
      </c>
      <c r="J5" s="15"/>
    </row>
    <row r="6" spans="1:11" ht="180" customHeight="1" x14ac:dyDescent="0.15">
      <c r="A6" s="84" t="str">
        <f>'Beoordelen open vragen'!A6</f>
        <v xml:space="preserve">Inschrijver dient te beschrijven op maximaal 2 A4 (toe te voegen op TenderNed) op welke wijze zij invulling geef aan goed werkgeverschap en beschrijft hierbij minimaal de volgende punten;
•	communicatie met potentiële kandidaten;
•	communicatie met personeel onder contract;
•	het binden en motiveren van potentiële kandidaten aan de organisatie van de inschrijver;
•	het binden en motiveren van ingezet personeel (en ZZP’ers) aan de organisatie van de inschrijver;
•	op welke wijze zij invulling geeft aan duurzame inzetbaarheid van uitgeleende medewerkers en verzuimpreventie.
•	op welke wijze zij invulling geeft aan een vitaliteitsprogramma voor haar personeel. </v>
      </c>
      <c r="B6" s="8"/>
      <c r="C6" s="113" t="s">
        <v>4</v>
      </c>
      <c r="D6" s="114"/>
      <c r="E6" s="8"/>
      <c r="F6" s="113" t="s">
        <v>4</v>
      </c>
      <c r="G6" s="114"/>
      <c r="H6" s="8"/>
      <c r="I6" s="113" t="s">
        <v>4</v>
      </c>
      <c r="J6" s="114"/>
    </row>
    <row r="7" spans="1:11" ht="20" customHeight="1" x14ac:dyDescent="0.15">
      <c r="A7" s="83" t="str">
        <f>'Beoordelen open vragen'!A7</f>
        <v>6.1.3	AANPAK WERVING EN SELECTIE PROCES</v>
      </c>
      <c r="B7" s="8"/>
      <c r="C7" s="9" t="s">
        <v>15</v>
      </c>
      <c r="D7" s="15"/>
      <c r="E7" s="8"/>
      <c r="F7" s="9" t="s">
        <v>15</v>
      </c>
      <c r="G7" s="15"/>
      <c r="H7" s="8"/>
      <c r="I7" s="9" t="s">
        <v>15</v>
      </c>
      <c r="J7" s="15"/>
    </row>
    <row r="8" spans="1:11" ht="180" customHeight="1" x14ac:dyDescent="0.15">
      <c r="A8" s="84" t="str">
        <f>'Beoordelen open vragen'!A8</f>
        <v xml:space="preserve">Inschrijver dient te beschrijven op maximaal 2 A4 (toe te voegen op TenderNed) welke werkwijze zij hanteert bij een aanvraag voor personeel voor de aanbestedende dienst. Inschrijver beschrijft hierbij minimaal;
•	het intakeproces met de aanvrager; 
•	de wijze van werven en selecteren; 
•	welke competentietest inschrijver toepast op een KCC medewerker; 
•	welke competentietest inschrijver toepast op een administratieve medewerker; 
•	de omvang van de relevante en actuele database in de regio van de aanbestedende dienst bestaande uit KCC medewerkers, administratieve functies en chauffeurs; 
•	het voorstellen van geschikte kandidaten; 
•	op welke wijze u het DNA van Avalex (bedrijfscultuur, werkomgeving en het tegen een stootje kunnen) overbrengen op de potentiele kandidaten en welke communicatiemiddelen zet u daar voor in anders dan een platte tekst;
•	de communicatie omtrent en de afronding van een zoekopdracht m.b.t een uitgezette vacature.
Hierin wordt er verwacht dat de inschrijver duidelijk beschrijft wat de rol van de opdrachtgever in dit proces is. </v>
      </c>
      <c r="B8" s="8"/>
      <c r="C8" s="113" t="s">
        <v>4</v>
      </c>
      <c r="D8" s="114"/>
      <c r="E8" s="8"/>
      <c r="F8" s="113" t="s">
        <v>4</v>
      </c>
      <c r="G8" s="114"/>
      <c r="H8" s="8"/>
      <c r="I8" s="113" t="s">
        <v>4</v>
      </c>
      <c r="J8" s="114"/>
    </row>
    <row r="9" spans="1:11" ht="20" customHeight="1" x14ac:dyDescent="0.15">
      <c r="A9" s="83" t="str">
        <f>'Beoordelen open vragen'!A9</f>
        <v>6.1.4	ONTWIKKELING INGEHUURD PERSONEEL/ DESKUNDIGHEIDSBEVORDERING</v>
      </c>
      <c r="B9" s="8"/>
      <c r="C9" s="9" t="s">
        <v>15</v>
      </c>
      <c r="D9" s="15"/>
      <c r="E9" s="8"/>
      <c r="F9" s="9" t="s">
        <v>15</v>
      </c>
      <c r="G9" s="15"/>
      <c r="H9" s="8"/>
      <c r="I9" s="9" t="s">
        <v>15</v>
      </c>
      <c r="J9" s="15"/>
    </row>
    <row r="10" spans="1:11" ht="180" customHeight="1" x14ac:dyDescent="0.15">
      <c r="A10" s="84" t="str">
        <f>'Beoordelen open vragen'!A10</f>
        <v>Inschrijver dient te beschrijven op maximaal 1 A4 (toe te voegen op TenderNed) op welke wijze zij concreet invulling geven aan het bevorderen van de deskundigheid voor de volgende functies:
-	Chauffeurs; 
-	KCC medewerkers;
-	Administratieve functies.</v>
      </c>
      <c r="B10" s="8"/>
      <c r="C10" s="113" t="s">
        <v>4</v>
      </c>
      <c r="D10" s="114"/>
      <c r="E10" s="8"/>
      <c r="F10" s="113" t="s">
        <v>4</v>
      </c>
      <c r="G10" s="114"/>
      <c r="H10" s="8"/>
      <c r="I10" s="113" t="s">
        <v>4</v>
      </c>
      <c r="J10" s="114"/>
    </row>
    <row r="11" spans="1:11" ht="20" customHeight="1" x14ac:dyDescent="0.15">
      <c r="A11" s="83" t="str">
        <f>'Beoordelen open vragen'!A11</f>
        <v>6.1.5	ADMINISTRATIEVE PROCES</v>
      </c>
      <c r="B11" s="8"/>
      <c r="C11" s="9" t="s">
        <v>15</v>
      </c>
      <c r="D11" s="15"/>
      <c r="E11" s="8"/>
      <c r="F11" s="9" t="s">
        <v>15</v>
      </c>
      <c r="G11" s="15"/>
      <c r="H11" s="8"/>
      <c r="I11" s="9" t="s">
        <v>15</v>
      </c>
      <c r="J11" s="15"/>
    </row>
    <row r="12" spans="1:11" ht="180" customHeight="1" x14ac:dyDescent="0.15">
      <c r="A12" s="84" t="str">
        <f>'Beoordelen open vragen'!A12</f>
        <v xml:space="preserve">Inschrijver dient te beschrijven op maximaal 2 A4 (toe te voegen op TenderNed) op welke wijze is uw administratieve proces ingericht van urenregistratie, goedkeuring leidinggevende, facturatie, managementinformatie en dashboard waarbij inzicht komt in aantal vacatures en vervulde vacatures, aantal uur per leidinggevende en totalen per periode (week/maand/kwartaal/jaar). </v>
      </c>
      <c r="B12" s="8"/>
      <c r="C12" s="113" t="s">
        <v>4</v>
      </c>
      <c r="D12" s="114"/>
      <c r="E12" s="8"/>
      <c r="F12" s="113" t="s">
        <v>4</v>
      </c>
      <c r="G12" s="114"/>
      <c r="H12" s="8"/>
      <c r="I12" s="113" t="s">
        <v>4</v>
      </c>
      <c r="J12" s="114"/>
    </row>
    <row r="13" spans="1:11" ht="20" customHeight="1" x14ac:dyDescent="0.15">
      <c r="A13" s="83" t="str">
        <f>'Beoordelen open vragen'!A13</f>
        <v>6.1.6	OMVANG DATABASE</v>
      </c>
      <c r="B13" s="8"/>
      <c r="C13" s="9" t="s">
        <v>15</v>
      </c>
      <c r="D13" s="15"/>
      <c r="E13" s="8"/>
      <c r="F13" s="9" t="s">
        <v>15</v>
      </c>
      <c r="G13" s="15"/>
      <c r="H13" s="8"/>
      <c r="I13" s="9" t="s">
        <v>15</v>
      </c>
      <c r="J13" s="15"/>
    </row>
    <row r="14" spans="1:11" ht="180" customHeight="1" x14ac:dyDescent="0.15">
      <c r="A14" s="84" t="str">
        <f>'Beoordelen open vragen'!A14</f>
        <v>Inschrijver dient te beschrijven op maximaal 1 A4 (toe te voegen op TenderNed) hoe groot hun database is op moment van het indienen van de inschrijving in de regio binnen een straal van 60 km van het hoofdkantoor van de opdrachtgever voor de volgende functies;
-	Chauffeurs; 
-	KCC medewerkers;
-	Administratieve functies.</v>
      </c>
      <c r="B14" s="8"/>
      <c r="C14" s="113" t="s">
        <v>4</v>
      </c>
      <c r="D14" s="114"/>
      <c r="E14" s="8"/>
      <c r="F14" s="113" t="s">
        <v>4</v>
      </c>
      <c r="G14" s="114"/>
      <c r="H14" s="8"/>
      <c r="I14" s="113" t="s">
        <v>4</v>
      </c>
      <c r="J14" s="114"/>
    </row>
    <row r="15" spans="1:11" ht="20" customHeight="1" x14ac:dyDescent="0.15">
      <c r="A15" s="83" t="str">
        <f>'Beoordelen open vragen'!A15</f>
        <v>6.1.7	ACCOUNTMANAGEMENT</v>
      </c>
      <c r="B15" s="8"/>
      <c r="C15" s="9" t="s">
        <v>15</v>
      </c>
      <c r="D15" s="15"/>
      <c r="E15" s="8"/>
      <c r="F15" s="9" t="s">
        <v>15</v>
      </c>
      <c r="G15" s="15"/>
      <c r="H15" s="8"/>
      <c r="I15" s="9" t="s">
        <v>15</v>
      </c>
      <c r="J15" s="15"/>
    </row>
    <row r="16" spans="1:11" ht="180" customHeight="1" x14ac:dyDescent="0.15">
      <c r="A16" s="84" t="str">
        <f>'Beoordelen open vragen'!A16</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de afdeling P&amp;O van de opdrachtgever wil voeren; 
•	op welke objectieve en meetbare wijze toetst inschrijver de medewerkerstevredenheid en de klanttevredenheid;
•	hoe zij dit denkt te gaan organiseren en welke onderwerpen hierbij minimaal aan bod komen. </v>
      </c>
      <c r="B16" s="8"/>
      <c r="C16" s="113" t="s">
        <v>4</v>
      </c>
      <c r="D16" s="114"/>
      <c r="E16" s="8"/>
      <c r="F16" s="113" t="s">
        <v>4</v>
      </c>
      <c r="G16" s="114"/>
      <c r="H16" s="8"/>
      <c r="I16" s="113" t="s">
        <v>4</v>
      </c>
      <c r="J16" s="114"/>
    </row>
    <row r="17" spans="1:10" ht="20" customHeight="1" x14ac:dyDescent="0.15">
      <c r="A17" s="83" t="str">
        <f>'Beoordelen open vragen'!A17</f>
        <v>6.1.8	PRAKTIJKCASUS</v>
      </c>
      <c r="B17" s="8"/>
      <c r="C17" s="9" t="s">
        <v>15</v>
      </c>
      <c r="D17" s="15"/>
      <c r="E17" s="8"/>
      <c r="F17" s="9" t="s">
        <v>15</v>
      </c>
      <c r="G17" s="15"/>
      <c r="H17" s="8"/>
      <c r="I17" s="9" t="s">
        <v>15</v>
      </c>
      <c r="J17" s="15"/>
    </row>
    <row r="18" spans="1:10" ht="180" customHeight="1" x14ac:dyDescent="0.15">
      <c r="A18" s="84" t="str">
        <f>'Beoordelen open vragen'!A18</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8" s="8"/>
      <c r="C18" s="113" t="s">
        <v>4</v>
      </c>
      <c r="D18" s="114"/>
      <c r="E18" s="8"/>
      <c r="F18" s="113" t="s">
        <v>4</v>
      </c>
      <c r="G18" s="114"/>
      <c r="H18" s="8"/>
      <c r="I18" s="113" t="s">
        <v>4</v>
      </c>
      <c r="J18" s="114"/>
    </row>
    <row r="19" spans="1:10" ht="15" customHeight="1" x14ac:dyDescent="0.15">
      <c r="A19" s="76"/>
      <c r="B19" s="37"/>
      <c r="C19" s="119"/>
      <c r="D19" s="120"/>
      <c r="E19" s="37"/>
      <c r="F19" s="119"/>
      <c r="G19" s="120"/>
      <c r="H19" s="37"/>
      <c r="I19" s="77"/>
      <c r="J19" s="78"/>
    </row>
    <row r="21" spans="1:10" ht="33" customHeight="1" x14ac:dyDescent="0.15">
      <c r="A21" s="48" t="str">
        <f>'Beoordelen interview'!A1</f>
        <v>INTERVIEW SLEUTELFUNCTIONARISSEN</v>
      </c>
      <c r="B21" s="7"/>
      <c r="C21" s="117" t="s">
        <v>15</v>
      </c>
      <c r="D21" s="118"/>
      <c r="E21" s="7"/>
      <c r="F21" s="117" t="s">
        <v>15</v>
      </c>
      <c r="G21" s="118"/>
      <c r="H21" s="7"/>
      <c r="I21" s="117" t="s">
        <v>15</v>
      </c>
      <c r="J21" s="118"/>
    </row>
    <row r="22" spans="1:10" s="1" customFormat="1" ht="20" customHeight="1" x14ac:dyDescent="0.15">
      <c r="A22" s="109" t="str">
        <f>'Beoordelen interview'!A4:A4</f>
        <v>Vraag 1</v>
      </c>
      <c r="B22" s="28"/>
      <c r="C22" s="29" t="s">
        <v>15</v>
      </c>
      <c r="D22" s="30"/>
      <c r="E22" s="28"/>
      <c r="F22" s="29" t="s">
        <v>15</v>
      </c>
      <c r="G22" s="30"/>
      <c r="H22" s="28"/>
      <c r="I22" s="31" t="s">
        <v>15</v>
      </c>
      <c r="J22" s="30"/>
    </row>
    <row r="23" spans="1:10" s="1" customFormat="1" ht="180" customHeight="1" x14ac:dyDescent="0.15">
      <c r="A23" s="110"/>
      <c r="B23" s="28"/>
      <c r="C23" s="111" t="s">
        <v>4</v>
      </c>
      <c r="D23" s="112"/>
      <c r="E23" s="28"/>
      <c r="F23" s="111" t="s">
        <v>4</v>
      </c>
      <c r="G23" s="112"/>
      <c r="H23" s="28"/>
      <c r="I23" s="111" t="s">
        <v>4</v>
      </c>
      <c r="J23" s="112"/>
    </row>
    <row r="24" spans="1:10" s="1" customFormat="1" ht="20" customHeight="1" x14ac:dyDescent="0.15">
      <c r="A24" s="109" t="str">
        <f>'Beoordelen interview'!A5:A5</f>
        <v>Vraag 2</v>
      </c>
      <c r="B24" s="28"/>
      <c r="C24" s="29" t="s">
        <v>15</v>
      </c>
      <c r="D24" s="30"/>
      <c r="E24" s="28"/>
      <c r="F24" s="29" t="s">
        <v>15</v>
      </c>
      <c r="G24" s="30"/>
      <c r="H24" s="28"/>
      <c r="I24" s="31" t="s">
        <v>15</v>
      </c>
      <c r="J24" s="30"/>
    </row>
    <row r="25" spans="1:10" s="1" customFormat="1" ht="180" customHeight="1" x14ac:dyDescent="0.15">
      <c r="A25" s="110"/>
      <c r="B25" s="28"/>
      <c r="C25" s="111" t="s">
        <v>4</v>
      </c>
      <c r="D25" s="112"/>
      <c r="E25" s="28"/>
      <c r="F25" s="111" t="s">
        <v>4</v>
      </c>
      <c r="G25" s="112"/>
      <c r="H25" s="28"/>
      <c r="I25" s="111" t="s">
        <v>4</v>
      </c>
      <c r="J25" s="112"/>
    </row>
    <row r="26" spans="1:10" s="1" customFormat="1" ht="20" customHeight="1" x14ac:dyDescent="0.15">
      <c r="A26" s="109" t="str">
        <f>'Beoordelen interview'!A6:A6</f>
        <v>Vraag 3</v>
      </c>
      <c r="B26" s="28"/>
      <c r="C26" s="29" t="s">
        <v>15</v>
      </c>
      <c r="D26" s="30"/>
      <c r="E26" s="28"/>
      <c r="F26" s="29" t="s">
        <v>15</v>
      </c>
      <c r="G26" s="30"/>
      <c r="H26" s="28"/>
      <c r="I26" s="31" t="s">
        <v>15</v>
      </c>
      <c r="J26" s="30"/>
    </row>
    <row r="27" spans="1:10" s="1" customFormat="1" ht="181" customHeight="1" x14ac:dyDescent="0.15">
      <c r="A27" s="110"/>
      <c r="B27" s="28"/>
      <c r="C27" s="111" t="s">
        <v>4</v>
      </c>
      <c r="D27" s="112"/>
      <c r="E27" s="28"/>
      <c r="F27" s="111" t="s">
        <v>4</v>
      </c>
      <c r="G27" s="112"/>
      <c r="H27" s="28"/>
      <c r="I27" s="111" t="s">
        <v>4</v>
      </c>
      <c r="J27" s="112"/>
    </row>
    <row r="28" spans="1:10" s="1" customFormat="1" ht="20" customHeight="1" x14ac:dyDescent="0.15">
      <c r="A28" s="109" t="str">
        <f>'Beoordelen interview'!A7:A7</f>
        <v>Vraag 4</v>
      </c>
      <c r="B28" s="28"/>
      <c r="C28" s="29" t="s">
        <v>62</v>
      </c>
      <c r="D28" s="30"/>
      <c r="E28" s="28"/>
      <c r="F28" s="29" t="s">
        <v>15</v>
      </c>
      <c r="G28" s="30"/>
      <c r="H28" s="28"/>
      <c r="I28" s="31" t="s">
        <v>15</v>
      </c>
      <c r="J28" s="30"/>
    </row>
    <row r="29" spans="1:10" s="1" customFormat="1" ht="181" customHeight="1" x14ac:dyDescent="0.15">
      <c r="A29" s="110"/>
      <c r="B29" s="28"/>
      <c r="C29" s="111" t="s">
        <v>4</v>
      </c>
      <c r="D29" s="112"/>
      <c r="E29" s="28"/>
      <c r="F29" s="111" t="s">
        <v>4</v>
      </c>
      <c r="G29" s="112"/>
      <c r="H29" s="28"/>
      <c r="I29" s="111" t="s">
        <v>4</v>
      </c>
      <c r="J29" s="112"/>
    </row>
  </sheetData>
  <sheetProtection algorithmName="SHA-512" hashValue="cBdHKSYED4i10vT9ikw10eZhG9v8fHdx5jZviJSJ+O6ZnhnE0APtnqR/EmjOclELXzum8xIHUo2oY2mBsD/WVg==" saltValue="BspWp+socjEW9R7kOgvJ2g==" spinCount="100000" sheet="1" objects="1" scenarios="1"/>
  <mergeCells count="51">
    <mergeCell ref="A24:A25"/>
    <mergeCell ref="C25:D25"/>
    <mergeCell ref="F25:G25"/>
    <mergeCell ref="I25:J25"/>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A22:A23"/>
    <mergeCell ref="C12:D12"/>
    <mergeCell ref="F12:G12"/>
    <mergeCell ref="I12:J12"/>
    <mergeCell ref="C14:D14"/>
    <mergeCell ref="F14:G14"/>
    <mergeCell ref="I14:J14"/>
    <mergeCell ref="C23:D23"/>
    <mergeCell ref="F23:G23"/>
    <mergeCell ref="I23:J23"/>
    <mergeCell ref="C19:D19"/>
    <mergeCell ref="F19:G19"/>
    <mergeCell ref="C21:D21"/>
    <mergeCell ref="F21:G21"/>
    <mergeCell ref="I21:J21"/>
    <mergeCell ref="C16:D16"/>
    <mergeCell ref="C18:D18"/>
    <mergeCell ref="F18:G18"/>
    <mergeCell ref="I18:J18"/>
    <mergeCell ref="I16:J16"/>
    <mergeCell ref="F16:G16"/>
    <mergeCell ref="A28:A29"/>
    <mergeCell ref="C29:D29"/>
    <mergeCell ref="F29:G29"/>
    <mergeCell ref="I29:J29"/>
    <mergeCell ref="A26:A27"/>
    <mergeCell ref="C27:D27"/>
    <mergeCell ref="F27:G27"/>
    <mergeCell ref="I27:J27"/>
  </mergeCells>
  <dataValidations count="1">
    <dataValidation type="list" errorStyle="warning" allowBlank="1" showErrorMessage="1" error="Voer juiste waarde in. " sqref="C5 F5 I5 C7 F7 I7 C9 F9 I9 C11 F11 I11 C3 F3 I3 C13 F13 I13 C22 C24 I22 I24 C26 I26 F22 F24 F26 C15 F15 I15 I17 F17 C17 C28 I28 F28" xr:uid="{B99F824A-D299-7A4B-9FFC-802C499AF334}">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93"/>
  <sheetViews>
    <sheetView showGridLines="0" zoomScale="113" zoomScaleNormal="90" workbookViewId="0">
      <selection activeCell="G2" sqref="G2"/>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style="20" customWidth="1"/>
    <col min="10" max="11" width="26.1640625" customWidth="1"/>
  </cols>
  <sheetData>
    <row r="1" spans="1:11" ht="40" customHeight="1" x14ac:dyDescent="0.2">
      <c r="A1" s="147" t="s">
        <v>31</v>
      </c>
      <c r="B1" s="148"/>
      <c r="C1" s="16"/>
      <c r="D1" s="149"/>
      <c r="E1" s="149"/>
      <c r="F1" s="17"/>
      <c r="G1" s="141"/>
      <c r="H1" s="142"/>
      <c r="I1" s="21"/>
      <c r="J1" s="141"/>
      <c r="K1" s="142"/>
    </row>
    <row r="2" spans="1:11" ht="28" customHeight="1" x14ac:dyDescent="0.2">
      <c r="A2" s="145" t="s">
        <v>63</v>
      </c>
      <c r="B2" s="146"/>
      <c r="C2" s="13"/>
      <c r="D2" s="49" t="str">
        <f>'Beoordelaar 1'!C1</f>
        <v>&lt;NAAM INSCHRIJVER&gt;</v>
      </c>
      <c r="E2" s="90" t="s">
        <v>30</v>
      </c>
      <c r="F2" s="32"/>
      <c r="G2" s="49" t="str">
        <f>'Beoordelaar 1'!F1</f>
        <v>&lt;NAAM INSCHRIJVER&gt;</v>
      </c>
      <c r="H2" s="90" t="s">
        <v>30</v>
      </c>
      <c r="I2" s="33"/>
      <c r="J2" s="89" t="str">
        <f>'Beoordelaar 1'!I1</f>
        <v>&lt;NAAM INSCHRIJVER&gt;</v>
      </c>
      <c r="K2" s="90" t="s">
        <v>30</v>
      </c>
    </row>
    <row r="3" spans="1:11" ht="18" customHeight="1" x14ac:dyDescent="0.2">
      <c r="A3" s="151" t="str">
        <f>'Beoordelen open vragen'!A3</f>
        <v>6.1.1	PLAN VAN AANPAK AANVANG DIENSTVERLENING</v>
      </c>
      <c r="B3" s="86" t="s">
        <v>12</v>
      </c>
      <c r="C3" s="13"/>
      <c r="D3" s="52" t="str">
        <f>'Beoordelaar 1'!C3</f>
        <v>Score:</v>
      </c>
      <c r="E3" s="121" t="s">
        <v>46</v>
      </c>
      <c r="F3" s="13"/>
      <c r="G3" s="52" t="str">
        <f>'Beoordelaar 1'!F3</f>
        <v>Score:</v>
      </c>
      <c r="H3" s="121" t="s">
        <v>46</v>
      </c>
      <c r="I3" s="18"/>
      <c r="J3" s="88" t="str">
        <f>'Beoordelaar 1'!I3</f>
        <v>Score:</v>
      </c>
      <c r="K3" s="121" t="s">
        <v>46</v>
      </c>
    </row>
    <row r="4" spans="1:11" ht="18" customHeight="1" x14ac:dyDescent="0.2">
      <c r="A4" s="137"/>
      <c r="B4" s="86" t="s">
        <v>13</v>
      </c>
      <c r="C4" s="13"/>
      <c r="D4" s="52" t="str">
        <f>'Beoordelaar 2'!C3</f>
        <v>Score:</v>
      </c>
      <c r="E4" s="121"/>
      <c r="F4" s="13"/>
      <c r="G4" s="52" t="str">
        <f>'Beoordelaar 2'!F3</f>
        <v>Score:</v>
      </c>
      <c r="H4" s="121"/>
      <c r="I4" s="18"/>
      <c r="J4" s="52" t="str">
        <f>'Beoordelaar 2'!I3</f>
        <v>Score:</v>
      </c>
      <c r="K4" s="121"/>
    </row>
    <row r="5" spans="1:11" ht="18" customHeight="1" x14ac:dyDescent="0.2">
      <c r="A5" s="137"/>
      <c r="B5" s="86" t="s">
        <v>14</v>
      </c>
      <c r="C5" s="13"/>
      <c r="D5" s="52" t="str">
        <f>'Beoordelaar 3'!C3</f>
        <v>Score:</v>
      </c>
      <c r="E5" s="121"/>
      <c r="F5" s="13"/>
      <c r="G5" s="52" t="str">
        <f>'Beoordelaar 3'!F3</f>
        <v>Score:</v>
      </c>
      <c r="H5" s="121"/>
      <c r="I5" s="18"/>
      <c r="J5" s="52" t="str">
        <f>'Beoordelaar 3'!I3</f>
        <v>Score:</v>
      </c>
      <c r="K5" s="121"/>
    </row>
    <row r="6" spans="1:11" ht="18" customHeight="1" x14ac:dyDescent="0.2">
      <c r="A6" s="137"/>
      <c r="B6" s="86" t="s">
        <v>28</v>
      </c>
      <c r="C6" s="13"/>
      <c r="D6" s="53" t="str">
        <f>'Beoordelaar 4'!C3</f>
        <v>Score:</v>
      </c>
      <c r="E6" s="121"/>
      <c r="F6" s="13"/>
      <c r="G6" s="53" t="str">
        <f>'Beoordelaar 4'!F3</f>
        <v>Score:</v>
      </c>
      <c r="H6" s="121"/>
      <c r="I6" s="18"/>
      <c r="J6" s="53" t="str">
        <f>'Beoordelaar 4'!I3</f>
        <v>Score:</v>
      </c>
      <c r="K6" s="121"/>
    </row>
    <row r="7" spans="1:11" ht="18" customHeight="1" x14ac:dyDescent="0.2">
      <c r="A7" s="138"/>
      <c r="B7" s="86" t="s">
        <v>49</v>
      </c>
      <c r="C7" s="13"/>
      <c r="D7" s="53" t="str">
        <f>'Beoordelaar 5'!C3</f>
        <v>Score:</v>
      </c>
      <c r="E7" s="121"/>
      <c r="F7" s="13"/>
      <c r="G7" s="53" t="str">
        <f>'Beoordelaar 5'!F3</f>
        <v>Score:</v>
      </c>
      <c r="H7" s="121"/>
      <c r="I7" s="18"/>
      <c r="J7" s="53" t="str">
        <f>'Beoordelaar 5'!I3</f>
        <v>Score:</v>
      </c>
      <c r="K7" s="121"/>
    </row>
    <row r="8" spans="1:11" ht="20" customHeight="1" x14ac:dyDescent="0.2">
      <c r="A8" s="123" t="s">
        <v>6</v>
      </c>
      <c r="B8" s="124"/>
      <c r="C8" s="13"/>
      <c r="D8" s="54" t="s">
        <v>15</v>
      </c>
      <c r="E8" s="121"/>
      <c r="F8" s="13"/>
      <c r="G8" s="54" t="s">
        <v>15</v>
      </c>
      <c r="H8" s="121"/>
      <c r="I8" s="18"/>
      <c r="J8" s="54" t="s">
        <v>15</v>
      </c>
      <c r="K8" s="121"/>
    </row>
    <row r="9" spans="1:11" ht="20" customHeight="1" x14ac:dyDescent="0.2">
      <c r="A9" s="143"/>
      <c r="B9" s="144"/>
      <c r="C9" s="12"/>
      <c r="D9" s="55" t="str">
        <f>IF(D8="Uitmuntend","€ 1.000",IF(D8="Goed","€ 800",IF(D8="Voldoende","€ 100",IF(D8="Matig","€ 0",IF(D8="Onvoldoende","KO"," ")))))</f>
        <v xml:space="preserve"> </v>
      </c>
      <c r="E9" s="122"/>
      <c r="F9" s="12"/>
      <c r="G9" s="55" t="str">
        <f>IF(G8="Uitmuntend","€ 1.000",IF(G8="Goed","€ 800",IF(G8="Voldoende","€ 100",IF(G8="Matig","€ 0",IF(G8="Onvoldoende","KO"," ")))))</f>
        <v xml:space="preserve"> </v>
      </c>
      <c r="H9" s="122"/>
      <c r="I9" s="19"/>
      <c r="J9" s="55" t="str">
        <f>IF(J8="Uitmuntend","€ 1.000",IF(J8="Goed","€ 800",IF(J8="Voldoende","€ 100",IF(J8="Matig","€ 0",IF(J8="Onvoldoende","KO"," ")))))</f>
        <v xml:space="preserve"> </v>
      </c>
      <c r="K9" s="122"/>
    </row>
    <row r="10" spans="1:11" ht="18" customHeight="1" x14ac:dyDescent="0.2">
      <c r="A10" s="137" t="str">
        <f>'Beoordelen open vragen'!A5</f>
        <v>6.1.2	GOED WERKGEVERSCHAP</v>
      </c>
      <c r="B10" s="87" t="s">
        <v>12</v>
      </c>
      <c r="C10" s="13"/>
      <c r="D10" s="52" t="str">
        <f>'Beoordelaar 1'!C5</f>
        <v>Score:</v>
      </c>
      <c r="E10" s="121" t="s">
        <v>46</v>
      </c>
      <c r="F10" s="13"/>
      <c r="G10" s="52" t="str">
        <f>'Beoordelaar 1'!F5</f>
        <v>Score:</v>
      </c>
      <c r="H10" s="121" t="s">
        <v>46</v>
      </c>
      <c r="I10" s="18"/>
      <c r="J10" s="52" t="str">
        <f>'Beoordelaar 1'!I5</f>
        <v>Score:</v>
      </c>
      <c r="K10" s="121" t="s">
        <v>46</v>
      </c>
    </row>
    <row r="11" spans="1:11" ht="18" customHeight="1" x14ac:dyDescent="0.2">
      <c r="A11" s="137"/>
      <c r="B11" s="86" t="s">
        <v>13</v>
      </c>
      <c r="C11" s="13"/>
      <c r="D11" s="52" t="str">
        <f>'Beoordelaar 2'!C5</f>
        <v>Score:</v>
      </c>
      <c r="E11" s="121"/>
      <c r="F11" s="13"/>
      <c r="G11" s="52" t="str">
        <f>'Beoordelaar 2'!F5</f>
        <v>Score:</v>
      </c>
      <c r="H11" s="121"/>
      <c r="I11" s="18"/>
      <c r="J11" s="52" t="str">
        <f>'Beoordelaar 2'!I5</f>
        <v>Score:</v>
      </c>
      <c r="K11" s="121"/>
    </row>
    <row r="12" spans="1:11" ht="18" customHeight="1" x14ac:dyDescent="0.2">
      <c r="A12" s="137"/>
      <c r="B12" s="86" t="s">
        <v>14</v>
      </c>
      <c r="C12" s="13"/>
      <c r="D12" s="52" t="str">
        <f>'Beoordelaar 3'!C5</f>
        <v>Score:</v>
      </c>
      <c r="E12" s="121"/>
      <c r="F12" s="13"/>
      <c r="G12" s="52" t="str">
        <f>'Beoordelaar 3'!F5</f>
        <v>Score:</v>
      </c>
      <c r="H12" s="121"/>
      <c r="I12" s="18"/>
      <c r="J12" s="52" t="str">
        <f>'Beoordelaar 3'!I5</f>
        <v>Score:</v>
      </c>
      <c r="K12" s="121"/>
    </row>
    <row r="13" spans="1:11" ht="18" customHeight="1" x14ac:dyDescent="0.2">
      <c r="A13" s="137"/>
      <c r="B13" s="86" t="s">
        <v>28</v>
      </c>
      <c r="C13" s="13"/>
      <c r="D13" s="53" t="str">
        <f>'Beoordelaar 4'!C5</f>
        <v>Score:</v>
      </c>
      <c r="E13" s="121"/>
      <c r="F13" s="13"/>
      <c r="G13" s="53" t="str">
        <f>'Beoordelaar 4'!F5</f>
        <v>Score:</v>
      </c>
      <c r="H13" s="121"/>
      <c r="I13" s="18"/>
      <c r="J13" s="53" t="str">
        <f>'Beoordelaar 4'!I5</f>
        <v>Score:</v>
      </c>
      <c r="K13" s="121"/>
    </row>
    <row r="14" spans="1:11" ht="18" customHeight="1" x14ac:dyDescent="0.2">
      <c r="A14" s="138"/>
      <c r="B14" s="86" t="s">
        <v>49</v>
      </c>
      <c r="C14" s="13"/>
      <c r="D14" s="53" t="str">
        <f>'Beoordelaar 5'!C5</f>
        <v>Score:</v>
      </c>
      <c r="E14" s="121"/>
      <c r="F14" s="13"/>
      <c r="G14" s="53" t="str">
        <f>'Beoordelaar 5'!F5</f>
        <v>Score:</v>
      </c>
      <c r="H14" s="121"/>
      <c r="I14" s="18"/>
      <c r="J14" s="53" t="str">
        <f>'Beoordelaar 5'!I5</f>
        <v>Score:</v>
      </c>
      <c r="K14" s="121"/>
    </row>
    <row r="15" spans="1:11" ht="20" customHeight="1" x14ac:dyDescent="0.2">
      <c r="A15" s="123" t="s">
        <v>6</v>
      </c>
      <c r="B15" s="124"/>
      <c r="C15" s="12"/>
      <c r="D15" s="54" t="s">
        <v>15</v>
      </c>
      <c r="E15" s="121"/>
      <c r="F15" s="12"/>
      <c r="G15" s="54" t="s">
        <v>15</v>
      </c>
      <c r="H15" s="121"/>
      <c r="I15" s="19"/>
      <c r="J15" s="54" t="s">
        <v>15</v>
      </c>
      <c r="K15" s="121"/>
    </row>
    <row r="16" spans="1:11" ht="20" customHeight="1" x14ac:dyDescent="0.2">
      <c r="A16" s="143"/>
      <c r="B16" s="144"/>
      <c r="C16" s="12"/>
      <c r="D16" s="55" t="str">
        <f>IF(D15="Uitmuntend","€ 5.000",IF(D15="Goed","€ 4.000",IF(D15="Voldoende","€ 1.000",IF(D15="Matig","€ 0",IF(D15="Onvoldoende","KO"," ")))))</f>
        <v xml:space="preserve"> </v>
      </c>
      <c r="E16" s="122"/>
      <c r="F16" s="12"/>
      <c r="G16" s="55" t="str">
        <f>IF(G15="Uitmuntend","€ 5.000",IF(G15="Goed","€ 4.000",IF(G15="Voldoende","€ 1.000",IF(G15="Matig","€ 0",IF(G15="Onvoldoende","KO"," ")))))</f>
        <v xml:space="preserve"> </v>
      </c>
      <c r="H16" s="122"/>
      <c r="I16" s="19"/>
      <c r="J16" s="55" t="str">
        <f>IF(J15="Uitmuntend","€ 5.000",IF(J15="Goed","€ 4.000",IF(J15="Voldoende","€ 1.000",IF(J15="Matig","€ 0",IF(J15="Onvoldoende","KO"," ")))))</f>
        <v xml:space="preserve"> </v>
      </c>
      <c r="K16" s="122"/>
    </row>
    <row r="17" spans="1:11" ht="18" customHeight="1" x14ac:dyDescent="0.2">
      <c r="A17" s="139" t="str">
        <f>'Beoordelen open vragen'!A7</f>
        <v>6.1.3	AANPAK WERVING EN SELECTIE PROCES</v>
      </c>
      <c r="B17" s="87" t="s">
        <v>12</v>
      </c>
      <c r="C17" s="13"/>
      <c r="D17" s="52" t="str">
        <f>'Beoordelaar 1'!C7</f>
        <v>Score:</v>
      </c>
      <c r="E17" s="121" t="s">
        <v>46</v>
      </c>
      <c r="F17" s="13"/>
      <c r="G17" s="52" t="str">
        <f>'Beoordelaar 1'!F7</f>
        <v>Score:</v>
      </c>
      <c r="H17" s="121" t="s">
        <v>46</v>
      </c>
      <c r="I17" s="18"/>
      <c r="J17" s="52" t="str">
        <f>'Beoordelaar 1'!I7</f>
        <v>Score:</v>
      </c>
      <c r="K17" s="121" t="s">
        <v>46</v>
      </c>
    </row>
    <row r="18" spans="1:11" ht="18" customHeight="1" x14ac:dyDescent="0.2">
      <c r="A18" s="139"/>
      <c r="B18" s="86" t="s">
        <v>13</v>
      </c>
      <c r="C18" s="13"/>
      <c r="D18" s="52" t="str">
        <f>'Beoordelaar 2'!C7</f>
        <v>Score:</v>
      </c>
      <c r="E18" s="121"/>
      <c r="F18" s="13"/>
      <c r="G18" s="52" t="str">
        <f>'Beoordelaar 2'!F7</f>
        <v>Score:</v>
      </c>
      <c r="H18" s="121"/>
      <c r="I18" s="18"/>
      <c r="J18" s="52" t="str">
        <f>'Beoordelaar 2'!I7</f>
        <v>Score:</v>
      </c>
      <c r="K18" s="121"/>
    </row>
    <row r="19" spans="1:11" ht="18" customHeight="1" x14ac:dyDescent="0.2">
      <c r="A19" s="139"/>
      <c r="B19" s="86" t="s">
        <v>14</v>
      </c>
      <c r="C19" s="13"/>
      <c r="D19" s="52" t="str">
        <f>'Beoordelaar 3'!C7</f>
        <v>Score:</v>
      </c>
      <c r="E19" s="121"/>
      <c r="F19" s="13"/>
      <c r="G19" s="52" t="str">
        <f>'Beoordelaar 3'!F7</f>
        <v>Score:</v>
      </c>
      <c r="H19" s="121"/>
      <c r="I19" s="18"/>
      <c r="J19" s="52" t="str">
        <f>'Beoordelaar 3'!I7</f>
        <v>Score:</v>
      </c>
      <c r="K19" s="121"/>
    </row>
    <row r="20" spans="1:11" ht="18" customHeight="1" x14ac:dyDescent="0.2">
      <c r="A20" s="139"/>
      <c r="B20" s="86" t="s">
        <v>28</v>
      </c>
      <c r="C20" s="13"/>
      <c r="D20" s="53" t="str">
        <f>'Beoordelaar 4'!C7</f>
        <v>Score:</v>
      </c>
      <c r="E20" s="121"/>
      <c r="F20" s="13"/>
      <c r="G20" s="53" t="str">
        <f>'Beoordelaar 4'!F7</f>
        <v>Score:</v>
      </c>
      <c r="H20" s="121"/>
      <c r="I20" s="18"/>
      <c r="J20" s="53" t="str">
        <f>'Beoordelaar 4'!I7</f>
        <v>Score:</v>
      </c>
      <c r="K20" s="121"/>
    </row>
    <row r="21" spans="1:11" ht="18" customHeight="1" x14ac:dyDescent="0.2">
      <c r="A21" s="140"/>
      <c r="B21" s="86" t="s">
        <v>49</v>
      </c>
      <c r="C21" s="13"/>
      <c r="D21" s="53" t="str">
        <f>'Beoordelaar 5'!C7</f>
        <v>Score:</v>
      </c>
      <c r="E21" s="121"/>
      <c r="F21" s="13"/>
      <c r="G21" s="53" t="str">
        <f>'Beoordelaar 5'!F7</f>
        <v>Score:</v>
      </c>
      <c r="H21" s="121"/>
      <c r="I21" s="18"/>
      <c r="J21" s="53" t="str">
        <f>'Beoordelaar 5'!I7</f>
        <v>Score:</v>
      </c>
      <c r="K21" s="121"/>
    </row>
    <row r="22" spans="1:11" ht="20" customHeight="1" x14ac:dyDescent="0.2">
      <c r="A22" s="123" t="s">
        <v>6</v>
      </c>
      <c r="B22" s="124"/>
      <c r="C22" s="12"/>
      <c r="D22" s="54" t="s">
        <v>15</v>
      </c>
      <c r="E22" s="121"/>
      <c r="F22" s="12"/>
      <c r="G22" s="54" t="s">
        <v>15</v>
      </c>
      <c r="H22" s="121"/>
      <c r="I22" s="19"/>
      <c r="J22" s="54" t="s">
        <v>15</v>
      </c>
      <c r="K22" s="121"/>
    </row>
    <row r="23" spans="1:11" ht="20" customHeight="1" x14ac:dyDescent="0.2">
      <c r="A23" s="143"/>
      <c r="B23" s="144"/>
      <c r="C23" s="12"/>
      <c r="D23" s="55" t="str">
        <f>IF(D22="Uitmuntend","€ 5.000",IF(D22="Goed","€ 4.000",IF(D22="Voldoende","€ 1.000",IF(D22="Matig","€ 0",IF(D22="Onvoldoende","KO"," ")))))</f>
        <v xml:space="preserve"> </v>
      </c>
      <c r="E23" s="122"/>
      <c r="F23" s="12"/>
      <c r="G23" s="55" t="str">
        <f>IF(G22="Uitmuntend","€ 5.000",IF(G22="Goed","€ 4.000",IF(G22="Voldoende","€ 1.000",IF(G22="Matig","€ 0",IF(G22="Onvoldoende","KO"," ")))))</f>
        <v xml:space="preserve"> </v>
      </c>
      <c r="H23" s="122"/>
      <c r="I23" s="19"/>
      <c r="J23" s="55" t="str">
        <f>IF(J22="Uitmuntend","€ 5.000",IF(J22="Goed","€ 4.000",IF(J22="Voldoende","€ 1.000",IF(J22="Matig","€ 0",IF(J22="Onvoldoende","KO"," ")))))</f>
        <v xml:space="preserve"> </v>
      </c>
      <c r="K23" s="122"/>
    </row>
    <row r="24" spans="1:11" ht="18" customHeight="1" x14ac:dyDescent="0.2">
      <c r="A24" s="139" t="str">
        <f>'Beoordelen open vragen'!A9</f>
        <v>6.1.4	ONTWIKKELING INGEHUURD PERSONEEL/ DESKUNDIGHEIDSBEVORDERING</v>
      </c>
      <c r="B24" s="87" t="s">
        <v>12</v>
      </c>
      <c r="C24" s="13"/>
      <c r="D24" s="52" t="str">
        <f>'Beoordelaar 1'!C9</f>
        <v>Score:</v>
      </c>
      <c r="E24" s="121" t="s">
        <v>46</v>
      </c>
      <c r="F24" s="13"/>
      <c r="G24" s="52" t="str">
        <f>'Beoordelaar 1'!F9</f>
        <v>Score:</v>
      </c>
      <c r="H24" s="121" t="s">
        <v>46</v>
      </c>
      <c r="I24" s="18"/>
      <c r="J24" s="52" t="str">
        <f>'Beoordelaar 1'!I9</f>
        <v>Score:</v>
      </c>
      <c r="K24" s="121" t="s">
        <v>46</v>
      </c>
    </row>
    <row r="25" spans="1:11" ht="18" customHeight="1" x14ac:dyDescent="0.2">
      <c r="A25" s="139"/>
      <c r="B25" s="86" t="s">
        <v>13</v>
      </c>
      <c r="C25" s="13"/>
      <c r="D25" s="52" t="str">
        <f>'Beoordelaar 2'!C9</f>
        <v>Score:</v>
      </c>
      <c r="E25" s="121"/>
      <c r="F25" s="13"/>
      <c r="G25" s="52" t="str">
        <f>'Beoordelaar 2'!F9</f>
        <v>Score:</v>
      </c>
      <c r="H25" s="121"/>
      <c r="I25" s="18"/>
      <c r="J25" s="52" t="str">
        <f>'Beoordelaar 2'!I9</f>
        <v>Score:</v>
      </c>
      <c r="K25" s="121"/>
    </row>
    <row r="26" spans="1:11" ht="18" customHeight="1" x14ac:dyDescent="0.2">
      <c r="A26" s="139"/>
      <c r="B26" s="86" t="s">
        <v>14</v>
      </c>
      <c r="C26" s="13"/>
      <c r="D26" s="52" t="str">
        <f>'Beoordelaar 3'!C9</f>
        <v>Score:</v>
      </c>
      <c r="E26" s="121"/>
      <c r="F26" s="13"/>
      <c r="G26" s="52" t="str">
        <f>'Beoordelaar 3'!F9</f>
        <v>Score:</v>
      </c>
      <c r="H26" s="121"/>
      <c r="I26" s="18"/>
      <c r="J26" s="52" t="str">
        <f>'Beoordelaar 3'!I9</f>
        <v>Score:</v>
      </c>
      <c r="K26" s="121"/>
    </row>
    <row r="27" spans="1:11" ht="18" customHeight="1" x14ac:dyDescent="0.2">
      <c r="A27" s="139"/>
      <c r="B27" s="86" t="s">
        <v>28</v>
      </c>
      <c r="C27" s="13"/>
      <c r="D27" s="53" t="str">
        <f>'Beoordelaar 4'!C9</f>
        <v>Score:</v>
      </c>
      <c r="E27" s="121"/>
      <c r="F27" s="13"/>
      <c r="G27" s="53" t="str">
        <f>'Beoordelaar 4'!F9</f>
        <v>Score:</v>
      </c>
      <c r="H27" s="121"/>
      <c r="I27" s="18"/>
      <c r="J27" s="53" t="str">
        <f>'Beoordelaar 4'!I9</f>
        <v>Score:</v>
      </c>
      <c r="K27" s="121"/>
    </row>
    <row r="28" spans="1:11" ht="18" customHeight="1" x14ac:dyDescent="0.2">
      <c r="A28" s="140"/>
      <c r="B28" s="86" t="s">
        <v>49</v>
      </c>
      <c r="C28" s="13"/>
      <c r="D28" s="53" t="str">
        <f>'Beoordelaar 5'!C9</f>
        <v>Score:</v>
      </c>
      <c r="E28" s="121"/>
      <c r="F28" s="13"/>
      <c r="G28" s="53" t="str">
        <f>'Beoordelaar 5'!F9</f>
        <v>Score:</v>
      </c>
      <c r="H28" s="121"/>
      <c r="I28" s="18"/>
      <c r="J28" s="53" t="str">
        <f>'Beoordelaar 5'!I9</f>
        <v>Score:</v>
      </c>
      <c r="K28" s="121"/>
    </row>
    <row r="29" spans="1:11" ht="20" customHeight="1" x14ac:dyDescent="0.2">
      <c r="A29" s="123" t="s">
        <v>6</v>
      </c>
      <c r="B29" s="124"/>
      <c r="C29" s="12"/>
      <c r="D29" s="54" t="s">
        <v>15</v>
      </c>
      <c r="E29" s="121"/>
      <c r="F29" s="12"/>
      <c r="G29" s="54" t="s">
        <v>15</v>
      </c>
      <c r="H29" s="121"/>
      <c r="I29" s="19"/>
      <c r="J29" s="54" t="s">
        <v>15</v>
      </c>
      <c r="K29" s="121"/>
    </row>
    <row r="30" spans="1:11" ht="20" customHeight="1" x14ac:dyDescent="0.2">
      <c r="A30" s="143"/>
      <c r="B30" s="144"/>
      <c r="C30" s="12"/>
      <c r="D30" s="55" t="str">
        <f>IF(D29="Uitmuntend","€ 1.000",IF(D29="Goed","€ 800",IF(D29="Voldoende","€ 100",IF(D29="Matig","€ 0",IF(D29="Onvoldoende","KO"," ")))))</f>
        <v xml:space="preserve"> </v>
      </c>
      <c r="E30" s="122"/>
      <c r="F30" s="12"/>
      <c r="G30" s="55" t="str">
        <f>IF(G29="Uitmuntend","€ 1.000",IF(G29="Goed","€ 800",IF(G29="Voldoende","€ 100",IF(G29="Matig","€ 0",IF(G29="Onvoldoende","KO"," ")))))</f>
        <v xml:space="preserve"> </v>
      </c>
      <c r="H30" s="122"/>
      <c r="I30" s="19"/>
      <c r="J30" s="55" t="str">
        <f>IF(J29="Uitmuntend","€ 1.000",IF(J29="Goed","€ 800",IF(J29="Voldoende","€ 100",IF(J29="Matig","€ 0",IF(J29="Onvoldoende","KO"," ")))))</f>
        <v xml:space="preserve"> </v>
      </c>
      <c r="K30" s="122"/>
    </row>
    <row r="31" spans="1:11" ht="18" customHeight="1" x14ac:dyDescent="0.2">
      <c r="A31" s="127" t="str">
        <f>'Beoordelen open vragen'!A11</f>
        <v>6.1.5	ADMINISTRATIEVE PROCES</v>
      </c>
      <c r="B31" s="87" t="s">
        <v>12</v>
      </c>
      <c r="C31" s="13"/>
      <c r="D31" s="52" t="str">
        <f>'Beoordelaar 1'!C11</f>
        <v>Score:</v>
      </c>
      <c r="E31" s="121" t="s">
        <v>46</v>
      </c>
      <c r="F31" s="13"/>
      <c r="G31" s="52" t="str">
        <f>'Beoordelaar 1'!F11</f>
        <v>Score:</v>
      </c>
      <c r="H31" s="121" t="s">
        <v>46</v>
      </c>
      <c r="I31" s="18"/>
      <c r="J31" s="52" t="str">
        <f>'Beoordelaar 1'!I11</f>
        <v>Score:</v>
      </c>
      <c r="K31" s="121" t="s">
        <v>46</v>
      </c>
    </row>
    <row r="32" spans="1:11" ht="18" customHeight="1" x14ac:dyDescent="0.2">
      <c r="A32" s="127"/>
      <c r="B32" s="86" t="s">
        <v>13</v>
      </c>
      <c r="C32" s="13"/>
      <c r="D32" s="52" t="str">
        <f>'Beoordelaar 2'!C11</f>
        <v>Score:</v>
      </c>
      <c r="E32" s="121"/>
      <c r="F32" s="13"/>
      <c r="G32" s="52" t="str">
        <f>'Beoordelaar 2'!F11</f>
        <v>Score:</v>
      </c>
      <c r="H32" s="121"/>
      <c r="I32" s="18"/>
      <c r="J32" s="52" t="str">
        <f>'Beoordelaar 2'!I11</f>
        <v>Score:</v>
      </c>
      <c r="K32" s="121"/>
    </row>
    <row r="33" spans="1:11" ht="18" customHeight="1" x14ac:dyDescent="0.2">
      <c r="A33" s="127"/>
      <c r="B33" s="86" t="s">
        <v>14</v>
      </c>
      <c r="C33" s="13"/>
      <c r="D33" s="52" t="str">
        <f>'Beoordelaar 3'!C11</f>
        <v>Score:</v>
      </c>
      <c r="E33" s="121"/>
      <c r="F33" s="13"/>
      <c r="G33" s="52" t="str">
        <f>'Beoordelaar 3'!F11</f>
        <v>Score:</v>
      </c>
      <c r="H33" s="121"/>
      <c r="I33" s="18"/>
      <c r="J33" s="52" t="str">
        <f>'Beoordelaar 3'!I11</f>
        <v>Score:</v>
      </c>
      <c r="K33" s="121"/>
    </row>
    <row r="34" spans="1:11" ht="18" customHeight="1" x14ac:dyDescent="0.2">
      <c r="A34" s="127"/>
      <c r="B34" s="86" t="s">
        <v>28</v>
      </c>
      <c r="C34" s="13"/>
      <c r="D34" s="53" t="str">
        <f>'Beoordelaar 4'!C11</f>
        <v>Score:</v>
      </c>
      <c r="E34" s="121"/>
      <c r="F34" s="13"/>
      <c r="G34" s="53" t="str">
        <f>'Beoordelaar 4'!F11</f>
        <v>Score:</v>
      </c>
      <c r="H34" s="121"/>
      <c r="I34" s="18"/>
      <c r="J34" s="53" t="str">
        <f>'Beoordelaar 4'!I11</f>
        <v>Score:</v>
      </c>
      <c r="K34" s="121"/>
    </row>
    <row r="35" spans="1:11" ht="18" customHeight="1" x14ac:dyDescent="0.2">
      <c r="A35" s="128"/>
      <c r="B35" s="86" t="s">
        <v>49</v>
      </c>
      <c r="C35" s="13"/>
      <c r="D35" s="53" t="str">
        <f>'Beoordelaar 5'!C11</f>
        <v>Score:</v>
      </c>
      <c r="E35" s="121"/>
      <c r="F35" s="13"/>
      <c r="G35" s="53" t="str">
        <f>'Beoordelaar 5'!F11</f>
        <v>Score:</v>
      </c>
      <c r="H35" s="121"/>
      <c r="I35" s="18"/>
      <c r="J35" s="53" t="str">
        <f>'Beoordelaar 5'!I11</f>
        <v>Score:</v>
      </c>
      <c r="K35" s="121"/>
    </row>
    <row r="36" spans="1:11" ht="19.5" customHeight="1" x14ac:dyDescent="0.2">
      <c r="A36" s="123" t="s">
        <v>6</v>
      </c>
      <c r="B36" s="124"/>
      <c r="C36" s="12"/>
      <c r="D36" s="54" t="s">
        <v>15</v>
      </c>
      <c r="E36" s="121"/>
      <c r="F36" s="12"/>
      <c r="G36" s="54" t="s">
        <v>15</v>
      </c>
      <c r="H36" s="121"/>
      <c r="I36" s="19"/>
      <c r="J36" s="54" t="s">
        <v>15</v>
      </c>
      <c r="K36" s="121"/>
    </row>
    <row r="37" spans="1:11" ht="20" customHeight="1" x14ac:dyDescent="0.2">
      <c r="A37" s="143"/>
      <c r="B37" s="144"/>
      <c r="C37" s="12"/>
      <c r="D37" s="55" t="str">
        <f>IF(D36="Uitmuntend","€ 1.000",IF(D36="Goed","€ 800",IF(D36="Voldoende","€ 100",IF(D36="Matig","€ 0",IF(D36="Onvoldoende","KO"," ")))))</f>
        <v xml:space="preserve"> </v>
      </c>
      <c r="E37" s="122"/>
      <c r="F37" s="12"/>
      <c r="G37" s="55" t="str">
        <f>IF(G36="Uitmuntend","€ 1.000",IF(G36="Goed","€ 800",IF(G36="Voldoende","€ 100",IF(G36="Matig","€ 0",IF(G36="Onvoldoende","KO"," ")))))</f>
        <v xml:space="preserve"> </v>
      </c>
      <c r="H37" s="122"/>
      <c r="I37" s="19"/>
      <c r="J37" s="55" t="str">
        <f>IF(J36="Uitmuntend","€ 1.000",IF(J36="Goed","€ 800",IF(J36="Voldoende","€ 100",IF(J36="Matig","€ 0",IF(J36="Onvoldoende","KO"," ")))))</f>
        <v xml:space="preserve"> </v>
      </c>
      <c r="K37" s="122"/>
    </row>
    <row r="38" spans="1:11" ht="18" customHeight="1" x14ac:dyDescent="0.2">
      <c r="A38" s="127" t="str">
        <f>'Beoordelen open vragen'!A13</f>
        <v>6.1.6	OMVANG DATABASE</v>
      </c>
      <c r="B38" s="87" t="s">
        <v>12</v>
      </c>
      <c r="C38" s="13"/>
      <c r="D38" s="52" t="str">
        <f>'Beoordelaar 1'!C13</f>
        <v>Score:</v>
      </c>
      <c r="E38" s="121" t="s">
        <v>46</v>
      </c>
      <c r="F38" s="13"/>
      <c r="G38" s="52" t="str">
        <f>'Beoordelaar 1'!F13</f>
        <v>Score:</v>
      </c>
      <c r="H38" s="121" t="s">
        <v>46</v>
      </c>
      <c r="I38" s="18"/>
      <c r="J38" s="52" t="str">
        <f>'Beoordelaar 1'!I13</f>
        <v>Score:</v>
      </c>
      <c r="K38" s="121" t="s">
        <v>46</v>
      </c>
    </row>
    <row r="39" spans="1:11" ht="18" customHeight="1" x14ac:dyDescent="0.2">
      <c r="A39" s="127"/>
      <c r="B39" s="86" t="s">
        <v>13</v>
      </c>
      <c r="C39" s="13"/>
      <c r="D39" s="52" t="str">
        <f>'Beoordelaar 2'!C13</f>
        <v>Score:</v>
      </c>
      <c r="E39" s="121"/>
      <c r="F39" s="13"/>
      <c r="G39" s="52" t="str">
        <f>'Beoordelaar 2'!F13</f>
        <v>Score:</v>
      </c>
      <c r="H39" s="121"/>
      <c r="I39" s="18"/>
      <c r="J39" s="52" t="str">
        <f>'Beoordelaar 2'!I13</f>
        <v>Score:</v>
      </c>
      <c r="K39" s="121"/>
    </row>
    <row r="40" spans="1:11" ht="18" customHeight="1" x14ac:dyDescent="0.2">
      <c r="A40" s="127"/>
      <c r="B40" s="86" t="s">
        <v>14</v>
      </c>
      <c r="C40" s="13"/>
      <c r="D40" s="52" t="str">
        <f>'Beoordelaar 3'!C13</f>
        <v>Score:</v>
      </c>
      <c r="E40" s="121"/>
      <c r="F40" s="13"/>
      <c r="G40" s="52" t="str">
        <f>'Beoordelaar 3'!F13</f>
        <v>Score:</v>
      </c>
      <c r="H40" s="121"/>
      <c r="I40" s="18"/>
      <c r="J40" s="52" t="str">
        <f>'Beoordelaar 3'!I13</f>
        <v>Score:</v>
      </c>
      <c r="K40" s="121"/>
    </row>
    <row r="41" spans="1:11" ht="18" customHeight="1" x14ac:dyDescent="0.2">
      <c r="A41" s="127"/>
      <c r="B41" s="86" t="s">
        <v>28</v>
      </c>
      <c r="C41" s="13"/>
      <c r="D41" s="53" t="str">
        <f>'Beoordelaar 4'!C13</f>
        <v>Score:</v>
      </c>
      <c r="E41" s="121"/>
      <c r="F41" s="13"/>
      <c r="G41" s="53" t="str">
        <f>'Beoordelaar 4'!F13</f>
        <v>Score:</v>
      </c>
      <c r="H41" s="121"/>
      <c r="I41" s="18"/>
      <c r="J41" s="53" t="str">
        <f>'Beoordelaar 4'!I13</f>
        <v>Score:</v>
      </c>
      <c r="K41" s="121"/>
    </row>
    <row r="42" spans="1:11" ht="18" customHeight="1" x14ac:dyDescent="0.2">
      <c r="A42" s="128"/>
      <c r="B42" s="86" t="s">
        <v>49</v>
      </c>
      <c r="C42" s="13"/>
      <c r="D42" s="53" t="str">
        <f>'Beoordelaar 5'!C13</f>
        <v>Score:</v>
      </c>
      <c r="E42" s="121"/>
      <c r="F42" s="13"/>
      <c r="G42" s="53" t="str">
        <f>'Beoordelaar 5'!F13</f>
        <v>Score:</v>
      </c>
      <c r="H42" s="121"/>
      <c r="I42" s="18"/>
      <c r="J42" s="53" t="str">
        <f>'Beoordelaar 5'!I13</f>
        <v>Score:</v>
      </c>
      <c r="K42" s="121"/>
    </row>
    <row r="43" spans="1:11" ht="20" customHeight="1" x14ac:dyDescent="0.2">
      <c r="A43" s="123" t="s">
        <v>6</v>
      </c>
      <c r="B43" s="124"/>
      <c r="C43" s="12"/>
      <c r="D43" s="54" t="s">
        <v>15</v>
      </c>
      <c r="E43" s="121"/>
      <c r="F43" s="12"/>
      <c r="G43" s="54" t="s">
        <v>15</v>
      </c>
      <c r="H43" s="121"/>
      <c r="I43" s="19"/>
      <c r="J43" s="54" t="s">
        <v>15</v>
      </c>
      <c r="K43" s="121"/>
    </row>
    <row r="44" spans="1:11" ht="20" customHeight="1" x14ac:dyDescent="0.2">
      <c r="A44" s="125"/>
      <c r="B44" s="126"/>
      <c r="C44" s="12"/>
      <c r="D44" s="55" t="str">
        <f>IF(D43="Uitmuntend","€ 2.000",IF(D43="Goed","€ 1.600",IF(D43="Voldoende","€ 200",IF(D43="Matig","€ 0",IF(D43="Onvoldoende","KO"," ")))))</f>
        <v xml:space="preserve"> </v>
      </c>
      <c r="E44" s="122"/>
      <c r="F44" s="12"/>
      <c r="G44" s="55" t="str">
        <f>IF(G43="Uitmuntend","€ 2.000",IF(G43="Goed","€ 1.600",IF(G43="Voldoende","€ 200",IF(G43="Matig","€ 0",IF(G43="Onvoldoende","KO"," ")))))</f>
        <v xml:space="preserve"> </v>
      </c>
      <c r="H44" s="122"/>
      <c r="I44" s="19"/>
      <c r="J44" s="55" t="str">
        <f>IF(J43="Uitmuntend","€ 2.000",IF(J43="Goed","€ 1.600",IF(J43="Voldoende","€ 200",IF(J43="Matig","€ 0",IF(J43="Onvoldoende","KO"," ")))))</f>
        <v xml:space="preserve"> </v>
      </c>
      <c r="K44" s="122"/>
    </row>
    <row r="45" spans="1:11" ht="20" customHeight="1" x14ac:dyDescent="0.2">
      <c r="A45" s="127" t="str">
        <f>'Beoordelen open vragen'!A15</f>
        <v>6.1.7	ACCOUNTMANAGEMENT</v>
      </c>
      <c r="B45" s="87" t="s">
        <v>12</v>
      </c>
      <c r="C45" s="13"/>
      <c r="D45" s="52" t="str">
        <f>'Beoordelaar 1'!C15</f>
        <v>Score:</v>
      </c>
      <c r="E45" s="121" t="s">
        <v>46</v>
      </c>
      <c r="F45" s="13"/>
      <c r="G45" s="52" t="str">
        <f>'Beoordelaar 1'!F15</f>
        <v>Score:</v>
      </c>
      <c r="H45" s="121" t="s">
        <v>46</v>
      </c>
      <c r="I45" s="18"/>
      <c r="J45" s="52" t="str">
        <f>'Beoordelaar 1'!I15</f>
        <v>Score:</v>
      </c>
      <c r="K45" s="121" t="s">
        <v>46</v>
      </c>
    </row>
    <row r="46" spans="1:11" ht="20" customHeight="1" x14ac:dyDescent="0.2">
      <c r="A46" s="127"/>
      <c r="B46" s="86" t="s">
        <v>13</v>
      </c>
      <c r="C46" s="13"/>
      <c r="D46" s="52" t="str">
        <f>'Beoordelaar 2'!C15</f>
        <v>Score:</v>
      </c>
      <c r="E46" s="121"/>
      <c r="F46" s="13"/>
      <c r="G46" s="52" t="str">
        <f>'Beoordelaar 2'!F15</f>
        <v>Score:</v>
      </c>
      <c r="H46" s="121"/>
      <c r="I46" s="18"/>
      <c r="J46" s="52" t="str">
        <f>'Beoordelaar 2'!I15</f>
        <v>Score:</v>
      </c>
      <c r="K46" s="121"/>
    </row>
    <row r="47" spans="1:11" ht="20" customHeight="1" x14ac:dyDescent="0.2">
      <c r="A47" s="127"/>
      <c r="B47" s="86" t="s">
        <v>14</v>
      </c>
      <c r="C47" s="13"/>
      <c r="D47" s="52" t="str">
        <f>'Beoordelaar 3'!C15</f>
        <v>Score:</v>
      </c>
      <c r="E47" s="121"/>
      <c r="F47" s="13"/>
      <c r="G47" s="52" t="str">
        <f>'Beoordelaar 3'!F15</f>
        <v>Score:</v>
      </c>
      <c r="H47" s="121"/>
      <c r="I47" s="18"/>
      <c r="J47" s="52" t="str">
        <f>'Beoordelaar 3'!I15</f>
        <v>Score:</v>
      </c>
      <c r="K47" s="121"/>
    </row>
    <row r="48" spans="1:11" ht="20" customHeight="1" x14ac:dyDescent="0.2">
      <c r="A48" s="127"/>
      <c r="B48" s="86" t="s">
        <v>28</v>
      </c>
      <c r="C48" s="13"/>
      <c r="D48" s="53" t="str">
        <f>'Beoordelaar 4'!C15</f>
        <v>Score:</v>
      </c>
      <c r="E48" s="121"/>
      <c r="F48" s="13"/>
      <c r="G48" s="53" t="str">
        <f>'Beoordelaar 4'!F15</f>
        <v>Score:</v>
      </c>
      <c r="H48" s="121"/>
      <c r="I48" s="18"/>
      <c r="J48" s="53" t="str">
        <f>'Beoordelaar 4'!I15</f>
        <v>Score:</v>
      </c>
      <c r="K48" s="121"/>
    </row>
    <row r="49" spans="1:11" ht="20" customHeight="1" x14ac:dyDescent="0.2">
      <c r="A49" s="128"/>
      <c r="B49" s="86" t="s">
        <v>49</v>
      </c>
      <c r="C49" s="13"/>
      <c r="D49" s="53" t="str">
        <f>'Beoordelaar 5'!C15</f>
        <v>Score:</v>
      </c>
      <c r="E49" s="121"/>
      <c r="F49" s="13"/>
      <c r="G49" s="53" t="str">
        <f>'Beoordelaar 5'!F15</f>
        <v>Score:</v>
      </c>
      <c r="H49" s="121"/>
      <c r="I49" s="18"/>
      <c r="J49" s="53" t="str">
        <f>'Beoordelaar 5'!I15</f>
        <v>Score:</v>
      </c>
      <c r="K49" s="121"/>
    </row>
    <row r="50" spans="1:11" ht="20" customHeight="1" x14ac:dyDescent="0.2">
      <c r="A50" s="123" t="s">
        <v>6</v>
      </c>
      <c r="B50" s="124"/>
      <c r="C50" s="12"/>
      <c r="D50" s="54" t="s">
        <v>15</v>
      </c>
      <c r="E50" s="121"/>
      <c r="F50" s="12"/>
      <c r="G50" s="54" t="s">
        <v>15</v>
      </c>
      <c r="H50" s="121"/>
      <c r="I50" s="19"/>
      <c r="J50" s="54" t="s">
        <v>15</v>
      </c>
      <c r="K50" s="121"/>
    </row>
    <row r="51" spans="1:11" ht="20" customHeight="1" x14ac:dyDescent="0.2">
      <c r="A51" s="125"/>
      <c r="B51" s="126"/>
      <c r="C51" s="12"/>
      <c r="D51" s="55" t="str">
        <f>IF(D50="Uitmuntend","€ 1.000",IF(D50="Goed","€ 800",IF(D50="Voldoende","€ 100",IF(D50="Matig","€ 0",IF(D50="Onvoldoende","KO"," ")))))</f>
        <v xml:space="preserve"> </v>
      </c>
      <c r="E51" s="122"/>
      <c r="F51" s="12"/>
      <c r="G51" s="55" t="str">
        <f>IF(G50="Uitmuntend","€ 1.000",IF(G50="Goed","€ 800",IF(G50="Voldoende","€ 100",IF(G50="Matig","€ 0",IF(G50="Onvoldoende","KO"," ")))))</f>
        <v xml:space="preserve"> </v>
      </c>
      <c r="H51" s="122"/>
      <c r="I51" s="19"/>
      <c r="J51" s="55" t="str">
        <f>IF(J50="Uitmuntend","€ 1.000",IF(J50="Goed","€ 800",IF(J50="Voldoende","€ 100",IF(J50="Matig","€ 0",IF(J50="Onvoldoende","KO"," ")))))</f>
        <v xml:space="preserve"> </v>
      </c>
      <c r="K51" s="122"/>
    </row>
    <row r="52" spans="1:11" ht="20" customHeight="1" x14ac:dyDescent="0.2">
      <c r="A52" s="127" t="str">
        <f>'Beoordelen open vragen'!A17</f>
        <v>6.1.8	PRAKTIJKCASUS</v>
      </c>
      <c r="B52" s="87" t="s">
        <v>12</v>
      </c>
      <c r="C52" s="13"/>
      <c r="D52" s="52" t="str">
        <f>'Beoordelaar 1'!C17</f>
        <v>Score:</v>
      </c>
      <c r="E52" s="121" t="s">
        <v>46</v>
      </c>
      <c r="F52" s="13"/>
      <c r="G52" s="52" t="str">
        <f>'Beoordelaar 1'!F17</f>
        <v>Score:</v>
      </c>
      <c r="H52" s="121" t="s">
        <v>46</v>
      </c>
      <c r="I52" s="18"/>
      <c r="J52" s="52" t="str">
        <f>'Beoordelaar 1'!I17</f>
        <v>Score:</v>
      </c>
      <c r="K52" s="121" t="s">
        <v>46</v>
      </c>
    </row>
    <row r="53" spans="1:11" ht="20" customHeight="1" x14ac:dyDescent="0.2">
      <c r="A53" s="127"/>
      <c r="B53" s="86" t="s">
        <v>13</v>
      </c>
      <c r="C53" s="13"/>
      <c r="D53" s="52" t="str">
        <f>'Beoordelaar 2'!C17</f>
        <v>Score:</v>
      </c>
      <c r="E53" s="121"/>
      <c r="F53" s="13"/>
      <c r="G53" s="52" t="str">
        <f>'Beoordelaar 2'!F17</f>
        <v>Score:</v>
      </c>
      <c r="H53" s="121"/>
      <c r="I53" s="18"/>
      <c r="J53" s="52" t="str">
        <f>'Beoordelaar 2'!I17</f>
        <v>Score:</v>
      </c>
      <c r="K53" s="121"/>
    </row>
    <row r="54" spans="1:11" ht="20" customHeight="1" x14ac:dyDescent="0.2">
      <c r="A54" s="127"/>
      <c r="B54" s="86" t="s">
        <v>14</v>
      </c>
      <c r="C54" s="13"/>
      <c r="D54" s="52" t="str">
        <f>'Beoordelaar 3'!C17</f>
        <v>Score:</v>
      </c>
      <c r="E54" s="121"/>
      <c r="F54" s="13"/>
      <c r="G54" s="52" t="str">
        <f>'Beoordelaar 3'!F17</f>
        <v>Score:</v>
      </c>
      <c r="H54" s="121"/>
      <c r="I54" s="18"/>
      <c r="J54" s="52" t="str">
        <f>'Beoordelaar 3'!I17</f>
        <v>Score:</v>
      </c>
      <c r="K54" s="121"/>
    </row>
    <row r="55" spans="1:11" ht="20" customHeight="1" x14ac:dyDescent="0.2">
      <c r="A55" s="127"/>
      <c r="B55" s="86" t="s">
        <v>28</v>
      </c>
      <c r="C55" s="13"/>
      <c r="D55" s="53" t="str">
        <f>'Beoordelaar 4'!C17</f>
        <v>Score:</v>
      </c>
      <c r="E55" s="121"/>
      <c r="F55" s="13"/>
      <c r="G55" s="53" t="str">
        <f>'Beoordelaar 4'!F17</f>
        <v>Score:</v>
      </c>
      <c r="H55" s="121"/>
      <c r="I55" s="18"/>
      <c r="J55" s="53" t="str">
        <f>'Beoordelaar 4'!I17</f>
        <v>Score:</v>
      </c>
      <c r="K55" s="121"/>
    </row>
    <row r="56" spans="1:11" ht="20" customHeight="1" x14ac:dyDescent="0.2">
      <c r="A56" s="128"/>
      <c r="B56" s="86" t="s">
        <v>49</v>
      </c>
      <c r="C56" s="13"/>
      <c r="D56" s="53" t="str">
        <f>'Beoordelaar 5'!C17</f>
        <v>Score:</v>
      </c>
      <c r="E56" s="121"/>
      <c r="F56" s="13"/>
      <c r="G56" s="53" t="str">
        <f>'Beoordelaar 5'!F17</f>
        <v>Score:</v>
      </c>
      <c r="H56" s="121"/>
      <c r="I56" s="18"/>
      <c r="J56" s="53" t="str">
        <f>'Beoordelaar 5'!I17</f>
        <v>Score:</v>
      </c>
      <c r="K56" s="121"/>
    </row>
    <row r="57" spans="1:11" s="96" customFormat="1" ht="21" customHeight="1" x14ac:dyDescent="0.2">
      <c r="A57" s="123" t="s">
        <v>6</v>
      </c>
      <c r="B57" s="124"/>
      <c r="C57" s="12"/>
      <c r="D57" s="54" t="s">
        <v>15</v>
      </c>
      <c r="E57" s="121"/>
      <c r="F57" s="12"/>
      <c r="G57" s="54" t="s">
        <v>15</v>
      </c>
      <c r="H57" s="121"/>
      <c r="I57" s="19"/>
      <c r="J57" s="54" t="s">
        <v>15</v>
      </c>
      <c r="K57" s="121"/>
    </row>
    <row r="58" spans="1:11" ht="20" customHeight="1" x14ac:dyDescent="0.2">
      <c r="A58" s="125"/>
      <c r="B58" s="126"/>
      <c r="C58" s="12"/>
      <c r="D58" s="55" t="str">
        <f>IF(D57="Uitmuntend","€ 4.000",IF(D57="Goed","€ 3.000",IF(D57="Voldoende","€ 800",IF(D57="Matig","€ 0",IF(D57="Onvoldoende","KO"," ")))))</f>
        <v xml:space="preserve"> </v>
      </c>
      <c r="E58" s="122"/>
      <c r="F58" s="12"/>
      <c r="G58" s="55" t="str">
        <f>IF(G57="Uitmuntend","€ 4.000",IF(G57="Goed","€ 3.000",IF(G57="Voldoende","€ 800",IF(G57="Matig","€ 0",IF(G57="Onvoldoende","KO"," ")))))</f>
        <v xml:space="preserve"> </v>
      </c>
      <c r="H58" s="122"/>
      <c r="I58" s="19"/>
      <c r="J58" s="55" t="str">
        <f>IF(J57="Uitmuntend","€ 4.000",IF(J57="Goed","€ 3.000",IF(J57="Voldoende","€ 800",IF(J57="Matig","€ 0",IF(J57="Onvoldoende","KO"," ")))))</f>
        <v xml:space="preserve"> </v>
      </c>
      <c r="K58" s="122"/>
    </row>
    <row r="59" spans="1:11" x14ac:dyDescent="0.2">
      <c r="C59" s="14"/>
      <c r="F59" s="22"/>
      <c r="I59" s="23"/>
    </row>
    <row r="60" spans="1:11" x14ac:dyDescent="0.2">
      <c r="C60" s="14"/>
      <c r="F60" s="22"/>
      <c r="I60" s="23"/>
    </row>
    <row r="61" spans="1:11" s="40" customFormat="1" ht="28" customHeight="1" x14ac:dyDescent="0.2">
      <c r="A61" s="152" t="s">
        <v>47</v>
      </c>
      <c r="B61" s="153"/>
      <c r="C61" s="38"/>
      <c r="D61" s="154" t="e">
        <f>D9+D16+D23+D30+D37+D44+D51+D58</f>
        <v>#VALUE!</v>
      </c>
      <c r="E61" s="155"/>
      <c r="F61" s="38"/>
      <c r="G61" s="154" t="e">
        <f>G9+G16+G23+G30+G37+G44+G51+G58</f>
        <v>#VALUE!</v>
      </c>
      <c r="H61" s="155"/>
      <c r="I61" s="39"/>
      <c r="J61" s="154" t="e">
        <f>J9+J16+J23+J30+J37+J44+J51+J58</f>
        <v>#VALUE!</v>
      </c>
      <c r="K61" s="156"/>
    </row>
    <row r="62" spans="1:11" x14ac:dyDescent="0.2">
      <c r="C62" s="14"/>
      <c r="F62" s="22"/>
      <c r="I62" s="23"/>
    </row>
    <row r="63" spans="1:11" ht="28" customHeight="1" x14ac:dyDescent="0.2">
      <c r="A63" s="57" t="str">
        <f>'Beoordelen interview'!A1</f>
        <v>INTERVIEW SLEUTELFUNCTIONARISSEN</v>
      </c>
      <c r="B63" s="56"/>
      <c r="C63" s="27"/>
      <c r="D63" s="58"/>
      <c r="E63" s="59" t="s">
        <v>29</v>
      </c>
      <c r="G63" s="61"/>
      <c r="H63" s="59" t="s">
        <v>29</v>
      </c>
      <c r="I63"/>
      <c r="J63" s="61"/>
      <c r="K63" s="59" t="s">
        <v>29</v>
      </c>
    </row>
    <row r="64" spans="1:11" ht="18" customHeight="1" x14ac:dyDescent="0.2">
      <c r="A64" s="134" t="str">
        <f>'Beoordelen interview'!A4:A4</f>
        <v>Vraag 1</v>
      </c>
      <c r="B64" s="51" t="s">
        <v>12</v>
      </c>
      <c r="C64" s="28"/>
      <c r="D64" s="52" t="str">
        <f>'Beoordelaar 1'!C22</f>
        <v>Score:</v>
      </c>
      <c r="E64" s="121" t="s">
        <v>46</v>
      </c>
      <c r="G64" s="52" t="str">
        <f>'Beoordelaar 1'!F22</f>
        <v>Score:</v>
      </c>
      <c r="H64" s="121" t="s">
        <v>46</v>
      </c>
      <c r="I64"/>
      <c r="J64" s="52" t="str">
        <f>'Beoordelaar 1'!I22</f>
        <v>Score:</v>
      </c>
      <c r="K64" s="121" t="s">
        <v>46</v>
      </c>
    </row>
    <row r="65" spans="1:11" ht="18" customHeight="1" x14ac:dyDescent="0.2">
      <c r="A65" s="135"/>
      <c r="B65" s="51" t="s">
        <v>13</v>
      </c>
      <c r="C65" s="28"/>
      <c r="D65" s="52" t="str">
        <f>'Beoordelaar 2'!C22</f>
        <v>Score:</v>
      </c>
      <c r="E65" s="121"/>
      <c r="G65" s="52" t="str">
        <f>'Beoordelaar 2'!F22</f>
        <v>Score:</v>
      </c>
      <c r="H65" s="121"/>
      <c r="I65"/>
      <c r="J65" s="52" t="str">
        <f>'Beoordelaar 2'!I22</f>
        <v>Score:</v>
      </c>
      <c r="K65" s="121"/>
    </row>
    <row r="66" spans="1:11" ht="18" customHeight="1" x14ac:dyDescent="0.2">
      <c r="A66" s="135"/>
      <c r="B66" s="51" t="s">
        <v>14</v>
      </c>
      <c r="C66" s="28"/>
      <c r="D66" s="52" t="str">
        <f>'Beoordelaar 3'!C22</f>
        <v>Score:</v>
      </c>
      <c r="E66" s="121"/>
      <c r="G66" s="52" t="str">
        <f>'Beoordelaar 3'!F22</f>
        <v>Score:</v>
      </c>
      <c r="H66" s="121"/>
      <c r="I66"/>
      <c r="J66" s="52" t="str">
        <f>'Beoordelaar 3'!I22</f>
        <v>Score:</v>
      </c>
      <c r="K66" s="121"/>
    </row>
    <row r="67" spans="1:11" ht="22" customHeight="1" x14ac:dyDescent="0.2">
      <c r="A67" s="135"/>
      <c r="B67" s="50" t="s">
        <v>28</v>
      </c>
      <c r="C67" s="28"/>
      <c r="D67" s="53" t="str">
        <f>'Beoordelaar 4'!C22</f>
        <v>Score:</v>
      </c>
      <c r="E67" s="121"/>
      <c r="G67" s="53" t="str">
        <f>'Beoordelaar 4'!F22</f>
        <v>Score:</v>
      </c>
      <c r="H67" s="121"/>
      <c r="I67"/>
      <c r="J67" s="53" t="str">
        <f>'Beoordelaar 4'!I22</f>
        <v>Score:</v>
      </c>
      <c r="K67" s="121"/>
    </row>
    <row r="68" spans="1:11" ht="22" customHeight="1" x14ac:dyDescent="0.2">
      <c r="A68" s="136"/>
      <c r="B68" s="51" t="s">
        <v>49</v>
      </c>
      <c r="C68" s="28"/>
      <c r="D68" s="53" t="str">
        <f>'Beoordelaar 5'!C22</f>
        <v>Score:</v>
      </c>
      <c r="E68" s="121"/>
      <c r="G68" s="53" t="str">
        <f>'Beoordelaar 5'!F22</f>
        <v>Score:</v>
      </c>
      <c r="H68" s="121"/>
      <c r="I68"/>
      <c r="J68" s="53" t="str">
        <f>'Beoordelaar 5'!I22</f>
        <v>Score:</v>
      </c>
      <c r="K68" s="121"/>
    </row>
    <row r="69" spans="1:11" ht="20" customHeight="1" x14ac:dyDescent="0.2">
      <c r="A69" s="131" t="s">
        <v>6</v>
      </c>
      <c r="B69" s="131"/>
      <c r="C69" s="28"/>
      <c r="D69" s="60" t="s">
        <v>62</v>
      </c>
      <c r="E69" s="121"/>
      <c r="G69" s="60" t="s">
        <v>15</v>
      </c>
      <c r="H69" s="121"/>
      <c r="I69"/>
      <c r="J69" s="60" t="s">
        <v>15</v>
      </c>
      <c r="K69" s="121"/>
    </row>
    <row r="70" spans="1:11" ht="20" customHeight="1" x14ac:dyDescent="0.2">
      <c r="A70" s="150"/>
      <c r="B70" s="150"/>
      <c r="C70" s="28"/>
      <c r="D70" s="55" t="str">
        <f>IF(D69="Uitmuntend","€ 2.500",IF(D69="Goed","€ 1.500",IF(D69="Voldoende","€ 500",IF(D69="Matig","€ 0",IF(D69="Onvoldoende","KO"," ")))))</f>
        <v xml:space="preserve"> </v>
      </c>
      <c r="E70" s="122"/>
      <c r="G70" s="55" t="str">
        <f>IF(G69="Uitmuntend","€ 2.500",IF(G69="Goed","€ 1.500",IF(G69="Voldoende","€ 500",IF(G69="Matig","€ 0",IF(G69="Onvoldoende","KO"," ")))))</f>
        <v xml:space="preserve"> </v>
      </c>
      <c r="H70" s="122"/>
      <c r="I70"/>
      <c r="J70" s="55" t="str">
        <f>IF(J69="Uitmuntend","€ 2.500",IF(J69="Goed","€ 1.500",IF(J69="Voldoende","€ 500",IF(J69="Matig","€ 0",IF(J69="Onvoldoende","KO"," ")))))</f>
        <v xml:space="preserve"> </v>
      </c>
      <c r="K70" s="122"/>
    </row>
    <row r="71" spans="1:11" ht="18" customHeight="1" x14ac:dyDescent="0.2">
      <c r="A71" s="134" t="str">
        <f>'Beoordelen interview'!A5:A5</f>
        <v>Vraag 2</v>
      </c>
      <c r="B71" s="51" t="s">
        <v>12</v>
      </c>
      <c r="C71" s="28"/>
      <c r="D71" s="52" t="str">
        <f>'Beoordelaar 1'!C24</f>
        <v>Score:</v>
      </c>
      <c r="E71" s="121" t="s">
        <v>46</v>
      </c>
      <c r="G71" s="52" t="str">
        <f>'Beoordelaar 1'!F24</f>
        <v>Score:</v>
      </c>
      <c r="H71" s="121" t="s">
        <v>46</v>
      </c>
      <c r="I71"/>
      <c r="J71" s="52" t="str">
        <f>'Beoordelaar 1'!I24</f>
        <v>Score:</v>
      </c>
      <c r="K71" s="121" t="s">
        <v>46</v>
      </c>
    </row>
    <row r="72" spans="1:11" ht="18" customHeight="1" x14ac:dyDescent="0.2">
      <c r="A72" s="135"/>
      <c r="B72" s="51" t="s">
        <v>13</v>
      </c>
      <c r="C72" s="28"/>
      <c r="D72" s="52" t="str">
        <f>'Beoordelaar 2'!C24</f>
        <v>Score:</v>
      </c>
      <c r="E72" s="121"/>
      <c r="G72" s="52" t="str">
        <f>'Beoordelaar 2'!F24</f>
        <v>Score:</v>
      </c>
      <c r="H72" s="121"/>
      <c r="I72"/>
      <c r="J72" s="52" t="str">
        <f>'Beoordelaar 2'!I24</f>
        <v>Score:</v>
      </c>
      <c r="K72" s="121"/>
    </row>
    <row r="73" spans="1:11" ht="18" customHeight="1" x14ac:dyDescent="0.2">
      <c r="A73" s="135"/>
      <c r="B73" s="51" t="s">
        <v>14</v>
      </c>
      <c r="C73" s="28"/>
      <c r="D73" s="52" t="str">
        <f>'Beoordelaar 3'!C24</f>
        <v>Score:</v>
      </c>
      <c r="E73" s="121"/>
      <c r="G73" s="52" t="str">
        <f>'Beoordelaar 3'!F24</f>
        <v>Score:</v>
      </c>
      <c r="H73" s="121"/>
      <c r="I73"/>
      <c r="J73" s="52" t="str">
        <f>'Beoordelaar 3'!I24</f>
        <v>Score:</v>
      </c>
      <c r="K73" s="121"/>
    </row>
    <row r="74" spans="1:11" ht="20" customHeight="1" x14ac:dyDescent="0.2">
      <c r="A74" s="135"/>
      <c r="B74" s="50" t="s">
        <v>28</v>
      </c>
      <c r="C74" s="28"/>
      <c r="D74" s="53" t="str">
        <f>'Beoordelaar 4'!C24</f>
        <v>Score:</v>
      </c>
      <c r="E74" s="121"/>
      <c r="G74" s="53" t="str">
        <f>'Beoordelaar 4'!F24</f>
        <v>Score:</v>
      </c>
      <c r="H74" s="121"/>
      <c r="I74"/>
      <c r="J74" s="53" t="str">
        <f>'Beoordelaar 4'!I24</f>
        <v>Score:</v>
      </c>
      <c r="K74" s="121"/>
    </row>
    <row r="75" spans="1:11" ht="20" customHeight="1" x14ac:dyDescent="0.2">
      <c r="A75" s="136"/>
      <c r="B75" s="51" t="s">
        <v>49</v>
      </c>
      <c r="C75" s="28"/>
      <c r="D75" s="53" t="str">
        <f>'Beoordelaar 5'!C24</f>
        <v>Score:</v>
      </c>
      <c r="E75" s="121"/>
      <c r="G75" s="53" t="str">
        <f>'Beoordelaar 5'!F24</f>
        <v>Score:</v>
      </c>
      <c r="H75" s="121"/>
      <c r="I75"/>
      <c r="J75" s="53" t="str">
        <f>'Beoordelaar 5'!I24</f>
        <v>Score:</v>
      </c>
      <c r="K75" s="121"/>
    </row>
    <row r="76" spans="1:11" ht="20" customHeight="1" x14ac:dyDescent="0.2">
      <c r="A76" s="131" t="s">
        <v>6</v>
      </c>
      <c r="B76" s="131"/>
      <c r="C76" s="28"/>
      <c r="D76" s="60" t="s">
        <v>15</v>
      </c>
      <c r="E76" s="121"/>
      <c r="G76" s="60" t="s">
        <v>15</v>
      </c>
      <c r="H76" s="121"/>
      <c r="I76"/>
      <c r="J76" s="60" t="s">
        <v>15</v>
      </c>
      <c r="K76" s="121"/>
    </row>
    <row r="77" spans="1:11" ht="20" customHeight="1" x14ac:dyDescent="0.2">
      <c r="A77" s="150"/>
      <c r="B77" s="150"/>
      <c r="C77" s="28"/>
      <c r="D77" s="55" t="str">
        <f>IF(D76="Uitmuntend","€ 2.500",IF(D76="Goed","€ 1.500",IF(D76="Voldoende","€ 500",IF(D76="Matig","€ 0",IF(D76="Onvoldoende","KO"," ")))))</f>
        <v xml:space="preserve"> </v>
      </c>
      <c r="E77" s="122"/>
      <c r="G77" s="55" t="str">
        <f>IF(G76="Uitmuntend","€ 2.500",IF(G76="Goed","€ 1.500",IF(G76="Voldoende","€ 500",IF(G76="Matig","€ 0",IF(G76="Onvoldoende","KO"," ")))))</f>
        <v xml:space="preserve"> </v>
      </c>
      <c r="H77" s="122"/>
      <c r="I77"/>
      <c r="J77" s="55" t="str">
        <f>IF(J76="Uitmuntend","€ 2.500",IF(J76="Goed","€ 1.500",IF(J76="Voldoende","€ 500",IF(J76="Matig","€ 0",IF(J76="Onvoldoende","KO"," ")))))</f>
        <v xml:space="preserve"> </v>
      </c>
      <c r="K77" s="122"/>
    </row>
    <row r="78" spans="1:11" ht="18" customHeight="1" x14ac:dyDescent="0.2">
      <c r="A78" s="134" t="str">
        <f>'Beoordelen interview'!A6:A6</f>
        <v>Vraag 3</v>
      </c>
      <c r="B78" s="51" t="s">
        <v>12</v>
      </c>
      <c r="C78" s="28"/>
      <c r="D78" s="52" t="str">
        <f>'Beoordelaar 1'!C26</f>
        <v>Score:</v>
      </c>
      <c r="E78" s="121" t="s">
        <v>46</v>
      </c>
      <c r="G78" s="52" t="str">
        <f>'Beoordelaar 1'!F26</f>
        <v>Score:</v>
      </c>
      <c r="H78" s="121" t="s">
        <v>46</v>
      </c>
      <c r="I78"/>
      <c r="J78" s="52" t="str">
        <f>'Beoordelaar 1'!I26</f>
        <v>Score:</v>
      </c>
      <c r="K78" s="121" t="s">
        <v>46</v>
      </c>
    </row>
    <row r="79" spans="1:11" ht="18" customHeight="1" x14ac:dyDescent="0.2">
      <c r="A79" s="135"/>
      <c r="B79" s="51" t="s">
        <v>13</v>
      </c>
      <c r="C79" s="28"/>
      <c r="D79" s="52" t="str">
        <f>'Beoordelaar 2'!C26</f>
        <v>Score:</v>
      </c>
      <c r="E79" s="121"/>
      <c r="G79" s="52" t="str">
        <f>'Beoordelaar 3'!F26</f>
        <v>Score:</v>
      </c>
      <c r="H79" s="121"/>
      <c r="I79"/>
      <c r="J79" s="52" t="str">
        <f>'Beoordelaar 2'!I26</f>
        <v>Score:</v>
      </c>
      <c r="K79" s="121"/>
    </row>
    <row r="80" spans="1:11" ht="18" customHeight="1" x14ac:dyDescent="0.2">
      <c r="A80" s="135"/>
      <c r="B80" s="51" t="s">
        <v>14</v>
      </c>
      <c r="C80" s="28"/>
      <c r="D80" s="52" t="str">
        <f>'Beoordelaar 3'!C26</f>
        <v>Score:</v>
      </c>
      <c r="E80" s="121"/>
      <c r="G80" s="52" t="str">
        <f>'Beoordelaar 3'!F26</f>
        <v>Score:</v>
      </c>
      <c r="H80" s="121"/>
      <c r="I80"/>
      <c r="J80" s="52" t="str">
        <f>'Beoordelaar 3'!I26</f>
        <v>Score:</v>
      </c>
      <c r="K80" s="121"/>
    </row>
    <row r="81" spans="1:11" ht="18" customHeight="1" x14ac:dyDescent="0.2">
      <c r="A81" s="135"/>
      <c r="B81" s="50" t="s">
        <v>28</v>
      </c>
      <c r="C81" s="28"/>
      <c r="D81" s="53" t="str">
        <f>'Beoordelaar 4'!C26</f>
        <v>Score:</v>
      </c>
      <c r="E81" s="121"/>
      <c r="G81" s="53" t="str">
        <f>'Beoordelaar 4'!F26</f>
        <v>Score:</v>
      </c>
      <c r="H81" s="121"/>
      <c r="I81"/>
      <c r="J81" s="53" t="str">
        <f>'Beoordelaar 4'!I26</f>
        <v>Score:</v>
      </c>
      <c r="K81" s="121"/>
    </row>
    <row r="82" spans="1:11" ht="18" customHeight="1" x14ac:dyDescent="0.2">
      <c r="A82" s="136"/>
      <c r="B82" s="51" t="s">
        <v>49</v>
      </c>
      <c r="C82" s="28"/>
      <c r="D82" s="53" t="str">
        <f>'Beoordelaar 5'!C26</f>
        <v>Score:</v>
      </c>
      <c r="E82" s="121"/>
      <c r="G82" s="53" t="str">
        <f>'Beoordelaar 5'!F26</f>
        <v>Score:</v>
      </c>
      <c r="H82" s="121"/>
      <c r="I82"/>
      <c r="J82" s="53" t="str">
        <f>'Beoordelaar 5'!I26</f>
        <v>Score:</v>
      </c>
      <c r="K82" s="121"/>
    </row>
    <row r="83" spans="1:11" ht="20" customHeight="1" x14ac:dyDescent="0.2">
      <c r="A83" s="131" t="s">
        <v>6</v>
      </c>
      <c r="B83" s="131"/>
      <c r="C83" s="28"/>
      <c r="D83" s="60" t="s">
        <v>15</v>
      </c>
      <c r="E83" s="121"/>
      <c r="G83" s="91" t="s">
        <v>15</v>
      </c>
      <c r="H83" s="121"/>
      <c r="I83"/>
      <c r="J83" s="60" t="s">
        <v>15</v>
      </c>
      <c r="K83" s="121"/>
    </row>
    <row r="84" spans="1:11" ht="20" customHeight="1" x14ac:dyDescent="0.2">
      <c r="A84" s="132"/>
      <c r="B84" s="132"/>
      <c r="C84" s="28"/>
      <c r="D84" s="55" t="str">
        <f>IF(D83="Uitmuntend","€ 2.500",IF(D83="Goed","€ 1.500",IF(D83="Voldoende","€ 500",IF(D83="Matig","€ 0",IF(D83="Onvoldoende","KO"," ")))))</f>
        <v xml:space="preserve"> </v>
      </c>
      <c r="E84" s="122"/>
      <c r="G84" s="55" t="str">
        <f>IF(G83="Uitmuntend","€ 2.500",IF(G83="Goed","€ 1.500",IF(G83="Voldoende","€ 500",IF(G83="Matig","€ 0",IF(G83="Onvoldoende","KO"," ")))))</f>
        <v xml:space="preserve"> </v>
      </c>
      <c r="H84" s="122"/>
      <c r="I84"/>
      <c r="J84" s="55" t="str">
        <f>IF(J83="Uitmuntend","€ 2.500",IF(J83="Goed","€ 1.500",IF(J83="Voldoende","€ 500",IF(J83="Matig","€ 0",IF(J83="Onvoldoende","KO"," ")))))</f>
        <v xml:space="preserve"> </v>
      </c>
      <c r="K84" s="122"/>
    </row>
    <row r="85" spans="1:11" ht="18" customHeight="1" x14ac:dyDescent="0.2">
      <c r="A85" s="134" t="str">
        <f>'Beoordelen interview'!A7:A7</f>
        <v>Vraag 4</v>
      </c>
      <c r="B85" s="51" t="s">
        <v>12</v>
      </c>
      <c r="C85" s="28"/>
      <c r="D85" s="52" t="str">
        <f>'Beoordelaar 1'!C26</f>
        <v>Score:</v>
      </c>
      <c r="E85" s="121" t="s">
        <v>46</v>
      </c>
      <c r="G85" s="52" t="str">
        <f>'Beoordelaar 1'!F26</f>
        <v>Score:</v>
      </c>
      <c r="H85" s="121" t="s">
        <v>46</v>
      </c>
      <c r="I85"/>
      <c r="J85" s="52" t="str">
        <f>'Beoordelaar 1'!I26</f>
        <v>Score:</v>
      </c>
      <c r="K85" s="121" t="s">
        <v>46</v>
      </c>
    </row>
    <row r="86" spans="1:11" ht="18" customHeight="1" x14ac:dyDescent="0.2">
      <c r="A86" s="135"/>
      <c r="B86" s="51" t="s">
        <v>13</v>
      </c>
      <c r="C86" s="28"/>
      <c r="D86" s="52" t="str">
        <f>'Beoordelaar 2'!C26</f>
        <v>Score:</v>
      </c>
      <c r="E86" s="121"/>
      <c r="G86" s="52" t="str">
        <f>'Beoordelaar 3'!F26</f>
        <v>Score:</v>
      </c>
      <c r="H86" s="121"/>
      <c r="I86"/>
      <c r="J86" s="52" t="str">
        <f>'Beoordelaar 2'!I26</f>
        <v>Score:</v>
      </c>
      <c r="K86" s="121"/>
    </row>
    <row r="87" spans="1:11" ht="18" customHeight="1" x14ac:dyDescent="0.2">
      <c r="A87" s="135"/>
      <c r="B87" s="51" t="s">
        <v>14</v>
      </c>
      <c r="C87" s="28"/>
      <c r="D87" s="52" t="str">
        <f>'Beoordelaar 3'!C26</f>
        <v>Score:</v>
      </c>
      <c r="E87" s="121"/>
      <c r="G87" s="52" t="str">
        <f>'Beoordelaar 3'!F26</f>
        <v>Score:</v>
      </c>
      <c r="H87" s="121"/>
      <c r="I87"/>
      <c r="J87" s="52" t="str">
        <f>'Beoordelaar 3'!I26</f>
        <v>Score:</v>
      </c>
      <c r="K87" s="121"/>
    </row>
    <row r="88" spans="1:11" ht="18" customHeight="1" x14ac:dyDescent="0.2">
      <c r="A88" s="135"/>
      <c r="B88" s="50" t="s">
        <v>28</v>
      </c>
      <c r="C88" s="28"/>
      <c r="D88" s="53" t="str">
        <f>'Beoordelaar 4'!C26</f>
        <v>Score:</v>
      </c>
      <c r="E88" s="121"/>
      <c r="G88" s="53" t="str">
        <f>'Beoordelaar 4'!F26</f>
        <v>Score:</v>
      </c>
      <c r="H88" s="121"/>
      <c r="I88"/>
      <c r="J88" s="53" t="str">
        <f>'Beoordelaar 4'!I26</f>
        <v>Score:</v>
      </c>
      <c r="K88" s="121"/>
    </row>
    <row r="89" spans="1:11" ht="18" customHeight="1" x14ac:dyDescent="0.2">
      <c r="A89" s="136"/>
      <c r="B89" s="51" t="s">
        <v>49</v>
      </c>
      <c r="C89" s="28"/>
      <c r="D89" s="53" t="str">
        <f>'Beoordelaar 5'!C26</f>
        <v>Score:</v>
      </c>
      <c r="E89" s="121"/>
      <c r="G89" s="53" t="str">
        <f>'Beoordelaar 5'!F26</f>
        <v>Score:</v>
      </c>
      <c r="H89" s="121"/>
      <c r="I89"/>
      <c r="J89" s="53" t="str">
        <f>'Beoordelaar 5'!I26</f>
        <v>Score:</v>
      </c>
      <c r="K89" s="121"/>
    </row>
    <row r="90" spans="1:11" ht="20" customHeight="1" x14ac:dyDescent="0.2">
      <c r="A90" s="131" t="s">
        <v>6</v>
      </c>
      <c r="B90" s="131"/>
      <c r="C90" s="28"/>
      <c r="D90" s="60" t="s">
        <v>15</v>
      </c>
      <c r="E90" s="121"/>
      <c r="G90" s="91" t="s">
        <v>15</v>
      </c>
      <c r="H90" s="121"/>
      <c r="I90"/>
      <c r="J90" s="60" t="s">
        <v>15</v>
      </c>
      <c r="K90" s="121"/>
    </row>
    <row r="91" spans="1:11" ht="20" customHeight="1" x14ac:dyDescent="0.2">
      <c r="A91" s="132"/>
      <c r="B91" s="132"/>
      <c r="C91" s="28"/>
      <c r="D91" s="55" t="str">
        <f>IF(D90="Uitmuntend","€ 2.500",IF(D90="Goed","€ 1.500",IF(D90="Voldoende","€ 500",IF(D90="Matig","€ 0",IF(D90="Onvoldoende","KO"," ")))))</f>
        <v xml:space="preserve"> </v>
      </c>
      <c r="E91" s="122"/>
      <c r="G91" s="55" t="str">
        <f>IF(G90="Uitmuntend","€ 2.500",IF(G90="Goed","€ 1.500",IF(G90="Voldoende","€ 500",IF(G90="Matig","€ 0",IF(G90="Onvoldoende","KO"," ")))))</f>
        <v xml:space="preserve"> </v>
      </c>
      <c r="H91" s="122"/>
      <c r="I91"/>
      <c r="J91" s="55" t="str">
        <f>IF(J90="Uitmuntend","€ 2.500",IF(J90="Goed","€ 1.500",IF(J90="Voldoende","€ 500",IF(J90="Matig","€ 0",IF(J90="Onvoldoende","KO"," ")))))</f>
        <v xml:space="preserve"> </v>
      </c>
      <c r="K91" s="122"/>
    </row>
    <row r="92" spans="1:11" x14ac:dyDescent="0.2">
      <c r="C92" s="14"/>
      <c r="F92" s="22"/>
      <c r="I92" s="23"/>
    </row>
    <row r="93" spans="1:11" ht="30" customHeight="1" x14ac:dyDescent="0.2">
      <c r="A93" s="133" t="s">
        <v>64</v>
      </c>
      <c r="B93" s="133"/>
      <c r="C93" s="28"/>
      <c r="D93" s="129" t="e">
        <f>D70+D77+D84+D91</f>
        <v>#VALUE!</v>
      </c>
      <c r="E93" s="130"/>
      <c r="G93" s="129" t="e">
        <f>G70+G77+G84+G91</f>
        <v>#VALUE!</v>
      </c>
      <c r="H93" s="130"/>
      <c r="I93"/>
      <c r="J93" s="129" t="e">
        <f>J70+J77+J84+J91</f>
        <v>#VALUE!</v>
      </c>
      <c r="K93" s="130"/>
    </row>
  </sheetData>
  <sheetProtection algorithmName="SHA-512" hashValue="BtmAVNVhMBbUy9OW0KfStEEhN7TBufAcLrKhQri2UQThspmBz+n0sOfoHKFanxd4UHy62CbstPiNr5gbRctt6w==" saltValue="NMGA4Sx/WdJHFsx3Y2cgvw==" spinCount="100000" sheet="1" objects="1" scenarios="1"/>
  <mergeCells count="85">
    <mergeCell ref="K64:K70"/>
    <mergeCell ref="A61:B61"/>
    <mergeCell ref="D61:E61"/>
    <mergeCell ref="G61:H61"/>
    <mergeCell ref="J61:K61"/>
    <mergeCell ref="A64:A68"/>
    <mergeCell ref="H64:H70"/>
    <mergeCell ref="K38:K44"/>
    <mergeCell ref="K3:K9"/>
    <mergeCell ref="K10:K16"/>
    <mergeCell ref="K17:K23"/>
    <mergeCell ref="K24:K30"/>
    <mergeCell ref="K31:K37"/>
    <mergeCell ref="H10:H16"/>
    <mergeCell ref="H17:H23"/>
    <mergeCell ref="H24:H30"/>
    <mergeCell ref="H31:H37"/>
    <mergeCell ref="H38:H44"/>
    <mergeCell ref="A1:B1"/>
    <mergeCell ref="D1:E1"/>
    <mergeCell ref="A76:B76"/>
    <mergeCell ref="A77:B77"/>
    <mergeCell ref="E3:E9"/>
    <mergeCell ref="E10:E16"/>
    <mergeCell ref="E17:E23"/>
    <mergeCell ref="E24:E30"/>
    <mergeCell ref="E31:E37"/>
    <mergeCell ref="E38:E44"/>
    <mergeCell ref="A69:B69"/>
    <mergeCell ref="A70:B70"/>
    <mergeCell ref="A15:B15"/>
    <mergeCell ref="A16:B16"/>
    <mergeCell ref="A9:B9"/>
    <mergeCell ref="A3:A7"/>
    <mergeCell ref="J1:K1"/>
    <mergeCell ref="G1:H1"/>
    <mergeCell ref="A44:B44"/>
    <mergeCell ref="A37:B37"/>
    <mergeCell ref="A23:B23"/>
    <mergeCell ref="A24:A28"/>
    <mergeCell ref="A31:A35"/>
    <mergeCell ref="A38:A42"/>
    <mergeCell ref="H3:H9"/>
    <mergeCell ref="A36:B36"/>
    <mergeCell ref="A29:B29"/>
    <mergeCell ref="A30:B30"/>
    <mergeCell ref="A43:B43"/>
    <mergeCell ref="A2:B2"/>
    <mergeCell ref="A8:B8"/>
    <mergeCell ref="A22:B22"/>
    <mergeCell ref="A10:A14"/>
    <mergeCell ref="A17:A21"/>
    <mergeCell ref="A71:A75"/>
    <mergeCell ref="A78:A82"/>
    <mergeCell ref="D93:E93"/>
    <mergeCell ref="A45:A49"/>
    <mergeCell ref="E45:E51"/>
    <mergeCell ref="E64:E70"/>
    <mergeCell ref="E71:E77"/>
    <mergeCell ref="E78:E84"/>
    <mergeCell ref="K71:K77"/>
    <mergeCell ref="K78:K84"/>
    <mergeCell ref="G93:H93"/>
    <mergeCell ref="J93:K93"/>
    <mergeCell ref="A83:B83"/>
    <mergeCell ref="A84:B84"/>
    <mergeCell ref="A93:B93"/>
    <mergeCell ref="H71:H77"/>
    <mergeCell ref="H78:H84"/>
    <mergeCell ref="A85:A89"/>
    <mergeCell ref="E85:E91"/>
    <mergeCell ref="H85:H91"/>
    <mergeCell ref="K85:K91"/>
    <mergeCell ref="A90:B90"/>
    <mergeCell ref="A91:B91"/>
    <mergeCell ref="H45:H51"/>
    <mergeCell ref="K45:K51"/>
    <mergeCell ref="A50:B50"/>
    <mergeCell ref="A51:B51"/>
    <mergeCell ref="A52:A56"/>
    <mergeCell ref="E52:E58"/>
    <mergeCell ref="H52:H58"/>
    <mergeCell ref="K52:K58"/>
    <mergeCell ref="A57:B57"/>
    <mergeCell ref="A58:B58"/>
  </mergeCells>
  <phoneticPr fontId="23" type="noConversion"/>
  <dataValidations count="1">
    <dataValidation type="list" errorStyle="warning" allowBlank="1" showErrorMessage="1" sqref="I15:J15 I43:J43 J69 I29:J29 I36:J36 I22:J22 D83 D76 D69 G83 G76 G69 J83 J76 D8 D15 D22 D29 D36 D43 F36:G36 F29:G29 F43:G43 F15:G15 F8:G8 F22:G22 I8:J8 I50:J50 D50 F50:G50 I57:J57 D57 F57:G57 D90 G90 J90" xr:uid="{00000000-0002-0000-0400-000000000000}">
      <formula1>SCORE</formula1>
    </dataValidation>
  </dataValidations>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tabSelected="1" zoomScale="90" zoomScaleNormal="90" workbookViewId="0">
      <selection activeCell="C3" sqref="C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62" t="s">
        <v>37</v>
      </c>
      <c r="B1" s="34"/>
      <c r="C1" s="63"/>
      <c r="D1" s="34"/>
      <c r="E1" s="63"/>
      <c r="F1" s="34"/>
      <c r="G1" s="63"/>
    </row>
    <row r="2" spans="1:7" ht="30" customHeight="1" x14ac:dyDescent="0.2">
      <c r="A2" s="64" t="s">
        <v>38</v>
      </c>
      <c r="B2" s="34"/>
      <c r="C2" s="65" t="str">
        <f>'Beoordelaar 1'!C1:D1</f>
        <v>&lt;NAAM INSCHRIJVER&gt;</v>
      </c>
      <c r="D2" s="35"/>
      <c r="E2" s="65" t="str">
        <f>'Beoordelaar 1'!F1</f>
        <v>&lt;NAAM INSCHRIJVER&gt;</v>
      </c>
      <c r="F2" s="35"/>
      <c r="G2" s="65" t="str">
        <f>'Beoordelaar 1'!I1</f>
        <v>&lt;NAAM INSCHRIJVER&gt;</v>
      </c>
    </row>
    <row r="3" spans="1:7" s="2" customFormat="1" ht="35" customHeight="1" x14ac:dyDescent="0.2">
      <c r="A3" s="68" t="s">
        <v>42</v>
      </c>
      <c r="B3" s="34"/>
      <c r="C3" s="70" t="e">
        <f>Consensus!D61</f>
        <v>#VALUE!</v>
      </c>
      <c r="D3" s="35"/>
      <c r="E3" s="70" t="e">
        <f>Consensus!G61</f>
        <v>#VALUE!</v>
      </c>
      <c r="F3" s="35"/>
      <c r="G3" s="70" t="e">
        <f>Consensus!J61</f>
        <v>#VALUE!</v>
      </c>
    </row>
    <row r="4" spans="1:7" s="2" customFormat="1" ht="35" customHeight="1" x14ac:dyDescent="0.2">
      <c r="A4" s="68" t="s">
        <v>43</v>
      </c>
      <c r="B4" s="34"/>
      <c r="C4" s="69" t="e">
        <f>Consensus!D93</f>
        <v>#VALUE!</v>
      </c>
      <c r="D4" s="35"/>
      <c r="E4" s="69" t="e">
        <f>Consensus!G93</f>
        <v>#VALUE!</v>
      </c>
      <c r="F4" s="35"/>
      <c r="G4" s="69" t="e">
        <f>Consensus!J93</f>
        <v>#VALUE!</v>
      </c>
    </row>
    <row r="5" spans="1:7" ht="30" customHeight="1" x14ac:dyDescent="0.2">
      <c r="A5" s="66" t="s">
        <v>39</v>
      </c>
      <c r="B5" s="34"/>
      <c r="C5" s="67" t="e">
        <f>C3+C4</f>
        <v>#VALUE!</v>
      </c>
      <c r="D5" s="35"/>
      <c r="E5" s="67" t="e">
        <f>E3+E4</f>
        <v>#VALUE!</v>
      </c>
      <c r="F5" s="35"/>
      <c r="G5" s="67" t="e">
        <f>G3+G4</f>
        <v>#VALUE!</v>
      </c>
    </row>
    <row r="6" spans="1:7" ht="15" customHeight="1" x14ac:dyDescent="0.2">
      <c r="B6" s="20"/>
      <c r="D6" s="20"/>
      <c r="F6" s="20"/>
    </row>
    <row r="7" spans="1:7" ht="30" customHeight="1" x14ac:dyDescent="0.2">
      <c r="A7" s="71" t="s">
        <v>40</v>
      </c>
      <c r="B7" s="34"/>
      <c r="C7" s="72">
        <v>0</v>
      </c>
      <c r="D7" s="35"/>
      <c r="E7" s="72">
        <v>0</v>
      </c>
      <c r="F7" s="35"/>
      <c r="G7" s="72">
        <v>0</v>
      </c>
    </row>
    <row r="8" spans="1:7" x14ac:dyDescent="0.2">
      <c r="B8" s="20"/>
      <c r="D8" s="20"/>
      <c r="F8" s="20"/>
    </row>
    <row r="9" spans="1:7" ht="30" customHeight="1" x14ac:dyDescent="0.2">
      <c r="A9" s="73" t="s">
        <v>41</v>
      </c>
      <c r="B9" s="34"/>
      <c r="C9" s="74" t="e">
        <f>C7-C5</f>
        <v>#VALUE!</v>
      </c>
      <c r="D9" s="36"/>
      <c r="E9" s="74" t="e">
        <f>E7-E5</f>
        <v>#VALUE!</v>
      </c>
      <c r="F9" s="36"/>
      <c r="G9" s="74" t="e">
        <f>G7-G5</f>
        <v>#VALUE!</v>
      </c>
    </row>
    <row r="10" spans="1:7" x14ac:dyDescent="0.2">
      <c r="B10" s="20"/>
      <c r="D10" s="20"/>
      <c r="F10" s="20"/>
    </row>
    <row r="11" spans="1:7" x14ac:dyDescent="0.2">
      <c r="B11" s="20"/>
      <c r="D11" s="20"/>
      <c r="F11" s="20"/>
    </row>
    <row r="16" spans="1:7" ht="16" x14ac:dyDescent="0.2">
      <c r="C16" s="26"/>
    </row>
    <row r="17" spans="3:3" ht="16" x14ac:dyDescent="0.2">
      <c r="C17" s="26"/>
    </row>
    <row r="18" spans="3:3" ht="16" x14ac:dyDescent="0.2">
      <c r="C18" s="26"/>
    </row>
    <row r="19" spans="3:3" ht="16" x14ac:dyDescent="0.2">
      <c r="C19" s="26"/>
    </row>
  </sheetData>
  <sheetProtection algorithmName="SHA-512" hashValue="fiWXbL0ZkrncYX6ybOrHm/pImuly5KuhJ8mph0Cx97cxIuKnoN8mGaGX87frIZNZDvfDCiMVmq7fsIx3ImNfxA==" saltValue="Vx3MVokV968AKi3LHgXXG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open vragen</vt:lpstr>
      <vt:lpstr>Beoordelen interview</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2020-04-06T08:49:52Z</dcterms:modified>
  <cp:category/>
</cp:coreProperties>
</file>