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filterPrivacy="1" codeName="ThisWorkbook" autoCompressPictures="0"/>
  <xr:revisionPtr revIDLastSave="0" documentId="13_ncr:1_{D3E5B22B-BE3C-004B-BCE9-7DEBD1F12934}" xr6:coauthVersionLast="45" xr6:coauthVersionMax="45" xr10:uidLastSave="{00000000-0000-0000-0000-000000000000}"/>
  <bookViews>
    <workbookView xWindow="28800" yWindow="460" windowWidth="35900" windowHeight="19560" activeTab="2" xr2:uid="{00000000-000D-0000-FFFF-FFFF00000000}"/>
  </bookViews>
  <sheets>
    <sheet name="Beoordelen open vragen" sheetId="6" r:id="rId1"/>
    <sheet name="Beoordelen interview" sheetId="19" r:id="rId2"/>
    <sheet name="Beoordelaar 1" sheetId="7" r:id="rId3"/>
    <sheet name="Beoordelaar 2" sheetId="15" r:id="rId4"/>
    <sheet name="Beoordelaar 3" sheetId="16" r:id="rId5"/>
    <sheet name="Beoordelaar 4" sheetId="17" r:id="rId6"/>
    <sheet name="Beoordelaar 5" sheetId="20" r:id="rId7"/>
    <sheet name="Consensus" sheetId="9" r:id="rId8"/>
    <sheet name="Eindscores" sheetId="18" r:id="rId9"/>
  </sheets>
  <definedNames>
    <definedName name="SCORE">'Beoordelen open vragen'!$A$16:$A$21</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1" i="20" l="1"/>
  <c r="I1" i="20"/>
  <c r="F1" i="20"/>
  <c r="I1" i="17"/>
  <c r="F1" i="17"/>
  <c r="C1" i="17"/>
  <c r="I1" i="16"/>
  <c r="F1" i="16"/>
  <c r="C1" i="16"/>
  <c r="I1" i="15"/>
  <c r="F1" i="15"/>
  <c r="C1" i="15"/>
  <c r="J85" i="9"/>
  <c r="J55" i="9"/>
  <c r="J62" i="9"/>
  <c r="J69" i="9"/>
  <c r="J76" i="9"/>
  <c r="J83" i="9"/>
  <c r="G83" i="9"/>
  <c r="G76" i="9"/>
  <c r="G69" i="9"/>
  <c r="G62" i="9"/>
  <c r="G55" i="9"/>
  <c r="D83" i="9"/>
  <c r="D76" i="9"/>
  <c r="D69" i="9"/>
  <c r="D62" i="9"/>
  <c r="D55" i="9"/>
  <c r="J80" i="9"/>
  <c r="J79" i="9"/>
  <c r="J78" i="9"/>
  <c r="J77" i="9"/>
  <c r="G81" i="9"/>
  <c r="G80" i="9"/>
  <c r="G79" i="9"/>
  <c r="G78" i="9"/>
  <c r="G77" i="9"/>
  <c r="D81" i="9"/>
  <c r="D80" i="9"/>
  <c r="D79" i="9"/>
  <c r="D78" i="9"/>
  <c r="D77" i="9"/>
  <c r="A77" i="9"/>
  <c r="D85" i="9"/>
  <c r="G85" i="9"/>
  <c r="J81" i="9"/>
  <c r="A26" i="20"/>
  <c r="A26" i="17"/>
  <c r="A26" i="16"/>
  <c r="A26" i="15"/>
  <c r="A26" i="7"/>
  <c r="J46" i="9"/>
  <c r="G46" i="9"/>
  <c r="D46" i="9"/>
  <c r="J44" i="9"/>
  <c r="G44" i="9"/>
  <c r="D44" i="9"/>
  <c r="J37" i="9"/>
  <c r="G37" i="9"/>
  <c r="D37" i="9"/>
  <c r="J30" i="9"/>
  <c r="G30" i="9"/>
  <c r="D30" i="9"/>
  <c r="J16" i="9"/>
  <c r="G16" i="9"/>
  <c r="D16" i="9"/>
  <c r="J9" i="9"/>
  <c r="G9" i="9"/>
  <c r="D9" i="9"/>
  <c r="J23" i="9"/>
  <c r="G23" i="9"/>
  <c r="D23" i="9"/>
  <c r="A24" i="20"/>
  <c r="A22" i="20"/>
  <c r="A20" i="20"/>
  <c r="A18" i="20"/>
  <c r="A17" i="20"/>
  <c r="A14" i="20"/>
  <c r="A13" i="20"/>
  <c r="A12" i="20"/>
  <c r="A11" i="20"/>
  <c r="A10" i="20"/>
  <c r="A9" i="20"/>
  <c r="A8" i="20"/>
  <c r="A7" i="20"/>
  <c r="A6" i="20"/>
  <c r="A5" i="20"/>
  <c r="A4" i="20"/>
  <c r="A3" i="20"/>
  <c r="A24" i="17"/>
  <c r="A22" i="17"/>
  <c r="A20" i="17"/>
  <c r="A18" i="17"/>
  <c r="A17" i="17"/>
  <c r="A14" i="17"/>
  <c r="A13" i="17"/>
  <c r="A12" i="17"/>
  <c r="A11" i="17"/>
  <c r="A10" i="17"/>
  <c r="A9" i="17"/>
  <c r="A8" i="17"/>
  <c r="A7" i="17"/>
  <c r="A6" i="17"/>
  <c r="A5" i="17"/>
  <c r="A4" i="17"/>
  <c r="A3" i="17"/>
  <c r="A24" i="16"/>
  <c r="A22" i="16"/>
  <c r="A20" i="16"/>
  <c r="A18" i="16"/>
  <c r="A17" i="16"/>
  <c r="A14" i="16"/>
  <c r="A13" i="16"/>
  <c r="A12" i="16"/>
  <c r="A11" i="16"/>
  <c r="A10" i="16"/>
  <c r="A9" i="16"/>
  <c r="A8" i="16"/>
  <c r="A7" i="16"/>
  <c r="A6" i="16"/>
  <c r="A5" i="16"/>
  <c r="A4" i="16"/>
  <c r="A3" i="16"/>
  <c r="A24" i="15"/>
  <c r="A22" i="15"/>
  <c r="A20" i="15"/>
  <c r="A18" i="15"/>
  <c r="A17" i="15"/>
  <c r="A14" i="15"/>
  <c r="A13" i="15"/>
  <c r="A12" i="15"/>
  <c r="A11" i="15"/>
  <c r="A10" i="15"/>
  <c r="A9" i="15"/>
  <c r="A8" i="15"/>
  <c r="A7" i="15"/>
  <c r="A6" i="15"/>
  <c r="A5" i="15"/>
  <c r="A4" i="15"/>
  <c r="A3" i="15"/>
  <c r="C4" i="18"/>
  <c r="G3" i="18"/>
  <c r="E3" i="18"/>
  <c r="C3" i="18"/>
  <c r="G4" i="18"/>
  <c r="E4" i="18"/>
  <c r="J74" i="9"/>
  <c r="J73" i="9"/>
  <c r="J72" i="9"/>
  <c r="J71" i="9"/>
  <c r="J70" i="9"/>
  <c r="G74" i="9"/>
  <c r="G73" i="9"/>
  <c r="G72" i="9"/>
  <c r="G71" i="9"/>
  <c r="G70" i="9"/>
  <c r="D74" i="9"/>
  <c r="D73" i="9"/>
  <c r="D72" i="9"/>
  <c r="D71" i="9"/>
  <c r="D70" i="9"/>
  <c r="A70" i="9"/>
  <c r="A24" i="7"/>
  <c r="A22" i="7"/>
  <c r="A14" i="7"/>
  <c r="A13" i="7"/>
  <c r="A11" i="7"/>
  <c r="A12" i="7"/>
  <c r="A9" i="7"/>
  <c r="A10" i="7"/>
  <c r="A7" i="7"/>
  <c r="A8" i="7"/>
  <c r="A5" i="7"/>
  <c r="A6" i="7"/>
  <c r="A3" i="7"/>
  <c r="A4" i="7"/>
  <c r="J67" i="9"/>
  <c r="J66" i="9"/>
  <c r="J65" i="9"/>
  <c r="J64" i="9"/>
  <c r="J63" i="9"/>
  <c r="J60" i="9"/>
  <c r="J59" i="9"/>
  <c r="J58" i="9"/>
  <c r="J57" i="9"/>
  <c r="J56" i="9"/>
  <c r="J53" i="9"/>
  <c r="J52" i="9"/>
  <c r="J51" i="9"/>
  <c r="J50" i="9"/>
  <c r="J49" i="9"/>
  <c r="G67" i="9"/>
  <c r="G66" i="9"/>
  <c r="G65" i="9"/>
  <c r="G64" i="9"/>
  <c r="G63" i="9"/>
  <c r="G60" i="9"/>
  <c r="G59" i="9"/>
  <c r="G58" i="9"/>
  <c r="G57" i="9"/>
  <c r="G56" i="9"/>
  <c r="G53" i="9"/>
  <c r="G52" i="9"/>
  <c r="G51" i="9"/>
  <c r="G50" i="9"/>
  <c r="G49" i="9"/>
  <c r="D67" i="9"/>
  <c r="D66" i="9"/>
  <c r="D65" i="9"/>
  <c r="D64" i="9"/>
  <c r="D63" i="9"/>
  <c r="D60" i="9"/>
  <c r="D59" i="9"/>
  <c r="D58" i="9"/>
  <c r="D57" i="9"/>
  <c r="D56" i="9"/>
  <c r="D53" i="9"/>
  <c r="D52" i="9"/>
  <c r="D51" i="9"/>
  <c r="D50" i="9"/>
  <c r="D49" i="9"/>
  <c r="A38" i="9"/>
  <c r="A31" i="9"/>
  <c r="A24" i="9"/>
  <c r="A17" i="9"/>
  <c r="A10" i="9"/>
  <c r="A3" i="9"/>
  <c r="A49" i="9"/>
  <c r="J42" i="9"/>
  <c r="G42" i="9"/>
  <c r="D42" i="9"/>
  <c r="J35" i="9"/>
  <c r="G35" i="9"/>
  <c r="D35" i="9"/>
  <c r="J28" i="9"/>
  <c r="G28" i="9"/>
  <c r="D28" i="9"/>
  <c r="J21" i="9"/>
  <c r="G21" i="9"/>
  <c r="D21" i="9"/>
  <c r="J14" i="9"/>
  <c r="G14" i="9"/>
  <c r="D14" i="9"/>
  <c r="J7" i="9"/>
  <c r="G7" i="9"/>
  <c r="D7" i="9"/>
  <c r="A17" i="7"/>
  <c r="A18" i="7"/>
  <c r="A20" i="7"/>
  <c r="A63" i="9"/>
  <c r="A56" i="9"/>
  <c r="A48" i="9"/>
  <c r="G2" i="18"/>
  <c r="E2" i="18"/>
  <c r="C2" i="18"/>
  <c r="D2" i="9"/>
  <c r="J2" i="9"/>
  <c r="G2" i="9"/>
  <c r="G3" i="9"/>
  <c r="G4" i="9"/>
  <c r="G5" i="9"/>
  <c r="G6" i="9"/>
  <c r="G10" i="9"/>
  <c r="G11" i="9"/>
  <c r="G12" i="9"/>
  <c r="G13" i="9"/>
  <c r="G17" i="9"/>
  <c r="G18" i="9"/>
  <c r="G19" i="9"/>
  <c r="G20" i="9"/>
  <c r="G24" i="9"/>
  <c r="G25" i="9"/>
  <c r="G26" i="9"/>
  <c r="G27" i="9"/>
  <c r="G31" i="9"/>
  <c r="G32" i="9"/>
  <c r="G33" i="9"/>
  <c r="G34" i="9"/>
  <c r="G38" i="9"/>
  <c r="G39" i="9"/>
  <c r="G40" i="9"/>
  <c r="G41" i="9"/>
  <c r="J41" i="9"/>
  <c r="J40" i="9"/>
  <c r="J34" i="9"/>
  <c r="J33" i="9"/>
  <c r="J27" i="9"/>
  <c r="J26" i="9"/>
  <c r="J20" i="9"/>
  <c r="J19" i="9"/>
  <c r="J13" i="9"/>
  <c r="J12" i="9"/>
  <c r="J6" i="9"/>
  <c r="J5" i="9"/>
  <c r="D41" i="9"/>
  <c r="D40" i="9"/>
  <c r="D34" i="9"/>
  <c r="D33" i="9"/>
  <c r="D27" i="9"/>
  <c r="D26" i="9"/>
  <c r="D20" i="9"/>
  <c r="D19" i="9"/>
  <c r="D13" i="9"/>
  <c r="D12" i="9"/>
  <c r="D6" i="9"/>
  <c r="D5" i="9"/>
  <c r="J39" i="9"/>
  <c r="D39" i="9"/>
  <c r="J11" i="9"/>
  <c r="D11" i="9"/>
  <c r="J4" i="9"/>
  <c r="D4" i="9"/>
  <c r="J38" i="9"/>
  <c r="D38" i="9"/>
  <c r="D31" i="9"/>
  <c r="D24" i="9"/>
  <c r="D17" i="9"/>
  <c r="J10" i="9"/>
  <c r="D10" i="9"/>
  <c r="J3" i="9"/>
  <c r="D3" i="9"/>
  <c r="J32" i="9"/>
  <c r="J25" i="9"/>
  <c r="J18" i="9"/>
  <c r="D32" i="9"/>
  <c r="D25" i="9"/>
  <c r="D18" i="9"/>
  <c r="J17" i="9"/>
  <c r="J24" i="9"/>
  <c r="J31" i="9"/>
  <c r="G5" i="18"/>
  <c r="G9" i="18"/>
  <c r="E5" i="18"/>
  <c r="E9" i="18"/>
  <c r="C5" i="18"/>
  <c r="C9" i="18"/>
</calcChain>
</file>

<file path=xl/sharedStrings.xml><?xml version="1.0" encoding="utf-8"?>
<sst xmlns="http://schemas.openxmlformats.org/spreadsheetml/2006/main" count="619" uniqueCount="84">
  <si>
    <t>Wijze van beoordeling van de open vragen:</t>
  </si>
  <si>
    <t>Beoordelaar 1: &lt;&lt;&gt;&gt;</t>
  </si>
  <si>
    <t>Beoordelaar 2: &lt;&lt;&gt;&gt;</t>
  </si>
  <si>
    <t>Beoordelaar 3: &lt;&lt;&gt;&gt;</t>
  </si>
  <si>
    <t>&lt;MOTIVATIE&gt;</t>
  </si>
  <si>
    <t>&lt;NAAM INSCHRIJVER&gt;</t>
  </si>
  <si>
    <t>Consensus</t>
  </si>
  <si>
    <t>Onvoldoende</t>
  </si>
  <si>
    <t>Matig</t>
  </si>
  <si>
    <t>Voldoende</t>
  </si>
  <si>
    <t>Goed</t>
  </si>
  <si>
    <t>Uitmuntend</t>
  </si>
  <si>
    <t>Beoordelaar 1</t>
  </si>
  <si>
    <t>Beoordelaar 2</t>
  </si>
  <si>
    <t>Beoordelaar 3</t>
  </si>
  <si>
    <t>Score:</t>
  </si>
  <si>
    <t>Om de kwaliteit en toegevoegde waarde van de inschrijver(s) te kunnen beoordelen dient inschrijver haar kwaliteit aan te tonen en meerwaarde uit te werken conform onderstaande open vragen.</t>
  </si>
  <si>
    <t>KO</t>
  </si>
  <si>
    <t>6.1.1</t>
  </si>
  <si>
    <t>6.1.2</t>
  </si>
  <si>
    <t>6.1.3</t>
  </si>
  <si>
    <t xml:space="preserve"> 6.1.4</t>
  </si>
  <si>
    <t xml:space="preserve"> 6.1.5</t>
  </si>
  <si>
    <t xml:space="preserve"> 6.1.6</t>
  </si>
  <si>
    <t>Beoordeling open vragen</t>
  </si>
  <si>
    <t>€ 10.000,-</t>
  </si>
  <si>
    <t>€ 5.000,-</t>
  </si>
  <si>
    <t>€ 0,-</t>
  </si>
  <si>
    <t>Beoordelaar 4: &lt;&lt;&gt;&gt;</t>
  </si>
  <si>
    <t>Beoordelaar 4</t>
  </si>
  <si>
    <t>Motivatie consensus:</t>
  </si>
  <si>
    <t>MOTIVATIE CONSENSUS</t>
  </si>
  <si>
    <t>Totaalwaardes</t>
  </si>
  <si>
    <t>Te behalen waarde bij Uitmuntend</t>
  </si>
  <si>
    <t>Te behalen waarde bij Goed</t>
  </si>
  <si>
    <t>Te behalen waarde bij Voldoende</t>
  </si>
  <si>
    <t>Te behalen waarde bij Matig</t>
  </si>
  <si>
    <t>Te behalen waarde bij Onvoldoende</t>
  </si>
  <si>
    <t>Totaalwaarde criterium kwaliteit</t>
  </si>
  <si>
    <t>Onderdeel</t>
  </si>
  <si>
    <t>Totaal behaalde waarde criterium kwaliteit:</t>
  </si>
  <si>
    <t>Totaal behaalde waarde criterium prijs:</t>
  </si>
  <si>
    <t>FICTIEVE EINDWAARDE (prijs -/- kwaliteit):</t>
  </si>
  <si>
    <t>6.1 Open vragen + toelichting</t>
  </si>
  <si>
    <t>6.3 Interview sleutelfunctionarissen</t>
  </si>
  <si>
    <t>Open vragen</t>
  </si>
  <si>
    <t xml:space="preserve">De inschrijver zal na een korte pauze (maximaal 10 minuten) vervolgens vier vragen gesteld krijgen die op voorhand zijn vastgesteld en voor iedere inschrijver gelijk zijn. Deze vragen zijn opgesteld VOOR publicatie van deze aanbesteding en in bewaring gesteld bij het begeleidende adviesbureau. </t>
  </si>
  <si>
    <t>&lt;&lt;motivatie CONSENSUS&gt;&gt;</t>
  </si>
  <si>
    <t>Totaal behaalde waarde open vragen:</t>
  </si>
  <si>
    <t>6.1.2	GOED WERKGEVERSCHAP</t>
  </si>
  <si>
    <t>Beoordelaar 5</t>
  </si>
  <si>
    <t>6.1.3	OPVANGEN PLEKKEN DALEN</t>
  </si>
  <si>
    <t>6.1.4	DE BELADERSPOOL</t>
  </si>
  <si>
    <t>6.1.5	ACCOUNTMANAGEMENT</t>
  </si>
  <si>
    <t>6.1.6	PRAKTIJKCASUS</t>
  </si>
  <si>
    <t>Inschrijver dient te beschrijven op maximaal 1 A4 (toe te voegen op TenderNed) op welke zij invulling geeft aan werk voor haar medewerkers gedurende de uren dat zij niet werkzaam kunnen zijn voor de opdrachtgever om hun voldoende uren/ inkomen te kunnen bieden. Dit betreft de volgende momenten;
-	inzet na de 6 uur (dus tot en met 8 uren) gedurende werkdagen;
-	inzet tijdens dinsdag en donderdag als zij niet ingezet kunnen worden bij de opdrachtgever.</t>
  </si>
  <si>
    <t>Inschrijver dient te beschrijven op maximaal 1 A4 (toe te voegen op TenderNed) hoe groot de pool van beladers moet zijn die de opdrachtnemer beschikbaar moet stellen om een vraag voor 40 beladers in 1 week te kunnen beantwoorden. Tevens beschrijft inschrijver hoe zij commercieel richting Avalex om gaat met een belader die binnen 20 werkdagen na aanvang niet meer beschikbaar is en zoomt daarbij minimaal in op de kosten voor kleding en instructie. Tenslotte beschrijft inschrijver op welke wijze (bijvoorbeeld door middel van een incentive) zij ervoor zorgt dat beladers beschikbaar blijven in de pool voor Avalex.</t>
  </si>
  <si>
    <t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welke afdeling/ leidinggevende van de opdrachtgever wil voeren; 
•	op welke objectieve en meetbare wijze toetst inschrijver de medewerkerstevredenheid en de klanttevredenheid;
•	hoe zij dit denkt te gaan organiseren en welke onderwerpen hierbij minimaal aan bod komen. </t>
  </si>
  <si>
    <t>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t>
  </si>
  <si>
    <t>€ 8.000,-</t>
  </si>
  <si>
    <t>€ 2.000,-</t>
  </si>
  <si>
    <t>€ 4.000,-</t>
  </si>
  <si>
    <t>€ 1.000,-</t>
  </si>
  <si>
    <t>€ 3.000,-</t>
  </si>
  <si>
    <t>Beoordelaar 5: &lt;&lt;&gt;&gt;</t>
  </si>
  <si>
    <t>6.1.1	PLAN VAN AANPAK AANVANG DIENSTVERLENING</t>
  </si>
  <si>
    <t>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t>
  </si>
  <si>
    <t xml:space="preserve">Inschrijver dient te beschrijven op maximaal 2 A4 (toe te voegen op TenderNed) op welke wijze zij invulling geef aan goed werkgeverschap en beschrijft hierbij minimaal de volgende punten;
1.	communicatie met potentiële kandidaten;
2.	communicatie met personeel onder contract;
3.	het binden en motiveren van potentiële kandidaten aan de organisatie van de inschrijver;
4.	het binden en motiveren van ingezet personeel aan de organisatie van de inschrijver;
5.	op welke wijze zij invulling geeft aan duurzame inzetbaarheid van uitgeleende medewerkers en verzuimpreventie;
6.	Welke cursussen zij beladers uit de pool voor Avalex biedt;
7.	op welke wijze zij invulling geeft aan een vitaliteitsprogramma voor haar beladers. </t>
  </si>
  <si>
    <t>Toelichting beantwoording</t>
  </si>
  <si>
    <t>Dit onderdeel kent GEEN eigen beoordelingskader, maar kan leiden tot een aanpassing van een beoordeling van de beantwoording van de open vragen.</t>
  </si>
  <si>
    <t>INTERVIEW SLEUTELFUNCTIONARISSEN</t>
  </si>
  <si>
    <t>De vastgestelde interviewvragen (niet bekend bij de inschrijver):</t>
  </si>
  <si>
    <t>Vraag 1</t>
  </si>
  <si>
    <t>Vraag 4</t>
  </si>
  <si>
    <t>Vraag 3</t>
  </si>
  <si>
    <t>Vraag 2</t>
  </si>
  <si>
    <t>SCORE:</t>
  </si>
  <si>
    <t>OPEN VRAGEN</t>
  </si>
  <si>
    <t>Totaal behaalde waarde Interview sleutelfunctionarissen:</t>
  </si>
  <si>
    <t>€ 12.500,-</t>
  </si>
  <si>
    <t>€ 2.500,-</t>
  </si>
  <si>
    <t>€ 500,-</t>
  </si>
  <si>
    <t>Vraag 5</t>
  </si>
  <si>
    <t>€ 750,-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</si>
</sst>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_-;&quot;€&quot;\ #,##0.00\-"/>
    <numFmt numFmtId="165" formatCode="&quot;€&quot;\ #,##0_-"/>
    <numFmt numFmtId="166" formatCode="&quot;€&quot;\ #,##0.00"/>
    <numFmt numFmtId="167" formatCode="&quot;€&quot;\ #,##0.0000"/>
    <numFmt numFmtId="168" formatCode="_([$€-2]\ * #,##0_);_([$€-2]\ * \(#,##0\);_([$€-2]\ * &quot;-&quot;??_);_(@_)"/>
  </numFmts>
  <fonts count="25"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Verdana"/>
      <family val="2"/>
    </font>
    <font>
      <b/>
      <sz val="8"/>
      <name val="Verdana"/>
      <family val="2"/>
    </font>
    <font>
      <b/>
      <sz val="11"/>
      <color indexed="8"/>
      <name val="Verdana"/>
      <family val="2"/>
    </font>
    <font>
      <b/>
      <sz val="11"/>
      <color theme="0"/>
      <name val="Verdana"/>
      <family val="2"/>
    </font>
    <font>
      <sz val="10"/>
      <color rgb="FF000000"/>
      <name val="Verdana"/>
      <family val="2"/>
    </font>
    <font>
      <b/>
      <sz val="10"/>
      <color theme="9"/>
      <name val="Verdana"/>
      <family val="2"/>
    </font>
    <font>
      <b/>
      <sz val="10"/>
      <color rgb="FFFF0000"/>
      <name val="Verdana"/>
      <family val="2"/>
    </font>
    <font>
      <b/>
      <sz val="10"/>
      <name val="Verdana"/>
      <family val="2"/>
    </font>
    <font>
      <b/>
      <sz val="18"/>
      <color theme="1"/>
      <name val="Verdana"/>
      <family val="2"/>
    </font>
    <font>
      <sz val="12"/>
      <color rgb="FF454545"/>
      <name val="Helvetica Neue"/>
      <family val="2"/>
    </font>
    <font>
      <b/>
      <sz val="9"/>
      <color rgb="FFFF0000"/>
      <name val="Verdana"/>
      <family val="2"/>
    </font>
    <font>
      <b/>
      <sz val="12"/>
      <color indexed="8"/>
      <name val="Verdana"/>
      <family val="2"/>
    </font>
    <font>
      <i/>
      <sz val="10"/>
      <color theme="1"/>
      <name val="Verdana"/>
      <family val="2"/>
    </font>
    <font>
      <b/>
      <sz val="11"/>
      <color theme="1"/>
      <name val="Calibri"/>
      <family val="2"/>
      <scheme val="minor"/>
    </font>
    <font>
      <b/>
      <sz val="9"/>
      <color theme="0"/>
      <name val="Verdana"/>
      <family val="2"/>
    </font>
    <font>
      <sz val="8"/>
      <name val="Calibri"/>
      <family val="2"/>
      <scheme val="minor"/>
    </font>
    <font>
      <b/>
      <sz val="10"/>
      <color theme="6" tint="-0.499984740745262"/>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rgb="FF000000"/>
      </left>
      <right/>
      <top style="thin">
        <color rgb="FF000000"/>
      </top>
      <bottom style="thin">
        <color rgb="FF000000"/>
      </bottom>
      <diagonal/>
    </border>
    <border>
      <left/>
      <right/>
      <top style="thin">
        <color auto="1"/>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72">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165" fontId="3" fillId="2" borderId="10" xfId="0" applyNumberFormat="1" applyFont="1" applyFill="1" applyBorder="1" applyAlignment="1" applyProtection="1">
      <alignment horizontal="center" vertical="center"/>
      <protection locked="0"/>
    </xf>
    <xf numFmtId="165" fontId="3" fillId="2" borderId="5" xfId="0" applyNumberFormat="1" applyFont="1" applyFill="1" applyBorder="1" applyAlignment="1" applyProtection="1">
      <alignment horizontal="center" vertical="center"/>
    </xf>
    <xf numFmtId="0" fontId="4" fillId="2" borderId="8" xfId="0" applyFont="1" applyFill="1" applyBorder="1" applyAlignment="1" applyProtection="1">
      <alignment horizontal="left" vertical="center" indent="1"/>
    </xf>
    <xf numFmtId="0" fontId="9" fillId="2" borderId="8" xfId="0" applyFont="1" applyFill="1" applyBorder="1" applyAlignment="1" applyProtection="1">
      <alignment horizontal="center" vertical="center" wrapText="1"/>
    </xf>
    <xf numFmtId="164" fontId="2" fillId="2" borderId="8" xfId="0" applyNumberFormat="1" applyFont="1" applyFill="1" applyBorder="1" applyAlignment="1" applyProtection="1">
      <alignment horizontal="center" vertical="center" wrapText="1"/>
    </xf>
    <xf numFmtId="0" fontId="0" fillId="0" borderId="0" xfId="0" applyProtection="1"/>
    <xf numFmtId="165" fontId="3" fillId="2" borderId="3" xfId="0" applyNumberFormat="1" applyFont="1" applyFill="1" applyBorder="1" applyAlignment="1" applyProtection="1">
      <alignment horizontal="center" vertical="center" wrapText="1"/>
    </xf>
    <xf numFmtId="0" fontId="4" fillId="2" borderId="8" xfId="0" applyFont="1" applyFill="1" applyBorder="1" applyAlignment="1">
      <alignment horizontal="left" vertical="center" indent="1"/>
    </xf>
    <xf numFmtId="0" fontId="1" fillId="0" borderId="7" xfId="0" applyFont="1" applyFill="1" applyBorder="1" applyAlignment="1">
      <alignment vertical="center"/>
    </xf>
    <xf numFmtId="164" fontId="2" fillId="0" borderId="8" xfId="0" applyNumberFormat="1"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0" fillId="0" borderId="0" xfId="0" applyFill="1"/>
    <xf numFmtId="0" fontId="1" fillId="0" borderId="0" xfId="0" applyFont="1" applyFill="1" applyBorder="1" applyAlignment="1">
      <alignment vertical="center"/>
    </xf>
    <xf numFmtId="0" fontId="0" fillId="0" borderId="0" xfId="0" applyBorder="1" applyProtection="1"/>
    <xf numFmtId="0" fontId="0" fillId="0" borderId="0" xfId="0" applyFill="1" applyBorder="1" applyProtection="1"/>
    <xf numFmtId="0" fontId="0" fillId="0" borderId="0" xfId="0" applyBorder="1"/>
    <xf numFmtId="0" fontId="0" fillId="0" borderId="0" xfId="0" applyAlignment="1">
      <alignment horizontal="left"/>
    </xf>
    <xf numFmtId="0" fontId="17" fillId="0" borderId="0" xfId="0" applyFont="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165" fontId="3" fillId="2" borderId="4" xfId="0" applyNumberFormat="1" applyFont="1" applyFill="1" applyBorder="1" applyAlignment="1" applyProtection="1">
      <alignment horizontal="center" vertical="center"/>
      <protection locked="0"/>
    </xf>
    <xf numFmtId="165" fontId="3" fillId="2" borderId="3" xfId="0" applyNumberFormat="1" applyFont="1" applyFill="1" applyBorder="1" applyAlignment="1">
      <alignment horizontal="center" vertical="center"/>
    </xf>
    <xf numFmtId="165" fontId="3" fillId="2" borderId="2" xfId="0" applyNumberFormat="1" applyFont="1" applyFill="1" applyBorder="1" applyAlignment="1" applyProtection="1">
      <alignment horizontal="center" vertical="center"/>
      <protection locked="0"/>
    </xf>
    <xf numFmtId="164" fontId="3" fillId="2" borderId="8"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0" fontId="4" fillId="0" borderId="8" xfId="0" applyFont="1" applyFill="1" applyBorder="1" applyAlignment="1">
      <alignment horizontal="left" vertical="center" indent="1"/>
    </xf>
    <xf numFmtId="0" fontId="4" fillId="0" borderId="8" xfId="0" applyFont="1" applyFill="1" applyBorder="1" applyAlignment="1">
      <alignment horizontal="left" vertical="center"/>
    </xf>
    <xf numFmtId="167" fontId="4" fillId="0" borderId="8" xfId="0" applyNumberFormat="1" applyFont="1" applyFill="1" applyBorder="1" applyAlignment="1">
      <alignment horizontal="left" vertical="center"/>
    </xf>
    <xf numFmtId="0" fontId="2" fillId="2" borderId="0" xfId="0" applyFont="1" applyFill="1" applyBorder="1" applyAlignment="1" applyProtection="1"/>
    <xf numFmtId="0" fontId="9" fillId="2"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21" fillId="0" borderId="0" xfId="0" applyFont="1"/>
    <xf numFmtId="0" fontId="3" fillId="4" borderId="1" xfId="0" applyFont="1" applyFill="1" applyBorder="1" applyAlignment="1">
      <alignment vertical="center" wrapText="1"/>
    </xf>
    <xf numFmtId="0" fontId="3" fillId="4" borderId="13" xfId="0" applyFont="1" applyFill="1" applyBorder="1" applyAlignment="1">
      <alignment vertical="center" wrapText="1"/>
    </xf>
    <xf numFmtId="0" fontId="2" fillId="5" borderId="15" xfId="0" applyFont="1" applyFill="1" applyBorder="1" applyAlignment="1">
      <alignment horizontal="justify" vertical="center" wrapText="1"/>
    </xf>
    <xf numFmtId="0" fontId="12" fillId="5" borderId="15" xfId="0" applyFont="1" applyFill="1" applyBorder="1" applyAlignment="1">
      <alignment horizontal="justify" vertical="center" wrapText="1"/>
    </xf>
    <xf numFmtId="0" fontId="7" fillId="4" borderId="1" xfId="0" applyFont="1" applyFill="1" applyBorder="1" applyAlignment="1">
      <alignment horizontal="center" vertical="center" wrapText="1"/>
    </xf>
    <xf numFmtId="166" fontId="7" fillId="5" borderId="1" xfId="0" applyNumberFormat="1" applyFont="1" applyFill="1" applyBorder="1" applyAlignment="1">
      <alignment horizontal="center" vertical="center"/>
    </xf>
    <xf numFmtId="166" fontId="18" fillId="5" borderId="1" xfId="0" applyNumberFormat="1" applyFont="1" applyFill="1" applyBorder="1" applyAlignment="1">
      <alignment horizontal="center" vertical="center"/>
    </xf>
    <xf numFmtId="0" fontId="3" fillId="4" borderId="2" xfId="0" applyFont="1" applyFill="1" applyBorder="1" applyAlignment="1">
      <alignment vertical="center" wrapText="1"/>
    </xf>
    <xf numFmtId="0" fontId="3" fillId="6" borderId="2" xfId="0" applyFont="1" applyFill="1" applyBorder="1" applyAlignment="1">
      <alignment horizontal="left" vertical="center" wrapText="1"/>
    </xf>
    <xf numFmtId="0" fontId="4" fillId="3" borderId="1" xfId="0" applyFont="1" applyFill="1" applyBorder="1" applyAlignment="1" applyProtection="1">
      <alignment horizontal="left" vertical="center" indent="1"/>
      <protection locked="0"/>
    </xf>
    <xf numFmtId="0" fontId="1" fillId="6" borderId="1" xfId="0" applyFont="1" applyFill="1" applyBorder="1" applyAlignment="1" applyProtection="1">
      <alignment horizontal="left" vertical="center" indent="1"/>
    </xf>
    <xf numFmtId="0" fontId="22" fillId="3" borderId="9" xfId="0" applyFont="1" applyFill="1" applyBorder="1" applyAlignment="1" applyProtection="1">
      <alignment horizontal="center" vertical="center"/>
    </xf>
    <xf numFmtId="0" fontId="2" fillId="6" borderId="1" xfId="0" applyFont="1" applyFill="1" applyBorder="1" applyAlignment="1">
      <alignment horizontal="center" vertical="center"/>
    </xf>
    <xf numFmtId="0" fontId="2" fillId="6" borderId="3" xfId="0" applyFont="1" applyFill="1" applyBorder="1" applyAlignment="1">
      <alignment horizontal="center" vertical="center"/>
    </xf>
    <xf numFmtId="164" fontId="2" fillId="8" borderId="1" xfId="0" applyNumberFormat="1"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0" fontId="9" fillId="7" borderId="2" xfId="0" applyFont="1" applyFill="1" applyBorder="1" applyAlignment="1" applyProtection="1">
      <alignment horizontal="center" vertical="center" wrapText="1"/>
      <protection locked="0"/>
    </xf>
    <xf numFmtId="0" fontId="9" fillId="9" borderId="2" xfId="0" applyFont="1" applyFill="1" applyBorder="1" applyAlignment="1" applyProtection="1">
      <alignment horizontal="center" vertical="center" wrapText="1"/>
    </xf>
    <xf numFmtId="0" fontId="8" fillId="3" borderId="4" xfId="0" applyFont="1" applyFill="1" applyBorder="1" applyAlignment="1">
      <alignment vertical="center"/>
    </xf>
    <xf numFmtId="0" fontId="11" fillId="3" borderId="2" xfId="0" applyFont="1" applyFill="1" applyBorder="1" applyAlignment="1">
      <alignment vertical="center"/>
    </xf>
    <xf numFmtId="0" fontId="8"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9" fillId="7"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xf>
    <xf numFmtId="0" fontId="1" fillId="6" borderId="2" xfId="0" applyFont="1" applyFill="1" applyBorder="1" applyAlignment="1">
      <alignment vertical="center"/>
    </xf>
    <xf numFmtId="0" fontId="4" fillId="6"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 fillId="4" borderId="1" xfId="0" applyFont="1" applyFill="1" applyBorder="1" applyAlignment="1">
      <alignment vertical="center" wrapText="1"/>
    </xf>
    <xf numFmtId="166" fontId="1" fillId="4" borderId="1" xfId="0" applyNumberFormat="1" applyFont="1" applyFill="1" applyBorder="1" applyAlignment="1">
      <alignment horizontal="center" vertical="center" wrapText="1"/>
    </xf>
    <xf numFmtId="166" fontId="1" fillId="4" borderId="13"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6" fillId="7" borderId="1" xfId="0" applyFont="1" applyFill="1" applyBorder="1" applyAlignment="1">
      <alignment horizontal="center" vertical="center"/>
    </xf>
    <xf numFmtId="167" fontId="1" fillId="7" borderId="1" xfId="0" applyNumberFormat="1" applyFont="1" applyFill="1" applyBorder="1" applyAlignment="1">
      <alignment horizontal="center" vertical="center"/>
    </xf>
    <xf numFmtId="168" fontId="12" fillId="5" borderId="1" xfId="0" applyNumberFormat="1" applyFont="1" applyFill="1" applyBorder="1" applyAlignment="1">
      <alignment horizontal="left" vertical="center" wrapText="1"/>
    </xf>
    <xf numFmtId="0" fontId="2" fillId="3" borderId="1" xfId="0" applyFont="1" applyFill="1" applyBorder="1" applyAlignment="1" applyProtection="1"/>
    <xf numFmtId="0" fontId="2" fillId="3" borderId="2" xfId="0" applyFont="1" applyFill="1" applyBorder="1" applyAlignment="1" applyProtection="1"/>
    <xf numFmtId="0" fontId="2" fillId="3" borderId="3" xfId="0" applyFont="1" applyFill="1" applyBorder="1" applyAlignment="1" applyProtection="1"/>
    <xf numFmtId="0" fontId="2" fillId="5" borderId="17" xfId="0" applyFont="1" applyFill="1" applyBorder="1" applyAlignment="1">
      <alignment horizontal="justify" vertical="center" wrapText="1"/>
    </xf>
    <xf numFmtId="0" fontId="14" fillId="5" borderId="13" xfId="0" applyFont="1" applyFill="1" applyBorder="1" applyAlignment="1">
      <alignment horizontal="left" vertical="center" wrapText="1"/>
    </xf>
    <xf numFmtId="0" fontId="13" fillId="9" borderId="4" xfId="0" applyFont="1" applyFill="1" applyBorder="1" applyAlignment="1">
      <alignment vertical="center"/>
    </xf>
    <xf numFmtId="0" fontId="13" fillId="9" borderId="3" xfId="0" applyFont="1" applyFill="1" applyBorder="1" applyAlignment="1">
      <alignment vertical="center"/>
    </xf>
    <xf numFmtId="0" fontId="13" fillId="9" borderId="9" xfId="0" applyFont="1" applyFill="1" applyBorder="1" applyAlignment="1">
      <alignment vertical="center"/>
    </xf>
    <xf numFmtId="0" fontId="13" fillId="9" borderId="10" xfId="0" applyFont="1" applyFill="1" applyBorder="1" applyAlignment="1">
      <alignment vertical="center"/>
    </xf>
    <xf numFmtId="0" fontId="13" fillId="9" borderId="5" xfId="0" applyFont="1" applyFill="1" applyBorder="1" applyAlignment="1">
      <alignment vertical="center"/>
    </xf>
    <xf numFmtId="0" fontId="2" fillId="4" borderId="13" xfId="0" applyFont="1" applyFill="1" applyBorder="1" applyAlignment="1" applyProtection="1">
      <alignment vertical="center" wrapText="1"/>
    </xf>
    <xf numFmtId="0" fontId="2" fillId="4" borderId="12" xfId="0" applyFont="1" applyFill="1" applyBorder="1" applyAlignment="1" applyProtection="1">
      <alignment vertical="center" wrapText="1"/>
    </xf>
    <xf numFmtId="0" fontId="24" fillId="9" borderId="2" xfId="0" applyFont="1" applyFill="1" applyBorder="1" applyAlignment="1">
      <alignment vertical="center"/>
    </xf>
    <xf numFmtId="0" fontId="2" fillId="6" borderId="1" xfId="0" applyFont="1" applyFill="1" applyBorder="1" applyAlignment="1">
      <alignment horizontal="left" vertical="center"/>
    </xf>
    <xf numFmtId="0" fontId="2" fillId="6" borderId="12" xfId="0" applyFont="1" applyFill="1" applyBorder="1" applyAlignment="1">
      <alignment horizontal="left" vertical="center"/>
    </xf>
    <xf numFmtId="164" fontId="2" fillId="8" borderId="12" xfId="0" applyNumberFormat="1" applyFont="1" applyFill="1" applyBorder="1" applyAlignment="1">
      <alignment horizontal="center" vertical="center" wrapText="1"/>
    </xf>
    <xf numFmtId="0" fontId="22" fillId="3" borderId="2" xfId="0"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164" fontId="2" fillId="7" borderId="1" xfId="0" applyNumberFormat="1" applyFont="1" applyFill="1" applyBorder="1" applyAlignment="1" applyProtection="1">
      <alignment horizontal="center" vertical="center" wrapText="1"/>
      <protection locked="0"/>
    </xf>
    <xf numFmtId="0" fontId="3" fillId="4" borderId="2" xfId="0" applyFont="1" applyFill="1" applyBorder="1" applyAlignment="1">
      <alignment vertical="center" wrapText="1"/>
    </xf>
    <xf numFmtId="0" fontId="4" fillId="3" borderId="6"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2" fillId="5" borderId="15"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4" borderId="2" xfId="0" applyFont="1" applyFill="1" applyBorder="1" applyAlignment="1">
      <alignment vertical="center" wrapText="1"/>
    </xf>
    <xf numFmtId="0" fontId="3" fillId="4" borderId="4" xfId="0" applyFont="1" applyFill="1" applyBorder="1" applyAlignment="1">
      <alignment vertical="center" wrapText="1"/>
    </xf>
    <xf numFmtId="0" fontId="3" fillId="4" borderId="3" xfId="0" applyFont="1" applyFill="1" applyBorder="1" applyAlignment="1">
      <alignment vertical="center" wrapText="1"/>
    </xf>
    <xf numFmtId="0" fontId="4" fillId="3" borderId="7" xfId="0" applyFont="1" applyFill="1" applyBorder="1" applyAlignment="1">
      <alignment horizontal="center" vertical="center"/>
    </xf>
    <xf numFmtId="0" fontId="4" fillId="3" borderId="0" xfId="0" applyFont="1" applyFill="1" applyBorder="1" applyAlignment="1">
      <alignment horizontal="center" vertical="center"/>
    </xf>
    <xf numFmtId="0" fontId="2" fillId="4" borderId="13" xfId="0" applyFont="1" applyFill="1" applyBorder="1" applyAlignment="1">
      <alignment horizontal="left" vertical="center" wrapText="1" indent="1"/>
    </xf>
    <xf numFmtId="0" fontId="2" fillId="4" borderId="12" xfId="0" applyFont="1" applyFill="1" applyBorder="1" applyAlignment="1">
      <alignment horizontal="left" vertical="center" wrapText="1" indent="1"/>
    </xf>
    <xf numFmtId="165" fontId="3" fillId="5" borderId="2" xfId="0" applyNumberFormat="1" applyFont="1" applyFill="1" applyBorder="1" applyAlignment="1" applyProtection="1">
      <alignment horizontal="center" vertical="center"/>
      <protection locked="0"/>
    </xf>
    <xf numFmtId="165" fontId="3" fillId="5" borderId="3" xfId="0" applyNumberFormat="1" applyFont="1" applyFill="1" applyBorder="1" applyAlignment="1" applyProtection="1">
      <alignment horizontal="center" vertical="center"/>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xf>
    <xf numFmtId="165" fontId="3" fillId="6" borderId="3" xfId="0" applyNumberFormat="1" applyFont="1" applyFill="1" applyBorder="1" applyAlignment="1" applyProtection="1">
      <alignment horizontal="center" vertical="center"/>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164" fontId="20" fillId="5" borderId="8" xfId="0" applyNumberFormat="1" applyFont="1" applyFill="1" applyBorder="1" applyAlignment="1" applyProtection="1">
      <alignment horizontal="center" vertical="center" wrapText="1"/>
      <protection locked="0"/>
    </xf>
    <xf numFmtId="164" fontId="20" fillId="5" borderId="12" xfId="0" applyNumberFormat="1" applyFont="1" applyFill="1" applyBorder="1" applyAlignment="1" applyProtection="1">
      <alignment horizontal="center" vertical="center" wrapText="1"/>
      <protection locked="0"/>
    </xf>
    <xf numFmtId="0" fontId="3" fillId="4" borderId="1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10" fillId="7" borderId="1" xfId="0" applyFont="1" applyFill="1" applyBorder="1" applyAlignment="1">
      <alignment horizontal="right" vertical="center" wrapText="1"/>
    </xf>
    <xf numFmtId="0" fontId="11" fillId="9" borderId="13" xfId="0" applyFont="1" applyFill="1" applyBorder="1" applyAlignment="1">
      <alignment horizontal="right" vertical="center" wrapText="1"/>
    </xf>
    <xf numFmtId="166" fontId="15" fillId="8" borderId="2" xfId="0" applyNumberFormat="1" applyFont="1" applyFill="1" applyBorder="1" applyAlignment="1">
      <alignment horizontal="center" vertical="center" wrapText="1"/>
    </xf>
    <xf numFmtId="166" fontId="15" fillId="8" borderId="3" xfId="0" applyNumberFormat="1" applyFont="1" applyFill="1" applyBorder="1" applyAlignment="1">
      <alignment horizontal="center" vertical="center" wrapText="1"/>
    </xf>
    <xf numFmtId="0" fontId="19" fillId="8" borderId="1"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1" fillId="9" borderId="2" xfId="0" applyFont="1" applyFill="1" applyBorder="1" applyAlignment="1">
      <alignment horizontal="right" vertical="center" wrapText="1"/>
    </xf>
    <xf numFmtId="0" fontId="11" fillId="9" borderId="3" xfId="0" applyFont="1" applyFill="1" applyBorder="1" applyAlignment="1">
      <alignment horizontal="right" vertical="center" wrapText="1"/>
    </xf>
    <xf numFmtId="0" fontId="11" fillId="9" borderId="2" xfId="0" applyFont="1" applyFill="1" applyBorder="1" applyAlignment="1">
      <alignment horizontal="left" vertical="center" wrapText="1"/>
    </xf>
    <xf numFmtId="0" fontId="11" fillId="9" borderId="3"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10" fillId="7" borderId="2" xfId="0" applyFont="1" applyFill="1" applyBorder="1" applyAlignment="1">
      <alignment horizontal="right" vertical="center" wrapText="1"/>
    </xf>
    <xf numFmtId="0" fontId="10" fillId="7" borderId="3" xfId="0" applyFont="1" applyFill="1" applyBorder="1" applyAlignment="1">
      <alignment horizontal="right" vertical="center" wrapText="1"/>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1" xfId="0" applyFont="1" applyFill="1" applyBorder="1" applyAlignment="1">
      <alignment horizontal="center" vertical="center"/>
    </xf>
    <xf numFmtId="0" fontId="11" fillId="9" borderId="1" xfId="0" applyFont="1" applyFill="1" applyBorder="1" applyAlignment="1">
      <alignment horizontal="right" vertical="center" wrapText="1"/>
    </xf>
    <xf numFmtId="0" fontId="3" fillId="4" borderId="6" xfId="0" applyFont="1" applyFill="1" applyBorder="1" applyAlignment="1">
      <alignment horizontal="left" vertical="center" wrapText="1"/>
    </xf>
    <xf numFmtId="0" fontId="1" fillId="8" borderId="2" xfId="0" applyFont="1" applyFill="1" applyBorder="1" applyAlignment="1">
      <alignment horizontal="right" vertical="center" wrapText="1"/>
    </xf>
    <xf numFmtId="0" fontId="1" fillId="8" borderId="3" xfId="0" applyFont="1" applyFill="1" applyBorder="1" applyAlignment="1">
      <alignment horizontal="right" vertical="center" wrapText="1"/>
    </xf>
    <xf numFmtId="164" fontId="3" fillId="8" borderId="2" xfId="0" applyNumberFormat="1" applyFont="1" applyFill="1" applyBorder="1" applyAlignment="1">
      <alignment horizontal="center" vertical="center"/>
    </xf>
    <xf numFmtId="164" fontId="3" fillId="8" borderId="4" xfId="0" applyNumberFormat="1" applyFont="1" applyFill="1" applyBorder="1" applyAlignment="1">
      <alignment horizontal="center" vertical="center"/>
    </xf>
    <xf numFmtId="164" fontId="3" fillId="8" borderId="3" xfId="0" applyNumberFormat="1" applyFont="1" applyFill="1" applyBorder="1" applyAlignment="1">
      <alignment horizontal="center" vertical="center"/>
    </xf>
    <xf numFmtId="165" fontId="4" fillId="3" borderId="2"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24"/>
  <sheetViews>
    <sheetView showGridLines="0" topLeftCell="A14" zoomScaleNormal="100" workbookViewId="0">
      <selection activeCell="G19" sqref="G19"/>
    </sheetView>
  </sheetViews>
  <sheetFormatPr baseColWidth="10" defaultColWidth="8.83203125" defaultRowHeight="15" x14ac:dyDescent="0.2"/>
  <cols>
    <col min="1" max="1" width="45.83203125" customWidth="1"/>
    <col min="2" max="7" width="12.83203125" customWidth="1"/>
  </cols>
  <sheetData>
    <row r="1" spans="1:7" s="25" customFormat="1" ht="30" customHeight="1" x14ac:dyDescent="0.2">
      <c r="A1" s="111" t="s">
        <v>24</v>
      </c>
      <c r="B1" s="112"/>
      <c r="C1" s="112"/>
      <c r="D1" s="112"/>
      <c r="E1" s="112"/>
      <c r="F1" s="112"/>
      <c r="G1" s="113"/>
    </row>
    <row r="2" spans="1:7" s="2" customFormat="1" ht="40" customHeight="1" x14ac:dyDescent="0.2">
      <c r="A2" s="114" t="s">
        <v>16</v>
      </c>
      <c r="B2" s="115"/>
      <c r="C2" s="115"/>
      <c r="D2" s="115"/>
      <c r="E2" s="115"/>
      <c r="F2" s="115"/>
      <c r="G2" s="116"/>
    </row>
    <row r="3" spans="1:7" s="2" customFormat="1" ht="25" customHeight="1" x14ac:dyDescent="0.2">
      <c r="A3" s="105" t="s">
        <v>65</v>
      </c>
      <c r="B3" s="106"/>
      <c r="C3" s="106"/>
      <c r="D3" s="106"/>
      <c r="E3" s="106"/>
      <c r="F3" s="106"/>
      <c r="G3" s="107"/>
    </row>
    <row r="4" spans="1:7" s="2" customFormat="1" ht="90" customHeight="1" x14ac:dyDescent="0.2">
      <c r="A4" s="108" t="s">
        <v>66</v>
      </c>
      <c r="B4" s="109"/>
      <c r="C4" s="109"/>
      <c r="D4" s="109"/>
      <c r="E4" s="109"/>
      <c r="F4" s="109"/>
      <c r="G4" s="110"/>
    </row>
    <row r="5" spans="1:7" s="2" customFormat="1" ht="25" customHeight="1" x14ac:dyDescent="0.2">
      <c r="A5" s="117" t="s">
        <v>49</v>
      </c>
      <c r="B5" s="118"/>
      <c r="C5" s="118"/>
      <c r="D5" s="118"/>
      <c r="E5" s="118"/>
      <c r="F5" s="118"/>
      <c r="G5" s="119"/>
    </row>
    <row r="6" spans="1:7" s="2" customFormat="1" ht="145" customHeight="1" x14ac:dyDescent="0.2">
      <c r="A6" s="108" t="s">
        <v>67</v>
      </c>
      <c r="B6" s="109"/>
      <c r="C6" s="109"/>
      <c r="D6" s="109"/>
      <c r="E6" s="109"/>
      <c r="F6" s="109"/>
      <c r="G6" s="110"/>
    </row>
    <row r="7" spans="1:7" s="2" customFormat="1" ht="25" customHeight="1" x14ac:dyDescent="0.2">
      <c r="A7" s="117" t="s">
        <v>51</v>
      </c>
      <c r="B7" s="118"/>
      <c r="C7" s="118"/>
      <c r="D7" s="118"/>
      <c r="E7" s="118"/>
      <c r="F7" s="118"/>
      <c r="G7" s="119"/>
    </row>
    <row r="8" spans="1:7" ht="106" customHeight="1" x14ac:dyDescent="0.2">
      <c r="A8" s="108" t="s">
        <v>55</v>
      </c>
      <c r="B8" s="109"/>
      <c r="C8" s="109"/>
      <c r="D8" s="109"/>
      <c r="E8" s="109"/>
      <c r="F8" s="109"/>
      <c r="G8" s="110"/>
    </row>
    <row r="9" spans="1:7" ht="25" customHeight="1" x14ac:dyDescent="0.2">
      <c r="A9" s="105" t="s">
        <v>52</v>
      </c>
      <c r="B9" s="106"/>
      <c r="C9" s="106"/>
      <c r="D9" s="106"/>
      <c r="E9" s="106"/>
      <c r="F9" s="106"/>
      <c r="G9" s="107"/>
    </row>
    <row r="10" spans="1:7" s="2" customFormat="1" ht="87" customHeight="1" x14ac:dyDescent="0.2">
      <c r="A10" s="108" t="s">
        <v>56</v>
      </c>
      <c r="B10" s="109"/>
      <c r="C10" s="109"/>
      <c r="D10" s="109"/>
      <c r="E10" s="109"/>
      <c r="F10" s="109"/>
      <c r="G10" s="110"/>
    </row>
    <row r="11" spans="1:7" s="2" customFormat="1" ht="25" customHeight="1" x14ac:dyDescent="0.2">
      <c r="A11" s="105" t="s">
        <v>53</v>
      </c>
      <c r="B11" s="106"/>
      <c r="C11" s="106"/>
      <c r="D11" s="106"/>
      <c r="E11" s="106"/>
      <c r="F11" s="106"/>
      <c r="G11" s="107"/>
    </row>
    <row r="12" spans="1:7" ht="120" customHeight="1" x14ac:dyDescent="0.2">
      <c r="A12" s="108" t="s">
        <v>57</v>
      </c>
      <c r="B12" s="109"/>
      <c r="C12" s="109"/>
      <c r="D12" s="109"/>
      <c r="E12" s="109"/>
      <c r="F12" s="109"/>
      <c r="G12" s="110"/>
    </row>
    <row r="13" spans="1:7" ht="25" customHeight="1" x14ac:dyDescent="0.2">
      <c r="A13" s="105" t="s">
        <v>54</v>
      </c>
      <c r="B13" s="106"/>
      <c r="C13" s="106"/>
      <c r="D13" s="106"/>
      <c r="E13" s="106"/>
      <c r="F13" s="106"/>
      <c r="G13" s="107"/>
    </row>
    <row r="14" spans="1:7" ht="175" customHeight="1" x14ac:dyDescent="0.2">
      <c r="A14" s="108" t="s">
        <v>58</v>
      </c>
      <c r="B14" s="109"/>
      <c r="C14" s="109"/>
      <c r="D14" s="109"/>
      <c r="E14" s="109"/>
      <c r="F14" s="109"/>
      <c r="G14" s="110"/>
    </row>
    <row r="15" spans="1:7" ht="25" customHeight="1" x14ac:dyDescent="0.2">
      <c r="A15" s="41" t="s">
        <v>0</v>
      </c>
      <c r="B15" s="42" t="s">
        <v>18</v>
      </c>
      <c r="C15" s="42" t="s">
        <v>19</v>
      </c>
      <c r="D15" s="42" t="s">
        <v>20</v>
      </c>
      <c r="E15" s="42" t="s">
        <v>21</v>
      </c>
      <c r="F15" s="42" t="s">
        <v>22</v>
      </c>
      <c r="G15" s="42" t="s">
        <v>23</v>
      </c>
    </row>
    <row r="16" spans="1:7" ht="20" customHeight="1" x14ac:dyDescent="0.2">
      <c r="A16" s="43" t="s">
        <v>11</v>
      </c>
      <c r="B16" s="78" t="s">
        <v>26</v>
      </c>
      <c r="C16" s="78" t="s">
        <v>25</v>
      </c>
      <c r="D16" s="78" t="s">
        <v>25</v>
      </c>
      <c r="E16" s="78" t="s">
        <v>79</v>
      </c>
      <c r="F16" s="78" t="s">
        <v>80</v>
      </c>
      <c r="G16" s="78" t="s">
        <v>25</v>
      </c>
    </row>
    <row r="17" spans="1:7" ht="20" customHeight="1" x14ac:dyDescent="0.2">
      <c r="A17" s="44" t="s">
        <v>10</v>
      </c>
      <c r="B17" s="78" t="s">
        <v>61</v>
      </c>
      <c r="C17" s="78" t="s">
        <v>59</v>
      </c>
      <c r="D17" s="78" t="s">
        <v>59</v>
      </c>
      <c r="E17" s="78" t="s">
        <v>25</v>
      </c>
      <c r="F17" s="78" t="s">
        <v>60</v>
      </c>
      <c r="G17" s="78" t="s">
        <v>59</v>
      </c>
    </row>
    <row r="18" spans="1:7" ht="20" customHeight="1" x14ac:dyDescent="0.2">
      <c r="A18" s="44" t="s">
        <v>9</v>
      </c>
      <c r="B18" s="78" t="s">
        <v>62</v>
      </c>
      <c r="C18" s="78" t="s">
        <v>60</v>
      </c>
      <c r="D18" s="78" t="s">
        <v>60</v>
      </c>
      <c r="E18" s="78" t="s">
        <v>63</v>
      </c>
      <c r="F18" s="78" t="s">
        <v>81</v>
      </c>
      <c r="G18" s="78" t="s">
        <v>60</v>
      </c>
    </row>
    <row r="19" spans="1:7" ht="20" customHeight="1" x14ac:dyDescent="0.2">
      <c r="A19" s="43" t="s">
        <v>8</v>
      </c>
      <c r="B19" s="78" t="s">
        <v>27</v>
      </c>
      <c r="C19" s="78" t="s">
        <v>27</v>
      </c>
      <c r="D19" s="78" t="s">
        <v>27</v>
      </c>
      <c r="E19" s="78" t="s">
        <v>27</v>
      </c>
      <c r="F19" s="78" t="s">
        <v>27</v>
      </c>
      <c r="G19" s="78" t="s">
        <v>27</v>
      </c>
    </row>
    <row r="20" spans="1:7" ht="20" customHeight="1" x14ac:dyDescent="0.2">
      <c r="A20" s="82" t="s">
        <v>7</v>
      </c>
      <c r="B20" s="83" t="s">
        <v>17</v>
      </c>
      <c r="C20" s="83" t="s">
        <v>17</v>
      </c>
      <c r="D20" s="83" t="s">
        <v>17</v>
      </c>
      <c r="E20" s="83" t="s">
        <v>17</v>
      </c>
      <c r="F20" s="83" t="s">
        <v>17</v>
      </c>
      <c r="G20" s="83" t="s">
        <v>17</v>
      </c>
    </row>
    <row r="21" spans="1:7" ht="20" customHeight="1" x14ac:dyDescent="0.2">
      <c r="A21" s="91" t="s">
        <v>76</v>
      </c>
      <c r="B21" s="84"/>
      <c r="C21" s="84"/>
      <c r="D21" s="84"/>
      <c r="E21" s="84"/>
      <c r="F21" s="84"/>
      <c r="G21" s="85"/>
    </row>
    <row r="22" spans="1:7" s="25" customFormat="1" ht="30" customHeight="1" x14ac:dyDescent="0.2">
      <c r="A22" s="99" t="s">
        <v>68</v>
      </c>
      <c r="B22" s="100"/>
      <c r="C22" s="100"/>
      <c r="D22" s="100"/>
      <c r="E22" s="100"/>
      <c r="F22" s="100"/>
      <c r="G22" s="101"/>
    </row>
    <row r="23" spans="1:7" ht="40" customHeight="1" x14ac:dyDescent="0.2">
      <c r="A23" s="102" t="s">
        <v>69</v>
      </c>
      <c r="B23" s="103"/>
      <c r="C23" s="103"/>
      <c r="D23" s="103"/>
      <c r="E23" s="103"/>
      <c r="F23" s="103"/>
      <c r="G23" s="104"/>
    </row>
    <row r="24" spans="1:7" ht="20" customHeight="1" x14ac:dyDescent="0.2">
      <c r="A24" s="86"/>
      <c r="B24" s="87"/>
      <c r="C24" s="87"/>
      <c r="D24" s="87"/>
      <c r="E24" s="87"/>
      <c r="F24" s="87"/>
      <c r="G24" s="88"/>
    </row>
  </sheetData>
  <sheetProtection algorithmName="SHA-512" hashValue="ZKl7agH9Y2QNMzLkJTVRPAa2fChT8L05ikLWr3W4FcxXCugVtnCu2tOp6moItG0spAFtDpeaKxA1D3Y3iHxiBw==" saltValue="SYd12eb/ueoAU95cGSqx4A==" spinCount="100000" sheet="1" objects="1" scenarios="1"/>
  <mergeCells count="16">
    <mergeCell ref="A22:G22"/>
    <mergeCell ref="A23:G23"/>
    <mergeCell ref="A13:G13"/>
    <mergeCell ref="A14:G14"/>
    <mergeCell ref="A1:G1"/>
    <mergeCell ref="A2:G2"/>
    <mergeCell ref="A3:G3"/>
    <mergeCell ref="A4:G4"/>
    <mergeCell ref="A5:G5"/>
    <mergeCell ref="A6:G6"/>
    <mergeCell ref="A7:G7"/>
    <mergeCell ref="A8:G8"/>
    <mergeCell ref="A9:G9"/>
    <mergeCell ref="A10:G10"/>
    <mergeCell ref="A11:G11"/>
    <mergeCell ref="A12:G12"/>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B488A-CEE1-5042-8D0B-937987620DBD}">
  <dimension ref="A1:I8"/>
  <sheetViews>
    <sheetView showGridLines="0" workbookViewId="0">
      <selection activeCell="C14" sqref="C14"/>
    </sheetView>
  </sheetViews>
  <sheetFormatPr baseColWidth="10" defaultRowHeight="15" x14ac:dyDescent="0.2"/>
  <cols>
    <col min="1" max="1" width="75.83203125" customWidth="1"/>
    <col min="2" max="6" width="15.83203125" customWidth="1"/>
  </cols>
  <sheetData>
    <row r="1" spans="1:9" ht="30" customHeight="1" x14ac:dyDescent="0.2">
      <c r="A1" s="120" t="s">
        <v>70</v>
      </c>
      <c r="B1" s="121"/>
      <c r="C1" s="121"/>
      <c r="D1" s="121"/>
      <c r="E1" s="121"/>
      <c r="F1" s="121"/>
      <c r="G1" s="21"/>
      <c r="H1" s="21"/>
      <c r="I1" s="24"/>
    </row>
    <row r="2" spans="1:9" s="2" customFormat="1" ht="40" customHeight="1" x14ac:dyDescent="0.2">
      <c r="A2" s="114" t="s">
        <v>46</v>
      </c>
      <c r="B2" s="115"/>
      <c r="C2" s="115"/>
      <c r="D2" s="115"/>
      <c r="E2" s="115"/>
      <c r="F2" s="116"/>
    </row>
    <row r="3" spans="1:9" ht="35" customHeight="1" x14ac:dyDescent="0.2">
      <c r="A3" s="49" t="s">
        <v>71</v>
      </c>
      <c r="B3" s="45" t="s">
        <v>33</v>
      </c>
      <c r="C3" s="45" t="s">
        <v>34</v>
      </c>
      <c r="D3" s="45" t="s">
        <v>35</v>
      </c>
      <c r="E3" s="45" t="s">
        <v>36</v>
      </c>
      <c r="F3" s="45" t="s">
        <v>37</v>
      </c>
    </row>
    <row r="4" spans="1:9" ht="30" customHeight="1" x14ac:dyDescent="0.2">
      <c r="A4" s="48" t="s">
        <v>72</v>
      </c>
      <c r="B4" s="46" t="s">
        <v>61</v>
      </c>
      <c r="C4" s="46" t="s">
        <v>63</v>
      </c>
      <c r="D4" s="46" t="s">
        <v>83</v>
      </c>
      <c r="E4" s="46" t="s">
        <v>27</v>
      </c>
      <c r="F4" s="47" t="s">
        <v>17</v>
      </c>
    </row>
    <row r="5" spans="1:9" ht="30" customHeight="1" x14ac:dyDescent="0.2">
      <c r="A5" s="48" t="s">
        <v>75</v>
      </c>
      <c r="B5" s="46" t="s">
        <v>61</v>
      </c>
      <c r="C5" s="46" t="s">
        <v>63</v>
      </c>
      <c r="D5" s="46" t="s">
        <v>83</v>
      </c>
      <c r="E5" s="46" t="s">
        <v>27</v>
      </c>
      <c r="F5" s="47" t="s">
        <v>17</v>
      </c>
    </row>
    <row r="6" spans="1:9" ht="30" customHeight="1" x14ac:dyDescent="0.2">
      <c r="A6" s="48" t="s">
        <v>74</v>
      </c>
      <c r="B6" s="46" t="s">
        <v>61</v>
      </c>
      <c r="C6" s="46" t="s">
        <v>63</v>
      </c>
      <c r="D6" s="46" t="s">
        <v>83</v>
      </c>
      <c r="E6" s="46" t="s">
        <v>27</v>
      </c>
      <c r="F6" s="47" t="s">
        <v>17</v>
      </c>
    </row>
    <row r="7" spans="1:9" ht="30" customHeight="1" x14ac:dyDescent="0.2">
      <c r="A7" s="48" t="s">
        <v>73</v>
      </c>
      <c r="B7" s="46" t="s">
        <v>61</v>
      </c>
      <c r="C7" s="46" t="s">
        <v>63</v>
      </c>
      <c r="D7" s="46" t="s">
        <v>83</v>
      </c>
      <c r="E7" s="46" t="s">
        <v>27</v>
      </c>
      <c r="F7" s="47" t="s">
        <v>17</v>
      </c>
    </row>
    <row r="8" spans="1:9" ht="30" customHeight="1" x14ac:dyDescent="0.2">
      <c r="A8" s="98" t="s">
        <v>82</v>
      </c>
      <c r="B8" s="46" t="s">
        <v>61</v>
      </c>
      <c r="C8" s="46" t="s">
        <v>63</v>
      </c>
      <c r="D8" s="46" t="s">
        <v>83</v>
      </c>
      <c r="E8" s="46" t="s">
        <v>27</v>
      </c>
      <c r="F8" s="47" t="s">
        <v>17</v>
      </c>
    </row>
  </sheetData>
  <sheetProtection algorithmName="SHA-512" hashValue="fwC66EcKqeeNe6XYWzgHU00YhlmuOs3p0PePpMJd5erBw1GTvpgWb66/IsbOzwYXJqI0nxOFIaDRBwSQr4/2hw==" saltValue="hXGnFNhQPZJmDc3s5lT2TQ==" spinCount="100000" sheet="1" objects="1" scenarios="1"/>
  <mergeCells count="2">
    <mergeCell ref="A1:F1"/>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7"/>
  <sheetViews>
    <sheetView showGridLines="0" tabSelected="1" zoomScaleNormal="100" zoomScalePageLayoutView="85" workbookViewId="0">
      <pane ySplit="1" topLeftCell="A2" activePane="bottomLeft" state="frozen"/>
      <selection pane="bottomLeft" activeCell="I1" sqref="I1:J1"/>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50" t="s">
        <v>1</v>
      </c>
      <c r="B1" s="11"/>
      <c r="C1" s="130" t="s">
        <v>5</v>
      </c>
      <c r="D1" s="131"/>
      <c r="E1" s="11"/>
      <c r="F1" s="130" t="s">
        <v>5</v>
      </c>
      <c r="G1" s="131"/>
      <c r="H1" s="11"/>
      <c r="I1" s="130" t="s">
        <v>5</v>
      </c>
      <c r="J1" s="131"/>
      <c r="K1" s="3"/>
    </row>
    <row r="2" spans="1:11" ht="33" customHeight="1" x14ac:dyDescent="0.15">
      <c r="A2" s="51" t="s">
        <v>45</v>
      </c>
      <c r="B2" s="7"/>
      <c r="C2" s="128" t="s">
        <v>15</v>
      </c>
      <c r="D2" s="129"/>
      <c r="E2" s="7"/>
      <c r="F2" s="128" t="s">
        <v>15</v>
      </c>
      <c r="G2" s="129"/>
      <c r="H2" s="7"/>
      <c r="I2" s="128" t="s">
        <v>15</v>
      </c>
      <c r="J2" s="129"/>
    </row>
    <row r="3" spans="1:11" ht="20" customHeight="1" x14ac:dyDescent="0.15">
      <c r="A3" s="89" t="str">
        <f>'Beoordelen open vragen'!A3</f>
        <v>6.1.1	PLAN VAN AANPAK AANVANG DIENSTVERLENING</v>
      </c>
      <c r="B3" s="8"/>
      <c r="C3" s="9" t="s">
        <v>76</v>
      </c>
      <c r="D3" s="10"/>
      <c r="E3" s="8"/>
      <c r="F3" s="9" t="s">
        <v>76</v>
      </c>
      <c r="G3" s="10"/>
      <c r="H3" s="8"/>
      <c r="I3" s="9" t="s">
        <v>76</v>
      </c>
      <c r="J3" s="10"/>
    </row>
    <row r="4" spans="1:11" ht="180" customHeight="1" x14ac:dyDescent="0.15">
      <c r="A4" s="90"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26" t="s">
        <v>4</v>
      </c>
      <c r="D4" s="127"/>
      <c r="E4" s="8"/>
      <c r="F4" s="126" t="s">
        <v>4</v>
      </c>
      <c r="G4" s="127"/>
      <c r="H4" s="8"/>
      <c r="I4" s="126" t="s">
        <v>4</v>
      </c>
      <c r="J4" s="127"/>
    </row>
    <row r="5" spans="1:11" ht="20" customHeight="1" x14ac:dyDescent="0.15">
      <c r="A5" s="89" t="str">
        <f>'Beoordelen open vragen'!A5</f>
        <v>6.1.2	GOED WERKGEVERSCHAP</v>
      </c>
      <c r="B5" s="8"/>
      <c r="C5" s="9" t="s">
        <v>76</v>
      </c>
      <c r="D5" s="15"/>
      <c r="E5" s="8"/>
      <c r="F5" s="9" t="s">
        <v>76</v>
      </c>
      <c r="G5" s="15"/>
      <c r="H5" s="8"/>
      <c r="I5" s="9" t="s">
        <v>76</v>
      </c>
      <c r="J5" s="15"/>
    </row>
    <row r="6" spans="1:11" ht="180" customHeight="1" x14ac:dyDescent="0.15">
      <c r="A6" s="90" t="str">
        <f>'Beoordelen open vragen'!A6</f>
        <v xml:space="preserve">Inschrijver dient te beschrijven op maximaal 2 A4 (toe te voegen op TenderNed) op welke wijze zij invulling geef aan goed werkgeverschap en beschrijft hierbij minimaal de volgende punten;
1.	communicatie met potentiële kandidaten;
2.	communicatie met personeel onder contract;
3.	het binden en motiveren van potentiële kandidaten aan de organisatie van de inschrijver;
4.	het binden en motiveren van ingezet personeel aan de organisatie van de inschrijver;
5.	op welke wijze zij invulling geeft aan duurzame inzetbaarheid van uitgeleende medewerkers en verzuimpreventie;
6.	Welke cursussen zij beladers uit de pool voor Avalex biedt;
7.	op welke wijze zij invulling geeft aan een vitaliteitsprogramma voor haar beladers. </v>
      </c>
      <c r="B6" s="8"/>
      <c r="C6" s="126" t="s">
        <v>4</v>
      </c>
      <c r="D6" s="127"/>
      <c r="E6" s="8"/>
      <c r="F6" s="126" t="s">
        <v>4</v>
      </c>
      <c r="G6" s="127"/>
      <c r="H6" s="8"/>
      <c r="I6" s="126" t="s">
        <v>4</v>
      </c>
      <c r="J6" s="127"/>
    </row>
    <row r="7" spans="1:11" ht="20" customHeight="1" x14ac:dyDescent="0.15">
      <c r="A7" s="89" t="str">
        <f>'Beoordelen open vragen'!A7</f>
        <v>6.1.3	OPVANGEN PLEKKEN DALEN</v>
      </c>
      <c r="B7" s="8"/>
      <c r="C7" s="9" t="s">
        <v>76</v>
      </c>
      <c r="D7" s="15"/>
      <c r="E7" s="8"/>
      <c r="F7" s="9" t="s">
        <v>76</v>
      </c>
      <c r="G7" s="15"/>
      <c r="H7" s="8"/>
      <c r="I7" s="9" t="s">
        <v>76</v>
      </c>
      <c r="J7" s="15"/>
    </row>
    <row r="8" spans="1:11" ht="180" customHeight="1" x14ac:dyDescent="0.15">
      <c r="A8" s="90" t="str">
        <f>'Beoordelen open vragen'!A8</f>
        <v>Inschrijver dient te beschrijven op maximaal 1 A4 (toe te voegen op TenderNed) op welke zij invulling geeft aan werk voor haar medewerkers gedurende de uren dat zij niet werkzaam kunnen zijn voor de opdrachtgever om hun voldoende uren/ inkomen te kunnen bieden. Dit betreft de volgende momenten;
-	inzet na de 6 uur (dus tot en met 8 uren) gedurende werkdagen;
-	inzet tijdens dinsdag en donderdag als zij niet ingezet kunnen worden bij de opdrachtgever.</v>
      </c>
      <c r="B8" s="8"/>
      <c r="C8" s="126" t="s">
        <v>4</v>
      </c>
      <c r="D8" s="127"/>
      <c r="E8" s="8"/>
      <c r="F8" s="126" t="s">
        <v>4</v>
      </c>
      <c r="G8" s="127"/>
      <c r="H8" s="8"/>
      <c r="I8" s="126" t="s">
        <v>4</v>
      </c>
      <c r="J8" s="127"/>
    </row>
    <row r="9" spans="1:11" ht="20" customHeight="1" x14ac:dyDescent="0.15">
      <c r="A9" s="89" t="str">
        <f>'Beoordelen open vragen'!A9</f>
        <v>6.1.4	DE BELADERSPOOL</v>
      </c>
      <c r="B9" s="8"/>
      <c r="C9" s="9" t="s">
        <v>76</v>
      </c>
      <c r="D9" s="15"/>
      <c r="E9" s="8"/>
      <c r="F9" s="9" t="s">
        <v>76</v>
      </c>
      <c r="G9" s="15"/>
      <c r="H9" s="8"/>
      <c r="I9" s="9" t="s">
        <v>76</v>
      </c>
      <c r="J9" s="15"/>
    </row>
    <row r="10" spans="1:11" ht="180" customHeight="1" x14ac:dyDescent="0.15">
      <c r="A10" s="90" t="str">
        <f>'Beoordelen open vragen'!A10</f>
        <v>Inschrijver dient te beschrijven op maximaal 1 A4 (toe te voegen op TenderNed) hoe groot de pool van beladers moet zijn die de opdrachtnemer beschikbaar moet stellen om een vraag voor 40 beladers in 1 week te kunnen beantwoorden. Tevens beschrijft inschrijver hoe zij commercieel richting Avalex om gaat met een belader die binnen 20 werkdagen na aanvang niet meer beschikbaar is en zoomt daarbij minimaal in op de kosten voor kleding en instructie. Tenslotte beschrijft inschrijver op welke wijze (bijvoorbeeld door middel van een incentive) zij ervoor zorgt dat beladers beschikbaar blijven in de pool voor Avalex.</v>
      </c>
      <c r="B10" s="8"/>
      <c r="C10" s="126" t="s">
        <v>4</v>
      </c>
      <c r="D10" s="127"/>
      <c r="E10" s="8"/>
      <c r="F10" s="126" t="s">
        <v>4</v>
      </c>
      <c r="G10" s="127"/>
      <c r="H10" s="8"/>
      <c r="I10" s="126" t="s">
        <v>4</v>
      </c>
      <c r="J10" s="127"/>
    </row>
    <row r="11" spans="1:11" ht="20" customHeight="1" x14ac:dyDescent="0.15">
      <c r="A11" s="89" t="str">
        <f>'Beoordelen open vragen'!A11</f>
        <v>6.1.5	ACCOUNTMANAGEMENT</v>
      </c>
      <c r="B11" s="8"/>
      <c r="C11" s="9" t="s">
        <v>76</v>
      </c>
      <c r="D11" s="15"/>
      <c r="E11" s="8"/>
      <c r="F11" s="9" t="s">
        <v>76</v>
      </c>
      <c r="G11" s="15"/>
      <c r="H11" s="8"/>
      <c r="I11" s="9" t="s">
        <v>76</v>
      </c>
      <c r="J11" s="15"/>
    </row>
    <row r="12" spans="1:11" ht="180" customHeight="1" x14ac:dyDescent="0.15">
      <c r="A12" s="90" t="str">
        <f>'Beoordelen open vragen'!A12</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welke afdeling/ leidinggevende van de opdrachtgever wil voeren; 
•	op welke objectieve en meetbare wijze toetst inschrijver de medewerkerstevredenheid en de klanttevredenheid;
•	hoe zij dit denkt te gaan organiseren en welke onderwerpen hierbij minimaal aan bod komen. </v>
      </c>
      <c r="B12" s="8"/>
      <c r="C12" s="126" t="s">
        <v>4</v>
      </c>
      <c r="D12" s="127"/>
      <c r="E12" s="8"/>
      <c r="F12" s="126" t="s">
        <v>4</v>
      </c>
      <c r="G12" s="127"/>
      <c r="H12" s="8"/>
      <c r="I12" s="126" t="s">
        <v>4</v>
      </c>
      <c r="J12" s="127"/>
    </row>
    <row r="13" spans="1:11" ht="20" customHeight="1" x14ac:dyDescent="0.15">
      <c r="A13" s="89" t="str">
        <f>'Beoordelen open vragen'!A13</f>
        <v>6.1.6	PRAKTIJKCASUS</v>
      </c>
      <c r="B13" s="8"/>
      <c r="C13" s="9" t="s">
        <v>76</v>
      </c>
      <c r="D13" s="15"/>
      <c r="E13" s="8"/>
      <c r="F13" s="9" t="s">
        <v>76</v>
      </c>
      <c r="G13" s="15"/>
      <c r="H13" s="8"/>
      <c r="I13" s="9" t="s">
        <v>76</v>
      </c>
      <c r="J13" s="15"/>
    </row>
    <row r="14" spans="1:11" ht="180" customHeight="1" x14ac:dyDescent="0.15">
      <c r="A14" s="90" t="str">
        <f>'Beoordelen open vragen'!A14</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4" s="8"/>
      <c r="C14" s="126" t="s">
        <v>4</v>
      </c>
      <c r="D14" s="127"/>
      <c r="E14" s="8"/>
      <c r="F14" s="126" t="s">
        <v>4</v>
      </c>
      <c r="G14" s="127"/>
      <c r="H14" s="8"/>
      <c r="I14" s="126" t="s">
        <v>4</v>
      </c>
      <c r="J14" s="127"/>
    </row>
    <row r="15" spans="1:11" ht="15" customHeight="1" x14ac:dyDescent="0.15">
      <c r="A15" s="79"/>
      <c r="B15" s="37"/>
      <c r="C15" s="132"/>
      <c r="D15" s="133"/>
      <c r="E15" s="37"/>
      <c r="F15" s="132"/>
      <c r="G15" s="133"/>
      <c r="H15" s="37"/>
      <c r="I15" s="80"/>
      <c r="J15" s="81"/>
    </row>
    <row r="17" spans="1:10" ht="33" customHeight="1" x14ac:dyDescent="0.15">
      <c r="A17" s="51" t="str">
        <f>'Beoordelen interview'!A1</f>
        <v>INTERVIEW SLEUTELFUNCTIONARISSEN</v>
      </c>
      <c r="B17" s="7"/>
      <c r="C17" s="128" t="s">
        <v>15</v>
      </c>
      <c r="D17" s="129"/>
      <c r="E17" s="7"/>
      <c r="F17" s="128" t="s">
        <v>15</v>
      </c>
      <c r="G17" s="129"/>
      <c r="H17" s="7"/>
      <c r="I17" s="128" t="s">
        <v>15</v>
      </c>
      <c r="J17" s="129"/>
    </row>
    <row r="18" spans="1:10" s="1" customFormat="1" ht="20" customHeight="1" x14ac:dyDescent="0.15">
      <c r="A18" s="122" t="str">
        <f>'Beoordelen interview'!A4:A4</f>
        <v>Vraag 1</v>
      </c>
      <c r="B18" s="28"/>
      <c r="C18" s="29" t="s">
        <v>76</v>
      </c>
      <c r="D18" s="30"/>
      <c r="E18" s="28"/>
      <c r="F18" s="29" t="s">
        <v>76</v>
      </c>
      <c r="G18" s="30"/>
      <c r="H18" s="28"/>
      <c r="I18" s="31" t="s">
        <v>76</v>
      </c>
      <c r="J18" s="30"/>
    </row>
    <row r="19" spans="1:10" s="1" customFormat="1" ht="180" customHeight="1" x14ac:dyDescent="0.15">
      <c r="A19" s="123"/>
      <c r="B19" s="28"/>
      <c r="C19" s="124" t="s">
        <v>4</v>
      </c>
      <c r="D19" s="125"/>
      <c r="E19" s="28"/>
      <c r="F19" s="124" t="s">
        <v>4</v>
      </c>
      <c r="G19" s="125"/>
      <c r="H19" s="28"/>
      <c r="I19" s="124" t="s">
        <v>4</v>
      </c>
      <c r="J19" s="125"/>
    </row>
    <row r="20" spans="1:10" s="1" customFormat="1" ht="20" customHeight="1" x14ac:dyDescent="0.15">
      <c r="A20" s="122" t="str">
        <f>'Beoordelen interview'!A5:A5</f>
        <v>Vraag 2</v>
      </c>
      <c r="B20" s="28"/>
      <c r="C20" s="29" t="s">
        <v>76</v>
      </c>
      <c r="D20" s="30"/>
      <c r="E20" s="28"/>
      <c r="F20" s="29" t="s">
        <v>76</v>
      </c>
      <c r="G20" s="30"/>
      <c r="H20" s="28"/>
      <c r="I20" s="31" t="s">
        <v>76</v>
      </c>
      <c r="J20" s="30"/>
    </row>
    <row r="21" spans="1:10" s="1" customFormat="1" ht="180" customHeight="1" x14ac:dyDescent="0.15">
      <c r="A21" s="123"/>
      <c r="B21" s="28"/>
      <c r="C21" s="124" t="s">
        <v>4</v>
      </c>
      <c r="D21" s="125"/>
      <c r="E21" s="28"/>
      <c r="F21" s="124" t="s">
        <v>4</v>
      </c>
      <c r="G21" s="125"/>
      <c r="H21" s="28"/>
      <c r="I21" s="124" t="s">
        <v>4</v>
      </c>
      <c r="J21" s="125"/>
    </row>
    <row r="22" spans="1:10" s="1" customFormat="1" ht="20" customHeight="1" x14ac:dyDescent="0.15">
      <c r="A22" s="122" t="str">
        <f>'Beoordelen interview'!A6:A6</f>
        <v>Vraag 3</v>
      </c>
      <c r="B22" s="28"/>
      <c r="C22" s="29" t="s">
        <v>76</v>
      </c>
      <c r="D22" s="30"/>
      <c r="E22" s="28"/>
      <c r="F22" s="29" t="s">
        <v>76</v>
      </c>
      <c r="G22" s="30"/>
      <c r="H22" s="28"/>
      <c r="I22" s="31" t="s">
        <v>76</v>
      </c>
      <c r="J22" s="30"/>
    </row>
    <row r="23" spans="1:10" s="1" customFormat="1" ht="181" customHeight="1" x14ac:dyDescent="0.15">
      <c r="A23" s="123"/>
      <c r="B23" s="28"/>
      <c r="C23" s="124" t="s">
        <v>4</v>
      </c>
      <c r="D23" s="125"/>
      <c r="E23" s="28"/>
      <c r="F23" s="124" t="s">
        <v>4</v>
      </c>
      <c r="G23" s="125"/>
      <c r="H23" s="28"/>
      <c r="I23" s="124" t="s">
        <v>4</v>
      </c>
      <c r="J23" s="125"/>
    </row>
    <row r="24" spans="1:10" s="1" customFormat="1" ht="20" customHeight="1" x14ac:dyDescent="0.15">
      <c r="A24" s="122" t="str">
        <f>'Beoordelen interview'!A7:A7</f>
        <v>Vraag 4</v>
      </c>
      <c r="B24" s="28"/>
      <c r="C24" s="29" t="s">
        <v>76</v>
      </c>
      <c r="D24" s="30"/>
      <c r="E24" s="28"/>
      <c r="F24" s="29" t="s">
        <v>76</v>
      </c>
      <c r="G24" s="30"/>
      <c r="H24" s="28"/>
      <c r="I24" s="31" t="s">
        <v>76</v>
      </c>
      <c r="J24" s="30"/>
    </row>
    <row r="25" spans="1:10" s="1" customFormat="1" ht="180" customHeight="1" x14ac:dyDescent="0.15">
      <c r="A25" s="123"/>
      <c r="B25" s="28"/>
      <c r="C25" s="124" t="s">
        <v>4</v>
      </c>
      <c r="D25" s="125"/>
      <c r="E25" s="28"/>
      <c r="F25" s="124" t="s">
        <v>4</v>
      </c>
      <c r="G25" s="125"/>
      <c r="H25" s="28"/>
      <c r="I25" s="124" t="s">
        <v>4</v>
      </c>
      <c r="J25" s="125"/>
    </row>
    <row r="26" spans="1:10" s="1" customFormat="1" ht="20" customHeight="1" x14ac:dyDescent="0.15">
      <c r="A26" s="122" t="str">
        <f>'Beoordelen interview'!A8:A8</f>
        <v>Vraag 5</v>
      </c>
      <c r="B26" s="28"/>
      <c r="C26" s="29" t="s">
        <v>76</v>
      </c>
      <c r="D26" s="30"/>
      <c r="E26" s="28"/>
      <c r="F26" s="29" t="s">
        <v>76</v>
      </c>
      <c r="G26" s="30"/>
      <c r="H26" s="28"/>
      <c r="I26" s="31" t="s">
        <v>76</v>
      </c>
      <c r="J26" s="30"/>
    </row>
    <row r="27" spans="1:10" s="1" customFormat="1" ht="180" customHeight="1" x14ac:dyDescent="0.15">
      <c r="A27" s="123"/>
      <c r="B27" s="28"/>
      <c r="C27" s="124" t="s">
        <v>4</v>
      </c>
      <c r="D27" s="125"/>
      <c r="E27" s="28"/>
      <c r="F27" s="124" t="s">
        <v>4</v>
      </c>
      <c r="G27" s="125"/>
      <c r="H27" s="28"/>
      <c r="I27" s="124" t="s">
        <v>4</v>
      </c>
      <c r="J27" s="125"/>
    </row>
  </sheetData>
  <sheetProtection algorithmName="SHA-512" hashValue="DKGNiQZGfqw+DlWD5WJm3HuZEb6lYFtDT2X3cTbxOhCxJPR+LPj5aKIEGYYTeiXim3SKpmN/lKckdVmcBfCdwg==" saltValue="8vY3OgltYk4JCTv+vrRovw==" spinCount="100000" sheet="1" objects="1" scenarios="1"/>
  <mergeCells count="49">
    <mergeCell ref="I25:J25"/>
    <mergeCell ref="I19:J19"/>
    <mergeCell ref="I21:J21"/>
    <mergeCell ref="I23:J23"/>
    <mergeCell ref="A20:A21"/>
    <mergeCell ref="C21:D21"/>
    <mergeCell ref="F21:G21"/>
    <mergeCell ref="A22:A23"/>
    <mergeCell ref="C23:D23"/>
    <mergeCell ref="F23:G23"/>
    <mergeCell ref="A18:A19"/>
    <mergeCell ref="C19:D19"/>
    <mergeCell ref="F19:G19"/>
    <mergeCell ref="I1:J1"/>
    <mergeCell ref="I8:J8"/>
    <mergeCell ref="I10:J10"/>
    <mergeCell ref="C2:D2"/>
    <mergeCell ref="I2:J2"/>
    <mergeCell ref="C1:D1"/>
    <mergeCell ref="F1:G1"/>
    <mergeCell ref="F8:G8"/>
    <mergeCell ref="F10:G10"/>
    <mergeCell ref="F2:G2"/>
    <mergeCell ref="C4:D4"/>
    <mergeCell ref="F4:G4"/>
    <mergeCell ref="I4:J4"/>
    <mergeCell ref="F12:G12"/>
    <mergeCell ref="C12:D12"/>
    <mergeCell ref="F6:G6"/>
    <mergeCell ref="C6:D6"/>
    <mergeCell ref="C8:D8"/>
    <mergeCell ref="C10:D10"/>
    <mergeCell ref="I12:J12"/>
    <mergeCell ref="A26:A27"/>
    <mergeCell ref="C27:D27"/>
    <mergeCell ref="F27:G27"/>
    <mergeCell ref="I27:J27"/>
    <mergeCell ref="I6:J6"/>
    <mergeCell ref="I17:J17"/>
    <mergeCell ref="C17:D17"/>
    <mergeCell ref="F17:G17"/>
    <mergeCell ref="C14:D14"/>
    <mergeCell ref="I14:J14"/>
    <mergeCell ref="C15:D15"/>
    <mergeCell ref="F15:G15"/>
    <mergeCell ref="F14:G14"/>
    <mergeCell ref="A24:A25"/>
    <mergeCell ref="C25:D25"/>
    <mergeCell ref="F25:G25"/>
  </mergeCells>
  <dataValidations count="1">
    <dataValidation type="list" errorStyle="warning" allowBlank="1" showErrorMessage="1" error="Voer juiste waarde in. " sqref="C5 F5 I5 C7 F7 I7 C9 F9 I9 C11 F11 I11 C3 F3 I3 C13 F13 I13 C18 C20 I18 I20 C22 I22 F18 F20 F22 C24 I24 F24 C26 I26 F26" xr:uid="{E4339DB7-DDBB-714B-A3A1-AA2513C76E83}">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7"/>
  <sheetViews>
    <sheetView showGridLines="0" zoomScaleNormal="100" zoomScalePageLayoutView="85" workbookViewId="0">
      <pane ySplit="1" topLeftCell="A2" activePane="bottomLeft" state="frozen"/>
      <selection pane="bottomLeft" activeCell="K1" sqref="B1:K1"/>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50" t="s">
        <v>2</v>
      </c>
      <c r="B1" s="11"/>
      <c r="C1" s="170" t="str">
        <f>'Beoordelaar 1'!C1</f>
        <v>&lt;NAAM INSCHRIJVER&gt;</v>
      </c>
      <c r="D1" s="171"/>
      <c r="E1" s="11"/>
      <c r="F1" s="170" t="str">
        <f>'Beoordelaar 1'!F1</f>
        <v>&lt;NAAM INSCHRIJVER&gt;</v>
      </c>
      <c r="G1" s="171"/>
      <c r="H1" s="11"/>
      <c r="I1" s="170" t="str">
        <f>'Beoordelaar 1'!I1</f>
        <v>&lt;NAAM INSCHRIJVER&gt;</v>
      </c>
      <c r="J1" s="171"/>
      <c r="K1" s="3"/>
    </row>
    <row r="2" spans="1:11" ht="33" customHeight="1" x14ac:dyDescent="0.15">
      <c r="A2" s="51" t="s">
        <v>45</v>
      </c>
      <c r="B2" s="7"/>
      <c r="C2" s="128" t="s">
        <v>15</v>
      </c>
      <c r="D2" s="129"/>
      <c r="E2" s="7"/>
      <c r="F2" s="128" t="s">
        <v>15</v>
      </c>
      <c r="G2" s="129"/>
      <c r="H2" s="7"/>
      <c r="I2" s="128" t="s">
        <v>15</v>
      </c>
      <c r="J2" s="129"/>
    </row>
    <row r="3" spans="1:11" ht="20" customHeight="1" x14ac:dyDescent="0.15">
      <c r="A3" s="89" t="str">
        <f>'Beoordelen open vragen'!A3</f>
        <v>6.1.1	PLAN VAN AANPAK AANVANG DIENSTVERLENING</v>
      </c>
      <c r="B3" s="8"/>
      <c r="C3" s="9" t="s">
        <v>76</v>
      </c>
      <c r="D3" s="10"/>
      <c r="E3" s="8"/>
      <c r="F3" s="9" t="s">
        <v>76</v>
      </c>
      <c r="G3" s="10"/>
      <c r="H3" s="8"/>
      <c r="I3" s="9" t="s">
        <v>76</v>
      </c>
      <c r="J3" s="10"/>
    </row>
    <row r="4" spans="1:11" ht="180" customHeight="1" x14ac:dyDescent="0.15">
      <c r="A4" s="90"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26" t="s">
        <v>4</v>
      </c>
      <c r="D4" s="127"/>
      <c r="E4" s="8"/>
      <c r="F4" s="126" t="s">
        <v>4</v>
      </c>
      <c r="G4" s="127"/>
      <c r="H4" s="8"/>
      <c r="I4" s="126" t="s">
        <v>4</v>
      </c>
      <c r="J4" s="127"/>
    </row>
    <row r="5" spans="1:11" ht="20" customHeight="1" x14ac:dyDescent="0.15">
      <c r="A5" s="89" t="str">
        <f>'Beoordelen open vragen'!A5</f>
        <v>6.1.2	GOED WERKGEVERSCHAP</v>
      </c>
      <c r="B5" s="8"/>
      <c r="C5" s="9" t="s">
        <v>76</v>
      </c>
      <c r="D5" s="15"/>
      <c r="E5" s="8"/>
      <c r="F5" s="9" t="s">
        <v>76</v>
      </c>
      <c r="G5" s="15"/>
      <c r="H5" s="8"/>
      <c r="I5" s="9" t="s">
        <v>76</v>
      </c>
      <c r="J5" s="15"/>
    </row>
    <row r="6" spans="1:11" ht="180" customHeight="1" x14ac:dyDescent="0.15">
      <c r="A6" s="90" t="str">
        <f>'Beoordelen open vragen'!A6</f>
        <v xml:space="preserve">Inschrijver dient te beschrijven op maximaal 2 A4 (toe te voegen op TenderNed) op welke wijze zij invulling geef aan goed werkgeverschap en beschrijft hierbij minimaal de volgende punten;
1.	communicatie met potentiële kandidaten;
2.	communicatie met personeel onder contract;
3.	het binden en motiveren van potentiële kandidaten aan de organisatie van de inschrijver;
4.	het binden en motiveren van ingezet personeel aan de organisatie van de inschrijver;
5.	op welke wijze zij invulling geeft aan duurzame inzetbaarheid van uitgeleende medewerkers en verzuimpreventie;
6.	Welke cursussen zij beladers uit de pool voor Avalex biedt;
7.	op welke wijze zij invulling geeft aan een vitaliteitsprogramma voor haar beladers. </v>
      </c>
      <c r="B6" s="8"/>
      <c r="C6" s="126" t="s">
        <v>4</v>
      </c>
      <c r="D6" s="127"/>
      <c r="E6" s="8"/>
      <c r="F6" s="126" t="s">
        <v>4</v>
      </c>
      <c r="G6" s="127"/>
      <c r="H6" s="8"/>
      <c r="I6" s="126" t="s">
        <v>4</v>
      </c>
      <c r="J6" s="127"/>
    </row>
    <row r="7" spans="1:11" ht="20" customHeight="1" x14ac:dyDescent="0.15">
      <c r="A7" s="89" t="str">
        <f>'Beoordelen open vragen'!A7</f>
        <v>6.1.3	OPVANGEN PLEKKEN DALEN</v>
      </c>
      <c r="B7" s="8"/>
      <c r="C7" s="9" t="s">
        <v>76</v>
      </c>
      <c r="D7" s="15"/>
      <c r="E7" s="8"/>
      <c r="F7" s="9" t="s">
        <v>76</v>
      </c>
      <c r="G7" s="15"/>
      <c r="H7" s="8"/>
      <c r="I7" s="9" t="s">
        <v>76</v>
      </c>
      <c r="J7" s="15"/>
    </row>
    <row r="8" spans="1:11" ht="180" customHeight="1" x14ac:dyDescent="0.15">
      <c r="A8" s="90" t="str">
        <f>'Beoordelen open vragen'!A8</f>
        <v>Inschrijver dient te beschrijven op maximaal 1 A4 (toe te voegen op TenderNed) op welke zij invulling geeft aan werk voor haar medewerkers gedurende de uren dat zij niet werkzaam kunnen zijn voor de opdrachtgever om hun voldoende uren/ inkomen te kunnen bieden. Dit betreft de volgende momenten;
-	inzet na de 6 uur (dus tot en met 8 uren) gedurende werkdagen;
-	inzet tijdens dinsdag en donderdag als zij niet ingezet kunnen worden bij de opdrachtgever.</v>
      </c>
      <c r="B8" s="8"/>
      <c r="C8" s="126" t="s">
        <v>4</v>
      </c>
      <c r="D8" s="127"/>
      <c r="E8" s="8"/>
      <c r="F8" s="126" t="s">
        <v>4</v>
      </c>
      <c r="G8" s="127"/>
      <c r="H8" s="8"/>
      <c r="I8" s="126" t="s">
        <v>4</v>
      </c>
      <c r="J8" s="127"/>
    </row>
    <row r="9" spans="1:11" ht="20" customHeight="1" x14ac:dyDescent="0.15">
      <c r="A9" s="89" t="str">
        <f>'Beoordelen open vragen'!A9</f>
        <v>6.1.4	DE BELADERSPOOL</v>
      </c>
      <c r="B9" s="8"/>
      <c r="C9" s="9" t="s">
        <v>76</v>
      </c>
      <c r="D9" s="15"/>
      <c r="E9" s="8"/>
      <c r="F9" s="9" t="s">
        <v>76</v>
      </c>
      <c r="G9" s="15"/>
      <c r="H9" s="8"/>
      <c r="I9" s="9" t="s">
        <v>76</v>
      </c>
      <c r="J9" s="15"/>
    </row>
    <row r="10" spans="1:11" ht="180" customHeight="1" x14ac:dyDescent="0.15">
      <c r="A10" s="90" t="str">
        <f>'Beoordelen open vragen'!A10</f>
        <v>Inschrijver dient te beschrijven op maximaal 1 A4 (toe te voegen op TenderNed) hoe groot de pool van beladers moet zijn die de opdrachtnemer beschikbaar moet stellen om een vraag voor 40 beladers in 1 week te kunnen beantwoorden. Tevens beschrijft inschrijver hoe zij commercieel richting Avalex om gaat met een belader die binnen 20 werkdagen na aanvang niet meer beschikbaar is en zoomt daarbij minimaal in op de kosten voor kleding en instructie. Tenslotte beschrijft inschrijver op welke wijze (bijvoorbeeld door middel van een incentive) zij ervoor zorgt dat beladers beschikbaar blijven in de pool voor Avalex.</v>
      </c>
      <c r="B10" s="8"/>
      <c r="C10" s="126" t="s">
        <v>4</v>
      </c>
      <c r="D10" s="127"/>
      <c r="E10" s="8"/>
      <c r="F10" s="126" t="s">
        <v>4</v>
      </c>
      <c r="G10" s="127"/>
      <c r="H10" s="8"/>
      <c r="I10" s="126" t="s">
        <v>4</v>
      </c>
      <c r="J10" s="127"/>
    </row>
    <row r="11" spans="1:11" ht="20" customHeight="1" x14ac:dyDescent="0.15">
      <c r="A11" s="89" t="str">
        <f>'Beoordelen open vragen'!A11</f>
        <v>6.1.5	ACCOUNTMANAGEMENT</v>
      </c>
      <c r="B11" s="8"/>
      <c r="C11" s="9" t="s">
        <v>76</v>
      </c>
      <c r="D11" s="15"/>
      <c r="E11" s="8"/>
      <c r="F11" s="9" t="s">
        <v>76</v>
      </c>
      <c r="G11" s="15"/>
      <c r="H11" s="8"/>
      <c r="I11" s="9" t="s">
        <v>76</v>
      </c>
      <c r="J11" s="15"/>
    </row>
    <row r="12" spans="1:11" ht="180" customHeight="1" x14ac:dyDescent="0.15">
      <c r="A12" s="90" t="str">
        <f>'Beoordelen open vragen'!A12</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welke afdeling/ leidinggevende van de opdrachtgever wil voeren; 
•	op welke objectieve en meetbare wijze toetst inschrijver de medewerkerstevredenheid en de klanttevredenheid;
•	hoe zij dit denkt te gaan organiseren en welke onderwerpen hierbij minimaal aan bod komen. </v>
      </c>
      <c r="B12" s="8"/>
      <c r="C12" s="126" t="s">
        <v>4</v>
      </c>
      <c r="D12" s="127"/>
      <c r="E12" s="8"/>
      <c r="F12" s="126" t="s">
        <v>4</v>
      </c>
      <c r="G12" s="127"/>
      <c r="H12" s="8"/>
      <c r="I12" s="126" t="s">
        <v>4</v>
      </c>
      <c r="J12" s="127"/>
    </row>
    <row r="13" spans="1:11" ht="20" customHeight="1" x14ac:dyDescent="0.15">
      <c r="A13" s="89" t="str">
        <f>'Beoordelen open vragen'!A13</f>
        <v>6.1.6	PRAKTIJKCASUS</v>
      </c>
      <c r="B13" s="8"/>
      <c r="C13" s="9" t="s">
        <v>76</v>
      </c>
      <c r="D13" s="15"/>
      <c r="E13" s="8"/>
      <c r="F13" s="9" t="s">
        <v>76</v>
      </c>
      <c r="G13" s="15"/>
      <c r="H13" s="8"/>
      <c r="I13" s="9" t="s">
        <v>76</v>
      </c>
      <c r="J13" s="15"/>
    </row>
    <row r="14" spans="1:11" ht="180" customHeight="1" x14ac:dyDescent="0.15">
      <c r="A14" s="90" t="str">
        <f>'Beoordelen open vragen'!A14</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4" s="8"/>
      <c r="C14" s="126" t="s">
        <v>4</v>
      </c>
      <c r="D14" s="127"/>
      <c r="E14" s="8"/>
      <c r="F14" s="126" t="s">
        <v>4</v>
      </c>
      <c r="G14" s="127"/>
      <c r="H14" s="8"/>
      <c r="I14" s="126" t="s">
        <v>4</v>
      </c>
      <c r="J14" s="127"/>
    </row>
    <row r="15" spans="1:11" ht="15" customHeight="1" x14ac:dyDescent="0.15">
      <c r="A15" s="79"/>
      <c r="B15" s="37"/>
      <c r="C15" s="132"/>
      <c r="D15" s="133"/>
      <c r="E15" s="37"/>
      <c r="F15" s="132"/>
      <c r="G15" s="133"/>
      <c r="H15" s="37"/>
      <c r="I15" s="80"/>
      <c r="J15" s="81"/>
    </row>
    <row r="17" spans="1:10" ht="33" customHeight="1" x14ac:dyDescent="0.15">
      <c r="A17" s="51" t="str">
        <f>'Beoordelen interview'!A1</f>
        <v>INTERVIEW SLEUTELFUNCTIONARISSEN</v>
      </c>
      <c r="B17" s="7"/>
      <c r="C17" s="128" t="s">
        <v>15</v>
      </c>
      <c r="D17" s="129"/>
      <c r="E17" s="7"/>
      <c r="F17" s="128" t="s">
        <v>15</v>
      </c>
      <c r="G17" s="129"/>
      <c r="H17" s="7"/>
      <c r="I17" s="128" t="s">
        <v>15</v>
      </c>
      <c r="J17" s="129"/>
    </row>
    <row r="18" spans="1:10" s="1" customFormat="1" ht="20" customHeight="1" x14ac:dyDescent="0.15">
      <c r="A18" s="122" t="str">
        <f>'Beoordelen interview'!A4:A4</f>
        <v>Vraag 1</v>
      </c>
      <c r="B18" s="28"/>
      <c r="C18" s="29" t="s">
        <v>76</v>
      </c>
      <c r="D18" s="30"/>
      <c r="E18" s="28"/>
      <c r="F18" s="29" t="s">
        <v>76</v>
      </c>
      <c r="G18" s="30"/>
      <c r="H18" s="28"/>
      <c r="I18" s="31" t="s">
        <v>76</v>
      </c>
      <c r="J18" s="30"/>
    </row>
    <row r="19" spans="1:10" s="1" customFormat="1" ht="180" customHeight="1" x14ac:dyDescent="0.15">
      <c r="A19" s="123"/>
      <c r="B19" s="28"/>
      <c r="C19" s="124" t="s">
        <v>4</v>
      </c>
      <c r="D19" s="125"/>
      <c r="E19" s="28"/>
      <c r="F19" s="124" t="s">
        <v>4</v>
      </c>
      <c r="G19" s="125"/>
      <c r="H19" s="28"/>
      <c r="I19" s="124" t="s">
        <v>4</v>
      </c>
      <c r="J19" s="125"/>
    </row>
    <row r="20" spans="1:10" s="1" customFormat="1" ht="20" customHeight="1" x14ac:dyDescent="0.15">
      <c r="A20" s="122" t="str">
        <f>'Beoordelen interview'!A5:A5</f>
        <v>Vraag 2</v>
      </c>
      <c r="B20" s="28"/>
      <c r="C20" s="29" t="s">
        <v>76</v>
      </c>
      <c r="D20" s="30"/>
      <c r="E20" s="28"/>
      <c r="F20" s="29" t="s">
        <v>76</v>
      </c>
      <c r="G20" s="30"/>
      <c r="H20" s="28"/>
      <c r="I20" s="31" t="s">
        <v>76</v>
      </c>
      <c r="J20" s="30"/>
    </row>
    <row r="21" spans="1:10" s="1" customFormat="1" ht="180" customHeight="1" x14ac:dyDescent="0.15">
      <c r="A21" s="123"/>
      <c r="B21" s="28"/>
      <c r="C21" s="124" t="s">
        <v>4</v>
      </c>
      <c r="D21" s="125"/>
      <c r="E21" s="28"/>
      <c r="F21" s="124" t="s">
        <v>4</v>
      </c>
      <c r="G21" s="125"/>
      <c r="H21" s="28"/>
      <c r="I21" s="124" t="s">
        <v>4</v>
      </c>
      <c r="J21" s="125"/>
    </row>
    <row r="22" spans="1:10" s="1" customFormat="1" ht="20" customHeight="1" x14ac:dyDescent="0.15">
      <c r="A22" s="122" t="str">
        <f>'Beoordelen interview'!A6:A6</f>
        <v>Vraag 3</v>
      </c>
      <c r="B22" s="28"/>
      <c r="C22" s="29" t="s">
        <v>76</v>
      </c>
      <c r="D22" s="30"/>
      <c r="E22" s="28"/>
      <c r="F22" s="29" t="s">
        <v>76</v>
      </c>
      <c r="G22" s="30"/>
      <c r="H22" s="28"/>
      <c r="I22" s="31" t="s">
        <v>76</v>
      </c>
      <c r="J22" s="30"/>
    </row>
    <row r="23" spans="1:10" s="1" customFormat="1" ht="181" customHeight="1" x14ac:dyDescent="0.15">
      <c r="A23" s="123"/>
      <c r="B23" s="28"/>
      <c r="C23" s="124" t="s">
        <v>4</v>
      </c>
      <c r="D23" s="125"/>
      <c r="E23" s="28"/>
      <c r="F23" s="124" t="s">
        <v>4</v>
      </c>
      <c r="G23" s="125"/>
      <c r="H23" s="28"/>
      <c r="I23" s="124" t="s">
        <v>4</v>
      </c>
      <c r="J23" s="125"/>
    </row>
    <row r="24" spans="1:10" s="1" customFormat="1" ht="20" customHeight="1" x14ac:dyDescent="0.15">
      <c r="A24" s="122" t="str">
        <f>'Beoordelen interview'!A7:A7</f>
        <v>Vraag 4</v>
      </c>
      <c r="B24" s="28"/>
      <c r="C24" s="29" t="s">
        <v>76</v>
      </c>
      <c r="D24" s="30"/>
      <c r="E24" s="28"/>
      <c r="F24" s="29" t="s">
        <v>76</v>
      </c>
      <c r="G24" s="30"/>
      <c r="H24" s="28"/>
      <c r="I24" s="31" t="s">
        <v>76</v>
      </c>
      <c r="J24" s="30"/>
    </row>
    <row r="25" spans="1:10" s="1" customFormat="1" ht="180" customHeight="1" x14ac:dyDescent="0.15">
      <c r="A25" s="123"/>
      <c r="B25" s="28"/>
      <c r="C25" s="124" t="s">
        <v>4</v>
      </c>
      <c r="D25" s="125"/>
      <c r="E25" s="28"/>
      <c r="F25" s="124" t="s">
        <v>4</v>
      </c>
      <c r="G25" s="125"/>
      <c r="H25" s="28"/>
      <c r="I25" s="124" t="s">
        <v>4</v>
      </c>
      <c r="J25" s="125"/>
    </row>
    <row r="26" spans="1:10" s="1" customFormat="1" ht="20" customHeight="1" x14ac:dyDescent="0.15">
      <c r="A26" s="122" t="str">
        <f>'Beoordelen interview'!A8:A8</f>
        <v>Vraag 5</v>
      </c>
      <c r="B26" s="28"/>
      <c r="C26" s="29" t="s">
        <v>76</v>
      </c>
      <c r="D26" s="30"/>
      <c r="E26" s="28"/>
      <c r="F26" s="29" t="s">
        <v>76</v>
      </c>
      <c r="G26" s="30"/>
      <c r="H26" s="28"/>
      <c r="I26" s="31" t="s">
        <v>76</v>
      </c>
      <c r="J26" s="30"/>
    </row>
    <row r="27" spans="1:10" s="1" customFormat="1" ht="180" customHeight="1" x14ac:dyDescent="0.15">
      <c r="A27" s="123"/>
      <c r="B27" s="28"/>
      <c r="C27" s="124" t="s">
        <v>4</v>
      </c>
      <c r="D27" s="125"/>
      <c r="E27" s="28"/>
      <c r="F27" s="124" t="s">
        <v>4</v>
      </c>
      <c r="G27" s="125"/>
      <c r="H27" s="28"/>
      <c r="I27" s="124" t="s">
        <v>4</v>
      </c>
      <c r="J27" s="125"/>
    </row>
  </sheetData>
  <sheetProtection algorithmName="SHA-512" hashValue="zOjcD8e5ID3RvC1FG3F7Z/UeTWXv7/aDd0D9q4jaqVuZf7iL2ryWu2ipGFD6dS8W7jp+NLJUJ6sfV711xjk1sA==" saltValue="aDzC6YvAxcs5vmB1swgxQA==" spinCount="100000" sheet="1" objects="1" scenarios="1"/>
  <mergeCells count="49">
    <mergeCell ref="C6:D6"/>
    <mergeCell ref="F6:G6"/>
    <mergeCell ref="F8:G8"/>
    <mergeCell ref="I8:J8"/>
    <mergeCell ref="I6:J6"/>
    <mergeCell ref="C8:D8"/>
    <mergeCell ref="C4:D4"/>
    <mergeCell ref="F4:G4"/>
    <mergeCell ref="I1:J1"/>
    <mergeCell ref="C1:D1"/>
    <mergeCell ref="F1:G1"/>
    <mergeCell ref="C2:D2"/>
    <mergeCell ref="F2:G2"/>
    <mergeCell ref="I2:J2"/>
    <mergeCell ref="I4:J4"/>
    <mergeCell ref="C12:D12"/>
    <mergeCell ref="F12:G12"/>
    <mergeCell ref="I12:J12"/>
    <mergeCell ref="I10:J10"/>
    <mergeCell ref="C10:D10"/>
    <mergeCell ref="F10:G10"/>
    <mergeCell ref="C15:D15"/>
    <mergeCell ref="F15:G15"/>
    <mergeCell ref="C17:D17"/>
    <mergeCell ref="F17:G17"/>
    <mergeCell ref="I14:J14"/>
    <mergeCell ref="C14:D14"/>
    <mergeCell ref="F14:G14"/>
    <mergeCell ref="I17:J17"/>
    <mergeCell ref="A20:A21"/>
    <mergeCell ref="C21:D21"/>
    <mergeCell ref="F21:G21"/>
    <mergeCell ref="I21:J21"/>
    <mergeCell ref="A18:A19"/>
    <mergeCell ref="C19:D19"/>
    <mergeCell ref="F19:G19"/>
    <mergeCell ref="I19:J19"/>
    <mergeCell ref="A26:A27"/>
    <mergeCell ref="C27:D27"/>
    <mergeCell ref="F27:G27"/>
    <mergeCell ref="I27:J27"/>
    <mergeCell ref="A22:A23"/>
    <mergeCell ref="C23:D23"/>
    <mergeCell ref="F23:G23"/>
    <mergeCell ref="I23:J23"/>
    <mergeCell ref="A24:A25"/>
    <mergeCell ref="C25:D25"/>
    <mergeCell ref="F25:G25"/>
    <mergeCell ref="I25:J25"/>
  </mergeCells>
  <dataValidations count="1">
    <dataValidation type="list" errorStyle="warning" allowBlank="1" showErrorMessage="1" error="Voer juiste waarde in. " sqref="C5 F5 I5 C7 F7 I7 C9 F9 I9 C11 F11 I11 C3 F3 I3 C13 F13 I13 C18 C20 I18 I20 C22 I22 F18 F20 F22 C24 I24 F24 C26 I26 F26" xr:uid="{0423781E-4969-0042-B0A0-9E726E69B0A4}">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7"/>
  <sheetViews>
    <sheetView showGridLines="0" zoomScaleNormal="100" zoomScalePageLayoutView="85" workbookViewId="0">
      <pane ySplit="1" topLeftCell="A2" activePane="bottomLeft" state="frozen"/>
      <selection pane="bottomLeft" activeCell="C3" sqref="C3"/>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50" t="s">
        <v>3</v>
      </c>
      <c r="B1" s="11"/>
      <c r="C1" s="170" t="str">
        <f>'Beoordelaar 1'!C1</f>
        <v>&lt;NAAM INSCHRIJVER&gt;</v>
      </c>
      <c r="D1" s="171"/>
      <c r="E1" s="11"/>
      <c r="F1" s="170" t="str">
        <f>'Beoordelaar 1'!F1</f>
        <v>&lt;NAAM INSCHRIJVER&gt;</v>
      </c>
      <c r="G1" s="171"/>
      <c r="H1" s="11"/>
      <c r="I1" s="170" t="str">
        <f>'Beoordelaar 1'!I1</f>
        <v>&lt;NAAM INSCHRIJVER&gt;</v>
      </c>
      <c r="J1" s="171"/>
      <c r="K1" s="3"/>
    </row>
    <row r="2" spans="1:11" ht="33" customHeight="1" x14ac:dyDescent="0.15">
      <c r="A2" s="51" t="s">
        <v>45</v>
      </c>
      <c r="B2" s="7"/>
      <c r="C2" s="128" t="s">
        <v>15</v>
      </c>
      <c r="D2" s="129"/>
      <c r="E2" s="7"/>
      <c r="F2" s="128" t="s">
        <v>15</v>
      </c>
      <c r="G2" s="129"/>
      <c r="H2" s="7"/>
      <c r="I2" s="128" t="s">
        <v>15</v>
      </c>
      <c r="J2" s="129"/>
    </row>
    <row r="3" spans="1:11" ht="20" customHeight="1" x14ac:dyDescent="0.15">
      <c r="A3" s="89" t="str">
        <f>'Beoordelen open vragen'!A3</f>
        <v>6.1.1	PLAN VAN AANPAK AANVANG DIENSTVERLENING</v>
      </c>
      <c r="B3" s="8"/>
      <c r="C3" s="9" t="s">
        <v>76</v>
      </c>
      <c r="D3" s="10"/>
      <c r="E3" s="8"/>
      <c r="F3" s="9" t="s">
        <v>76</v>
      </c>
      <c r="G3" s="10"/>
      <c r="H3" s="8"/>
      <c r="I3" s="9" t="s">
        <v>76</v>
      </c>
      <c r="J3" s="10"/>
    </row>
    <row r="4" spans="1:11" ht="180" customHeight="1" x14ac:dyDescent="0.15">
      <c r="A4" s="90"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26" t="s">
        <v>4</v>
      </c>
      <c r="D4" s="127"/>
      <c r="E4" s="8"/>
      <c r="F4" s="126" t="s">
        <v>4</v>
      </c>
      <c r="G4" s="127"/>
      <c r="H4" s="8"/>
      <c r="I4" s="126" t="s">
        <v>4</v>
      </c>
      <c r="J4" s="127"/>
    </row>
    <row r="5" spans="1:11" ht="20" customHeight="1" x14ac:dyDescent="0.15">
      <c r="A5" s="89" t="str">
        <f>'Beoordelen open vragen'!A5</f>
        <v>6.1.2	GOED WERKGEVERSCHAP</v>
      </c>
      <c r="B5" s="8"/>
      <c r="C5" s="9" t="s">
        <v>76</v>
      </c>
      <c r="D5" s="15"/>
      <c r="E5" s="8"/>
      <c r="F5" s="9" t="s">
        <v>76</v>
      </c>
      <c r="G5" s="15"/>
      <c r="H5" s="8"/>
      <c r="I5" s="9" t="s">
        <v>76</v>
      </c>
      <c r="J5" s="15"/>
    </row>
    <row r="6" spans="1:11" ht="180" customHeight="1" x14ac:dyDescent="0.15">
      <c r="A6" s="90" t="str">
        <f>'Beoordelen open vragen'!A6</f>
        <v xml:space="preserve">Inschrijver dient te beschrijven op maximaal 2 A4 (toe te voegen op TenderNed) op welke wijze zij invulling geef aan goed werkgeverschap en beschrijft hierbij minimaal de volgende punten;
1.	communicatie met potentiële kandidaten;
2.	communicatie met personeel onder contract;
3.	het binden en motiveren van potentiële kandidaten aan de organisatie van de inschrijver;
4.	het binden en motiveren van ingezet personeel aan de organisatie van de inschrijver;
5.	op welke wijze zij invulling geeft aan duurzame inzetbaarheid van uitgeleende medewerkers en verzuimpreventie;
6.	Welke cursussen zij beladers uit de pool voor Avalex biedt;
7.	op welke wijze zij invulling geeft aan een vitaliteitsprogramma voor haar beladers. </v>
      </c>
      <c r="B6" s="8"/>
      <c r="C6" s="126" t="s">
        <v>4</v>
      </c>
      <c r="D6" s="127"/>
      <c r="E6" s="8"/>
      <c r="F6" s="126" t="s">
        <v>4</v>
      </c>
      <c r="G6" s="127"/>
      <c r="H6" s="8"/>
      <c r="I6" s="126" t="s">
        <v>4</v>
      </c>
      <c r="J6" s="127"/>
    </row>
    <row r="7" spans="1:11" ht="20" customHeight="1" x14ac:dyDescent="0.15">
      <c r="A7" s="89" t="str">
        <f>'Beoordelen open vragen'!A7</f>
        <v>6.1.3	OPVANGEN PLEKKEN DALEN</v>
      </c>
      <c r="B7" s="8"/>
      <c r="C7" s="9" t="s">
        <v>76</v>
      </c>
      <c r="D7" s="15"/>
      <c r="E7" s="8"/>
      <c r="F7" s="9" t="s">
        <v>76</v>
      </c>
      <c r="G7" s="15"/>
      <c r="H7" s="8"/>
      <c r="I7" s="9" t="s">
        <v>76</v>
      </c>
      <c r="J7" s="15"/>
    </row>
    <row r="8" spans="1:11" ht="180" customHeight="1" x14ac:dyDescent="0.15">
      <c r="A8" s="90" t="str">
        <f>'Beoordelen open vragen'!A8</f>
        <v>Inschrijver dient te beschrijven op maximaal 1 A4 (toe te voegen op TenderNed) op welke zij invulling geeft aan werk voor haar medewerkers gedurende de uren dat zij niet werkzaam kunnen zijn voor de opdrachtgever om hun voldoende uren/ inkomen te kunnen bieden. Dit betreft de volgende momenten;
-	inzet na de 6 uur (dus tot en met 8 uren) gedurende werkdagen;
-	inzet tijdens dinsdag en donderdag als zij niet ingezet kunnen worden bij de opdrachtgever.</v>
      </c>
      <c r="B8" s="8"/>
      <c r="C8" s="126" t="s">
        <v>4</v>
      </c>
      <c r="D8" s="127"/>
      <c r="E8" s="8"/>
      <c r="F8" s="126" t="s">
        <v>4</v>
      </c>
      <c r="G8" s="127"/>
      <c r="H8" s="8"/>
      <c r="I8" s="126" t="s">
        <v>4</v>
      </c>
      <c r="J8" s="127"/>
    </row>
    <row r="9" spans="1:11" ht="20" customHeight="1" x14ac:dyDescent="0.15">
      <c r="A9" s="89" t="str">
        <f>'Beoordelen open vragen'!A9</f>
        <v>6.1.4	DE BELADERSPOOL</v>
      </c>
      <c r="B9" s="8"/>
      <c r="C9" s="9" t="s">
        <v>76</v>
      </c>
      <c r="D9" s="15"/>
      <c r="E9" s="8"/>
      <c r="F9" s="9" t="s">
        <v>76</v>
      </c>
      <c r="G9" s="15"/>
      <c r="H9" s="8"/>
      <c r="I9" s="9" t="s">
        <v>76</v>
      </c>
      <c r="J9" s="15"/>
    </row>
    <row r="10" spans="1:11" ht="180" customHeight="1" x14ac:dyDescent="0.15">
      <c r="A10" s="90" t="str">
        <f>'Beoordelen open vragen'!A10</f>
        <v>Inschrijver dient te beschrijven op maximaal 1 A4 (toe te voegen op TenderNed) hoe groot de pool van beladers moet zijn die de opdrachtnemer beschikbaar moet stellen om een vraag voor 40 beladers in 1 week te kunnen beantwoorden. Tevens beschrijft inschrijver hoe zij commercieel richting Avalex om gaat met een belader die binnen 20 werkdagen na aanvang niet meer beschikbaar is en zoomt daarbij minimaal in op de kosten voor kleding en instructie. Tenslotte beschrijft inschrijver op welke wijze (bijvoorbeeld door middel van een incentive) zij ervoor zorgt dat beladers beschikbaar blijven in de pool voor Avalex.</v>
      </c>
      <c r="B10" s="8"/>
      <c r="C10" s="126" t="s">
        <v>4</v>
      </c>
      <c r="D10" s="127"/>
      <c r="E10" s="8"/>
      <c r="F10" s="126" t="s">
        <v>4</v>
      </c>
      <c r="G10" s="127"/>
      <c r="H10" s="8"/>
      <c r="I10" s="126" t="s">
        <v>4</v>
      </c>
      <c r="J10" s="127"/>
    </row>
    <row r="11" spans="1:11" ht="20" customHeight="1" x14ac:dyDescent="0.15">
      <c r="A11" s="89" t="str">
        <f>'Beoordelen open vragen'!A11</f>
        <v>6.1.5	ACCOUNTMANAGEMENT</v>
      </c>
      <c r="B11" s="8"/>
      <c r="C11" s="9" t="s">
        <v>76</v>
      </c>
      <c r="D11" s="15"/>
      <c r="E11" s="8"/>
      <c r="F11" s="9" t="s">
        <v>76</v>
      </c>
      <c r="G11" s="15"/>
      <c r="H11" s="8"/>
      <c r="I11" s="9" t="s">
        <v>76</v>
      </c>
      <c r="J11" s="15"/>
    </row>
    <row r="12" spans="1:11" ht="180" customHeight="1" x14ac:dyDescent="0.15">
      <c r="A12" s="90" t="str">
        <f>'Beoordelen open vragen'!A12</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welke afdeling/ leidinggevende van de opdrachtgever wil voeren; 
•	op welke objectieve en meetbare wijze toetst inschrijver de medewerkerstevredenheid en de klanttevredenheid;
•	hoe zij dit denkt te gaan organiseren en welke onderwerpen hierbij minimaal aan bod komen. </v>
      </c>
      <c r="B12" s="8"/>
      <c r="C12" s="126" t="s">
        <v>4</v>
      </c>
      <c r="D12" s="127"/>
      <c r="E12" s="8"/>
      <c r="F12" s="126" t="s">
        <v>4</v>
      </c>
      <c r="G12" s="127"/>
      <c r="H12" s="8"/>
      <c r="I12" s="126" t="s">
        <v>4</v>
      </c>
      <c r="J12" s="127"/>
    </row>
    <row r="13" spans="1:11" ht="20" customHeight="1" x14ac:dyDescent="0.15">
      <c r="A13" s="89" t="str">
        <f>'Beoordelen open vragen'!A13</f>
        <v>6.1.6	PRAKTIJKCASUS</v>
      </c>
      <c r="B13" s="8"/>
      <c r="C13" s="9" t="s">
        <v>76</v>
      </c>
      <c r="D13" s="15"/>
      <c r="E13" s="8"/>
      <c r="F13" s="9" t="s">
        <v>76</v>
      </c>
      <c r="G13" s="15"/>
      <c r="H13" s="8"/>
      <c r="I13" s="9" t="s">
        <v>76</v>
      </c>
      <c r="J13" s="15"/>
    </row>
    <row r="14" spans="1:11" ht="180" customHeight="1" x14ac:dyDescent="0.15">
      <c r="A14" s="90" t="str">
        <f>'Beoordelen open vragen'!A14</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4" s="8"/>
      <c r="C14" s="126" t="s">
        <v>4</v>
      </c>
      <c r="D14" s="127"/>
      <c r="E14" s="8"/>
      <c r="F14" s="126" t="s">
        <v>4</v>
      </c>
      <c r="G14" s="127"/>
      <c r="H14" s="8"/>
      <c r="I14" s="126" t="s">
        <v>4</v>
      </c>
      <c r="J14" s="127"/>
    </row>
    <row r="15" spans="1:11" ht="15" customHeight="1" x14ac:dyDescent="0.15">
      <c r="A15" s="79"/>
      <c r="B15" s="37"/>
      <c r="C15" s="132"/>
      <c r="D15" s="133"/>
      <c r="E15" s="37"/>
      <c r="F15" s="132"/>
      <c r="G15" s="133"/>
      <c r="H15" s="37"/>
      <c r="I15" s="80"/>
      <c r="J15" s="81"/>
    </row>
    <row r="17" spans="1:10" ht="33" customHeight="1" x14ac:dyDescent="0.15">
      <c r="A17" s="51" t="str">
        <f>'Beoordelen interview'!A1</f>
        <v>INTERVIEW SLEUTELFUNCTIONARISSEN</v>
      </c>
      <c r="B17" s="7"/>
      <c r="C17" s="128" t="s">
        <v>15</v>
      </c>
      <c r="D17" s="129"/>
      <c r="E17" s="7"/>
      <c r="F17" s="128" t="s">
        <v>15</v>
      </c>
      <c r="G17" s="129"/>
      <c r="H17" s="7"/>
      <c r="I17" s="128" t="s">
        <v>15</v>
      </c>
      <c r="J17" s="129"/>
    </row>
    <row r="18" spans="1:10" s="1" customFormat="1" ht="20" customHeight="1" x14ac:dyDescent="0.15">
      <c r="A18" s="122" t="str">
        <f>'Beoordelen interview'!A4:A4</f>
        <v>Vraag 1</v>
      </c>
      <c r="B18" s="28"/>
      <c r="C18" s="29" t="s">
        <v>76</v>
      </c>
      <c r="D18" s="30"/>
      <c r="E18" s="28"/>
      <c r="F18" s="29" t="s">
        <v>76</v>
      </c>
      <c r="G18" s="30"/>
      <c r="H18" s="28"/>
      <c r="I18" s="31" t="s">
        <v>76</v>
      </c>
      <c r="J18" s="30"/>
    </row>
    <row r="19" spans="1:10" s="1" customFormat="1" ht="180" customHeight="1" x14ac:dyDescent="0.15">
      <c r="A19" s="123"/>
      <c r="B19" s="28"/>
      <c r="C19" s="124" t="s">
        <v>4</v>
      </c>
      <c r="D19" s="125"/>
      <c r="E19" s="28"/>
      <c r="F19" s="124" t="s">
        <v>4</v>
      </c>
      <c r="G19" s="125"/>
      <c r="H19" s="28"/>
      <c r="I19" s="124" t="s">
        <v>4</v>
      </c>
      <c r="J19" s="125"/>
    </row>
    <row r="20" spans="1:10" s="1" customFormat="1" ht="20" customHeight="1" x14ac:dyDescent="0.15">
      <c r="A20" s="122" t="str">
        <f>'Beoordelen interview'!A5:A5</f>
        <v>Vraag 2</v>
      </c>
      <c r="B20" s="28"/>
      <c r="C20" s="29" t="s">
        <v>76</v>
      </c>
      <c r="D20" s="30"/>
      <c r="E20" s="28"/>
      <c r="F20" s="29" t="s">
        <v>76</v>
      </c>
      <c r="G20" s="30"/>
      <c r="H20" s="28"/>
      <c r="I20" s="31" t="s">
        <v>76</v>
      </c>
      <c r="J20" s="30"/>
    </row>
    <row r="21" spans="1:10" s="1" customFormat="1" ht="180" customHeight="1" x14ac:dyDescent="0.15">
      <c r="A21" s="123"/>
      <c r="B21" s="28"/>
      <c r="C21" s="124" t="s">
        <v>4</v>
      </c>
      <c r="D21" s="125"/>
      <c r="E21" s="28"/>
      <c r="F21" s="124" t="s">
        <v>4</v>
      </c>
      <c r="G21" s="125"/>
      <c r="H21" s="28"/>
      <c r="I21" s="124" t="s">
        <v>4</v>
      </c>
      <c r="J21" s="125"/>
    </row>
    <row r="22" spans="1:10" s="1" customFormat="1" ht="20" customHeight="1" x14ac:dyDescent="0.15">
      <c r="A22" s="122" t="str">
        <f>'Beoordelen interview'!A6:A6</f>
        <v>Vraag 3</v>
      </c>
      <c r="B22" s="28"/>
      <c r="C22" s="29" t="s">
        <v>76</v>
      </c>
      <c r="D22" s="30"/>
      <c r="E22" s="28"/>
      <c r="F22" s="29" t="s">
        <v>76</v>
      </c>
      <c r="G22" s="30"/>
      <c r="H22" s="28"/>
      <c r="I22" s="31" t="s">
        <v>76</v>
      </c>
      <c r="J22" s="30"/>
    </row>
    <row r="23" spans="1:10" s="1" customFormat="1" ht="181" customHeight="1" x14ac:dyDescent="0.15">
      <c r="A23" s="123"/>
      <c r="B23" s="28"/>
      <c r="C23" s="124" t="s">
        <v>4</v>
      </c>
      <c r="D23" s="125"/>
      <c r="E23" s="28"/>
      <c r="F23" s="124" t="s">
        <v>4</v>
      </c>
      <c r="G23" s="125"/>
      <c r="H23" s="28"/>
      <c r="I23" s="124" t="s">
        <v>4</v>
      </c>
      <c r="J23" s="125"/>
    </row>
    <row r="24" spans="1:10" s="1" customFormat="1" ht="20" customHeight="1" x14ac:dyDescent="0.15">
      <c r="A24" s="122" t="str">
        <f>'Beoordelen interview'!A7:A7</f>
        <v>Vraag 4</v>
      </c>
      <c r="B24" s="28"/>
      <c r="C24" s="29" t="s">
        <v>76</v>
      </c>
      <c r="D24" s="30"/>
      <c r="E24" s="28"/>
      <c r="F24" s="29" t="s">
        <v>76</v>
      </c>
      <c r="G24" s="30"/>
      <c r="H24" s="28"/>
      <c r="I24" s="31" t="s">
        <v>76</v>
      </c>
      <c r="J24" s="30"/>
    </row>
    <row r="25" spans="1:10" s="1" customFormat="1" ht="180" customHeight="1" x14ac:dyDescent="0.15">
      <c r="A25" s="123"/>
      <c r="B25" s="28"/>
      <c r="C25" s="124" t="s">
        <v>4</v>
      </c>
      <c r="D25" s="125"/>
      <c r="E25" s="28"/>
      <c r="F25" s="124" t="s">
        <v>4</v>
      </c>
      <c r="G25" s="125"/>
      <c r="H25" s="28"/>
      <c r="I25" s="124" t="s">
        <v>4</v>
      </c>
      <c r="J25" s="125"/>
    </row>
    <row r="26" spans="1:10" s="1" customFormat="1" ht="20" customHeight="1" x14ac:dyDescent="0.15">
      <c r="A26" s="122" t="str">
        <f>'Beoordelen interview'!A8:A8</f>
        <v>Vraag 5</v>
      </c>
      <c r="B26" s="28"/>
      <c r="C26" s="29" t="s">
        <v>76</v>
      </c>
      <c r="D26" s="30"/>
      <c r="E26" s="28"/>
      <c r="F26" s="29" t="s">
        <v>76</v>
      </c>
      <c r="G26" s="30"/>
      <c r="H26" s="28"/>
      <c r="I26" s="31" t="s">
        <v>76</v>
      </c>
      <c r="J26" s="30"/>
    </row>
    <row r="27" spans="1:10" s="1" customFormat="1" ht="180" customHeight="1" x14ac:dyDescent="0.15">
      <c r="A27" s="123"/>
      <c r="B27" s="28"/>
      <c r="C27" s="124" t="s">
        <v>4</v>
      </c>
      <c r="D27" s="125"/>
      <c r="E27" s="28"/>
      <c r="F27" s="124" t="s">
        <v>4</v>
      </c>
      <c r="G27" s="125"/>
      <c r="H27" s="28"/>
      <c r="I27" s="124" t="s">
        <v>4</v>
      </c>
      <c r="J27" s="125"/>
    </row>
  </sheetData>
  <sheetProtection algorithmName="SHA-512" hashValue="rrzC4kIwf405AWPUCWKhEJnzDrgXwlrH6c1EeiB8N80Otu2IwiWqeAbbvoUSGT9ncI1MwP0qDKssdT64boV7uQ==" saltValue="JYX6fCsaNbEZI1YJ1l2mzg==" spinCount="100000" sheet="1" objects="1" scenarios="1"/>
  <mergeCells count="49">
    <mergeCell ref="I1:J1"/>
    <mergeCell ref="C1:D1"/>
    <mergeCell ref="F1:G1"/>
    <mergeCell ref="C2:D2"/>
    <mergeCell ref="F2:G2"/>
    <mergeCell ref="I2:J2"/>
    <mergeCell ref="I10:J10"/>
    <mergeCell ref="C10:D10"/>
    <mergeCell ref="C4:D4"/>
    <mergeCell ref="F4:G4"/>
    <mergeCell ref="I4:J4"/>
    <mergeCell ref="C6:D6"/>
    <mergeCell ref="F6:G6"/>
    <mergeCell ref="F8:G8"/>
    <mergeCell ref="I8:J8"/>
    <mergeCell ref="I6:J6"/>
    <mergeCell ref="C8:D8"/>
    <mergeCell ref="F10:G10"/>
    <mergeCell ref="C12:D12"/>
    <mergeCell ref="F12:G12"/>
    <mergeCell ref="I12:J12"/>
    <mergeCell ref="A22:A23"/>
    <mergeCell ref="C14:D14"/>
    <mergeCell ref="F14:G14"/>
    <mergeCell ref="C15:D15"/>
    <mergeCell ref="F15:G15"/>
    <mergeCell ref="C17:D17"/>
    <mergeCell ref="F17:G17"/>
    <mergeCell ref="I17:J17"/>
    <mergeCell ref="A18:A19"/>
    <mergeCell ref="C19:D19"/>
    <mergeCell ref="F19:G19"/>
    <mergeCell ref="C23:D23"/>
    <mergeCell ref="F23:G23"/>
    <mergeCell ref="A26:A27"/>
    <mergeCell ref="C27:D27"/>
    <mergeCell ref="F27:G27"/>
    <mergeCell ref="I27:J27"/>
    <mergeCell ref="I14:J14"/>
    <mergeCell ref="A24:A25"/>
    <mergeCell ref="C25:D25"/>
    <mergeCell ref="F25:G25"/>
    <mergeCell ref="I25:J25"/>
    <mergeCell ref="I23:J23"/>
    <mergeCell ref="I19:J19"/>
    <mergeCell ref="A20:A21"/>
    <mergeCell ref="C21:D21"/>
    <mergeCell ref="F21:G21"/>
    <mergeCell ref="I21:J21"/>
  </mergeCells>
  <dataValidations count="1">
    <dataValidation type="list" errorStyle="warning" allowBlank="1" showErrorMessage="1" error="Voer juiste waarde in. " sqref="C5 F5 I5 C7 F7 I7 C9 F9 I9 C11 F11 I11 C3 F3 I3 C13 F13 I13 C18 C20 I18 I20 C22 I22 F18 F20 F22 C24 I24 F24 C26 I26 F26" xr:uid="{EAF46057-046C-6E4C-8AA8-50961D8AFFFE}">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27"/>
  <sheetViews>
    <sheetView showGridLines="0" zoomScaleNormal="100" workbookViewId="0">
      <selection activeCell="B1" sqref="B1:J1"/>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50" t="s">
        <v>28</v>
      </c>
      <c r="B1" s="11"/>
      <c r="C1" s="170" t="str">
        <f>'Beoordelaar 1'!C1</f>
        <v>&lt;NAAM INSCHRIJVER&gt;</v>
      </c>
      <c r="D1" s="171"/>
      <c r="E1" s="11"/>
      <c r="F1" s="170" t="str">
        <f>'Beoordelaar 1'!F1</f>
        <v>&lt;NAAM INSCHRIJVER&gt;</v>
      </c>
      <c r="G1" s="171"/>
      <c r="H1" s="11"/>
      <c r="I1" s="170" t="str">
        <f>'Beoordelaar 1'!I1</f>
        <v>&lt;NAAM INSCHRIJVER&gt;</v>
      </c>
      <c r="J1" s="171"/>
      <c r="K1" s="3"/>
    </row>
    <row r="2" spans="1:11" ht="33" customHeight="1" x14ac:dyDescent="0.15">
      <c r="A2" s="51" t="s">
        <v>45</v>
      </c>
      <c r="B2" s="7"/>
      <c r="C2" s="128" t="s">
        <v>15</v>
      </c>
      <c r="D2" s="129"/>
      <c r="E2" s="7"/>
      <c r="F2" s="128" t="s">
        <v>15</v>
      </c>
      <c r="G2" s="129"/>
      <c r="H2" s="7"/>
      <c r="I2" s="128" t="s">
        <v>15</v>
      </c>
      <c r="J2" s="129"/>
    </row>
    <row r="3" spans="1:11" ht="20" customHeight="1" x14ac:dyDescent="0.15">
      <c r="A3" s="89" t="str">
        <f>'Beoordelen open vragen'!A3</f>
        <v>6.1.1	PLAN VAN AANPAK AANVANG DIENSTVERLENING</v>
      </c>
      <c r="B3" s="8"/>
      <c r="C3" s="9" t="s">
        <v>76</v>
      </c>
      <c r="D3" s="10"/>
      <c r="E3" s="8"/>
      <c r="F3" s="9" t="s">
        <v>76</v>
      </c>
      <c r="G3" s="10"/>
      <c r="H3" s="8"/>
      <c r="I3" s="9" t="s">
        <v>76</v>
      </c>
      <c r="J3" s="10"/>
    </row>
    <row r="4" spans="1:11" ht="180" customHeight="1" x14ac:dyDescent="0.15">
      <c r="A4" s="90"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26" t="s">
        <v>4</v>
      </c>
      <c r="D4" s="127"/>
      <c r="E4" s="8"/>
      <c r="F4" s="126" t="s">
        <v>4</v>
      </c>
      <c r="G4" s="127"/>
      <c r="H4" s="8"/>
      <c r="I4" s="126" t="s">
        <v>4</v>
      </c>
      <c r="J4" s="127"/>
    </row>
    <row r="5" spans="1:11" ht="20" customHeight="1" x14ac:dyDescent="0.15">
      <c r="A5" s="89" t="str">
        <f>'Beoordelen open vragen'!A5</f>
        <v>6.1.2	GOED WERKGEVERSCHAP</v>
      </c>
      <c r="B5" s="8"/>
      <c r="C5" s="9" t="s">
        <v>76</v>
      </c>
      <c r="D5" s="15"/>
      <c r="E5" s="8"/>
      <c r="F5" s="9" t="s">
        <v>76</v>
      </c>
      <c r="G5" s="15"/>
      <c r="H5" s="8"/>
      <c r="I5" s="9" t="s">
        <v>76</v>
      </c>
      <c r="J5" s="15"/>
    </row>
    <row r="6" spans="1:11" ht="180" customHeight="1" x14ac:dyDescent="0.15">
      <c r="A6" s="90" t="str">
        <f>'Beoordelen open vragen'!A6</f>
        <v xml:space="preserve">Inschrijver dient te beschrijven op maximaal 2 A4 (toe te voegen op TenderNed) op welke wijze zij invulling geef aan goed werkgeverschap en beschrijft hierbij minimaal de volgende punten;
1.	communicatie met potentiële kandidaten;
2.	communicatie met personeel onder contract;
3.	het binden en motiveren van potentiële kandidaten aan de organisatie van de inschrijver;
4.	het binden en motiveren van ingezet personeel aan de organisatie van de inschrijver;
5.	op welke wijze zij invulling geeft aan duurzame inzetbaarheid van uitgeleende medewerkers en verzuimpreventie;
6.	Welke cursussen zij beladers uit de pool voor Avalex biedt;
7.	op welke wijze zij invulling geeft aan een vitaliteitsprogramma voor haar beladers. </v>
      </c>
      <c r="B6" s="8"/>
      <c r="C6" s="126" t="s">
        <v>4</v>
      </c>
      <c r="D6" s="127"/>
      <c r="E6" s="8"/>
      <c r="F6" s="126" t="s">
        <v>4</v>
      </c>
      <c r="G6" s="127"/>
      <c r="H6" s="8"/>
      <c r="I6" s="126" t="s">
        <v>4</v>
      </c>
      <c r="J6" s="127"/>
    </row>
    <row r="7" spans="1:11" ht="20" customHeight="1" x14ac:dyDescent="0.15">
      <c r="A7" s="89" t="str">
        <f>'Beoordelen open vragen'!A7</f>
        <v>6.1.3	OPVANGEN PLEKKEN DALEN</v>
      </c>
      <c r="B7" s="8"/>
      <c r="C7" s="9" t="s">
        <v>76</v>
      </c>
      <c r="D7" s="15"/>
      <c r="E7" s="8"/>
      <c r="F7" s="9" t="s">
        <v>76</v>
      </c>
      <c r="G7" s="15"/>
      <c r="H7" s="8"/>
      <c r="I7" s="9" t="s">
        <v>76</v>
      </c>
      <c r="J7" s="15"/>
    </row>
    <row r="8" spans="1:11" ht="180" customHeight="1" x14ac:dyDescent="0.15">
      <c r="A8" s="90" t="str">
        <f>'Beoordelen open vragen'!A8</f>
        <v>Inschrijver dient te beschrijven op maximaal 1 A4 (toe te voegen op TenderNed) op welke zij invulling geeft aan werk voor haar medewerkers gedurende de uren dat zij niet werkzaam kunnen zijn voor de opdrachtgever om hun voldoende uren/ inkomen te kunnen bieden. Dit betreft de volgende momenten;
-	inzet na de 6 uur (dus tot en met 8 uren) gedurende werkdagen;
-	inzet tijdens dinsdag en donderdag als zij niet ingezet kunnen worden bij de opdrachtgever.</v>
      </c>
      <c r="B8" s="8"/>
      <c r="C8" s="126" t="s">
        <v>4</v>
      </c>
      <c r="D8" s="127"/>
      <c r="E8" s="8"/>
      <c r="F8" s="126" t="s">
        <v>4</v>
      </c>
      <c r="G8" s="127"/>
      <c r="H8" s="8"/>
      <c r="I8" s="126" t="s">
        <v>4</v>
      </c>
      <c r="J8" s="127"/>
    </row>
    <row r="9" spans="1:11" ht="20" customHeight="1" x14ac:dyDescent="0.15">
      <c r="A9" s="89" t="str">
        <f>'Beoordelen open vragen'!A9</f>
        <v>6.1.4	DE BELADERSPOOL</v>
      </c>
      <c r="B9" s="8"/>
      <c r="C9" s="9" t="s">
        <v>76</v>
      </c>
      <c r="D9" s="15"/>
      <c r="E9" s="8"/>
      <c r="F9" s="9" t="s">
        <v>76</v>
      </c>
      <c r="G9" s="15"/>
      <c r="H9" s="8"/>
      <c r="I9" s="9" t="s">
        <v>76</v>
      </c>
      <c r="J9" s="15"/>
    </row>
    <row r="10" spans="1:11" ht="180" customHeight="1" x14ac:dyDescent="0.15">
      <c r="A10" s="90" t="str">
        <f>'Beoordelen open vragen'!A10</f>
        <v>Inschrijver dient te beschrijven op maximaal 1 A4 (toe te voegen op TenderNed) hoe groot de pool van beladers moet zijn die de opdrachtnemer beschikbaar moet stellen om een vraag voor 40 beladers in 1 week te kunnen beantwoorden. Tevens beschrijft inschrijver hoe zij commercieel richting Avalex om gaat met een belader die binnen 20 werkdagen na aanvang niet meer beschikbaar is en zoomt daarbij minimaal in op de kosten voor kleding en instructie. Tenslotte beschrijft inschrijver op welke wijze (bijvoorbeeld door middel van een incentive) zij ervoor zorgt dat beladers beschikbaar blijven in de pool voor Avalex.</v>
      </c>
      <c r="B10" s="8"/>
      <c r="C10" s="126" t="s">
        <v>4</v>
      </c>
      <c r="D10" s="127"/>
      <c r="E10" s="8"/>
      <c r="F10" s="126" t="s">
        <v>4</v>
      </c>
      <c r="G10" s="127"/>
      <c r="H10" s="8"/>
      <c r="I10" s="126" t="s">
        <v>4</v>
      </c>
      <c r="J10" s="127"/>
    </row>
    <row r="11" spans="1:11" ht="20" customHeight="1" x14ac:dyDescent="0.15">
      <c r="A11" s="89" t="str">
        <f>'Beoordelen open vragen'!A11</f>
        <v>6.1.5	ACCOUNTMANAGEMENT</v>
      </c>
      <c r="B11" s="8"/>
      <c r="C11" s="9" t="s">
        <v>76</v>
      </c>
      <c r="D11" s="15"/>
      <c r="E11" s="8"/>
      <c r="F11" s="9" t="s">
        <v>76</v>
      </c>
      <c r="G11" s="15"/>
      <c r="H11" s="8"/>
      <c r="I11" s="9" t="s">
        <v>76</v>
      </c>
      <c r="J11" s="15"/>
    </row>
    <row r="12" spans="1:11" ht="180" customHeight="1" x14ac:dyDescent="0.15">
      <c r="A12" s="90" t="str">
        <f>'Beoordelen open vragen'!A12</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welke afdeling/ leidinggevende van de opdrachtgever wil voeren; 
•	op welke objectieve en meetbare wijze toetst inschrijver de medewerkerstevredenheid en de klanttevredenheid;
•	hoe zij dit denkt te gaan organiseren en welke onderwerpen hierbij minimaal aan bod komen. </v>
      </c>
      <c r="B12" s="8"/>
      <c r="C12" s="126" t="s">
        <v>4</v>
      </c>
      <c r="D12" s="127"/>
      <c r="E12" s="8"/>
      <c r="F12" s="126" t="s">
        <v>4</v>
      </c>
      <c r="G12" s="127"/>
      <c r="H12" s="8"/>
      <c r="I12" s="126" t="s">
        <v>4</v>
      </c>
      <c r="J12" s="127"/>
    </row>
    <row r="13" spans="1:11" ht="20" customHeight="1" x14ac:dyDescent="0.15">
      <c r="A13" s="89" t="str">
        <f>'Beoordelen open vragen'!A13</f>
        <v>6.1.6	PRAKTIJKCASUS</v>
      </c>
      <c r="B13" s="8"/>
      <c r="C13" s="9" t="s">
        <v>76</v>
      </c>
      <c r="D13" s="15"/>
      <c r="E13" s="8"/>
      <c r="F13" s="9" t="s">
        <v>76</v>
      </c>
      <c r="G13" s="15"/>
      <c r="H13" s="8"/>
      <c r="I13" s="9" t="s">
        <v>76</v>
      </c>
      <c r="J13" s="15"/>
    </row>
    <row r="14" spans="1:11" ht="180" customHeight="1" x14ac:dyDescent="0.15">
      <c r="A14" s="90" t="str">
        <f>'Beoordelen open vragen'!A14</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4" s="8"/>
      <c r="C14" s="126" t="s">
        <v>4</v>
      </c>
      <c r="D14" s="127"/>
      <c r="E14" s="8"/>
      <c r="F14" s="126" t="s">
        <v>4</v>
      </c>
      <c r="G14" s="127"/>
      <c r="H14" s="8"/>
      <c r="I14" s="126" t="s">
        <v>4</v>
      </c>
      <c r="J14" s="127"/>
    </row>
    <row r="15" spans="1:11" ht="15" customHeight="1" x14ac:dyDescent="0.15">
      <c r="A15" s="79"/>
      <c r="B15" s="37"/>
      <c r="C15" s="132"/>
      <c r="D15" s="133"/>
      <c r="E15" s="37"/>
      <c r="F15" s="132"/>
      <c r="G15" s="133"/>
      <c r="H15" s="37"/>
      <c r="I15" s="80"/>
      <c r="J15" s="81"/>
    </row>
    <row r="17" spans="1:10" ht="33" customHeight="1" x14ac:dyDescent="0.15">
      <c r="A17" s="51" t="str">
        <f>'Beoordelen interview'!A1</f>
        <v>INTERVIEW SLEUTELFUNCTIONARISSEN</v>
      </c>
      <c r="B17" s="7"/>
      <c r="C17" s="128" t="s">
        <v>15</v>
      </c>
      <c r="D17" s="129"/>
      <c r="E17" s="7"/>
      <c r="F17" s="128" t="s">
        <v>15</v>
      </c>
      <c r="G17" s="129"/>
      <c r="H17" s="7"/>
      <c r="I17" s="128" t="s">
        <v>15</v>
      </c>
      <c r="J17" s="129"/>
    </row>
    <row r="18" spans="1:10" s="1" customFormat="1" ht="20" customHeight="1" x14ac:dyDescent="0.15">
      <c r="A18" s="122" t="str">
        <f>'Beoordelen interview'!A4:A4</f>
        <v>Vraag 1</v>
      </c>
      <c r="B18" s="28"/>
      <c r="C18" s="29" t="s">
        <v>76</v>
      </c>
      <c r="D18" s="30"/>
      <c r="E18" s="28"/>
      <c r="F18" s="29" t="s">
        <v>76</v>
      </c>
      <c r="G18" s="30"/>
      <c r="H18" s="28"/>
      <c r="I18" s="31" t="s">
        <v>76</v>
      </c>
      <c r="J18" s="30"/>
    </row>
    <row r="19" spans="1:10" s="1" customFormat="1" ht="180" customHeight="1" x14ac:dyDescent="0.15">
      <c r="A19" s="123"/>
      <c r="B19" s="28"/>
      <c r="C19" s="124" t="s">
        <v>4</v>
      </c>
      <c r="D19" s="125"/>
      <c r="E19" s="28"/>
      <c r="F19" s="124" t="s">
        <v>4</v>
      </c>
      <c r="G19" s="125"/>
      <c r="H19" s="28"/>
      <c r="I19" s="124" t="s">
        <v>4</v>
      </c>
      <c r="J19" s="125"/>
    </row>
    <row r="20" spans="1:10" s="1" customFormat="1" ht="20" customHeight="1" x14ac:dyDescent="0.15">
      <c r="A20" s="122" t="str">
        <f>'Beoordelen interview'!A5:A5</f>
        <v>Vraag 2</v>
      </c>
      <c r="B20" s="28"/>
      <c r="C20" s="29" t="s">
        <v>76</v>
      </c>
      <c r="D20" s="30"/>
      <c r="E20" s="28"/>
      <c r="F20" s="29" t="s">
        <v>76</v>
      </c>
      <c r="G20" s="30"/>
      <c r="H20" s="28"/>
      <c r="I20" s="31" t="s">
        <v>76</v>
      </c>
      <c r="J20" s="30"/>
    </row>
    <row r="21" spans="1:10" s="1" customFormat="1" ht="180" customHeight="1" x14ac:dyDescent="0.15">
      <c r="A21" s="123"/>
      <c r="B21" s="28"/>
      <c r="C21" s="124" t="s">
        <v>4</v>
      </c>
      <c r="D21" s="125"/>
      <c r="E21" s="28"/>
      <c r="F21" s="124" t="s">
        <v>4</v>
      </c>
      <c r="G21" s="125"/>
      <c r="H21" s="28"/>
      <c r="I21" s="124" t="s">
        <v>4</v>
      </c>
      <c r="J21" s="125"/>
    </row>
    <row r="22" spans="1:10" s="1" customFormat="1" ht="20" customHeight="1" x14ac:dyDescent="0.15">
      <c r="A22" s="122" t="str">
        <f>'Beoordelen interview'!A6:A6</f>
        <v>Vraag 3</v>
      </c>
      <c r="B22" s="28"/>
      <c r="C22" s="29" t="s">
        <v>76</v>
      </c>
      <c r="D22" s="30"/>
      <c r="E22" s="28"/>
      <c r="F22" s="29" t="s">
        <v>76</v>
      </c>
      <c r="G22" s="30"/>
      <c r="H22" s="28"/>
      <c r="I22" s="31" t="s">
        <v>76</v>
      </c>
      <c r="J22" s="30"/>
    </row>
    <row r="23" spans="1:10" s="1" customFormat="1" ht="181" customHeight="1" x14ac:dyDescent="0.15">
      <c r="A23" s="123"/>
      <c r="B23" s="28"/>
      <c r="C23" s="124" t="s">
        <v>4</v>
      </c>
      <c r="D23" s="125"/>
      <c r="E23" s="28"/>
      <c r="F23" s="124" t="s">
        <v>4</v>
      </c>
      <c r="G23" s="125"/>
      <c r="H23" s="28"/>
      <c r="I23" s="124" t="s">
        <v>4</v>
      </c>
      <c r="J23" s="125"/>
    </row>
    <row r="24" spans="1:10" s="1" customFormat="1" ht="20" customHeight="1" x14ac:dyDescent="0.15">
      <c r="A24" s="122" t="str">
        <f>'Beoordelen interview'!A7:A7</f>
        <v>Vraag 4</v>
      </c>
      <c r="B24" s="28"/>
      <c r="C24" s="29" t="s">
        <v>76</v>
      </c>
      <c r="D24" s="30"/>
      <c r="E24" s="28"/>
      <c r="F24" s="29" t="s">
        <v>76</v>
      </c>
      <c r="G24" s="30"/>
      <c r="H24" s="28"/>
      <c r="I24" s="31" t="s">
        <v>76</v>
      </c>
      <c r="J24" s="30"/>
    </row>
    <row r="25" spans="1:10" s="1" customFormat="1" ht="180" customHeight="1" x14ac:dyDescent="0.15">
      <c r="A25" s="123"/>
      <c r="B25" s="28"/>
      <c r="C25" s="124" t="s">
        <v>4</v>
      </c>
      <c r="D25" s="125"/>
      <c r="E25" s="28"/>
      <c r="F25" s="124" t="s">
        <v>4</v>
      </c>
      <c r="G25" s="125"/>
      <c r="H25" s="28"/>
      <c r="I25" s="124" t="s">
        <v>4</v>
      </c>
      <c r="J25" s="125"/>
    </row>
    <row r="26" spans="1:10" s="1" customFormat="1" ht="20" customHeight="1" x14ac:dyDescent="0.15">
      <c r="A26" s="122" t="str">
        <f>'Beoordelen interview'!A8:A8</f>
        <v>Vraag 5</v>
      </c>
      <c r="B26" s="28"/>
      <c r="C26" s="29" t="s">
        <v>76</v>
      </c>
      <c r="D26" s="30"/>
      <c r="E26" s="28"/>
      <c r="F26" s="29" t="s">
        <v>76</v>
      </c>
      <c r="G26" s="30"/>
      <c r="H26" s="28"/>
      <c r="I26" s="31" t="s">
        <v>76</v>
      </c>
      <c r="J26" s="30"/>
    </row>
    <row r="27" spans="1:10" s="1" customFormat="1" ht="180" customHeight="1" x14ac:dyDescent="0.15">
      <c r="A27" s="123"/>
      <c r="B27" s="28"/>
      <c r="C27" s="124" t="s">
        <v>4</v>
      </c>
      <c r="D27" s="125"/>
      <c r="E27" s="28"/>
      <c r="F27" s="124" t="s">
        <v>4</v>
      </c>
      <c r="G27" s="125"/>
      <c r="H27" s="28"/>
      <c r="I27" s="124" t="s">
        <v>4</v>
      </c>
      <c r="J27" s="125"/>
    </row>
  </sheetData>
  <sheetProtection algorithmName="SHA-512" hashValue="pTKGXyfNl9Xdqz6Sy3caMF/WRa+fm98T0COnAuAVCOvGslj73poWdBlri/ZnQecjx7cORpEhmPQg9lRkTSPjdw==" saltValue="TuGPxWFiTEe/o6AIhW9qVQ==" spinCount="100000" sheet="1" objects="1" scenarios="1"/>
  <mergeCells count="49">
    <mergeCell ref="I19:J19"/>
    <mergeCell ref="A24:A25"/>
    <mergeCell ref="C25:D25"/>
    <mergeCell ref="F25:G25"/>
    <mergeCell ref="I25:J25"/>
    <mergeCell ref="A18:A19"/>
    <mergeCell ref="C19:D19"/>
    <mergeCell ref="F19:G19"/>
    <mergeCell ref="C23:D23"/>
    <mergeCell ref="F23:G23"/>
    <mergeCell ref="A20:A21"/>
    <mergeCell ref="C21:D21"/>
    <mergeCell ref="F21:G21"/>
    <mergeCell ref="I21:J21"/>
    <mergeCell ref="A22:A23"/>
    <mergeCell ref="I23:J23"/>
    <mergeCell ref="C15:D15"/>
    <mergeCell ref="F15:G15"/>
    <mergeCell ref="C17:D17"/>
    <mergeCell ref="F17:G17"/>
    <mergeCell ref="I17:J17"/>
    <mergeCell ref="C12:D12"/>
    <mergeCell ref="F12:G12"/>
    <mergeCell ref="I12:J12"/>
    <mergeCell ref="C14:D14"/>
    <mergeCell ref="F14:G14"/>
    <mergeCell ref="I14:J14"/>
    <mergeCell ref="C8:D8"/>
    <mergeCell ref="F8:G8"/>
    <mergeCell ref="I8:J8"/>
    <mergeCell ref="C10:D10"/>
    <mergeCell ref="F10:G10"/>
    <mergeCell ref="I10:J10"/>
    <mergeCell ref="A26:A27"/>
    <mergeCell ref="C27:D27"/>
    <mergeCell ref="F27:G27"/>
    <mergeCell ref="I27:J27"/>
    <mergeCell ref="C1:D1"/>
    <mergeCell ref="F1:G1"/>
    <mergeCell ref="I1:J1"/>
    <mergeCell ref="C2:D2"/>
    <mergeCell ref="F2:G2"/>
    <mergeCell ref="I2:J2"/>
    <mergeCell ref="C4:D4"/>
    <mergeCell ref="F4:G4"/>
    <mergeCell ref="I4:J4"/>
    <mergeCell ref="C6:D6"/>
    <mergeCell ref="F6:G6"/>
    <mergeCell ref="I6:J6"/>
  </mergeCells>
  <dataValidations count="1">
    <dataValidation type="list" errorStyle="warning" allowBlank="1" showErrorMessage="1" error="Voer juiste waarde in. " sqref="C5 F5 I5 C7 F7 I7 C9 F9 I9 C11 F11 I11 C3 F3 I3 C13 F13 I13 C18 C20 I18 I20 C22 I22 F18 F20 F22 C24 I24 F24 C26 I26 F26" xr:uid="{05EA615F-1F9A-254B-83A8-05B068BF09AA}">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4E117-BB01-314D-96D4-7BFAB0DBC14A}">
  <dimension ref="A1:K27"/>
  <sheetViews>
    <sheetView showGridLines="0" topLeftCell="A9" workbookViewId="0">
      <selection activeCell="C18" sqref="C18"/>
    </sheetView>
  </sheetViews>
  <sheetFormatPr baseColWidth="10" defaultColWidth="8.83203125" defaultRowHeight="13" x14ac:dyDescent="0.15"/>
  <cols>
    <col min="1" max="1" width="10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50" t="s">
        <v>64</v>
      </c>
      <c r="B1" s="11"/>
      <c r="C1" s="170" t="str">
        <f>'Beoordelaar 1'!C1</f>
        <v>&lt;NAAM INSCHRIJVER&gt;</v>
      </c>
      <c r="D1" s="171"/>
      <c r="E1" s="11"/>
      <c r="F1" s="170" t="str">
        <f>'Beoordelaar 1'!F1</f>
        <v>&lt;NAAM INSCHRIJVER&gt;</v>
      </c>
      <c r="G1" s="171"/>
      <c r="H1" s="11"/>
      <c r="I1" s="170" t="str">
        <f>'Beoordelaar 1'!I1</f>
        <v>&lt;NAAM INSCHRIJVER&gt;</v>
      </c>
      <c r="J1" s="171"/>
      <c r="K1" s="3"/>
    </row>
    <row r="2" spans="1:11" ht="33" customHeight="1" x14ac:dyDescent="0.15">
      <c r="A2" s="51" t="s">
        <v>45</v>
      </c>
      <c r="B2" s="7"/>
      <c r="C2" s="128" t="s">
        <v>15</v>
      </c>
      <c r="D2" s="129"/>
      <c r="E2" s="7"/>
      <c r="F2" s="128" t="s">
        <v>15</v>
      </c>
      <c r="G2" s="129"/>
      <c r="H2" s="7"/>
      <c r="I2" s="128" t="s">
        <v>15</v>
      </c>
      <c r="J2" s="129"/>
    </row>
    <row r="3" spans="1:11" ht="20" customHeight="1" x14ac:dyDescent="0.15">
      <c r="A3" s="89" t="str">
        <f>'Beoordelen open vragen'!A3</f>
        <v>6.1.1	PLAN VAN AANPAK AANVANG DIENSTVERLENING</v>
      </c>
      <c r="B3" s="8"/>
      <c r="C3" s="9" t="s">
        <v>76</v>
      </c>
      <c r="D3" s="10"/>
      <c r="E3" s="8"/>
      <c r="F3" s="9" t="s">
        <v>76</v>
      </c>
      <c r="G3" s="10"/>
      <c r="H3" s="8"/>
      <c r="I3" s="9" t="s">
        <v>76</v>
      </c>
      <c r="J3" s="10"/>
    </row>
    <row r="4" spans="1:11" ht="180" customHeight="1" x14ac:dyDescent="0.15">
      <c r="A4" s="90" t="str">
        <f>'Beoordelen open vragen'!A4</f>
        <v>Inschrijver dient te beschrijven op maximaal 2 A4 (toe te voegen op TenderNed) op welke wijze zij bij aanvang van de opdracht zich gaat verdiepen in de organisatie van de opdrachtgever, in de veel voorkomende vraagstukken en hoe zij haar dienstverlening gaat afstemmen op de uitvoering van de nadere opdrachten. Inschrijver beschrijft hier minimaal een realistisch tijdspad, communicatieplan, hoe zij omgaat met lopende contracten met bestaande partners en een verwachte inzet (in tijd) van de opdrachtgever. Daarnaast beschrijft inschrijver op welke wijze zij zich gaat inleven in de organisatie van de opdrachtgever.</v>
      </c>
      <c r="B4" s="8"/>
      <c r="C4" s="126" t="s">
        <v>4</v>
      </c>
      <c r="D4" s="127"/>
      <c r="E4" s="8"/>
      <c r="F4" s="126" t="s">
        <v>4</v>
      </c>
      <c r="G4" s="127"/>
      <c r="H4" s="8"/>
      <c r="I4" s="126" t="s">
        <v>4</v>
      </c>
      <c r="J4" s="127"/>
    </row>
    <row r="5" spans="1:11" ht="20" customHeight="1" x14ac:dyDescent="0.15">
      <c r="A5" s="89" t="str">
        <f>'Beoordelen open vragen'!A5</f>
        <v>6.1.2	GOED WERKGEVERSCHAP</v>
      </c>
      <c r="B5" s="8"/>
      <c r="C5" s="9" t="s">
        <v>76</v>
      </c>
      <c r="D5" s="15"/>
      <c r="E5" s="8"/>
      <c r="F5" s="9" t="s">
        <v>76</v>
      </c>
      <c r="G5" s="15"/>
      <c r="H5" s="8"/>
      <c r="I5" s="9" t="s">
        <v>76</v>
      </c>
      <c r="J5" s="15"/>
    </row>
    <row r="6" spans="1:11" ht="180" customHeight="1" x14ac:dyDescent="0.15">
      <c r="A6" s="90" t="str">
        <f>'Beoordelen open vragen'!A6</f>
        <v xml:space="preserve">Inschrijver dient te beschrijven op maximaal 2 A4 (toe te voegen op TenderNed) op welke wijze zij invulling geef aan goed werkgeverschap en beschrijft hierbij minimaal de volgende punten;
1.	communicatie met potentiële kandidaten;
2.	communicatie met personeel onder contract;
3.	het binden en motiveren van potentiële kandidaten aan de organisatie van de inschrijver;
4.	het binden en motiveren van ingezet personeel aan de organisatie van de inschrijver;
5.	op welke wijze zij invulling geeft aan duurzame inzetbaarheid van uitgeleende medewerkers en verzuimpreventie;
6.	Welke cursussen zij beladers uit de pool voor Avalex biedt;
7.	op welke wijze zij invulling geeft aan een vitaliteitsprogramma voor haar beladers. </v>
      </c>
      <c r="B6" s="8"/>
      <c r="C6" s="126" t="s">
        <v>4</v>
      </c>
      <c r="D6" s="127"/>
      <c r="E6" s="8"/>
      <c r="F6" s="126" t="s">
        <v>4</v>
      </c>
      <c r="G6" s="127"/>
      <c r="H6" s="8"/>
      <c r="I6" s="126" t="s">
        <v>4</v>
      </c>
      <c r="J6" s="127"/>
    </row>
    <row r="7" spans="1:11" ht="20" customHeight="1" x14ac:dyDescent="0.15">
      <c r="A7" s="89" t="str">
        <f>'Beoordelen open vragen'!A7</f>
        <v>6.1.3	OPVANGEN PLEKKEN DALEN</v>
      </c>
      <c r="B7" s="8"/>
      <c r="C7" s="9" t="s">
        <v>76</v>
      </c>
      <c r="D7" s="15"/>
      <c r="E7" s="8"/>
      <c r="F7" s="9" t="s">
        <v>76</v>
      </c>
      <c r="G7" s="15"/>
      <c r="H7" s="8"/>
      <c r="I7" s="9" t="s">
        <v>76</v>
      </c>
      <c r="J7" s="15"/>
    </row>
    <row r="8" spans="1:11" ht="180" customHeight="1" x14ac:dyDescent="0.15">
      <c r="A8" s="90" t="str">
        <f>'Beoordelen open vragen'!A8</f>
        <v>Inschrijver dient te beschrijven op maximaal 1 A4 (toe te voegen op TenderNed) op welke zij invulling geeft aan werk voor haar medewerkers gedurende de uren dat zij niet werkzaam kunnen zijn voor de opdrachtgever om hun voldoende uren/ inkomen te kunnen bieden. Dit betreft de volgende momenten;
-	inzet na de 6 uur (dus tot en met 8 uren) gedurende werkdagen;
-	inzet tijdens dinsdag en donderdag als zij niet ingezet kunnen worden bij de opdrachtgever.</v>
      </c>
      <c r="B8" s="8"/>
      <c r="C8" s="126" t="s">
        <v>4</v>
      </c>
      <c r="D8" s="127"/>
      <c r="E8" s="8"/>
      <c r="F8" s="126" t="s">
        <v>4</v>
      </c>
      <c r="G8" s="127"/>
      <c r="H8" s="8"/>
      <c r="I8" s="126" t="s">
        <v>4</v>
      </c>
      <c r="J8" s="127"/>
    </row>
    <row r="9" spans="1:11" ht="20" customHeight="1" x14ac:dyDescent="0.15">
      <c r="A9" s="89" t="str">
        <f>'Beoordelen open vragen'!A9</f>
        <v>6.1.4	DE BELADERSPOOL</v>
      </c>
      <c r="B9" s="8"/>
      <c r="C9" s="9" t="s">
        <v>76</v>
      </c>
      <c r="D9" s="15"/>
      <c r="E9" s="8"/>
      <c r="F9" s="9" t="s">
        <v>76</v>
      </c>
      <c r="G9" s="15"/>
      <c r="H9" s="8"/>
      <c r="I9" s="9" t="s">
        <v>76</v>
      </c>
      <c r="J9" s="15"/>
    </row>
    <row r="10" spans="1:11" ht="180" customHeight="1" x14ac:dyDescent="0.15">
      <c r="A10" s="90" t="str">
        <f>'Beoordelen open vragen'!A10</f>
        <v>Inschrijver dient te beschrijven op maximaal 1 A4 (toe te voegen op TenderNed) hoe groot de pool van beladers moet zijn die de opdrachtnemer beschikbaar moet stellen om een vraag voor 40 beladers in 1 week te kunnen beantwoorden. Tevens beschrijft inschrijver hoe zij commercieel richting Avalex om gaat met een belader die binnen 20 werkdagen na aanvang niet meer beschikbaar is en zoomt daarbij minimaal in op de kosten voor kleding en instructie. Tenslotte beschrijft inschrijver op welke wijze (bijvoorbeeld door middel van een incentive) zij ervoor zorgt dat beladers beschikbaar blijven in de pool voor Avalex.</v>
      </c>
      <c r="B10" s="8"/>
      <c r="C10" s="126" t="s">
        <v>4</v>
      </c>
      <c r="D10" s="127"/>
      <c r="E10" s="8"/>
      <c r="F10" s="126" t="s">
        <v>4</v>
      </c>
      <c r="G10" s="127"/>
      <c r="H10" s="8"/>
      <c r="I10" s="126" t="s">
        <v>4</v>
      </c>
      <c r="J10" s="127"/>
    </row>
    <row r="11" spans="1:11" ht="20" customHeight="1" x14ac:dyDescent="0.15">
      <c r="A11" s="89" t="str">
        <f>'Beoordelen open vragen'!A11</f>
        <v>6.1.5	ACCOUNTMANAGEMENT</v>
      </c>
      <c r="B11" s="8"/>
      <c r="C11" s="9" t="s">
        <v>76</v>
      </c>
      <c r="D11" s="15"/>
      <c r="E11" s="8"/>
      <c r="F11" s="9" t="s">
        <v>76</v>
      </c>
      <c r="G11" s="15"/>
      <c r="H11" s="8"/>
      <c r="I11" s="9" t="s">
        <v>76</v>
      </c>
      <c r="J11" s="15"/>
    </row>
    <row r="12" spans="1:11" ht="180" customHeight="1" x14ac:dyDescent="0.15">
      <c r="A12" s="90" t="str">
        <f>'Beoordelen open vragen'!A12</f>
        <v xml:space="preserve">Inschrijver dient te beschrijven op maximaal 1 A4 (toe te voegen op TenderNed) hoe zij invulling denkt te gaan geven aan accountmanagement na een eventuele gunning. In de beantwoording beschrijft inschrijver minimaal het volgende: 
•	welk niveau accountmanagement zij gaat inzetten; 
•	op welke wijze zij de opdrachtgever gaat ondersteunen in het verder ontwikkelen van de relatie met kandidaten en opdrachtnemer; 
•	met welke frequentie zij overleggen met welke afdeling/ leidinggevende van de opdrachtgever wil voeren; 
•	op welke objectieve en meetbare wijze toetst inschrijver de medewerkerstevredenheid en de klanttevredenheid;
•	hoe zij dit denkt te gaan organiseren en welke onderwerpen hierbij minimaal aan bod komen. </v>
      </c>
      <c r="B12" s="8"/>
      <c r="C12" s="126" t="s">
        <v>4</v>
      </c>
      <c r="D12" s="127"/>
      <c r="E12" s="8"/>
      <c r="F12" s="126" t="s">
        <v>4</v>
      </c>
      <c r="G12" s="127"/>
      <c r="H12" s="8"/>
      <c r="I12" s="126" t="s">
        <v>4</v>
      </c>
      <c r="J12" s="127"/>
    </row>
    <row r="13" spans="1:11" ht="20" customHeight="1" x14ac:dyDescent="0.15">
      <c r="A13" s="89" t="str">
        <f>'Beoordelen open vragen'!A13</f>
        <v>6.1.6	PRAKTIJKCASUS</v>
      </c>
      <c r="B13" s="8"/>
      <c r="C13" s="9" t="s">
        <v>76</v>
      </c>
      <c r="D13" s="15"/>
      <c r="E13" s="8"/>
      <c r="F13" s="9" t="s">
        <v>76</v>
      </c>
      <c r="G13" s="15"/>
      <c r="H13" s="8"/>
      <c r="I13" s="9" t="s">
        <v>76</v>
      </c>
      <c r="J13" s="15"/>
    </row>
    <row r="14" spans="1:11" ht="180" customHeight="1" x14ac:dyDescent="0.15">
      <c r="A14" s="90" t="str">
        <f>'Beoordelen open vragen'!A14</f>
        <v>Inschrijver dient te beschrijven op maximaal 1 A4 (toe te voegen op TenderNed) hoe zij invulling denkt te gaan geven aan de praktijkcasus. Uw uitzendkracht wordt gepest tijdens het werk en bespreekt dit met uw intercedent/ vertegenwoordiger. De uitzendkracht wil eigenlijk niet zeggen wie de pester is maar leidt er ogenschijnlijk enorm onder en overweegt zich ziek te melden. Uw uitzendkracht is bang voor de baan en gevolgen van het melden als ‘klokkenluider’. Wat is uw plan van aanpak;
•	richting de leidinggevende;
•	richting de contractmanager van de opdrachtgever;
•	richting de uitzendkracht;
•	richting andere uitzendkrachten die de opdrachtgever afneemt.
Met als doel om de medewerker voldoende vertrouwen en motivatie te geven om als uitzendkracht en later als vaste medewerker gemotiveerd en met vertrouwen (veilig voelen) in dienst te treden.</v>
      </c>
      <c r="B14" s="8"/>
      <c r="C14" s="126" t="s">
        <v>4</v>
      </c>
      <c r="D14" s="127"/>
      <c r="E14" s="8"/>
      <c r="F14" s="126" t="s">
        <v>4</v>
      </c>
      <c r="G14" s="127"/>
      <c r="H14" s="8"/>
      <c r="I14" s="126" t="s">
        <v>4</v>
      </c>
      <c r="J14" s="127"/>
    </row>
    <row r="15" spans="1:11" ht="15" customHeight="1" x14ac:dyDescent="0.15">
      <c r="A15" s="79"/>
      <c r="B15" s="37"/>
      <c r="C15" s="132"/>
      <c r="D15" s="133"/>
      <c r="E15" s="37"/>
      <c r="F15" s="132"/>
      <c r="G15" s="133"/>
      <c r="H15" s="37"/>
      <c r="I15" s="80"/>
      <c r="J15" s="81"/>
    </row>
    <row r="17" spans="1:10" ht="33" customHeight="1" x14ac:dyDescent="0.15">
      <c r="A17" s="51" t="str">
        <f>'Beoordelen interview'!A1</f>
        <v>INTERVIEW SLEUTELFUNCTIONARISSEN</v>
      </c>
      <c r="B17" s="7"/>
      <c r="C17" s="128" t="s">
        <v>15</v>
      </c>
      <c r="D17" s="129"/>
      <c r="E17" s="7"/>
      <c r="F17" s="128" t="s">
        <v>15</v>
      </c>
      <c r="G17" s="129"/>
      <c r="H17" s="7"/>
      <c r="I17" s="128" t="s">
        <v>15</v>
      </c>
      <c r="J17" s="129"/>
    </row>
    <row r="18" spans="1:10" s="1" customFormat="1" ht="20" customHeight="1" x14ac:dyDescent="0.15">
      <c r="A18" s="122" t="str">
        <f>'Beoordelen interview'!A4:A4</f>
        <v>Vraag 1</v>
      </c>
      <c r="B18" s="28"/>
      <c r="C18" s="29" t="s">
        <v>76</v>
      </c>
      <c r="D18" s="30"/>
      <c r="E18" s="28"/>
      <c r="F18" s="29" t="s">
        <v>76</v>
      </c>
      <c r="G18" s="30"/>
      <c r="H18" s="28"/>
      <c r="I18" s="31" t="s">
        <v>76</v>
      </c>
      <c r="J18" s="30"/>
    </row>
    <row r="19" spans="1:10" s="1" customFormat="1" ht="180" customHeight="1" x14ac:dyDescent="0.15">
      <c r="A19" s="123"/>
      <c r="B19" s="28"/>
      <c r="C19" s="124" t="s">
        <v>4</v>
      </c>
      <c r="D19" s="125"/>
      <c r="E19" s="28"/>
      <c r="F19" s="124" t="s">
        <v>4</v>
      </c>
      <c r="G19" s="125"/>
      <c r="H19" s="28"/>
      <c r="I19" s="124" t="s">
        <v>4</v>
      </c>
      <c r="J19" s="125"/>
    </row>
    <row r="20" spans="1:10" s="1" customFormat="1" ht="20" customHeight="1" x14ac:dyDescent="0.15">
      <c r="A20" s="122" t="str">
        <f>'Beoordelen interview'!A5:A5</f>
        <v>Vraag 2</v>
      </c>
      <c r="B20" s="28"/>
      <c r="C20" s="29" t="s">
        <v>76</v>
      </c>
      <c r="D20" s="30"/>
      <c r="E20" s="28"/>
      <c r="F20" s="29" t="s">
        <v>76</v>
      </c>
      <c r="G20" s="30"/>
      <c r="H20" s="28"/>
      <c r="I20" s="31" t="s">
        <v>76</v>
      </c>
      <c r="J20" s="30"/>
    </row>
    <row r="21" spans="1:10" s="1" customFormat="1" ht="180" customHeight="1" x14ac:dyDescent="0.15">
      <c r="A21" s="123"/>
      <c r="B21" s="28"/>
      <c r="C21" s="124" t="s">
        <v>4</v>
      </c>
      <c r="D21" s="125"/>
      <c r="E21" s="28"/>
      <c r="F21" s="124" t="s">
        <v>4</v>
      </c>
      <c r="G21" s="125"/>
      <c r="H21" s="28"/>
      <c r="I21" s="124" t="s">
        <v>4</v>
      </c>
      <c r="J21" s="125"/>
    </row>
    <row r="22" spans="1:10" s="1" customFormat="1" ht="20" customHeight="1" x14ac:dyDescent="0.15">
      <c r="A22" s="122" t="str">
        <f>'Beoordelen interview'!A6:A6</f>
        <v>Vraag 3</v>
      </c>
      <c r="B22" s="28"/>
      <c r="C22" s="29" t="s">
        <v>76</v>
      </c>
      <c r="D22" s="30"/>
      <c r="E22" s="28"/>
      <c r="F22" s="29" t="s">
        <v>76</v>
      </c>
      <c r="G22" s="30"/>
      <c r="H22" s="28"/>
      <c r="I22" s="31" t="s">
        <v>76</v>
      </c>
      <c r="J22" s="30"/>
    </row>
    <row r="23" spans="1:10" s="1" customFormat="1" ht="181" customHeight="1" x14ac:dyDescent="0.15">
      <c r="A23" s="123"/>
      <c r="B23" s="28"/>
      <c r="C23" s="124" t="s">
        <v>4</v>
      </c>
      <c r="D23" s="125"/>
      <c r="E23" s="28"/>
      <c r="F23" s="124" t="s">
        <v>4</v>
      </c>
      <c r="G23" s="125"/>
      <c r="H23" s="28"/>
      <c r="I23" s="124" t="s">
        <v>4</v>
      </c>
      <c r="J23" s="125"/>
    </row>
    <row r="24" spans="1:10" s="1" customFormat="1" ht="20" customHeight="1" x14ac:dyDescent="0.15">
      <c r="A24" s="122" t="str">
        <f>'Beoordelen interview'!A7:A7</f>
        <v>Vraag 4</v>
      </c>
      <c r="B24" s="28"/>
      <c r="C24" s="29" t="s">
        <v>76</v>
      </c>
      <c r="D24" s="30"/>
      <c r="E24" s="28"/>
      <c r="F24" s="29" t="s">
        <v>76</v>
      </c>
      <c r="G24" s="30"/>
      <c r="H24" s="28"/>
      <c r="I24" s="31" t="s">
        <v>76</v>
      </c>
      <c r="J24" s="30"/>
    </row>
    <row r="25" spans="1:10" s="1" customFormat="1" ht="180" customHeight="1" x14ac:dyDescent="0.15">
      <c r="A25" s="123"/>
      <c r="B25" s="28"/>
      <c r="C25" s="124" t="s">
        <v>4</v>
      </c>
      <c r="D25" s="125"/>
      <c r="E25" s="28"/>
      <c r="F25" s="124" t="s">
        <v>4</v>
      </c>
      <c r="G25" s="125"/>
      <c r="H25" s="28"/>
      <c r="I25" s="124" t="s">
        <v>4</v>
      </c>
      <c r="J25" s="125"/>
    </row>
    <row r="26" spans="1:10" s="1" customFormat="1" ht="20" customHeight="1" x14ac:dyDescent="0.15">
      <c r="A26" s="122" t="str">
        <f>'Beoordelen interview'!A8:A8</f>
        <v>Vraag 5</v>
      </c>
      <c r="B26" s="28"/>
      <c r="C26" s="29" t="s">
        <v>76</v>
      </c>
      <c r="D26" s="30"/>
      <c r="E26" s="28"/>
      <c r="F26" s="29" t="s">
        <v>76</v>
      </c>
      <c r="G26" s="30"/>
      <c r="H26" s="28"/>
      <c r="I26" s="31" t="s">
        <v>76</v>
      </c>
      <c r="J26" s="30"/>
    </row>
    <row r="27" spans="1:10" s="1" customFormat="1" ht="180" customHeight="1" x14ac:dyDescent="0.15">
      <c r="A27" s="123"/>
      <c r="B27" s="28"/>
      <c r="C27" s="124" t="s">
        <v>4</v>
      </c>
      <c r="D27" s="125"/>
      <c r="E27" s="28"/>
      <c r="F27" s="124" t="s">
        <v>4</v>
      </c>
      <c r="G27" s="125"/>
      <c r="H27" s="28"/>
      <c r="I27" s="124" t="s">
        <v>4</v>
      </c>
      <c r="J27" s="125"/>
    </row>
  </sheetData>
  <sheetProtection algorithmName="SHA-512" hashValue="+S4YOf5PMGtnb4fEiQm+bNnF+rzEcbhbkawm73e8dcqHPz5BpZCWaykpayX+LUu3PoDjzM4TbC9eGtdYW9eEmQ==" saltValue="YVUE4gSXH92or1KfzjQAhA==" spinCount="100000" sheet="1" objects="1" scenarios="1"/>
  <mergeCells count="49">
    <mergeCell ref="A24:A25"/>
    <mergeCell ref="C25:D25"/>
    <mergeCell ref="F25:G25"/>
    <mergeCell ref="I25:J25"/>
    <mergeCell ref="C1:D1"/>
    <mergeCell ref="F1:G1"/>
    <mergeCell ref="I1:J1"/>
    <mergeCell ref="C2:D2"/>
    <mergeCell ref="F2:G2"/>
    <mergeCell ref="I2:J2"/>
    <mergeCell ref="C4:D4"/>
    <mergeCell ref="F4:G4"/>
    <mergeCell ref="I4:J4"/>
    <mergeCell ref="C6:D6"/>
    <mergeCell ref="F6:G6"/>
    <mergeCell ref="I6:J6"/>
    <mergeCell ref="C8:D8"/>
    <mergeCell ref="F8:G8"/>
    <mergeCell ref="I8:J8"/>
    <mergeCell ref="C10:D10"/>
    <mergeCell ref="F10:G10"/>
    <mergeCell ref="I10:J10"/>
    <mergeCell ref="C12:D12"/>
    <mergeCell ref="F12:G12"/>
    <mergeCell ref="I12:J12"/>
    <mergeCell ref="C14:D14"/>
    <mergeCell ref="F14:G14"/>
    <mergeCell ref="I14:J14"/>
    <mergeCell ref="A20:A21"/>
    <mergeCell ref="C21:D21"/>
    <mergeCell ref="F21:G21"/>
    <mergeCell ref="I21:J21"/>
    <mergeCell ref="A22:A23"/>
    <mergeCell ref="A26:A27"/>
    <mergeCell ref="C27:D27"/>
    <mergeCell ref="F27:G27"/>
    <mergeCell ref="I27:J27"/>
    <mergeCell ref="C15:D15"/>
    <mergeCell ref="F15:G15"/>
    <mergeCell ref="C17:D17"/>
    <mergeCell ref="F17:G17"/>
    <mergeCell ref="I17:J17"/>
    <mergeCell ref="A18:A19"/>
    <mergeCell ref="C23:D23"/>
    <mergeCell ref="F23:G23"/>
    <mergeCell ref="I23:J23"/>
    <mergeCell ref="C19:D19"/>
    <mergeCell ref="F19:G19"/>
    <mergeCell ref="I19:J19"/>
  </mergeCells>
  <dataValidations count="1">
    <dataValidation type="list" errorStyle="warning" allowBlank="1" showErrorMessage="1" error="Voer juiste waarde in. " sqref="C5 F5 I5 C7 F7 I7 C9 F9 I9 C11 F11 I11 C3 F3 I3 C13 F13 I13 C18 C20 I18 I20 C22 I22 F18 F20 F22 C24 I24 F24 C26 I26 F26" xr:uid="{43810674-35D5-BC4B-BAF6-88266D764B9E}">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85"/>
  <sheetViews>
    <sheetView showGridLines="0" workbookViewId="0">
      <selection activeCell="D2" sqref="D2:K2"/>
    </sheetView>
  </sheetViews>
  <sheetFormatPr baseColWidth="10" defaultColWidth="8.83203125" defaultRowHeight="15" x14ac:dyDescent="0.2"/>
  <cols>
    <col min="1" max="1" width="60.6640625" customWidth="1"/>
    <col min="2" max="2" width="15.6640625" customWidth="1"/>
    <col min="3" max="3" width="2.83203125" customWidth="1"/>
    <col min="4" max="5" width="26.1640625" customWidth="1"/>
    <col min="6" max="6" width="2.83203125" customWidth="1"/>
    <col min="7" max="8" width="26.1640625" customWidth="1"/>
    <col min="9" max="9" width="5" style="20" customWidth="1"/>
    <col min="10" max="11" width="26.1640625" customWidth="1"/>
  </cols>
  <sheetData>
    <row r="1" spans="1:11" ht="40" customHeight="1" x14ac:dyDescent="0.2">
      <c r="A1" s="160" t="s">
        <v>32</v>
      </c>
      <c r="B1" s="161"/>
      <c r="C1" s="16"/>
      <c r="D1" s="162"/>
      <c r="E1" s="162"/>
      <c r="F1" s="17"/>
      <c r="G1" s="148"/>
      <c r="H1" s="149"/>
      <c r="I1" s="21"/>
      <c r="J1" s="148"/>
      <c r="K1" s="149"/>
    </row>
    <row r="2" spans="1:11" ht="28" customHeight="1" x14ac:dyDescent="0.2">
      <c r="A2" s="158" t="s">
        <v>77</v>
      </c>
      <c r="B2" s="159"/>
      <c r="C2" s="13"/>
      <c r="D2" s="52" t="str">
        <f>'Beoordelaar 1'!C1</f>
        <v>&lt;NAAM INSCHRIJVER&gt;</v>
      </c>
      <c r="E2" s="96" t="s">
        <v>31</v>
      </c>
      <c r="F2" s="32"/>
      <c r="G2" s="52" t="str">
        <f>'Beoordelaar 1'!F1</f>
        <v>&lt;NAAM INSCHRIJVER&gt;</v>
      </c>
      <c r="H2" s="96" t="s">
        <v>31</v>
      </c>
      <c r="I2" s="33"/>
      <c r="J2" s="95" t="str">
        <f>'Beoordelaar 1'!I1</f>
        <v>&lt;NAAM INSCHRIJVER&gt;</v>
      </c>
      <c r="K2" s="96" t="s">
        <v>31</v>
      </c>
    </row>
    <row r="3" spans="1:11" ht="18" customHeight="1" x14ac:dyDescent="0.2">
      <c r="A3" s="164" t="str">
        <f>'Beoordelen open vragen'!A3</f>
        <v>6.1.1	PLAN VAN AANPAK AANVANG DIENSTVERLENING</v>
      </c>
      <c r="B3" s="92" t="s">
        <v>12</v>
      </c>
      <c r="C3" s="13"/>
      <c r="D3" s="55" t="str">
        <f>'Beoordelaar 1'!C3</f>
        <v>SCORE:</v>
      </c>
      <c r="E3" s="134" t="s">
        <v>47</v>
      </c>
      <c r="F3" s="13"/>
      <c r="G3" s="55" t="str">
        <f>'Beoordelaar 1'!F3</f>
        <v>SCORE:</v>
      </c>
      <c r="H3" s="134" t="s">
        <v>47</v>
      </c>
      <c r="I3" s="18"/>
      <c r="J3" s="94" t="str">
        <f>'Beoordelaar 1'!I3</f>
        <v>SCORE:</v>
      </c>
      <c r="K3" s="134" t="s">
        <v>47</v>
      </c>
    </row>
    <row r="4" spans="1:11" ht="18" customHeight="1" x14ac:dyDescent="0.2">
      <c r="A4" s="144"/>
      <c r="B4" s="92" t="s">
        <v>13</v>
      </c>
      <c r="C4" s="13"/>
      <c r="D4" s="55" t="str">
        <f>'Beoordelaar 2'!C3</f>
        <v>SCORE:</v>
      </c>
      <c r="E4" s="134"/>
      <c r="F4" s="13"/>
      <c r="G4" s="55" t="str">
        <f>'Beoordelaar 2'!F3</f>
        <v>SCORE:</v>
      </c>
      <c r="H4" s="134"/>
      <c r="I4" s="18"/>
      <c r="J4" s="55" t="str">
        <f>'Beoordelaar 2'!I3</f>
        <v>SCORE:</v>
      </c>
      <c r="K4" s="134"/>
    </row>
    <row r="5" spans="1:11" ht="18" customHeight="1" x14ac:dyDescent="0.2">
      <c r="A5" s="144"/>
      <c r="B5" s="92" t="s">
        <v>14</v>
      </c>
      <c r="C5" s="13"/>
      <c r="D5" s="55" t="str">
        <f>'Beoordelaar 3'!C3</f>
        <v>SCORE:</v>
      </c>
      <c r="E5" s="134"/>
      <c r="F5" s="13"/>
      <c r="G5" s="55" t="str">
        <f>'Beoordelaar 3'!F3</f>
        <v>SCORE:</v>
      </c>
      <c r="H5" s="134"/>
      <c r="I5" s="18"/>
      <c r="J5" s="55" t="str">
        <f>'Beoordelaar 3'!I3</f>
        <v>SCORE:</v>
      </c>
      <c r="K5" s="134"/>
    </row>
    <row r="6" spans="1:11" ht="18" customHeight="1" x14ac:dyDescent="0.2">
      <c r="A6" s="144"/>
      <c r="B6" s="92" t="s">
        <v>29</v>
      </c>
      <c r="C6" s="13"/>
      <c r="D6" s="56" t="str">
        <f>'Beoordelaar 4'!C3</f>
        <v>SCORE:</v>
      </c>
      <c r="E6" s="134"/>
      <c r="F6" s="13"/>
      <c r="G6" s="56" t="str">
        <f>'Beoordelaar 4'!F3</f>
        <v>SCORE:</v>
      </c>
      <c r="H6" s="134"/>
      <c r="I6" s="18"/>
      <c r="J6" s="56" t="str">
        <f>'Beoordelaar 4'!I3</f>
        <v>SCORE:</v>
      </c>
      <c r="K6" s="134"/>
    </row>
    <row r="7" spans="1:11" ht="18" customHeight="1" x14ac:dyDescent="0.2">
      <c r="A7" s="145"/>
      <c r="B7" s="92" t="s">
        <v>50</v>
      </c>
      <c r="C7" s="13"/>
      <c r="D7" s="56" t="str">
        <f>'Beoordelaar 5'!C3</f>
        <v>SCORE:</v>
      </c>
      <c r="E7" s="134"/>
      <c r="F7" s="13"/>
      <c r="G7" s="56" t="str">
        <f>'Beoordelaar 5'!F3</f>
        <v>SCORE:</v>
      </c>
      <c r="H7" s="134"/>
      <c r="I7" s="18"/>
      <c r="J7" s="56" t="str">
        <f>'Beoordelaar 5'!I3</f>
        <v>SCORE:</v>
      </c>
      <c r="K7" s="134"/>
    </row>
    <row r="8" spans="1:11" ht="20" customHeight="1" x14ac:dyDescent="0.2">
      <c r="A8" s="156" t="s">
        <v>6</v>
      </c>
      <c r="B8" s="157"/>
      <c r="C8" s="13"/>
      <c r="D8" s="57" t="s">
        <v>76</v>
      </c>
      <c r="E8" s="134"/>
      <c r="F8" s="13"/>
      <c r="G8" s="57" t="s">
        <v>76</v>
      </c>
      <c r="H8" s="134"/>
      <c r="I8" s="18"/>
      <c r="J8" s="57" t="s">
        <v>76</v>
      </c>
      <c r="K8" s="134"/>
    </row>
    <row r="9" spans="1:11" ht="20" customHeight="1" x14ac:dyDescent="0.2">
      <c r="A9" s="152"/>
      <c r="B9" s="153"/>
      <c r="C9" s="12"/>
      <c r="D9" s="58" t="str">
        <f>IF(D8="Uitmuntend","€ 5.000",IF(D8="Goed","€ 4.000",IF(D8="Voldoende","€ 1.000",IF(D8="Matig","€ 0",IF(D8="Onvoldoende","KO"," ")))))</f>
        <v xml:space="preserve"> </v>
      </c>
      <c r="E9" s="135"/>
      <c r="F9" s="12"/>
      <c r="G9" s="58" t="str">
        <f>IF(G8="Uitmuntend","€ 5.000",IF(G8="Goed","€ 4.000",IF(G8="Voldoende","€ 1.000",IF(G8="Matig","€ 0",IF(G8="Onvoldoende","KO"," ")))))</f>
        <v xml:space="preserve"> </v>
      </c>
      <c r="H9" s="135"/>
      <c r="I9" s="19"/>
      <c r="J9" s="58" t="str">
        <f>IF(J8="Uitmuntend","€ 5.000",IF(J8="Goed","€ 4.000",IF(J8="Voldoende","€ 1.000",IF(J8="Matig","€ 0",IF(J8="Onvoldoende","KO"," ")))))</f>
        <v xml:space="preserve"> </v>
      </c>
      <c r="K9" s="135"/>
    </row>
    <row r="10" spans="1:11" ht="18" customHeight="1" x14ac:dyDescent="0.2">
      <c r="A10" s="144" t="str">
        <f>'Beoordelen open vragen'!A5</f>
        <v>6.1.2	GOED WERKGEVERSCHAP</v>
      </c>
      <c r="B10" s="93" t="s">
        <v>12</v>
      </c>
      <c r="C10" s="13"/>
      <c r="D10" s="55" t="str">
        <f>'Beoordelaar 1'!C5</f>
        <v>SCORE:</v>
      </c>
      <c r="E10" s="134" t="s">
        <v>47</v>
      </c>
      <c r="F10" s="13"/>
      <c r="G10" s="55" t="str">
        <f>'Beoordelaar 1'!F5</f>
        <v>SCORE:</v>
      </c>
      <c r="H10" s="134" t="s">
        <v>47</v>
      </c>
      <c r="I10" s="18"/>
      <c r="J10" s="55" t="str">
        <f>'Beoordelaar 1'!I5</f>
        <v>SCORE:</v>
      </c>
      <c r="K10" s="134" t="s">
        <v>47</v>
      </c>
    </row>
    <row r="11" spans="1:11" ht="18" customHeight="1" x14ac:dyDescent="0.2">
      <c r="A11" s="144"/>
      <c r="B11" s="92" t="s">
        <v>13</v>
      </c>
      <c r="C11" s="13"/>
      <c r="D11" s="55" t="str">
        <f>'Beoordelaar 2'!C5</f>
        <v>SCORE:</v>
      </c>
      <c r="E11" s="134"/>
      <c r="F11" s="13"/>
      <c r="G11" s="55" t="str">
        <f>'Beoordelaar 2'!F5</f>
        <v>SCORE:</v>
      </c>
      <c r="H11" s="134"/>
      <c r="I11" s="18"/>
      <c r="J11" s="55" t="str">
        <f>'Beoordelaar 2'!I5</f>
        <v>SCORE:</v>
      </c>
      <c r="K11" s="134"/>
    </row>
    <row r="12" spans="1:11" ht="18" customHeight="1" x14ac:dyDescent="0.2">
      <c r="A12" s="144"/>
      <c r="B12" s="92" t="s">
        <v>14</v>
      </c>
      <c r="C12" s="13"/>
      <c r="D12" s="55" t="str">
        <f>'Beoordelaar 3'!C5</f>
        <v>SCORE:</v>
      </c>
      <c r="E12" s="134"/>
      <c r="F12" s="13"/>
      <c r="G12" s="55" t="str">
        <f>'Beoordelaar 3'!F5</f>
        <v>SCORE:</v>
      </c>
      <c r="H12" s="134"/>
      <c r="I12" s="18"/>
      <c r="J12" s="55" t="str">
        <f>'Beoordelaar 3'!I5</f>
        <v>SCORE:</v>
      </c>
      <c r="K12" s="134"/>
    </row>
    <row r="13" spans="1:11" ht="18" customHeight="1" x14ac:dyDescent="0.2">
      <c r="A13" s="144"/>
      <c r="B13" s="92" t="s">
        <v>29</v>
      </c>
      <c r="C13" s="13"/>
      <c r="D13" s="56" t="str">
        <f>'Beoordelaar 4'!C5</f>
        <v>SCORE:</v>
      </c>
      <c r="E13" s="134"/>
      <c r="F13" s="13"/>
      <c r="G13" s="56" t="str">
        <f>'Beoordelaar 4'!F5</f>
        <v>SCORE:</v>
      </c>
      <c r="H13" s="134"/>
      <c r="I13" s="18"/>
      <c r="J13" s="56" t="str">
        <f>'Beoordelaar 4'!I5</f>
        <v>SCORE:</v>
      </c>
      <c r="K13" s="134"/>
    </row>
    <row r="14" spans="1:11" ht="18" customHeight="1" x14ac:dyDescent="0.2">
      <c r="A14" s="145"/>
      <c r="B14" s="92" t="s">
        <v>50</v>
      </c>
      <c r="C14" s="13"/>
      <c r="D14" s="56" t="str">
        <f>'Beoordelaar 5'!C5</f>
        <v>SCORE:</v>
      </c>
      <c r="E14" s="134"/>
      <c r="F14" s="13"/>
      <c r="G14" s="56" t="str">
        <f>'Beoordelaar 5'!F5</f>
        <v>SCORE:</v>
      </c>
      <c r="H14" s="134"/>
      <c r="I14" s="18"/>
      <c r="J14" s="56" t="str">
        <f>'Beoordelaar 5'!I5</f>
        <v>SCORE:</v>
      </c>
      <c r="K14" s="134"/>
    </row>
    <row r="15" spans="1:11" ht="20" customHeight="1" x14ac:dyDescent="0.2">
      <c r="A15" s="156" t="s">
        <v>6</v>
      </c>
      <c r="B15" s="157"/>
      <c r="C15" s="12"/>
      <c r="D15" s="57" t="s">
        <v>76</v>
      </c>
      <c r="E15" s="134"/>
      <c r="F15" s="12"/>
      <c r="G15" s="57" t="s">
        <v>76</v>
      </c>
      <c r="H15" s="134"/>
      <c r="I15" s="19"/>
      <c r="J15" s="57" t="s">
        <v>76</v>
      </c>
      <c r="K15" s="134"/>
    </row>
    <row r="16" spans="1:11" ht="20" customHeight="1" x14ac:dyDescent="0.2">
      <c r="A16" s="152"/>
      <c r="B16" s="153"/>
      <c r="C16" s="12"/>
      <c r="D16" s="58" t="str">
        <f>IF(D15="Uitmuntend","€ 10.000",IF(D15="Goed","€ 8.000",IF(D15="Voldoende","€ 2.000",IF(D15="Matig","€ 0",IF(D15="Onvoldoende","KO"," ")))))</f>
        <v xml:space="preserve"> </v>
      </c>
      <c r="E16" s="135"/>
      <c r="F16" s="12"/>
      <c r="G16" s="58" t="str">
        <f>IF(G15="Uitmuntend","€ 10.000",IF(G15="Goed","€ 8.000",IF(G15="Voldoende","€ 2.000",IF(G15="Matig","€ 0",IF(G15="Onvoldoende","KO"," ")))))</f>
        <v xml:space="preserve"> </v>
      </c>
      <c r="H16" s="135"/>
      <c r="I16" s="19"/>
      <c r="J16" s="58" t="str">
        <f>IF(J15="Uitmuntend","€ 10.000",IF(J15="Goed","€ 8.000",IF(J15="Voldoende","€ 2.000",IF(J15="Matig","€ 0",IF(J15="Onvoldoende","KO"," ")))))</f>
        <v xml:space="preserve"> </v>
      </c>
      <c r="K16" s="135"/>
    </row>
    <row r="17" spans="1:11" ht="18" customHeight="1" x14ac:dyDescent="0.2">
      <c r="A17" s="146" t="str">
        <f>'Beoordelen open vragen'!A7</f>
        <v>6.1.3	OPVANGEN PLEKKEN DALEN</v>
      </c>
      <c r="B17" s="93" t="s">
        <v>12</v>
      </c>
      <c r="C17" s="13"/>
      <c r="D17" s="55" t="str">
        <f>'Beoordelaar 1'!C7</f>
        <v>SCORE:</v>
      </c>
      <c r="E17" s="134" t="s">
        <v>47</v>
      </c>
      <c r="F17" s="13"/>
      <c r="G17" s="55" t="str">
        <f>'Beoordelaar 1'!F7</f>
        <v>SCORE:</v>
      </c>
      <c r="H17" s="134" t="s">
        <v>47</v>
      </c>
      <c r="I17" s="18"/>
      <c r="J17" s="55" t="str">
        <f>'Beoordelaar 1'!I7</f>
        <v>SCORE:</v>
      </c>
      <c r="K17" s="134" t="s">
        <v>47</v>
      </c>
    </row>
    <row r="18" spans="1:11" ht="18" customHeight="1" x14ac:dyDescent="0.2">
      <c r="A18" s="146"/>
      <c r="B18" s="92" t="s">
        <v>13</v>
      </c>
      <c r="C18" s="13"/>
      <c r="D18" s="55" t="str">
        <f>'Beoordelaar 2'!C7</f>
        <v>SCORE:</v>
      </c>
      <c r="E18" s="134"/>
      <c r="F18" s="13"/>
      <c r="G18" s="55" t="str">
        <f>'Beoordelaar 2'!F7</f>
        <v>SCORE:</v>
      </c>
      <c r="H18" s="134"/>
      <c r="I18" s="18"/>
      <c r="J18" s="55" t="str">
        <f>'Beoordelaar 2'!I7</f>
        <v>SCORE:</v>
      </c>
      <c r="K18" s="134"/>
    </row>
    <row r="19" spans="1:11" ht="18" customHeight="1" x14ac:dyDescent="0.2">
      <c r="A19" s="146"/>
      <c r="B19" s="92" t="s">
        <v>14</v>
      </c>
      <c r="C19" s="13"/>
      <c r="D19" s="55" t="str">
        <f>'Beoordelaar 3'!C7</f>
        <v>SCORE:</v>
      </c>
      <c r="E19" s="134"/>
      <c r="F19" s="13"/>
      <c r="G19" s="55" t="str">
        <f>'Beoordelaar 3'!F7</f>
        <v>SCORE:</v>
      </c>
      <c r="H19" s="134"/>
      <c r="I19" s="18"/>
      <c r="J19" s="55" t="str">
        <f>'Beoordelaar 3'!I7</f>
        <v>SCORE:</v>
      </c>
      <c r="K19" s="134"/>
    </row>
    <row r="20" spans="1:11" ht="18" customHeight="1" x14ac:dyDescent="0.2">
      <c r="A20" s="146"/>
      <c r="B20" s="92" t="s">
        <v>29</v>
      </c>
      <c r="C20" s="13"/>
      <c r="D20" s="56" t="str">
        <f>'Beoordelaar 4'!C7</f>
        <v>SCORE:</v>
      </c>
      <c r="E20" s="134"/>
      <c r="F20" s="13"/>
      <c r="G20" s="56" t="str">
        <f>'Beoordelaar 4'!F7</f>
        <v>SCORE:</v>
      </c>
      <c r="H20" s="134"/>
      <c r="I20" s="18"/>
      <c r="J20" s="56" t="str">
        <f>'Beoordelaar 4'!I7</f>
        <v>SCORE:</v>
      </c>
      <c r="K20" s="134"/>
    </row>
    <row r="21" spans="1:11" ht="18" customHeight="1" x14ac:dyDescent="0.2">
      <c r="A21" s="147"/>
      <c r="B21" s="92" t="s">
        <v>50</v>
      </c>
      <c r="C21" s="13"/>
      <c r="D21" s="56" t="str">
        <f>'Beoordelaar 5'!C7</f>
        <v>SCORE:</v>
      </c>
      <c r="E21" s="134"/>
      <c r="F21" s="13"/>
      <c r="G21" s="56" t="str">
        <f>'Beoordelaar 5'!F7</f>
        <v>SCORE:</v>
      </c>
      <c r="H21" s="134"/>
      <c r="I21" s="18"/>
      <c r="J21" s="56" t="str">
        <f>'Beoordelaar 5'!I7</f>
        <v>SCORE:</v>
      </c>
      <c r="K21" s="134"/>
    </row>
    <row r="22" spans="1:11" ht="20" customHeight="1" x14ac:dyDescent="0.2">
      <c r="A22" s="156" t="s">
        <v>6</v>
      </c>
      <c r="B22" s="157"/>
      <c r="C22" s="12"/>
      <c r="D22" s="57" t="s">
        <v>76</v>
      </c>
      <c r="E22" s="134"/>
      <c r="F22" s="12"/>
      <c r="G22" s="57" t="s">
        <v>76</v>
      </c>
      <c r="H22" s="134"/>
      <c r="I22" s="19"/>
      <c r="J22" s="57" t="s">
        <v>76</v>
      </c>
      <c r="K22" s="134"/>
    </row>
    <row r="23" spans="1:11" ht="20" customHeight="1" x14ac:dyDescent="0.2">
      <c r="A23" s="152"/>
      <c r="B23" s="153"/>
      <c r="C23" s="12"/>
      <c r="D23" s="58" t="str">
        <f>IF(D22="Uitmuntend","€ 10.000",IF(D22="Goed","€ 8.000",IF(D22="Voldoende","€ 2.000",IF(D22="Matig","€ 0",IF(D22="Onvoldoende","KO"," ")))))</f>
        <v xml:space="preserve"> </v>
      </c>
      <c r="E23" s="135"/>
      <c r="F23" s="12"/>
      <c r="G23" s="58" t="str">
        <f>IF(G22="Uitmuntend","€ 10.000",IF(G22="Goed","€ 8.000",IF(G22="Voldoende","€ 2.000",IF(G22="Matig","€ 0",IF(G22="Onvoldoende","KO"," ")))))</f>
        <v xml:space="preserve"> </v>
      </c>
      <c r="H23" s="135"/>
      <c r="I23" s="19"/>
      <c r="J23" s="58" t="str">
        <f>IF(J22="Uitmuntend","€ 10.000",IF(J22="Goed","€ 8.000",IF(J22="Voldoende","€ 2.000",IF(J22="Matig","€ 0",IF(J22="Onvoldoende","KO"," ")))))</f>
        <v xml:space="preserve"> </v>
      </c>
      <c r="K23" s="135"/>
    </row>
    <row r="24" spans="1:11" ht="18" customHeight="1" x14ac:dyDescent="0.2">
      <c r="A24" s="146" t="str">
        <f>'Beoordelen open vragen'!A9</f>
        <v>6.1.4	DE BELADERSPOOL</v>
      </c>
      <c r="B24" s="93" t="s">
        <v>12</v>
      </c>
      <c r="C24" s="13"/>
      <c r="D24" s="55" t="str">
        <f>'Beoordelaar 1'!C9</f>
        <v>SCORE:</v>
      </c>
      <c r="E24" s="134" t="s">
        <v>47</v>
      </c>
      <c r="F24" s="13"/>
      <c r="G24" s="55" t="str">
        <f>'Beoordelaar 1'!F9</f>
        <v>SCORE:</v>
      </c>
      <c r="H24" s="134" t="s">
        <v>47</v>
      </c>
      <c r="I24" s="18"/>
      <c r="J24" s="55" t="str">
        <f>'Beoordelaar 1'!I9</f>
        <v>SCORE:</v>
      </c>
      <c r="K24" s="134" t="s">
        <v>47</v>
      </c>
    </row>
    <row r="25" spans="1:11" ht="18" customHeight="1" x14ac:dyDescent="0.2">
      <c r="A25" s="146"/>
      <c r="B25" s="92" t="s">
        <v>13</v>
      </c>
      <c r="C25" s="13"/>
      <c r="D25" s="55" t="str">
        <f>'Beoordelaar 2'!C9</f>
        <v>SCORE:</v>
      </c>
      <c r="E25" s="134"/>
      <c r="F25" s="13"/>
      <c r="G25" s="55" t="str">
        <f>'Beoordelaar 2'!F9</f>
        <v>SCORE:</v>
      </c>
      <c r="H25" s="134"/>
      <c r="I25" s="18"/>
      <c r="J25" s="55" t="str">
        <f>'Beoordelaar 2'!I9</f>
        <v>SCORE:</v>
      </c>
      <c r="K25" s="134"/>
    </row>
    <row r="26" spans="1:11" ht="18" customHeight="1" x14ac:dyDescent="0.2">
      <c r="A26" s="146"/>
      <c r="B26" s="92" t="s">
        <v>14</v>
      </c>
      <c r="C26" s="13"/>
      <c r="D26" s="55" t="str">
        <f>'Beoordelaar 3'!C9</f>
        <v>SCORE:</v>
      </c>
      <c r="E26" s="134"/>
      <c r="F26" s="13"/>
      <c r="G26" s="55" t="str">
        <f>'Beoordelaar 3'!F9</f>
        <v>SCORE:</v>
      </c>
      <c r="H26" s="134"/>
      <c r="I26" s="18"/>
      <c r="J26" s="55" t="str">
        <f>'Beoordelaar 3'!I9</f>
        <v>SCORE:</v>
      </c>
      <c r="K26" s="134"/>
    </row>
    <row r="27" spans="1:11" ht="18" customHeight="1" x14ac:dyDescent="0.2">
      <c r="A27" s="146"/>
      <c r="B27" s="92" t="s">
        <v>29</v>
      </c>
      <c r="C27" s="13"/>
      <c r="D27" s="56" t="str">
        <f>'Beoordelaar 4'!C9</f>
        <v>SCORE:</v>
      </c>
      <c r="E27" s="134"/>
      <c r="F27" s="13"/>
      <c r="G27" s="56" t="str">
        <f>'Beoordelaar 4'!F9</f>
        <v>SCORE:</v>
      </c>
      <c r="H27" s="134"/>
      <c r="I27" s="18"/>
      <c r="J27" s="56" t="str">
        <f>'Beoordelaar 4'!I9</f>
        <v>SCORE:</v>
      </c>
      <c r="K27" s="134"/>
    </row>
    <row r="28" spans="1:11" ht="18" customHeight="1" x14ac:dyDescent="0.2">
      <c r="A28" s="147"/>
      <c r="B28" s="92" t="s">
        <v>50</v>
      </c>
      <c r="C28" s="13"/>
      <c r="D28" s="56" t="str">
        <f>'Beoordelaar 5'!C9</f>
        <v>SCORE:</v>
      </c>
      <c r="E28" s="134"/>
      <c r="F28" s="13"/>
      <c r="G28" s="56" t="str">
        <f>'Beoordelaar 5'!F9</f>
        <v>SCORE:</v>
      </c>
      <c r="H28" s="134"/>
      <c r="I28" s="18"/>
      <c r="J28" s="56" t="str">
        <f>'Beoordelaar 5'!I9</f>
        <v>SCORE:</v>
      </c>
      <c r="K28" s="134"/>
    </row>
    <row r="29" spans="1:11" ht="20" customHeight="1" x14ac:dyDescent="0.2">
      <c r="A29" s="156" t="s">
        <v>6</v>
      </c>
      <c r="B29" s="157"/>
      <c r="C29" s="12"/>
      <c r="D29" s="57" t="s">
        <v>76</v>
      </c>
      <c r="E29" s="134"/>
      <c r="F29" s="12"/>
      <c r="G29" s="57" t="s">
        <v>76</v>
      </c>
      <c r="H29" s="134"/>
      <c r="I29" s="19"/>
      <c r="J29" s="57" t="s">
        <v>76</v>
      </c>
      <c r="K29" s="134"/>
    </row>
    <row r="30" spans="1:11" ht="20" customHeight="1" x14ac:dyDescent="0.2">
      <c r="A30" s="152"/>
      <c r="B30" s="153"/>
      <c r="C30" s="12"/>
      <c r="D30" s="58" t="str">
        <f>IF(D29="Uitmuntend","€ 12.500",IF(D29="Goed","€ 10.000",IF(D29="Voldoende","€ 3.000",IF(D29="Matig","€ 0",IF(D29="Onvoldoende","KO"," ")))))</f>
        <v xml:space="preserve"> </v>
      </c>
      <c r="E30" s="135"/>
      <c r="F30" s="12"/>
      <c r="G30" s="58" t="str">
        <f>IF(G29="Uitmuntend","€ 12.500",IF(G29="Goed","€ 10.000",IF(G29="Voldoende","€ 3.000",IF(G29="Matig","€ 0",IF(G29="Onvoldoende","KO"," ")))))</f>
        <v xml:space="preserve"> </v>
      </c>
      <c r="H30" s="135"/>
      <c r="I30" s="19"/>
      <c r="J30" s="58" t="str">
        <f>IF(J29="Uitmuntend","€ 12.500",IF(J29="Goed","€ 10.000",IF(J29="Voldoende","€ 3.000",IF(J29="Matig","€ 0",IF(J29="Onvoldoende","KO"," ")))))</f>
        <v xml:space="preserve"> </v>
      </c>
      <c r="K30" s="135"/>
    </row>
    <row r="31" spans="1:11" ht="18" customHeight="1" x14ac:dyDescent="0.2">
      <c r="A31" s="154" t="str">
        <f>'Beoordelen open vragen'!A11</f>
        <v>6.1.5	ACCOUNTMANAGEMENT</v>
      </c>
      <c r="B31" s="93" t="s">
        <v>12</v>
      </c>
      <c r="C31" s="13"/>
      <c r="D31" s="55" t="str">
        <f>'Beoordelaar 1'!C11</f>
        <v>SCORE:</v>
      </c>
      <c r="E31" s="134" t="s">
        <v>47</v>
      </c>
      <c r="F31" s="13"/>
      <c r="G31" s="55" t="str">
        <f>'Beoordelaar 1'!F11</f>
        <v>SCORE:</v>
      </c>
      <c r="H31" s="134" t="s">
        <v>47</v>
      </c>
      <c r="I31" s="18"/>
      <c r="J31" s="55" t="str">
        <f>'Beoordelaar 1'!I11</f>
        <v>SCORE:</v>
      </c>
      <c r="K31" s="134" t="s">
        <v>47</v>
      </c>
    </row>
    <row r="32" spans="1:11" ht="18" customHeight="1" x14ac:dyDescent="0.2">
      <c r="A32" s="154"/>
      <c r="B32" s="92" t="s">
        <v>13</v>
      </c>
      <c r="C32" s="13"/>
      <c r="D32" s="55" t="str">
        <f>'Beoordelaar 2'!C11</f>
        <v>SCORE:</v>
      </c>
      <c r="E32" s="134"/>
      <c r="F32" s="13"/>
      <c r="G32" s="55" t="str">
        <f>'Beoordelaar 2'!F11</f>
        <v>SCORE:</v>
      </c>
      <c r="H32" s="134"/>
      <c r="I32" s="18"/>
      <c r="J32" s="55" t="str">
        <f>'Beoordelaar 2'!I11</f>
        <v>SCORE:</v>
      </c>
      <c r="K32" s="134"/>
    </row>
    <row r="33" spans="1:11" ht="18" customHeight="1" x14ac:dyDescent="0.2">
      <c r="A33" s="154"/>
      <c r="B33" s="92" t="s">
        <v>14</v>
      </c>
      <c r="C33" s="13"/>
      <c r="D33" s="55" t="str">
        <f>'Beoordelaar 3'!C11</f>
        <v>SCORE:</v>
      </c>
      <c r="E33" s="134"/>
      <c r="F33" s="13"/>
      <c r="G33" s="55" t="str">
        <f>'Beoordelaar 3'!F11</f>
        <v>SCORE:</v>
      </c>
      <c r="H33" s="134"/>
      <c r="I33" s="18"/>
      <c r="J33" s="55" t="str">
        <f>'Beoordelaar 3'!I11</f>
        <v>SCORE:</v>
      </c>
      <c r="K33" s="134"/>
    </row>
    <row r="34" spans="1:11" ht="18" customHeight="1" x14ac:dyDescent="0.2">
      <c r="A34" s="154"/>
      <c r="B34" s="92" t="s">
        <v>29</v>
      </c>
      <c r="C34" s="13"/>
      <c r="D34" s="56" t="str">
        <f>'Beoordelaar 4'!C11</f>
        <v>SCORE:</v>
      </c>
      <c r="E34" s="134"/>
      <c r="F34" s="13"/>
      <c r="G34" s="56" t="str">
        <f>'Beoordelaar 4'!F11</f>
        <v>SCORE:</v>
      </c>
      <c r="H34" s="134"/>
      <c r="I34" s="18"/>
      <c r="J34" s="56" t="str">
        <f>'Beoordelaar 4'!I11</f>
        <v>SCORE:</v>
      </c>
      <c r="K34" s="134"/>
    </row>
    <row r="35" spans="1:11" ht="18" customHeight="1" x14ac:dyDescent="0.2">
      <c r="A35" s="155"/>
      <c r="B35" s="92" t="s">
        <v>50</v>
      </c>
      <c r="C35" s="13"/>
      <c r="D35" s="56" t="str">
        <f>'Beoordelaar 5'!C11</f>
        <v>SCORE:</v>
      </c>
      <c r="E35" s="134"/>
      <c r="F35" s="13"/>
      <c r="G35" s="56" t="str">
        <f>'Beoordelaar 5'!F11</f>
        <v>SCORE:</v>
      </c>
      <c r="H35" s="134"/>
      <c r="I35" s="18"/>
      <c r="J35" s="56" t="str">
        <f>'Beoordelaar 5'!I11</f>
        <v>SCORE:</v>
      </c>
      <c r="K35" s="134"/>
    </row>
    <row r="36" spans="1:11" ht="19.5" customHeight="1" x14ac:dyDescent="0.2">
      <c r="A36" s="156" t="s">
        <v>6</v>
      </c>
      <c r="B36" s="157"/>
      <c r="C36" s="12"/>
      <c r="D36" s="57" t="s">
        <v>76</v>
      </c>
      <c r="E36" s="134"/>
      <c r="F36" s="12"/>
      <c r="G36" s="57" t="s">
        <v>76</v>
      </c>
      <c r="H36" s="134"/>
      <c r="I36" s="19"/>
      <c r="J36" s="57" t="s">
        <v>76</v>
      </c>
      <c r="K36" s="134"/>
    </row>
    <row r="37" spans="1:11" ht="20" customHeight="1" x14ac:dyDescent="0.2">
      <c r="A37" s="152"/>
      <c r="B37" s="153"/>
      <c r="C37" s="12"/>
      <c r="D37" s="58" t="str">
        <f>IF(D36="Uitmuntend","€ 2.500",IF(D36="Goed","€ 2.000",IF(D36="Voldoende","€ 500",IF(D36="Matig","€ 0",IF(D36="Onvoldoende","KO"," ")))))</f>
        <v xml:space="preserve"> </v>
      </c>
      <c r="E37" s="135"/>
      <c r="F37" s="12"/>
      <c r="G37" s="58" t="str">
        <f>IF(G36="Uitmuntend","€ 2.500",IF(G36="Goed","€ 2.000",IF(G36="Voldoende","€ 500",IF(G36="Matig","€ 0",IF(G36="Onvoldoende","KO"," ")))))</f>
        <v xml:space="preserve"> </v>
      </c>
      <c r="H37" s="135"/>
      <c r="I37" s="19"/>
      <c r="J37" s="58" t="str">
        <f>IF(J36="Uitmuntend","€ 2.500",IF(J36="Goed","€ 2.000",IF(J36="Voldoende","€ 500",IF(J36="Matig","€ 0",IF(J36="Onvoldoende","KO"," ")))))</f>
        <v xml:space="preserve"> </v>
      </c>
      <c r="K37" s="135"/>
    </row>
    <row r="38" spans="1:11" ht="18" customHeight="1" x14ac:dyDescent="0.2">
      <c r="A38" s="154" t="str">
        <f>'Beoordelen open vragen'!A13</f>
        <v>6.1.6	PRAKTIJKCASUS</v>
      </c>
      <c r="B38" s="93" t="s">
        <v>12</v>
      </c>
      <c r="C38" s="13"/>
      <c r="D38" s="55" t="str">
        <f>'Beoordelaar 1'!C13</f>
        <v>SCORE:</v>
      </c>
      <c r="E38" s="134" t="s">
        <v>47</v>
      </c>
      <c r="F38" s="13"/>
      <c r="G38" s="55" t="str">
        <f>'Beoordelaar 1'!F13</f>
        <v>SCORE:</v>
      </c>
      <c r="H38" s="134" t="s">
        <v>47</v>
      </c>
      <c r="I38" s="18"/>
      <c r="J38" s="55" t="str">
        <f>'Beoordelaar 1'!I13</f>
        <v>SCORE:</v>
      </c>
      <c r="K38" s="134" t="s">
        <v>47</v>
      </c>
    </row>
    <row r="39" spans="1:11" ht="18" customHeight="1" x14ac:dyDescent="0.2">
      <c r="A39" s="154"/>
      <c r="B39" s="92" t="s">
        <v>13</v>
      </c>
      <c r="C39" s="13"/>
      <c r="D39" s="55" t="str">
        <f>'Beoordelaar 2'!C13</f>
        <v>SCORE:</v>
      </c>
      <c r="E39" s="134"/>
      <c r="F39" s="13"/>
      <c r="G39" s="55" t="str">
        <f>'Beoordelaar 2'!F13</f>
        <v>SCORE:</v>
      </c>
      <c r="H39" s="134"/>
      <c r="I39" s="18"/>
      <c r="J39" s="55" t="str">
        <f>'Beoordelaar 2'!I13</f>
        <v>SCORE:</v>
      </c>
      <c r="K39" s="134"/>
    </row>
    <row r="40" spans="1:11" ht="18" customHeight="1" x14ac:dyDescent="0.2">
      <c r="A40" s="154"/>
      <c r="B40" s="92" t="s">
        <v>14</v>
      </c>
      <c r="C40" s="13"/>
      <c r="D40" s="55" t="str">
        <f>'Beoordelaar 3'!C13</f>
        <v>SCORE:</v>
      </c>
      <c r="E40" s="134"/>
      <c r="F40" s="13"/>
      <c r="G40" s="55" t="str">
        <f>'Beoordelaar 3'!F13</f>
        <v>SCORE:</v>
      </c>
      <c r="H40" s="134"/>
      <c r="I40" s="18"/>
      <c r="J40" s="55" t="str">
        <f>'Beoordelaar 3'!I13</f>
        <v>SCORE:</v>
      </c>
      <c r="K40" s="134"/>
    </row>
    <row r="41" spans="1:11" ht="18" customHeight="1" x14ac:dyDescent="0.2">
      <c r="A41" s="154"/>
      <c r="B41" s="92" t="s">
        <v>29</v>
      </c>
      <c r="C41" s="13"/>
      <c r="D41" s="56" t="str">
        <f>'Beoordelaar 4'!C13</f>
        <v>SCORE:</v>
      </c>
      <c r="E41" s="134"/>
      <c r="F41" s="13"/>
      <c r="G41" s="56" t="str">
        <f>'Beoordelaar 4'!F13</f>
        <v>SCORE:</v>
      </c>
      <c r="H41" s="134"/>
      <c r="I41" s="18"/>
      <c r="J41" s="56" t="str">
        <f>'Beoordelaar 4'!I13</f>
        <v>SCORE:</v>
      </c>
      <c r="K41" s="134"/>
    </row>
    <row r="42" spans="1:11" ht="18" customHeight="1" x14ac:dyDescent="0.2">
      <c r="A42" s="155"/>
      <c r="B42" s="92" t="s">
        <v>50</v>
      </c>
      <c r="C42" s="13"/>
      <c r="D42" s="56" t="str">
        <f>'Beoordelaar 5'!C13</f>
        <v>SCORE:</v>
      </c>
      <c r="E42" s="134"/>
      <c r="F42" s="13"/>
      <c r="G42" s="56" t="str">
        <f>'Beoordelaar 5'!F13</f>
        <v>SCORE:</v>
      </c>
      <c r="H42" s="134"/>
      <c r="I42" s="18"/>
      <c r="J42" s="56" t="str">
        <f>'Beoordelaar 5'!I13</f>
        <v>SCORE:</v>
      </c>
      <c r="K42" s="134"/>
    </row>
    <row r="43" spans="1:11" ht="20" customHeight="1" x14ac:dyDescent="0.2">
      <c r="A43" s="156" t="s">
        <v>6</v>
      </c>
      <c r="B43" s="157"/>
      <c r="C43" s="12"/>
      <c r="D43" s="57" t="s">
        <v>76</v>
      </c>
      <c r="E43" s="134"/>
      <c r="F43" s="12"/>
      <c r="G43" s="57" t="s">
        <v>76</v>
      </c>
      <c r="H43" s="134"/>
      <c r="I43" s="19"/>
      <c r="J43" s="57" t="s">
        <v>76</v>
      </c>
      <c r="K43" s="134"/>
    </row>
    <row r="44" spans="1:11" ht="20" customHeight="1" x14ac:dyDescent="0.2">
      <c r="A44" s="150"/>
      <c r="B44" s="151"/>
      <c r="C44" s="12"/>
      <c r="D44" s="58" t="str">
        <f>IF(D43="Uitmuntend","€ 10.000",IF(D43="Goed","€ 8.000",IF(D43="Voldoende","€ 2.000",IF(D43="Matig","€ 0",IF(D43="Onvoldoende","KO"," ")))))</f>
        <v xml:space="preserve"> </v>
      </c>
      <c r="E44" s="135"/>
      <c r="F44" s="12"/>
      <c r="G44" s="58" t="str">
        <f>IF(G43="Uitmuntend","€ 10.000",IF(G43="Goed","€ 8.000",IF(G43="Voldoende","€ 2.000",IF(G43="Matig","€ 0",IF(G43="Onvoldoende","KO"," ")))))</f>
        <v xml:space="preserve"> </v>
      </c>
      <c r="H44" s="135"/>
      <c r="I44" s="19"/>
      <c r="J44" s="58" t="str">
        <f>IF(J43="Uitmuntend","€ 10.000",IF(J43="Goed","€ 8.000",IF(J43="Voldoende","€ 2.000",IF(J43="Matig","€ 0",IF(J43="Onvoldoende","KO"," ")))))</f>
        <v xml:space="preserve"> </v>
      </c>
      <c r="K44" s="135"/>
    </row>
    <row r="45" spans="1:11" x14ac:dyDescent="0.2">
      <c r="C45" s="14"/>
      <c r="F45" s="22"/>
      <c r="I45" s="23"/>
    </row>
    <row r="46" spans="1:11" s="40" customFormat="1" ht="28" customHeight="1" x14ac:dyDescent="0.2">
      <c r="A46" s="165" t="s">
        <v>48</v>
      </c>
      <c r="B46" s="166"/>
      <c r="C46" s="38"/>
      <c r="D46" s="167" t="e">
        <f>D9+D16+D23+D30+D37+D44</f>
        <v>#VALUE!</v>
      </c>
      <c r="E46" s="168"/>
      <c r="F46" s="38"/>
      <c r="G46" s="167" t="e">
        <f>G9+G16+G23+G30+G37+G44</f>
        <v>#VALUE!</v>
      </c>
      <c r="H46" s="168"/>
      <c r="I46" s="39"/>
      <c r="J46" s="167" t="e">
        <f>J9+J16+J23+J30+J37+J44</f>
        <v>#VALUE!</v>
      </c>
      <c r="K46" s="169"/>
    </row>
    <row r="47" spans="1:11" x14ac:dyDescent="0.2">
      <c r="C47" s="14"/>
      <c r="F47" s="22"/>
      <c r="I47" s="23"/>
    </row>
    <row r="48" spans="1:11" ht="28" customHeight="1" x14ac:dyDescent="0.2">
      <c r="A48" s="60" t="str">
        <f>'Beoordelen interview'!A1</f>
        <v>INTERVIEW SLEUTELFUNCTIONARISSEN</v>
      </c>
      <c r="B48" s="59"/>
      <c r="C48" s="27"/>
      <c r="D48" s="61"/>
      <c r="E48" s="62" t="s">
        <v>30</v>
      </c>
      <c r="G48" s="64"/>
      <c r="H48" s="62" t="s">
        <v>30</v>
      </c>
      <c r="I48"/>
      <c r="J48" s="64"/>
      <c r="K48" s="62" t="s">
        <v>30</v>
      </c>
    </row>
    <row r="49" spans="1:11" ht="18" customHeight="1" x14ac:dyDescent="0.2">
      <c r="A49" s="136" t="str">
        <f>'Beoordelen interview'!A4:A4</f>
        <v>Vraag 1</v>
      </c>
      <c r="B49" s="54" t="s">
        <v>12</v>
      </c>
      <c r="C49" s="28"/>
      <c r="D49" s="55" t="str">
        <f>'Beoordelaar 1'!C18</f>
        <v>SCORE:</v>
      </c>
      <c r="E49" s="134" t="s">
        <v>47</v>
      </c>
      <c r="G49" s="55" t="str">
        <f>'Beoordelaar 1'!F18</f>
        <v>SCORE:</v>
      </c>
      <c r="H49" s="134" t="s">
        <v>47</v>
      </c>
      <c r="I49"/>
      <c r="J49" s="55" t="str">
        <f>'Beoordelaar 1'!I18</f>
        <v>SCORE:</v>
      </c>
      <c r="K49" s="134" t="s">
        <v>47</v>
      </c>
    </row>
    <row r="50" spans="1:11" ht="18" customHeight="1" x14ac:dyDescent="0.2">
      <c r="A50" s="137"/>
      <c r="B50" s="54" t="s">
        <v>13</v>
      </c>
      <c r="C50" s="28"/>
      <c r="D50" s="55" t="str">
        <f>'Beoordelaar 2'!C18</f>
        <v>SCORE:</v>
      </c>
      <c r="E50" s="134"/>
      <c r="G50" s="55" t="str">
        <f>'Beoordelaar 2'!F18</f>
        <v>SCORE:</v>
      </c>
      <c r="H50" s="134"/>
      <c r="I50"/>
      <c r="J50" s="55" t="str">
        <f>'Beoordelaar 2'!I18</f>
        <v>SCORE:</v>
      </c>
      <c r="K50" s="134"/>
    </row>
    <row r="51" spans="1:11" ht="18" customHeight="1" x14ac:dyDescent="0.2">
      <c r="A51" s="137"/>
      <c r="B51" s="54" t="s">
        <v>14</v>
      </c>
      <c r="C51" s="28"/>
      <c r="D51" s="55" t="str">
        <f>'Beoordelaar 3'!C18</f>
        <v>SCORE:</v>
      </c>
      <c r="E51" s="134"/>
      <c r="G51" s="55" t="str">
        <f>'Beoordelaar 3'!F18</f>
        <v>SCORE:</v>
      </c>
      <c r="H51" s="134"/>
      <c r="I51"/>
      <c r="J51" s="55" t="str">
        <f>'Beoordelaar 3'!I18</f>
        <v>SCORE:</v>
      </c>
      <c r="K51" s="134"/>
    </row>
    <row r="52" spans="1:11" ht="22" customHeight="1" x14ac:dyDescent="0.2">
      <c r="A52" s="137"/>
      <c r="B52" s="53" t="s">
        <v>29</v>
      </c>
      <c r="C52" s="28"/>
      <c r="D52" s="56" t="str">
        <f>'Beoordelaar 4'!C18</f>
        <v>SCORE:</v>
      </c>
      <c r="E52" s="134"/>
      <c r="G52" s="56" t="str">
        <f>'Beoordelaar 4'!F18</f>
        <v>SCORE:</v>
      </c>
      <c r="H52" s="134"/>
      <c r="I52"/>
      <c r="J52" s="56" t="str">
        <f>'Beoordelaar 4'!I18</f>
        <v>SCORE:</v>
      </c>
      <c r="K52" s="134"/>
    </row>
    <row r="53" spans="1:11" ht="22" customHeight="1" x14ac:dyDescent="0.2">
      <c r="A53" s="138"/>
      <c r="B53" s="54" t="s">
        <v>50</v>
      </c>
      <c r="C53" s="28"/>
      <c r="D53" s="56" t="str">
        <f>'Beoordelaar 5'!C18</f>
        <v>SCORE:</v>
      </c>
      <c r="E53" s="134"/>
      <c r="G53" s="56" t="str">
        <f>'Beoordelaar 5'!F18</f>
        <v>SCORE:</v>
      </c>
      <c r="H53" s="134"/>
      <c r="I53"/>
      <c r="J53" s="56" t="str">
        <f>'Beoordelaar 5'!I18</f>
        <v>SCORE:</v>
      </c>
      <c r="K53" s="134"/>
    </row>
    <row r="54" spans="1:11" ht="20" customHeight="1" x14ac:dyDescent="0.2">
      <c r="A54" s="139" t="s">
        <v>6</v>
      </c>
      <c r="B54" s="139"/>
      <c r="C54" s="28"/>
      <c r="D54" s="63" t="s">
        <v>76</v>
      </c>
      <c r="E54" s="134"/>
      <c r="G54" s="63" t="s">
        <v>76</v>
      </c>
      <c r="H54" s="134"/>
      <c r="I54"/>
      <c r="J54" s="63" t="s">
        <v>76</v>
      </c>
      <c r="K54" s="134"/>
    </row>
    <row r="55" spans="1:11" ht="20" customHeight="1" x14ac:dyDescent="0.2">
      <c r="A55" s="163"/>
      <c r="B55" s="163"/>
      <c r="C55" s="28"/>
      <c r="D55" s="58" t="str">
        <f>IF(D54="Uitmuntend","€ 4.000",IF(D54="Goed","€ 3.000",IF(D54="Voldoende","€ 750",IF(D54="Matig","€ 0",IF(D54="Onvoldoende","KO"," ")))))</f>
        <v xml:space="preserve"> </v>
      </c>
      <c r="E55" s="135"/>
      <c r="G55" s="58" t="str">
        <f>IF(G54="Uitmuntend","€ 4.000",IF(G54="Goed","€ 3.000",IF(G54="Voldoende","€ 750",IF(G54="Matig","€ 0",IF(G54="Onvoldoende","KO"," ")))))</f>
        <v xml:space="preserve"> </v>
      </c>
      <c r="H55" s="135"/>
      <c r="I55"/>
      <c r="J55" s="58" t="str">
        <f>IF(J54="Uitmuntend","€ 4.000",IF(J54="Goed","€ 3.000",IF(J54="Voldoende","€ 750",IF(J54="Matig","€ 0",IF(J54="Onvoldoende","KO"," ")))))</f>
        <v xml:space="preserve"> </v>
      </c>
      <c r="K55" s="135"/>
    </row>
    <row r="56" spans="1:11" ht="18" customHeight="1" x14ac:dyDescent="0.2">
      <c r="A56" s="136" t="str">
        <f>'Beoordelen interview'!A5:A5</f>
        <v>Vraag 2</v>
      </c>
      <c r="B56" s="54" t="s">
        <v>12</v>
      </c>
      <c r="C56" s="28"/>
      <c r="D56" s="55" t="str">
        <f>'Beoordelaar 1'!C20</f>
        <v>SCORE:</v>
      </c>
      <c r="E56" s="134" t="s">
        <v>47</v>
      </c>
      <c r="G56" s="55" t="str">
        <f>'Beoordelaar 1'!F20</f>
        <v>SCORE:</v>
      </c>
      <c r="H56" s="134" t="s">
        <v>47</v>
      </c>
      <c r="I56"/>
      <c r="J56" s="55" t="str">
        <f>'Beoordelaar 1'!I20</f>
        <v>SCORE:</v>
      </c>
      <c r="K56" s="134" t="s">
        <v>47</v>
      </c>
    </row>
    <row r="57" spans="1:11" ht="18" customHeight="1" x14ac:dyDescent="0.2">
      <c r="A57" s="137"/>
      <c r="B57" s="54" t="s">
        <v>13</v>
      </c>
      <c r="C57" s="28"/>
      <c r="D57" s="55" t="str">
        <f>'Beoordelaar 2'!C20</f>
        <v>SCORE:</v>
      </c>
      <c r="E57" s="134"/>
      <c r="G57" s="55" t="str">
        <f>'Beoordelaar 2'!F20</f>
        <v>SCORE:</v>
      </c>
      <c r="H57" s="134"/>
      <c r="I57"/>
      <c r="J57" s="55" t="str">
        <f>'Beoordelaar 2'!I20</f>
        <v>SCORE:</v>
      </c>
      <c r="K57" s="134"/>
    </row>
    <row r="58" spans="1:11" ht="18" customHeight="1" x14ac:dyDescent="0.2">
      <c r="A58" s="137"/>
      <c r="B58" s="54" t="s">
        <v>14</v>
      </c>
      <c r="C58" s="28"/>
      <c r="D58" s="55" t="str">
        <f>'Beoordelaar 3'!C20</f>
        <v>SCORE:</v>
      </c>
      <c r="E58" s="134"/>
      <c r="G58" s="55" t="str">
        <f>'Beoordelaar 3'!F20</f>
        <v>SCORE:</v>
      </c>
      <c r="H58" s="134"/>
      <c r="I58"/>
      <c r="J58" s="55" t="str">
        <f>'Beoordelaar 3'!I20</f>
        <v>SCORE:</v>
      </c>
      <c r="K58" s="134"/>
    </row>
    <row r="59" spans="1:11" ht="20" customHeight="1" x14ac:dyDescent="0.2">
      <c r="A59" s="137"/>
      <c r="B59" s="53" t="s">
        <v>29</v>
      </c>
      <c r="C59" s="28"/>
      <c r="D59" s="56" t="str">
        <f>'Beoordelaar 4'!C20</f>
        <v>SCORE:</v>
      </c>
      <c r="E59" s="134"/>
      <c r="G59" s="56" t="str">
        <f>'Beoordelaar 4'!F20</f>
        <v>SCORE:</v>
      </c>
      <c r="H59" s="134"/>
      <c r="I59"/>
      <c r="J59" s="56" t="str">
        <f>'Beoordelaar 4'!I20</f>
        <v>SCORE:</v>
      </c>
      <c r="K59" s="134"/>
    </row>
    <row r="60" spans="1:11" ht="20" customHeight="1" x14ac:dyDescent="0.2">
      <c r="A60" s="138"/>
      <c r="B60" s="54" t="s">
        <v>50</v>
      </c>
      <c r="C60" s="28"/>
      <c r="D60" s="56" t="str">
        <f>'Beoordelaar 5'!C20</f>
        <v>SCORE:</v>
      </c>
      <c r="E60" s="134"/>
      <c r="G60" s="56" t="str">
        <f>'Beoordelaar 5'!F20</f>
        <v>SCORE:</v>
      </c>
      <c r="H60" s="134"/>
      <c r="I60"/>
      <c r="J60" s="56" t="str">
        <f>'Beoordelaar 5'!I20</f>
        <v>SCORE:</v>
      </c>
      <c r="K60" s="134"/>
    </row>
    <row r="61" spans="1:11" ht="20" customHeight="1" x14ac:dyDescent="0.2">
      <c r="A61" s="139" t="s">
        <v>6</v>
      </c>
      <c r="B61" s="139"/>
      <c r="C61" s="28"/>
      <c r="D61" s="63" t="s">
        <v>76</v>
      </c>
      <c r="E61" s="134"/>
      <c r="G61" s="63" t="s">
        <v>76</v>
      </c>
      <c r="H61" s="134"/>
      <c r="I61"/>
      <c r="J61" s="63" t="s">
        <v>76</v>
      </c>
      <c r="K61" s="134"/>
    </row>
    <row r="62" spans="1:11" ht="20" customHeight="1" x14ac:dyDescent="0.2">
      <c r="A62" s="163"/>
      <c r="B62" s="163"/>
      <c r="C62" s="28"/>
      <c r="D62" s="58" t="str">
        <f>IF(D61="Uitmuntend","€ 4.000",IF(D61="Goed","€ 3.000",IF(D61="Voldoende","€ 750",IF(D61="Matig","€ 0",IF(D61="Onvoldoende","KO"," ")))))</f>
        <v xml:space="preserve"> </v>
      </c>
      <c r="E62" s="135"/>
      <c r="G62" s="58" t="str">
        <f>IF(G61="Uitmuntend","€ 4.000",IF(G61="Goed","€ 3.000",IF(G61="Voldoende","€ 750",IF(G61="Matig","€ 0",IF(G61="Onvoldoende","KO"," ")))))</f>
        <v xml:space="preserve"> </v>
      </c>
      <c r="H62" s="135"/>
      <c r="I62"/>
      <c r="J62" s="58" t="str">
        <f>IF(J61="Uitmuntend","€ 4.000",IF(J61="Goed","€ 3.000",IF(J61="Voldoende","€ 750",IF(J61="Matig","€ 0",IF(J61="Onvoldoende","KO"," ")))))</f>
        <v xml:space="preserve"> </v>
      </c>
      <c r="K62" s="135"/>
    </row>
    <row r="63" spans="1:11" ht="18" customHeight="1" x14ac:dyDescent="0.2">
      <c r="A63" s="136" t="str">
        <f>'Beoordelen interview'!A6:A6</f>
        <v>Vraag 3</v>
      </c>
      <c r="B63" s="54" t="s">
        <v>12</v>
      </c>
      <c r="C63" s="28"/>
      <c r="D63" s="55" t="str">
        <f>'Beoordelaar 1'!C22</f>
        <v>SCORE:</v>
      </c>
      <c r="E63" s="134" t="s">
        <v>47</v>
      </c>
      <c r="G63" s="55" t="str">
        <f>'Beoordelaar 1'!F22</f>
        <v>SCORE:</v>
      </c>
      <c r="H63" s="134" t="s">
        <v>47</v>
      </c>
      <c r="I63"/>
      <c r="J63" s="55" t="str">
        <f>'Beoordelaar 1'!I22</f>
        <v>SCORE:</v>
      </c>
      <c r="K63" s="134" t="s">
        <v>47</v>
      </c>
    </row>
    <row r="64" spans="1:11" ht="18" customHeight="1" x14ac:dyDescent="0.2">
      <c r="A64" s="137"/>
      <c r="B64" s="54" t="s">
        <v>13</v>
      </c>
      <c r="C64" s="28"/>
      <c r="D64" s="55" t="str">
        <f>'Beoordelaar 2'!C22</f>
        <v>SCORE:</v>
      </c>
      <c r="E64" s="134"/>
      <c r="G64" s="55" t="str">
        <f>'Beoordelaar 2'!F22</f>
        <v>SCORE:</v>
      </c>
      <c r="H64" s="134"/>
      <c r="I64"/>
      <c r="J64" s="55" t="str">
        <f>'Beoordelaar 2'!I22</f>
        <v>SCORE:</v>
      </c>
      <c r="K64" s="134"/>
    </row>
    <row r="65" spans="1:11" ht="18" customHeight="1" x14ac:dyDescent="0.2">
      <c r="A65" s="137"/>
      <c r="B65" s="54" t="s">
        <v>14</v>
      </c>
      <c r="C65" s="28"/>
      <c r="D65" s="55" t="str">
        <f>'Beoordelaar 3'!C22</f>
        <v>SCORE:</v>
      </c>
      <c r="E65" s="134"/>
      <c r="G65" s="55" t="str">
        <f>'Beoordelaar 3'!F22</f>
        <v>SCORE:</v>
      </c>
      <c r="H65" s="134"/>
      <c r="I65"/>
      <c r="J65" s="55" t="str">
        <f>'Beoordelaar 3'!I22</f>
        <v>SCORE:</v>
      </c>
      <c r="K65" s="134"/>
    </row>
    <row r="66" spans="1:11" ht="18" customHeight="1" x14ac:dyDescent="0.2">
      <c r="A66" s="137"/>
      <c r="B66" s="53" t="s">
        <v>29</v>
      </c>
      <c r="C66" s="28"/>
      <c r="D66" s="56" t="str">
        <f>'Beoordelaar 4'!C22</f>
        <v>SCORE:</v>
      </c>
      <c r="E66" s="134"/>
      <c r="G66" s="56" t="str">
        <f>'Beoordelaar 4'!F22</f>
        <v>SCORE:</v>
      </c>
      <c r="H66" s="134"/>
      <c r="I66"/>
      <c r="J66" s="56" t="str">
        <f>'Beoordelaar 4'!I22</f>
        <v>SCORE:</v>
      </c>
      <c r="K66" s="134"/>
    </row>
    <row r="67" spans="1:11" ht="18" customHeight="1" x14ac:dyDescent="0.2">
      <c r="A67" s="138"/>
      <c r="B67" s="54" t="s">
        <v>50</v>
      </c>
      <c r="C67" s="28"/>
      <c r="D67" s="56" t="str">
        <f>'Beoordelaar 5'!C22</f>
        <v>SCORE:</v>
      </c>
      <c r="E67" s="134"/>
      <c r="G67" s="56" t="str">
        <f>'Beoordelaar 5'!F22</f>
        <v>SCORE:</v>
      </c>
      <c r="H67" s="134"/>
      <c r="I67"/>
      <c r="J67" s="56" t="str">
        <f>'Beoordelaar 5'!I22</f>
        <v>SCORE:</v>
      </c>
      <c r="K67" s="134"/>
    </row>
    <row r="68" spans="1:11" ht="20" customHeight="1" x14ac:dyDescent="0.2">
      <c r="A68" s="139" t="s">
        <v>6</v>
      </c>
      <c r="B68" s="139"/>
      <c r="C68" s="28"/>
      <c r="D68" s="63" t="s">
        <v>76</v>
      </c>
      <c r="E68" s="134"/>
      <c r="G68" s="97" t="s">
        <v>76</v>
      </c>
      <c r="H68" s="134"/>
      <c r="I68"/>
      <c r="J68" s="63" t="s">
        <v>76</v>
      </c>
      <c r="K68" s="134"/>
    </row>
    <row r="69" spans="1:11" ht="20" customHeight="1" x14ac:dyDescent="0.2">
      <c r="A69" s="140"/>
      <c r="B69" s="140"/>
      <c r="C69" s="28"/>
      <c r="D69" s="58" t="str">
        <f>IF(D68="Uitmuntend","€ 4.000",IF(D68="Goed","€ 3.000",IF(D68="Voldoende","€ 750",IF(D68="Matig","€ 0",IF(D68="Onvoldoende","KO"," ")))))</f>
        <v xml:space="preserve"> </v>
      </c>
      <c r="E69" s="135"/>
      <c r="G69" s="58" t="str">
        <f>IF(G68="Uitmuntend","€ 4.000",IF(G68="Goed","€ 3.000",IF(G68="Voldoende","€ 750",IF(G68="Matig","€ 0",IF(G68="Onvoldoende","KO"," ")))))</f>
        <v xml:space="preserve"> </v>
      </c>
      <c r="H69" s="135"/>
      <c r="I69"/>
      <c r="J69" s="58" t="str">
        <f>IF(J68="Uitmuntend","€ 4.000",IF(J68="Goed","€ 3.000",IF(J68="Voldoende","€ 750",IF(J68="Matig","€ 0",IF(J68="Onvoldoende","KO"," ")))))</f>
        <v xml:space="preserve"> </v>
      </c>
      <c r="K69" s="135"/>
    </row>
    <row r="70" spans="1:11" ht="18" customHeight="1" x14ac:dyDescent="0.2">
      <c r="A70" s="136" t="str">
        <f>'Beoordelen interview'!A7:A7</f>
        <v>Vraag 4</v>
      </c>
      <c r="B70" s="54" t="s">
        <v>12</v>
      </c>
      <c r="C70" s="28"/>
      <c r="D70" s="55" t="str">
        <f>'Beoordelaar 1'!C24</f>
        <v>SCORE:</v>
      </c>
      <c r="E70" s="134" t="s">
        <v>47</v>
      </c>
      <c r="G70" s="55" t="str">
        <f>'Beoordelaar 1'!F24</f>
        <v>SCORE:</v>
      </c>
      <c r="H70" s="134" t="s">
        <v>47</v>
      </c>
      <c r="I70"/>
      <c r="J70" s="55" t="str">
        <f>'Beoordelaar 1'!I24</f>
        <v>SCORE:</v>
      </c>
      <c r="K70" s="134" t="s">
        <v>47</v>
      </c>
    </row>
    <row r="71" spans="1:11" ht="18" customHeight="1" x14ac:dyDescent="0.2">
      <c r="A71" s="137"/>
      <c r="B71" s="54" t="s">
        <v>13</v>
      </c>
      <c r="C71" s="28"/>
      <c r="D71" s="55" t="str">
        <f>'Beoordelaar 2'!C24</f>
        <v>SCORE:</v>
      </c>
      <c r="E71" s="134"/>
      <c r="G71" s="55" t="str">
        <f>'Beoordelaar 2'!F24</f>
        <v>SCORE:</v>
      </c>
      <c r="H71" s="134"/>
      <c r="I71"/>
      <c r="J71" s="55" t="str">
        <f>'Beoordelaar 2'!I24</f>
        <v>SCORE:</v>
      </c>
      <c r="K71" s="134"/>
    </row>
    <row r="72" spans="1:11" ht="18" customHeight="1" x14ac:dyDescent="0.2">
      <c r="A72" s="137"/>
      <c r="B72" s="54" t="s">
        <v>14</v>
      </c>
      <c r="C72" s="28"/>
      <c r="D72" s="55" t="str">
        <f>'Beoordelaar 3'!C24</f>
        <v>SCORE:</v>
      </c>
      <c r="E72" s="134"/>
      <c r="G72" s="55" t="str">
        <f>'Beoordelaar 3'!F24</f>
        <v>SCORE:</v>
      </c>
      <c r="H72" s="134"/>
      <c r="I72"/>
      <c r="J72" s="55" t="str">
        <f>'Beoordelaar 3'!I24</f>
        <v>SCORE:</v>
      </c>
      <c r="K72" s="134"/>
    </row>
    <row r="73" spans="1:11" ht="18" customHeight="1" x14ac:dyDescent="0.2">
      <c r="A73" s="137"/>
      <c r="B73" s="53" t="s">
        <v>29</v>
      </c>
      <c r="C73" s="28"/>
      <c r="D73" s="56" t="str">
        <f>'Beoordelaar 4'!C24</f>
        <v>SCORE:</v>
      </c>
      <c r="E73" s="134"/>
      <c r="G73" s="56" t="str">
        <f>'Beoordelaar 4'!F24</f>
        <v>SCORE:</v>
      </c>
      <c r="H73" s="134"/>
      <c r="I73"/>
      <c r="J73" s="56" t="str">
        <f>'Beoordelaar 4'!I24</f>
        <v>SCORE:</v>
      </c>
      <c r="K73" s="134"/>
    </row>
    <row r="74" spans="1:11" ht="18" customHeight="1" x14ac:dyDescent="0.2">
      <c r="A74" s="138"/>
      <c r="B74" s="54" t="s">
        <v>50</v>
      </c>
      <c r="C74" s="28"/>
      <c r="D74" s="56" t="str">
        <f>'Beoordelaar 5'!C24</f>
        <v>SCORE:</v>
      </c>
      <c r="E74" s="134"/>
      <c r="G74" s="56" t="str">
        <f>'Beoordelaar 5'!F24</f>
        <v>SCORE:</v>
      </c>
      <c r="H74" s="134"/>
      <c r="I74"/>
      <c r="J74" s="56" t="str">
        <f>'Beoordelaar 5'!I24</f>
        <v>SCORE:</v>
      </c>
      <c r="K74" s="134"/>
    </row>
    <row r="75" spans="1:11" ht="20" customHeight="1" x14ac:dyDescent="0.2">
      <c r="A75" s="139" t="s">
        <v>6</v>
      </c>
      <c r="B75" s="139"/>
      <c r="C75" s="28"/>
      <c r="D75" s="63" t="s">
        <v>76</v>
      </c>
      <c r="E75" s="134"/>
      <c r="G75" s="97" t="s">
        <v>76</v>
      </c>
      <c r="H75" s="134"/>
      <c r="I75"/>
      <c r="J75" s="63" t="s">
        <v>76</v>
      </c>
      <c r="K75" s="134"/>
    </row>
    <row r="76" spans="1:11" ht="20" customHeight="1" x14ac:dyDescent="0.2">
      <c r="A76" s="140"/>
      <c r="B76" s="140"/>
      <c r="C76" s="28"/>
      <c r="D76" s="58" t="str">
        <f>IF(D75="Uitmuntend","€ 4.000",IF(D75="Goed","€ 3.000",IF(D75="Voldoende","€ 750",IF(D75="Matig","€ 0",IF(D75="Onvoldoende","KO"," ")))))</f>
        <v xml:space="preserve"> </v>
      </c>
      <c r="E76" s="135"/>
      <c r="G76" s="58" t="str">
        <f>IF(G75="Uitmuntend","€ 4.000",IF(G75="Goed","€ 3.000",IF(G75="Voldoende","€ 750",IF(G75="Matig","€ 0",IF(G75="Onvoldoende","KO"," ")))))</f>
        <v xml:space="preserve"> </v>
      </c>
      <c r="H76" s="135"/>
      <c r="I76"/>
      <c r="J76" s="58" t="str">
        <f>IF(J75="Uitmuntend","€ 4.000",IF(J75="Goed","€ 3.000",IF(J75="Voldoende","€ 750",IF(J75="Matig","€ 0",IF(J75="Onvoldoende","KO"," ")))))</f>
        <v xml:space="preserve"> </v>
      </c>
      <c r="K76" s="135"/>
    </row>
    <row r="77" spans="1:11" ht="18" customHeight="1" x14ac:dyDescent="0.2">
      <c r="A77" s="136" t="str">
        <f>'Beoordelen interview'!A8:A8</f>
        <v>Vraag 5</v>
      </c>
      <c r="B77" s="54" t="s">
        <v>12</v>
      </c>
      <c r="C77" s="28"/>
      <c r="D77" s="55" t="str">
        <f>'Beoordelaar 1'!C26</f>
        <v>SCORE:</v>
      </c>
      <c r="E77" s="134" t="s">
        <v>47</v>
      </c>
      <c r="G77" s="55" t="str">
        <f>'Beoordelaar 1'!F26</f>
        <v>SCORE:</v>
      </c>
      <c r="H77" s="134" t="s">
        <v>47</v>
      </c>
      <c r="I77"/>
      <c r="J77" s="55" t="str">
        <f>'Beoordelaar 1'!I26</f>
        <v>SCORE:</v>
      </c>
      <c r="K77" s="134" t="s">
        <v>47</v>
      </c>
    </row>
    <row r="78" spans="1:11" ht="18" customHeight="1" x14ac:dyDescent="0.2">
      <c r="A78" s="137"/>
      <c r="B78" s="54" t="s">
        <v>13</v>
      </c>
      <c r="C78" s="28"/>
      <c r="D78" s="55" t="str">
        <f>'Beoordelaar 2'!C26</f>
        <v>SCORE:</v>
      </c>
      <c r="E78" s="134"/>
      <c r="G78" s="55" t="str">
        <f>'Beoordelaar 2'!F26</f>
        <v>SCORE:</v>
      </c>
      <c r="H78" s="134"/>
      <c r="I78"/>
      <c r="J78" s="55" t="str">
        <f>'Beoordelaar 2'!I26</f>
        <v>SCORE:</v>
      </c>
      <c r="K78" s="134"/>
    </row>
    <row r="79" spans="1:11" ht="18" customHeight="1" x14ac:dyDescent="0.2">
      <c r="A79" s="137"/>
      <c r="B79" s="54" t="s">
        <v>14</v>
      </c>
      <c r="C79" s="28"/>
      <c r="D79" s="55" t="str">
        <f>'Beoordelaar 3'!C26</f>
        <v>SCORE:</v>
      </c>
      <c r="E79" s="134"/>
      <c r="G79" s="55" t="str">
        <f>'Beoordelaar 3'!F26</f>
        <v>SCORE:</v>
      </c>
      <c r="H79" s="134"/>
      <c r="I79"/>
      <c r="J79" s="55" t="str">
        <f>'Beoordelaar 3'!I26</f>
        <v>SCORE:</v>
      </c>
      <c r="K79" s="134"/>
    </row>
    <row r="80" spans="1:11" ht="18" customHeight="1" x14ac:dyDescent="0.2">
      <c r="A80" s="137"/>
      <c r="B80" s="53" t="s">
        <v>29</v>
      </c>
      <c r="C80" s="28"/>
      <c r="D80" s="56" t="str">
        <f>'Beoordelaar 4'!C26</f>
        <v>SCORE:</v>
      </c>
      <c r="E80" s="134"/>
      <c r="G80" s="56" t="str">
        <f>'Beoordelaar 4'!F26</f>
        <v>SCORE:</v>
      </c>
      <c r="H80" s="134"/>
      <c r="I80"/>
      <c r="J80" s="56" t="str">
        <f>'Beoordelaar 4'!I26</f>
        <v>SCORE:</v>
      </c>
      <c r="K80" s="134"/>
    </row>
    <row r="81" spans="1:11" ht="18" customHeight="1" x14ac:dyDescent="0.2">
      <c r="A81" s="138"/>
      <c r="B81" s="54" t="s">
        <v>50</v>
      </c>
      <c r="C81" s="28"/>
      <c r="D81" s="56" t="str">
        <f>'Beoordelaar 5'!C26</f>
        <v>SCORE:</v>
      </c>
      <c r="E81" s="134"/>
      <c r="G81" s="56" t="str">
        <f>'Beoordelaar 5'!F26</f>
        <v>SCORE:</v>
      </c>
      <c r="H81" s="134"/>
      <c r="I81"/>
      <c r="J81" s="56">
        <f>'Beoordelaar 5'!I31</f>
        <v>0</v>
      </c>
      <c r="K81" s="134"/>
    </row>
    <row r="82" spans="1:11" ht="20" customHeight="1" x14ac:dyDescent="0.2">
      <c r="A82" s="139" t="s">
        <v>6</v>
      </c>
      <c r="B82" s="139"/>
      <c r="C82" s="28"/>
      <c r="D82" s="63" t="s">
        <v>76</v>
      </c>
      <c r="E82" s="134"/>
      <c r="G82" s="97" t="s">
        <v>76</v>
      </c>
      <c r="H82" s="134"/>
      <c r="I82"/>
      <c r="J82" s="63" t="s">
        <v>76</v>
      </c>
      <c r="K82" s="134"/>
    </row>
    <row r="83" spans="1:11" ht="20" customHeight="1" x14ac:dyDescent="0.2">
      <c r="A83" s="140"/>
      <c r="B83" s="140"/>
      <c r="C83" s="28"/>
      <c r="D83" s="58" t="str">
        <f>IF(D82="Uitmuntend","€ 4.000",IF(D82="Goed","€ 3.000",IF(D82="Voldoende","€ 750",IF(D82="Matig","€ 0",IF(D82="Onvoldoende","KO"," ")))))</f>
        <v xml:space="preserve"> </v>
      </c>
      <c r="E83" s="135"/>
      <c r="G83" s="58" t="str">
        <f>IF(G82="Uitmuntend","€ 4.000",IF(G82="Goed","€ 3.000",IF(G82="Voldoende","€ 750",IF(G82="Matig","€ 0",IF(G82="Onvoldoende","KO"," ")))))</f>
        <v xml:space="preserve"> </v>
      </c>
      <c r="H83" s="135"/>
      <c r="I83"/>
      <c r="J83" s="58" t="str">
        <f>IF(J82="Uitmuntend","€ 4.000",IF(J82="Goed","€ 3.000",IF(J82="Voldoende","€ 750",IF(J82="Matig","€ 0",IF(J82="Onvoldoende","KO"," ")))))</f>
        <v xml:space="preserve"> </v>
      </c>
      <c r="K83" s="135"/>
    </row>
    <row r="84" spans="1:11" x14ac:dyDescent="0.2">
      <c r="C84" s="14"/>
      <c r="F84" s="22"/>
      <c r="I84" s="23"/>
    </row>
    <row r="85" spans="1:11" ht="30" customHeight="1" x14ac:dyDescent="0.2">
      <c r="A85" s="143" t="s">
        <v>78</v>
      </c>
      <c r="B85" s="143"/>
      <c r="C85" s="28"/>
      <c r="D85" s="141" t="e">
        <f>D55+D62+D69+D76+D83</f>
        <v>#VALUE!</v>
      </c>
      <c r="E85" s="142"/>
      <c r="G85" s="141" t="e">
        <f>G55+G62+G69+G76+G83</f>
        <v>#VALUE!</v>
      </c>
      <c r="H85" s="142"/>
      <c r="I85"/>
      <c r="J85" s="141" t="e">
        <f>J55+J62+J69+J76+J83</f>
        <v>#VALUE!</v>
      </c>
      <c r="K85" s="142"/>
    </row>
  </sheetData>
  <sheetProtection algorithmName="SHA-512" hashValue="u6+gCpWZqNrwyrcpSWal7q6VJ2NIRmIj6S2WKKtMzi1fn+vNMc9pZC8YR65SQAGIXc1L/YPaUgQFdrlI/MP6uA==" saltValue="S/fuJ8lEyJ/433Jdie2ehA==" spinCount="100000" sheet="1" objects="1" scenarios="1"/>
  <mergeCells count="79">
    <mergeCell ref="K49:K55"/>
    <mergeCell ref="A46:B46"/>
    <mergeCell ref="D46:E46"/>
    <mergeCell ref="G46:H46"/>
    <mergeCell ref="J46:K46"/>
    <mergeCell ref="A49:A53"/>
    <mergeCell ref="H49:H55"/>
    <mergeCell ref="K38:K44"/>
    <mergeCell ref="K3:K9"/>
    <mergeCell ref="K10:K16"/>
    <mergeCell ref="K17:K23"/>
    <mergeCell ref="K24:K30"/>
    <mergeCell ref="K31:K37"/>
    <mergeCell ref="H10:H16"/>
    <mergeCell ref="H17:H23"/>
    <mergeCell ref="H24:H30"/>
    <mergeCell ref="H31:H37"/>
    <mergeCell ref="H38:H44"/>
    <mergeCell ref="A1:B1"/>
    <mergeCell ref="D1:E1"/>
    <mergeCell ref="A61:B61"/>
    <mergeCell ref="A62:B62"/>
    <mergeCell ref="E3:E9"/>
    <mergeCell ref="E10:E16"/>
    <mergeCell ref="E17:E23"/>
    <mergeCell ref="E24:E30"/>
    <mergeCell ref="E31:E37"/>
    <mergeCell ref="E38:E44"/>
    <mergeCell ref="A54:B54"/>
    <mergeCell ref="A55:B55"/>
    <mergeCell ref="A15:B15"/>
    <mergeCell ref="A16:B16"/>
    <mergeCell ref="A9:B9"/>
    <mergeCell ref="A3:A7"/>
    <mergeCell ref="J1:K1"/>
    <mergeCell ref="G1:H1"/>
    <mergeCell ref="A44:B44"/>
    <mergeCell ref="A37:B37"/>
    <mergeCell ref="A23:B23"/>
    <mergeCell ref="A24:A28"/>
    <mergeCell ref="A31:A35"/>
    <mergeCell ref="A38:A42"/>
    <mergeCell ref="H3:H9"/>
    <mergeCell ref="A36:B36"/>
    <mergeCell ref="A29:B29"/>
    <mergeCell ref="A30:B30"/>
    <mergeCell ref="A43:B43"/>
    <mergeCell ref="A2:B2"/>
    <mergeCell ref="A8:B8"/>
    <mergeCell ref="A22:B22"/>
    <mergeCell ref="A10:A14"/>
    <mergeCell ref="A17:A21"/>
    <mergeCell ref="A56:A60"/>
    <mergeCell ref="A63:A67"/>
    <mergeCell ref="D85:E85"/>
    <mergeCell ref="E49:E55"/>
    <mergeCell ref="E56:E62"/>
    <mergeCell ref="E63:E69"/>
    <mergeCell ref="G85:H85"/>
    <mergeCell ref="J85:K85"/>
    <mergeCell ref="A68:B68"/>
    <mergeCell ref="A69:B69"/>
    <mergeCell ref="A85:B85"/>
    <mergeCell ref="H63:H69"/>
    <mergeCell ref="A77:A81"/>
    <mergeCell ref="E77:E83"/>
    <mergeCell ref="H77:H83"/>
    <mergeCell ref="K77:K83"/>
    <mergeCell ref="A82:B82"/>
    <mergeCell ref="A83:B83"/>
    <mergeCell ref="K56:K62"/>
    <mergeCell ref="K63:K69"/>
    <mergeCell ref="A70:A74"/>
    <mergeCell ref="E70:E76"/>
    <mergeCell ref="H70:H76"/>
    <mergeCell ref="K70:K76"/>
    <mergeCell ref="A75:B75"/>
    <mergeCell ref="A76:B76"/>
    <mergeCell ref="H56:H62"/>
  </mergeCells>
  <phoneticPr fontId="23" type="noConversion"/>
  <dataValidations count="1">
    <dataValidation type="list" errorStyle="warning" allowBlank="1" showErrorMessage="1" sqref="I15:J15 I43:J43 J54 I29:J29 I36:J36 I22:J22 D68 D61 D54 G68 G61 G54 J68 J61 D8 D15 D22 D29 D36 D43 F36:G36 F29:G29 F43:G43 F15:G15 F8:G8 F22:G22 I8:J8 D75 G75 J75 D82 G82 J82" xr:uid="{00000000-0002-0000-0400-000000000000}">
      <formula1>SCORE</formula1>
    </dataValidation>
  </dataValidations>
  <pageMargins left="0.7" right="0.7" top="0.75" bottom="0.75" header="0.3" footer="0.3"/>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zoomScale="90" zoomScaleNormal="90" workbookViewId="0">
      <selection activeCell="G2" sqref="G2"/>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65" t="s">
        <v>38</v>
      </c>
      <c r="B1" s="34"/>
      <c r="C1" s="66"/>
      <c r="D1" s="34"/>
      <c r="E1" s="66"/>
      <c r="F1" s="34"/>
      <c r="G1" s="66"/>
    </row>
    <row r="2" spans="1:7" ht="30" customHeight="1" x14ac:dyDescent="0.2">
      <c r="A2" s="67" t="s">
        <v>39</v>
      </c>
      <c r="B2" s="34"/>
      <c r="C2" s="68" t="str">
        <f>'Beoordelaar 1'!C1:D1</f>
        <v>&lt;NAAM INSCHRIJVER&gt;</v>
      </c>
      <c r="D2" s="35"/>
      <c r="E2" s="68" t="str">
        <f>'Beoordelaar 1'!F1</f>
        <v>&lt;NAAM INSCHRIJVER&gt;</v>
      </c>
      <c r="F2" s="35"/>
      <c r="G2" s="68" t="str">
        <f>'Beoordelaar 1'!I1</f>
        <v>&lt;NAAM INSCHRIJVER&gt;</v>
      </c>
    </row>
    <row r="3" spans="1:7" s="2" customFormat="1" ht="35" customHeight="1" x14ac:dyDescent="0.2">
      <c r="A3" s="71" t="s">
        <v>43</v>
      </c>
      <c r="B3" s="34"/>
      <c r="C3" s="73" t="e">
        <f>Consensus!D46</f>
        <v>#VALUE!</v>
      </c>
      <c r="D3" s="35"/>
      <c r="E3" s="73" t="e">
        <f>Consensus!G46</f>
        <v>#VALUE!</v>
      </c>
      <c r="F3" s="35"/>
      <c r="G3" s="73" t="e">
        <f>Consensus!J46</f>
        <v>#VALUE!</v>
      </c>
    </row>
    <row r="4" spans="1:7" s="2" customFormat="1" ht="35" customHeight="1" x14ac:dyDescent="0.2">
      <c r="A4" s="71" t="s">
        <v>44</v>
      </c>
      <c r="B4" s="34"/>
      <c r="C4" s="72" t="e">
        <f>Consensus!D85</f>
        <v>#VALUE!</v>
      </c>
      <c r="D4" s="35"/>
      <c r="E4" s="72" t="e">
        <f>Consensus!G85</f>
        <v>#VALUE!</v>
      </c>
      <c r="F4" s="35"/>
      <c r="G4" s="72" t="e">
        <f>Consensus!J85</f>
        <v>#VALUE!</v>
      </c>
    </row>
    <row r="5" spans="1:7" ht="30" customHeight="1" x14ac:dyDescent="0.2">
      <c r="A5" s="69" t="s">
        <v>40</v>
      </c>
      <c r="B5" s="34"/>
      <c r="C5" s="70" t="e">
        <f>C3+C4</f>
        <v>#VALUE!</v>
      </c>
      <c r="D5" s="35"/>
      <c r="E5" s="70" t="e">
        <f>E3+E4</f>
        <v>#VALUE!</v>
      </c>
      <c r="F5" s="35"/>
      <c r="G5" s="70" t="e">
        <f>G3+G4</f>
        <v>#VALUE!</v>
      </c>
    </row>
    <row r="6" spans="1:7" ht="15" customHeight="1" x14ac:dyDescent="0.2">
      <c r="B6" s="20"/>
      <c r="D6" s="20"/>
      <c r="F6" s="20"/>
    </row>
    <row r="7" spans="1:7" ht="30" customHeight="1" x14ac:dyDescent="0.2">
      <c r="A7" s="74" t="s">
        <v>41</v>
      </c>
      <c r="B7" s="34"/>
      <c r="C7" s="75">
        <v>0</v>
      </c>
      <c r="D7" s="35"/>
      <c r="E7" s="75">
        <v>0</v>
      </c>
      <c r="F7" s="35"/>
      <c r="G7" s="75">
        <v>0</v>
      </c>
    </row>
    <row r="8" spans="1:7" x14ac:dyDescent="0.2">
      <c r="B8" s="20"/>
      <c r="D8" s="20"/>
      <c r="F8" s="20"/>
    </row>
    <row r="9" spans="1:7" ht="30" customHeight="1" x14ac:dyDescent="0.2">
      <c r="A9" s="76" t="s">
        <v>42</v>
      </c>
      <c r="B9" s="34"/>
      <c r="C9" s="77" t="e">
        <f>C7-C5</f>
        <v>#VALUE!</v>
      </c>
      <c r="D9" s="36"/>
      <c r="E9" s="77" t="e">
        <f>E7-E5</f>
        <v>#VALUE!</v>
      </c>
      <c r="F9" s="36"/>
      <c r="G9" s="77" t="e">
        <f>G7-G5</f>
        <v>#VALUE!</v>
      </c>
    </row>
    <row r="10" spans="1:7" x14ac:dyDescent="0.2">
      <c r="B10" s="20"/>
      <c r="D10" s="20"/>
      <c r="F10" s="20"/>
    </row>
    <row r="11" spans="1:7" x14ac:dyDescent="0.2">
      <c r="B11" s="20"/>
      <c r="D11" s="20"/>
      <c r="F11" s="20"/>
    </row>
    <row r="16" spans="1:7" ht="16" x14ac:dyDescent="0.2">
      <c r="C16" s="26"/>
    </row>
    <row r="17" spans="3:3" ht="16" x14ac:dyDescent="0.2">
      <c r="C17" s="26"/>
    </row>
    <row r="18" spans="3:3" ht="16" x14ac:dyDescent="0.2">
      <c r="C18" s="26"/>
    </row>
    <row r="19" spans="3:3" ht="16" x14ac:dyDescent="0.2">
      <c r="C19" s="26"/>
    </row>
  </sheetData>
  <sheetProtection algorithmName="SHA-512" hashValue="UAAeUkA+Z0MB2ujvbEQ6nDbxPa6+aZH4enFZbxKr5N2MMxPtl5ApIIdNRnuc8R+RWVMchgC41bNHN8dgON8h8g==" saltValue="wHLErK9e9ESGUEeOkgPE9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Beoordelen open vragen</vt:lpstr>
      <vt:lpstr>Beoordelen interview</vt:lpstr>
      <vt:lpstr>Beoordelaar 1</vt:lpstr>
      <vt:lpstr>Beoordelaar 2</vt:lpstr>
      <vt:lpstr>Beoordelaar 3</vt:lpstr>
      <vt:lpstr>Beoordelaar 4</vt:lpstr>
      <vt:lpstr>Beoordelaar 5</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2020-04-06T08:38:05Z</dcterms:modified>
  <cp:category/>
</cp:coreProperties>
</file>